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SUROH\Desktop\techway consult\Projects\"/>
    </mc:Choice>
  </mc:AlternateContent>
  <xr:revisionPtr revIDLastSave="0" documentId="13_ncr:1_{E5386A12-4EB9-4370-9B35-530064166AB6}" xr6:coauthVersionLast="47" xr6:coauthVersionMax="47" xr10:uidLastSave="{00000000-0000-0000-0000-000000000000}"/>
  <bookViews>
    <workbookView xWindow="-110" yWindow="-110" windowWidth="19420" windowHeight="10420" firstSheet="5" activeTab="8" xr2:uid="{25EB407C-453E-4597-8A9B-0D108A1DA624}"/>
  </bookViews>
  <sheets>
    <sheet name="categories" sheetId="2" r:id="rId1"/>
    <sheet name="order_details" sheetId="5" r:id="rId2"/>
    <sheet name="products" sheetId="7" r:id="rId3"/>
    <sheet name="customers" sheetId="3" r:id="rId4"/>
    <sheet name="employees" sheetId="4" r:id="rId5"/>
    <sheet name="orders" sheetId="6" r:id="rId6"/>
    <sheet name="shippers" sheetId="8" r:id="rId7"/>
    <sheet name="Solution(cleaned data)" sheetId="1" r:id="rId8"/>
    <sheet name="Analysis" sheetId="12" r:id="rId9"/>
  </sheets>
  <definedNames>
    <definedName name="ExternalData_1" localSheetId="0" hidden="1">'categories'!$A$1:$C$9</definedName>
    <definedName name="ExternalData_1" localSheetId="3" hidden="1">'customers'!$A$1:$F$92</definedName>
    <definedName name="ExternalData_1" localSheetId="4" hidden="1">employees!$A$1:$F$10</definedName>
    <definedName name="ExternalData_1" localSheetId="1" hidden="1">order_details!$A$1:$E$2156</definedName>
    <definedName name="ExternalData_1" localSheetId="5" hidden="1">orders!$A$1:$H$831</definedName>
    <definedName name="ExternalData_1" localSheetId="2" hidden="1">products!$A$1:$F$78</definedName>
    <definedName name="ExternalData_1" localSheetId="6" hidden="1">shippers!$A$1:$B$4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N925" i="1" s="1"/>
  <c r="M926" i="1"/>
  <c r="M927" i="1"/>
  <c r="M928" i="1"/>
  <c r="M929" i="1"/>
  <c r="N929" i="1" s="1"/>
  <c r="M930" i="1"/>
  <c r="M931" i="1"/>
  <c r="M932" i="1"/>
  <c r="M933" i="1"/>
  <c r="N933" i="1" s="1"/>
  <c r="M934" i="1"/>
  <c r="M935" i="1"/>
  <c r="M936" i="1"/>
  <c r="M937" i="1"/>
  <c r="N937" i="1" s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N1441" i="1" s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N1505" i="1" s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N1537" i="1" s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N1569" i="1" s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N1633" i="1" s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N1665" i="1" s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N1697" i="1" s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N1761" i="1" s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N1781" i="1" s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N1809" i="1" s="1"/>
  <c r="M1810" i="1"/>
  <c r="M1811" i="1"/>
  <c r="M1812" i="1"/>
  <c r="M1813" i="1"/>
  <c r="M1814" i="1"/>
  <c r="M1815" i="1"/>
  <c r="M1816" i="1"/>
  <c r="M1817" i="1"/>
  <c r="N1817" i="1" s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N1845" i="1" s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N1873" i="1" s="1"/>
  <c r="M1874" i="1"/>
  <c r="M1875" i="1"/>
  <c r="M1876" i="1"/>
  <c r="M1877" i="1"/>
  <c r="M1878" i="1"/>
  <c r="M1879" i="1"/>
  <c r="M1880" i="1"/>
  <c r="M1881" i="1"/>
  <c r="N1881" i="1" s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N1921" i="1" s="1"/>
  <c r="M1922" i="1"/>
  <c r="M1923" i="1"/>
  <c r="M1924" i="1"/>
  <c r="M1925" i="1"/>
  <c r="M1926" i="1"/>
  <c r="M1927" i="1"/>
  <c r="M1928" i="1"/>
  <c r="M1929" i="1"/>
  <c r="N1929" i="1" s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N1945" i="1" s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N1957" i="1" s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N1973" i="1" s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N1985" i="1" s="1"/>
  <c r="M1986" i="1"/>
  <c r="M1987" i="1"/>
  <c r="M1988" i="1"/>
  <c r="M1989" i="1"/>
  <c r="M1990" i="1"/>
  <c r="M1991" i="1"/>
  <c r="M1992" i="1"/>
  <c r="M1993" i="1"/>
  <c r="N1993" i="1" s="1"/>
  <c r="M1994" i="1"/>
  <c r="M1995" i="1"/>
  <c r="M1996" i="1"/>
  <c r="M1997" i="1"/>
  <c r="M1998" i="1"/>
  <c r="M1999" i="1"/>
  <c r="M2000" i="1"/>
  <c r="M2001" i="1"/>
  <c r="N2001" i="1" s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N2021" i="1" s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N2049" i="1" s="1"/>
  <c r="M2050" i="1"/>
  <c r="M2051" i="1"/>
  <c r="M2052" i="1"/>
  <c r="M2053" i="1"/>
  <c r="M2054" i="1"/>
  <c r="M2055" i="1"/>
  <c r="M2056" i="1"/>
  <c r="M2057" i="1"/>
  <c r="N2057" i="1" s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N2073" i="1" s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N2085" i="1" s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N2101" i="1" s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N2113" i="1" s="1"/>
  <c r="M2114" i="1"/>
  <c r="M2115" i="1"/>
  <c r="M2116" i="1"/>
  <c r="M2117" i="1"/>
  <c r="M2118" i="1"/>
  <c r="M2119" i="1"/>
  <c r="M2120" i="1"/>
  <c r="M2121" i="1"/>
  <c r="N2121" i="1" s="1"/>
  <c r="M2122" i="1"/>
  <c r="M2123" i="1"/>
  <c r="M2124" i="1"/>
  <c r="M2125" i="1"/>
  <c r="M2126" i="1"/>
  <c r="M2127" i="1"/>
  <c r="M2128" i="1"/>
  <c r="M2129" i="1"/>
  <c r="N2129" i="1" s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N2149" i="1" s="1"/>
  <c r="M2150" i="1"/>
  <c r="M2151" i="1"/>
  <c r="M2152" i="1"/>
  <c r="M2153" i="1"/>
  <c r="M2154" i="1"/>
  <c r="M2155" i="1"/>
  <c r="M2156" i="1"/>
  <c r="L2" i="1"/>
  <c r="L3" i="1"/>
  <c r="L4" i="1"/>
  <c r="N4" i="1" s="1"/>
  <c r="L5" i="1"/>
  <c r="L6" i="1"/>
  <c r="L7" i="1"/>
  <c r="L8" i="1"/>
  <c r="N8" i="1" s="1"/>
  <c r="L9" i="1"/>
  <c r="L10" i="1"/>
  <c r="N10" i="1" s="1"/>
  <c r="L11" i="1"/>
  <c r="L12" i="1"/>
  <c r="N12" i="1" s="1"/>
  <c r="L13" i="1"/>
  <c r="L14" i="1"/>
  <c r="L15" i="1"/>
  <c r="L16" i="1"/>
  <c r="L17" i="1"/>
  <c r="L18" i="1"/>
  <c r="L19" i="1"/>
  <c r="L20" i="1"/>
  <c r="N20" i="1" s="1"/>
  <c r="L21" i="1"/>
  <c r="L22" i="1"/>
  <c r="L23" i="1"/>
  <c r="L24" i="1"/>
  <c r="L25" i="1"/>
  <c r="L26" i="1"/>
  <c r="N26" i="1" s="1"/>
  <c r="L27" i="1"/>
  <c r="L28" i="1"/>
  <c r="N28" i="1" s="1"/>
  <c r="L29" i="1"/>
  <c r="L30" i="1"/>
  <c r="L31" i="1"/>
  <c r="L32" i="1"/>
  <c r="L33" i="1"/>
  <c r="L34" i="1"/>
  <c r="L35" i="1"/>
  <c r="L36" i="1"/>
  <c r="N36" i="1" s="1"/>
  <c r="L37" i="1"/>
  <c r="L38" i="1"/>
  <c r="L39" i="1"/>
  <c r="L40" i="1"/>
  <c r="N40" i="1" s="1"/>
  <c r="L41" i="1"/>
  <c r="L42" i="1"/>
  <c r="L43" i="1"/>
  <c r="L44" i="1"/>
  <c r="N44" i="1" s="1"/>
  <c r="L45" i="1"/>
  <c r="L46" i="1"/>
  <c r="L47" i="1"/>
  <c r="L48" i="1"/>
  <c r="L49" i="1"/>
  <c r="L50" i="1"/>
  <c r="L51" i="1"/>
  <c r="L52" i="1"/>
  <c r="L53" i="1"/>
  <c r="L54" i="1"/>
  <c r="L55" i="1"/>
  <c r="N55" i="1" s="1"/>
  <c r="L56" i="1"/>
  <c r="N56" i="1" s="1"/>
  <c r="L57" i="1"/>
  <c r="L58" i="1"/>
  <c r="L59" i="1"/>
  <c r="L60" i="1"/>
  <c r="N60" i="1" s="1"/>
  <c r="L61" i="1"/>
  <c r="L62" i="1"/>
  <c r="L63" i="1"/>
  <c r="L64" i="1"/>
  <c r="L65" i="1"/>
  <c r="L66" i="1"/>
  <c r="L67" i="1"/>
  <c r="L68" i="1"/>
  <c r="N68" i="1" s="1"/>
  <c r="L69" i="1"/>
  <c r="L70" i="1"/>
  <c r="L71" i="1"/>
  <c r="L72" i="1"/>
  <c r="N72" i="1" s="1"/>
  <c r="L73" i="1"/>
  <c r="L74" i="1"/>
  <c r="L75" i="1"/>
  <c r="L76" i="1"/>
  <c r="N76" i="1" s="1"/>
  <c r="L77" i="1"/>
  <c r="L78" i="1"/>
  <c r="N78" i="1" s="1"/>
  <c r="L79" i="1"/>
  <c r="L80" i="1"/>
  <c r="L81" i="1"/>
  <c r="L82" i="1"/>
  <c r="L83" i="1"/>
  <c r="L84" i="1"/>
  <c r="N84" i="1" s="1"/>
  <c r="L85" i="1"/>
  <c r="L86" i="1"/>
  <c r="L87" i="1"/>
  <c r="L88" i="1"/>
  <c r="N88" i="1" s="1"/>
  <c r="L89" i="1"/>
  <c r="L90" i="1"/>
  <c r="N90" i="1" s="1"/>
  <c r="L91" i="1"/>
  <c r="L92" i="1"/>
  <c r="L93" i="1"/>
  <c r="L94" i="1"/>
  <c r="L95" i="1"/>
  <c r="L96" i="1"/>
  <c r="L97" i="1"/>
  <c r="L98" i="1"/>
  <c r="N98" i="1" s="1"/>
  <c r="L99" i="1"/>
  <c r="L100" i="1"/>
  <c r="N100" i="1" s="1"/>
  <c r="L101" i="1"/>
  <c r="L102" i="1"/>
  <c r="L103" i="1"/>
  <c r="L104" i="1"/>
  <c r="L105" i="1"/>
  <c r="L106" i="1"/>
  <c r="N106" i="1" s="1"/>
  <c r="L107" i="1"/>
  <c r="L108" i="1"/>
  <c r="N108" i="1" s="1"/>
  <c r="L109" i="1"/>
  <c r="L110" i="1"/>
  <c r="L111" i="1"/>
  <c r="L112" i="1"/>
  <c r="L113" i="1"/>
  <c r="L114" i="1"/>
  <c r="N114" i="1" s="1"/>
  <c r="L115" i="1"/>
  <c r="L116" i="1"/>
  <c r="N116" i="1" s="1"/>
  <c r="L117" i="1"/>
  <c r="L118" i="1"/>
  <c r="L119" i="1"/>
  <c r="N119" i="1" s="1"/>
  <c r="L120" i="1"/>
  <c r="N120" i="1" s="1"/>
  <c r="L121" i="1"/>
  <c r="L122" i="1"/>
  <c r="L123" i="1"/>
  <c r="L124" i="1"/>
  <c r="N124" i="1" s="1"/>
  <c r="L125" i="1"/>
  <c r="L126" i="1"/>
  <c r="N126" i="1" s="1"/>
  <c r="L127" i="1"/>
  <c r="L128" i="1"/>
  <c r="L129" i="1"/>
  <c r="L130" i="1"/>
  <c r="L131" i="1"/>
  <c r="L132" i="1"/>
  <c r="N132" i="1" s="1"/>
  <c r="L133" i="1"/>
  <c r="L134" i="1"/>
  <c r="L135" i="1"/>
  <c r="L136" i="1"/>
  <c r="N136" i="1" s="1"/>
  <c r="L137" i="1"/>
  <c r="L138" i="1"/>
  <c r="L139" i="1"/>
  <c r="L140" i="1"/>
  <c r="N140" i="1" s="1"/>
  <c r="L141" i="1"/>
  <c r="L142" i="1"/>
  <c r="N142" i="1" s="1"/>
  <c r="L143" i="1"/>
  <c r="L144" i="1"/>
  <c r="L145" i="1"/>
  <c r="L146" i="1"/>
  <c r="L147" i="1"/>
  <c r="N147" i="1" s="1"/>
  <c r="L148" i="1"/>
  <c r="L149" i="1"/>
  <c r="L150" i="1"/>
  <c r="L151" i="1"/>
  <c r="L152" i="1"/>
  <c r="N152" i="1" s="1"/>
  <c r="L153" i="1"/>
  <c r="L154" i="1"/>
  <c r="N154" i="1" s="1"/>
  <c r="L155" i="1"/>
  <c r="L156" i="1"/>
  <c r="N156" i="1" s="1"/>
  <c r="L157" i="1"/>
  <c r="L158" i="1"/>
  <c r="L159" i="1"/>
  <c r="L160" i="1"/>
  <c r="L161" i="1"/>
  <c r="L162" i="1"/>
  <c r="N162" i="1" s="1"/>
  <c r="L163" i="1"/>
  <c r="N163" i="1" s="1"/>
  <c r="L164" i="1"/>
  <c r="N164" i="1" s="1"/>
  <c r="L165" i="1"/>
  <c r="L166" i="1"/>
  <c r="L167" i="1"/>
  <c r="L168" i="1"/>
  <c r="N168" i="1" s="1"/>
  <c r="L169" i="1"/>
  <c r="L170" i="1"/>
  <c r="N170" i="1" s="1"/>
  <c r="L171" i="1"/>
  <c r="L172" i="1"/>
  <c r="N172" i="1" s="1"/>
  <c r="L173" i="1"/>
  <c r="L174" i="1"/>
  <c r="L175" i="1"/>
  <c r="N175" i="1" s="1"/>
  <c r="L176" i="1"/>
  <c r="L177" i="1"/>
  <c r="L178" i="1"/>
  <c r="N178" i="1" s="1"/>
  <c r="L179" i="1"/>
  <c r="L180" i="1"/>
  <c r="N180" i="1" s="1"/>
  <c r="L181" i="1"/>
  <c r="L182" i="1"/>
  <c r="L183" i="1"/>
  <c r="L184" i="1"/>
  <c r="N184" i="1" s="1"/>
  <c r="L185" i="1"/>
  <c r="L186" i="1"/>
  <c r="L187" i="1"/>
  <c r="L188" i="1"/>
  <c r="N188" i="1" s="1"/>
  <c r="L189" i="1"/>
  <c r="L190" i="1"/>
  <c r="N190" i="1" s="1"/>
  <c r="L191" i="1"/>
  <c r="N191" i="1" s="1"/>
  <c r="L192" i="1"/>
  <c r="L193" i="1"/>
  <c r="L194" i="1"/>
  <c r="L195" i="1"/>
  <c r="L196" i="1"/>
  <c r="N196" i="1" s="1"/>
  <c r="L197" i="1"/>
  <c r="L198" i="1"/>
  <c r="L199" i="1"/>
  <c r="L200" i="1"/>
  <c r="N200" i="1" s="1"/>
  <c r="L201" i="1"/>
  <c r="L202" i="1"/>
  <c r="L203" i="1"/>
  <c r="L204" i="1"/>
  <c r="N204" i="1" s="1"/>
  <c r="L205" i="1"/>
  <c r="L206" i="1"/>
  <c r="L207" i="1"/>
  <c r="L208" i="1"/>
  <c r="L209" i="1"/>
  <c r="L210" i="1"/>
  <c r="L211" i="1"/>
  <c r="L212" i="1"/>
  <c r="N212" i="1" s="1"/>
  <c r="L213" i="1"/>
  <c r="L214" i="1"/>
  <c r="L215" i="1"/>
  <c r="L216" i="1"/>
  <c r="N216" i="1" s="1"/>
  <c r="L217" i="1"/>
  <c r="L218" i="1"/>
  <c r="L219" i="1"/>
  <c r="L220" i="1"/>
  <c r="L221" i="1"/>
  <c r="L222" i="1"/>
  <c r="L223" i="1"/>
  <c r="L224" i="1"/>
  <c r="L225" i="1"/>
  <c r="L226" i="1"/>
  <c r="L227" i="1"/>
  <c r="L228" i="1"/>
  <c r="N228" i="1" s="1"/>
  <c r="L229" i="1"/>
  <c r="L230" i="1"/>
  <c r="L231" i="1"/>
  <c r="L232" i="1"/>
  <c r="L233" i="1"/>
  <c r="L234" i="1"/>
  <c r="L235" i="1"/>
  <c r="L236" i="1"/>
  <c r="N236" i="1" s="1"/>
  <c r="L237" i="1"/>
  <c r="L238" i="1"/>
  <c r="L239" i="1"/>
  <c r="L240" i="1"/>
  <c r="L241" i="1"/>
  <c r="L242" i="1"/>
  <c r="L243" i="1"/>
  <c r="L244" i="1"/>
  <c r="N244" i="1" s="1"/>
  <c r="L245" i="1"/>
  <c r="L246" i="1"/>
  <c r="L247" i="1"/>
  <c r="N247" i="1" s="1"/>
  <c r="L248" i="1"/>
  <c r="L249" i="1"/>
  <c r="L250" i="1"/>
  <c r="L251" i="1"/>
  <c r="L252" i="1"/>
  <c r="N252" i="1" s="1"/>
  <c r="L253" i="1"/>
  <c r="L254" i="1"/>
  <c r="L255" i="1"/>
  <c r="L256" i="1"/>
  <c r="L257" i="1"/>
  <c r="L258" i="1"/>
  <c r="L259" i="1"/>
  <c r="L260" i="1"/>
  <c r="N260" i="1" s="1"/>
  <c r="L261" i="1"/>
  <c r="L262" i="1"/>
  <c r="L263" i="1"/>
  <c r="L264" i="1"/>
  <c r="N264" i="1" s="1"/>
  <c r="L265" i="1"/>
  <c r="L266" i="1"/>
  <c r="L267" i="1"/>
  <c r="L268" i="1"/>
  <c r="N268" i="1" s="1"/>
  <c r="L269" i="1"/>
  <c r="L270" i="1"/>
  <c r="L271" i="1"/>
  <c r="L272" i="1"/>
  <c r="L273" i="1"/>
  <c r="L274" i="1"/>
  <c r="L275" i="1"/>
  <c r="N275" i="1" s="1"/>
  <c r="L276" i="1"/>
  <c r="L277" i="1"/>
  <c r="L278" i="1"/>
  <c r="L279" i="1"/>
  <c r="L280" i="1"/>
  <c r="N280" i="1" s="1"/>
  <c r="L281" i="1"/>
  <c r="L282" i="1"/>
  <c r="L283" i="1"/>
  <c r="L284" i="1"/>
  <c r="N284" i="1" s="1"/>
  <c r="L285" i="1"/>
  <c r="L286" i="1"/>
  <c r="L287" i="1"/>
  <c r="L288" i="1"/>
  <c r="L289" i="1"/>
  <c r="L290" i="1"/>
  <c r="L291" i="1"/>
  <c r="N291" i="1" s="1"/>
  <c r="L292" i="1"/>
  <c r="N292" i="1" s="1"/>
  <c r="L293" i="1"/>
  <c r="L294" i="1"/>
  <c r="L295" i="1"/>
  <c r="L296" i="1"/>
  <c r="N296" i="1" s="1"/>
  <c r="L297" i="1"/>
  <c r="L298" i="1"/>
  <c r="L299" i="1"/>
  <c r="L300" i="1"/>
  <c r="N300" i="1" s="1"/>
  <c r="L301" i="1"/>
  <c r="L302" i="1"/>
  <c r="L303" i="1"/>
  <c r="N303" i="1" s="1"/>
  <c r="L304" i="1"/>
  <c r="L305" i="1"/>
  <c r="L306" i="1"/>
  <c r="L307" i="1"/>
  <c r="L308" i="1"/>
  <c r="N308" i="1" s="1"/>
  <c r="L309" i="1"/>
  <c r="L310" i="1"/>
  <c r="L311" i="1"/>
  <c r="L312" i="1"/>
  <c r="N312" i="1" s="1"/>
  <c r="L313" i="1"/>
  <c r="L314" i="1"/>
  <c r="L315" i="1"/>
  <c r="L316" i="1"/>
  <c r="N316" i="1" s="1"/>
  <c r="L317" i="1"/>
  <c r="L318" i="1"/>
  <c r="L319" i="1"/>
  <c r="L320" i="1"/>
  <c r="L321" i="1"/>
  <c r="L322" i="1"/>
  <c r="L323" i="1"/>
  <c r="L324" i="1"/>
  <c r="N324" i="1" s="1"/>
  <c r="L325" i="1"/>
  <c r="L326" i="1"/>
  <c r="L327" i="1"/>
  <c r="L328" i="1"/>
  <c r="N328" i="1" s="1"/>
  <c r="L329" i="1"/>
  <c r="L330" i="1"/>
  <c r="L331" i="1"/>
  <c r="L332" i="1"/>
  <c r="N332" i="1" s="1"/>
  <c r="L333" i="1"/>
  <c r="L334" i="1"/>
  <c r="L335" i="1"/>
  <c r="L336" i="1"/>
  <c r="L337" i="1"/>
  <c r="L338" i="1"/>
  <c r="L339" i="1"/>
  <c r="L340" i="1"/>
  <c r="N340" i="1" s="1"/>
  <c r="L341" i="1"/>
  <c r="L342" i="1"/>
  <c r="L343" i="1"/>
  <c r="L344" i="1"/>
  <c r="N344" i="1" s="1"/>
  <c r="L345" i="1"/>
  <c r="L346" i="1"/>
  <c r="L347" i="1"/>
  <c r="L348" i="1"/>
  <c r="L349" i="1"/>
  <c r="L350" i="1"/>
  <c r="L351" i="1"/>
  <c r="L352" i="1"/>
  <c r="L353" i="1"/>
  <c r="L354" i="1"/>
  <c r="L355" i="1"/>
  <c r="L356" i="1"/>
  <c r="N356" i="1" s="1"/>
  <c r="L357" i="1"/>
  <c r="L358" i="1"/>
  <c r="L359" i="1"/>
  <c r="L360" i="1"/>
  <c r="L361" i="1"/>
  <c r="L362" i="1"/>
  <c r="L363" i="1"/>
  <c r="L364" i="1"/>
  <c r="N364" i="1" s="1"/>
  <c r="L365" i="1"/>
  <c r="L366" i="1"/>
  <c r="L367" i="1"/>
  <c r="L368" i="1"/>
  <c r="L369" i="1"/>
  <c r="L370" i="1"/>
  <c r="L371" i="1"/>
  <c r="L372" i="1"/>
  <c r="N372" i="1" s="1"/>
  <c r="L373" i="1"/>
  <c r="L374" i="1"/>
  <c r="L375" i="1"/>
  <c r="N375" i="1" s="1"/>
  <c r="L376" i="1"/>
  <c r="L377" i="1"/>
  <c r="L378" i="1"/>
  <c r="L379" i="1"/>
  <c r="L380" i="1"/>
  <c r="N380" i="1" s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N403" i="1" s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N419" i="1" s="1"/>
  <c r="L420" i="1"/>
  <c r="L421" i="1"/>
  <c r="L422" i="1"/>
  <c r="L423" i="1"/>
  <c r="L424" i="1"/>
  <c r="L425" i="1"/>
  <c r="L426" i="1"/>
  <c r="L427" i="1"/>
  <c r="L428" i="1"/>
  <c r="L429" i="1"/>
  <c r="L430" i="1"/>
  <c r="L431" i="1"/>
  <c r="N431" i="1" s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N503" i="1" s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N516" i="1" s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N531" i="1" s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N547" i="1" s="1"/>
  <c r="L548" i="1"/>
  <c r="L549" i="1"/>
  <c r="L550" i="1"/>
  <c r="L551" i="1"/>
  <c r="L552" i="1"/>
  <c r="L553" i="1"/>
  <c r="L554" i="1"/>
  <c r="L555" i="1"/>
  <c r="L556" i="1"/>
  <c r="L557" i="1"/>
  <c r="L558" i="1"/>
  <c r="L559" i="1"/>
  <c r="N559" i="1" s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N631" i="1" s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N659" i="1" s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N675" i="1" s="1"/>
  <c r="L676" i="1"/>
  <c r="L677" i="1"/>
  <c r="L678" i="1"/>
  <c r="L679" i="1"/>
  <c r="L680" i="1"/>
  <c r="L681" i="1"/>
  <c r="L682" i="1"/>
  <c r="L683" i="1"/>
  <c r="L684" i="1"/>
  <c r="L685" i="1"/>
  <c r="L686" i="1"/>
  <c r="L687" i="1"/>
  <c r="N687" i="1" s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N744" i="1" s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N759" i="1" s="1"/>
  <c r="L760" i="1"/>
  <c r="N760" i="1" s="1"/>
  <c r="L761" i="1"/>
  <c r="L762" i="1"/>
  <c r="L763" i="1"/>
  <c r="L764" i="1"/>
  <c r="L765" i="1"/>
  <c r="L766" i="1"/>
  <c r="L767" i="1"/>
  <c r="L768" i="1"/>
  <c r="L769" i="1"/>
  <c r="L770" i="1"/>
  <c r="L771" i="1"/>
  <c r="L772" i="1"/>
  <c r="N772" i="1" s="1"/>
  <c r="L773" i="1"/>
  <c r="L774" i="1"/>
  <c r="L775" i="1"/>
  <c r="N775" i="1" s="1"/>
  <c r="L776" i="1"/>
  <c r="L777" i="1"/>
  <c r="L778" i="1"/>
  <c r="L779" i="1"/>
  <c r="L780" i="1"/>
  <c r="L781" i="1"/>
  <c r="L782" i="1"/>
  <c r="L783" i="1"/>
  <c r="L784" i="1"/>
  <c r="L785" i="1"/>
  <c r="L786" i="1"/>
  <c r="L787" i="1"/>
  <c r="N787" i="1" s="1"/>
  <c r="L788" i="1"/>
  <c r="N788" i="1" s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N815" i="1" s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N831" i="1" s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N844" i="1" s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N860" i="1" s="1"/>
  <c r="L861" i="1"/>
  <c r="L862" i="1"/>
  <c r="L863" i="1"/>
  <c r="L864" i="1"/>
  <c r="L865" i="1"/>
  <c r="L866" i="1"/>
  <c r="L867" i="1"/>
  <c r="L868" i="1"/>
  <c r="L869" i="1"/>
  <c r="L870" i="1"/>
  <c r="L871" i="1"/>
  <c r="L872" i="1"/>
  <c r="N872" i="1" s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N887" i="1" s="1"/>
  <c r="L888" i="1"/>
  <c r="N888" i="1" s="1"/>
  <c r="L889" i="1"/>
  <c r="L890" i="1"/>
  <c r="L891" i="1"/>
  <c r="L892" i="1"/>
  <c r="L893" i="1"/>
  <c r="L894" i="1"/>
  <c r="L895" i="1"/>
  <c r="L896" i="1"/>
  <c r="L897" i="1"/>
  <c r="L898" i="1"/>
  <c r="L899" i="1"/>
  <c r="L900" i="1"/>
  <c r="N900" i="1" s="1"/>
  <c r="L901" i="1"/>
  <c r="L902" i="1"/>
  <c r="L903" i="1"/>
  <c r="N903" i="1" s="1"/>
  <c r="L904" i="1"/>
  <c r="L905" i="1"/>
  <c r="L906" i="1"/>
  <c r="L907" i="1"/>
  <c r="L908" i="1"/>
  <c r="L909" i="1"/>
  <c r="L910" i="1"/>
  <c r="L911" i="1"/>
  <c r="L912" i="1"/>
  <c r="L913" i="1"/>
  <c r="L914" i="1"/>
  <c r="L915" i="1"/>
  <c r="N915" i="1" s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N931" i="1" s="1"/>
  <c r="L932" i="1"/>
  <c r="L933" i="1"/>
  <c r="L934" i="1"/>
  <c r="L935" i="1"/>
  <c r="L936" i="1"/>
  <c r="L937" i="1"/>
  <c r="L938" i="1"/>
  <c r="L939" i="1"/>
  <c r="L940" i="1"/>
  <c r="L941" i="1"/>
  <c r="L942" i="1"/>
  <c r="L943" i="1"/>
  <c r="N943" i="1" s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N959" i="1" s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N972" i="1" s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N988" i="1" s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N1000" i="1" s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N1015" i="1" s="1"/>
  <c r="L1016" i="1"/>
  <c r="N1016" i="1" s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N1028" i="1" s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N1043" i="1" s="1"/>
  <c r="L1044" i="1"/>
  <c r="N1044" i="1" s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N1059" i="1" s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N1071" i="1" s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N1100" i="1" s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N1116" i="1" s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N1128" i="1" s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N1143" i="1" s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N1156" i="1" s="1"/>
  <c r="L1157" i="1"/>
  <c r="L1158" i="1"/>
  <c r="L1159" i="1"/>
  <c r="N1159" i="1" s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N1171" i="1" s="1"/>
  <c r="L1172" i="1"/>
  <c r="N1172" i="1" s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N1187" i="1" s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N1199" i="1" s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N1215" i="1" s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N1228" i="1" s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N1244" i="1" s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N1256" i="1" s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N1271" i="1" s="1"/>
  <c r="L1272" i="1"/>
  <c r="N1272" i="1" s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N1284" i="1" s="1"/>
  <c r="L1285" i="1"/>
  <c r="L1286" i="1"/>
  <c r="L1287" i="1"/>
  <c r="N1287" i="1" s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N1299" i="1" s="1"/>
  <c r="L1300" i="1"/>
  <c r="N1300" i="1" s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N1327" i="1" s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N1343" i="1" s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N1356" i="1" s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N1384" i="1" s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N1399" i="1" s="1"/>
  <c r="L1400" i="1"/>
  <c r="N1400" i="1" s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N1412" i="1" s="1"/>
  <c r="L1413" i="1"/>
  <c r="L1414" i="1"/>
  <c r="L1415" i="1"/>
  <c r="N1415" i="1" s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N1427" i="1" s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N1440" i="1" s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N1452" i="1" s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N1472" i="1" s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N1484" i="1" s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N1504" i="1" s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N1536" i="1" s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N1548" i="1" s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N1568" i="1" s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N1580" i="1" s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N1600" i="1" s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N1612" i="1" s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N1632" i="1" s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N1664" i="1" s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N1676" i="1" s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N1696" i="1" s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N1708" i="1" s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N1728" i="1" s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N1740" i="1" s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N1760" i="1" s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N1780" i="1" s="1"/>
  <c r="L1781" i="1"/>
  <c r="L1782" i="1"/>
  <c r="L1783" i="1"/>
  <c r="L1784" i="1"/>
  <c r="L1785" i="1"/>
  <c r="L1786" i="1"/>
  <c r="L1787" i="1"/>
  <c r="L1788" i="1"/>
  <c r="N1788" i="1" s="1"/>
  <c r="L1789" i="1"/>
  <c r="L1790" i="1"/>
  <c r="L1791" i="1"/>
  <c r="L1792" i="1"/>
  <c r="L1793" i="1"/>
  <c r="L1794" i="1"/>
  <c r="L1795" i="1"/>
  <c r="L1796" i="1"/>
  <c r="N1796" i="1" s="1"/>
  <c r="L1797" i="1"/>
  <c r="L1798" i="1"/>
  <c r="L1799" i="1"/>
  <c r="L1800" i="1"/>
  <c r="L1801" i="1"/>
  <c r="L1802" i="1"/>
  <c r="N1802" i="1" s="1"/>
  <c r="L1803" i="1"/>
  <c r="L1804" i="1"/>
  <c r="L1805" i="1"/>
  <c r="L1806" i="1"/>
  <c r="L1807" i="1"/>
  <c r="L1808" i="1"/>
  <c r="N1808" i="1" s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N1824" i="1" s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N1836" i="1" s="1"/>
  <c r="L1837" i="1"/>
  <c r="L1838" i="1"/>
  <c r="L1839" i="1"/>
  <c r="L1840" i="1"/>
  <c r="L1841" i="1"/>
  <c r="L1842" i="1"/>
  <c r="L1843" i="1"/>
  <c r="L1844" i="1"/>
  <c r="N1844" i="1" s="1"/>
  <c r="L1845" i="1"/>
  <c r="L1846" i="1"/>
  <c r="L1847" i="1"/>
  <c r="L1848" i="1"/>
  <c r="L1849" i="1"/>
  <c r="L1850" i="1"/>
  <c r="L1851" i="1"/>
  <c r="L1852" i="1"/>
  <c r="N1852" i="1" s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N1872" i="1" s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N1900" i="1" s="1"/>
  <c r="L1901" i="1"/>
  <c r="L1902" i="1"/>
  <c r="L1903" i="1"/>
  <c r="L1904" i="1"/>
  <c r="L1905" i="1"/>
  <c r="L1906" i="1"/>
  <c r="L1907" i="1"/>
  <c r="L1908" i="1"/>
  <c r="N1908" i="1" s="1"/>
  <c r="L1909" i="1"/>
  <c r="L1910" i="1"/>
  <c r="L1911" i="1"/>
  <c r="L1912" i="1"/>
  <c r="L1913" i="1"/>
  <c r="L1914" i="1"/>
  <c r="L1915" i="1"/>
  <c r="L1916" i="1"/>
  <c r="N1916" i="1" s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N1936" i="1" s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N1964" i="1" s="1"/>
  <c r="L1965" i="1"/>
  <c r="L1966" i="1"/>
  <c r="L1967" i="1"/>
  <c r="L1968" i="1"/>
  <c r="L1969" i="1"/>
  <c r="L1970" i="1"/>
  <c r="L1971" i="1"/>
  <c r="L1972" i="1"/>
  <c r="N1972" i="1" s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N1988" i="1" s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N2000" i="1" s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N2016" i="1" s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N2028" i="1" s="1"/>
  <c r="L2029" i="1"/>
  <c r="L2030" i="1"/>
  <c r="L2031" i="1"/>
  <c r="L2032" i="1"/>
  <c r="L2033" i="1"/>
  <c r="L2034" i="1"/>
  <c r="L2035" i="1"/>
  <c r="L2036" i="1"/>
  <c r="N2036" i="1" s="1"/>
  <c r="L2037" i="1"/>
  <c r="L2038" i="1"/>
  <c r="L2039" i="1"/>
  <c r="L2040" i="1"/>
  <c r="L2041" i="1"/>
  <c r="L2042" i="1"/>
  <c r="L2043" i="1"/>
  <c r="L2044" i="1"/>
  <c r="N2044" i="1" s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N2064" i="1" s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N2092" i="1" s="1"/>
  <c r="L2093" i="1"/>
  <c r="L2094" i="1"/>
  <c r="L2095" i="1"/>
  <c r="L2096" i="1"/>
  <c r="L2097" i="1"/>
  <c r="L2098" i="1"/>
  <c r="L2099" i="1"/>
  <c r="L2100" i="1"/>
  <c r="N2100" i="1" s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N2116" i="1" s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N2128" i="1" s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N2144" i="1" s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N2156" i="1" s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" i="1"/>
  <c r="N2137" i="1" l="1"/>
  <c r="N2065" i="1"/>
  <c r="N2037" i="1"/>
  <c r="N2009" i="1"/>
  <c r="N1937" i="1"/>
  <c r="N1909" i="1"/>
  <c r="N1729" i="1"/>
  <c r="N1601" i="1"/>
  <c r="N1473" i="1"/>
  <c r="N2148" i="1"/>
  <c r="N2140" i="1"/>
  <c r="N2132" i="1"/>
  <c r="N2124" i="1"/>
  <c r="N2112" i="1"/>
  <c r="N2108" i="1"/>
  <c r="N2096" i="1"/>
  <c r="N2084" i="1"/>
  <c r="N2080" i="1"/>
  <c r="N2076" i="1"/>
  <c r="N2068" i="1"/>
  <c r="N2060" i="1"/>
  <c r="N2052" i="1"/>
  <c r="N2048" i="1"/>
  <c r="N2032" i="1"/>
  <c r="N2020" i="1"/>
  <c r="N2012" i="1"/>
  <c r="N2004" i="1"/>
  <c r="N1996" i="1"/>
  <c r="N1984" i="1"/>
  <c r="N1980" i="1"/>
  <c r="N1968" i="1"/>
  <c r="N1956" i="1"/>
  <c r="N1952" i="1"/>
  <c r="N1948" i="1"/>
  <c r="N1940" i="1"/>
  <c r="N1932" i="1"/>
  <c r="N1924" i="1"/>
  <c r="N1920" i="1"/>
  <c r="N1904" i="1"/>
  <c r="N1892" i="1"/>
  <c r="N1888" i="1"/>
  <c r="N1884" i="1"/>
  <c r="N1876" i="1"/>
  <c r="N1868" i="1"/>
  <c r="N1860" i="1"/>
  <c r="N1856" i="1"/>
  <c r="N1840" i="1"/>
  <c r="N1828" i="1"/>
  <c r="N1820" i="1"/>
  <c r="N1812" i="1"/>
  <c r="N1804" i="1"/>
  <c r="N1792" i="1"/>
  <c r="N1776" i="1"/>
  <c r="N1772" i="1"/>
  <c r="N1756" i="1"/>
  <c r="N1744" i="1"/>
  <c r="N1724" i="1"/>
  <c r="N1712" i="1"/>
  <c r="N1692" i="1"/>
  <c r="N1680" i="1"/>
  <c r="N1660" i="1"/>
  <c r="N1648" i="1"/>
  <c r="N1644" i="1"/>
  <c r="N1628" i="1"/>
  <c r="N1616" i="1"/>
  <c r="N1596" i="1"/>
  <c r="N1584" i="1"/>
  <c r="N1564" i="1"/>
  <c r="N1552" i="1"/>
  <c r="N1532" i="1"/>
  <c r="N1520" i="1"/>
  <c r="N1516" i="1"/>
  <c r="N1500" i="1"/>
  <c r="N1488" i="1"/>
  <c r="N1468" i="1"/>
  <c r="N1456" i="1"/>
  <c r="N1436" i="1"/>
  <c r="N1428" i="1"/>
  <c r="N1420" i="1"/>
  <c r="N1372" i="1"/>
  <c r="N1364" i="1"/>
  <c r="N1348" i="1"/>
  <c r="N1336" i="1"/>
  <c r="N1320" i="1"/>
  <c r="N1308" i="1"/>
  <c r="N1292" i="1"/>
  <c r="N1236" i="1"/>
  <c r="N1220" i="1"/>
  <c r="N1208" i="1"/>
  <c r="N1192" i="1"/>
  <c r="N1180" i="1"/>
  <c r="N1164" i="1"/>
  <c r="N1144" i="1"/>
  <c r="N1108" i="1"/>
  <c r="N1092" i="1"/>
  <c r="N1080" i="1"/>
  <c r="N1064" i="1"/>
  <c r="N1052" i="1"/>
  <c r="N1036" i="1"/>
  <c r="N716" i="1"/>
  <c r="N644" i="1"/>
  <c r="N588" i="1"/>
  <c r="N460" i="1"/>
  <c r="N388" i="1"/>
  <c r="N1315" i="1"/>
  <c r="N1087" i="1"/>
  <c r="N2150" i="1"/>
  <c r="N2142" i="1"/>
  <c r="N2134" i="1"/>
  <c r="N2122" i="1"/>
  <c r="N2106" i="1"/>
  <c r="N2094" i="1"/>
  <c r="N2086" i="1"/>
  <c r="N2078" i="1"/>
  <c r="N2070" i="1"/>
  <c r="N2058" i="1"/>
  <c r="N2042" i="1"/>
  <c r="N2030" i="1"/>
  <c r="N2022" i="1"/>
  <c r="N2014" i="1"/>
  <c r="N2006" i="1"/>
  <c r="N1994" i="1"/>
  <c r="N1978" i="1"/>
  <c r="N1966" i="1"/>
  <c r="N1958" i="1"/>
  <c r="N1950" i="1"/>
  <c r="N1942" i="1"/>
  <c r="N1930" i="1"/>
  <c r="N1914" i="1"/>
  <c r="N1902" i="1"/>
  <c r="N1894" i="1"/>
  <c r="N1866" i="1"/>
  <c r="N1838" i="1"/>
  <c r="N1830" i="1"/>
  <c r="N1750" i="1"/>
  <c r="N1718" i="1"/>
  <c r="N1686" i="1"/>
  <c r="N1654" i="1"/>
  <c r="N1622" i="1"/>
  <c r="N1590" i="1"/>
  <c r="N1558" i="1"/>
  <c r="N1526" i="1"/>
  <c r="N1494" i="1"/>
  <c r="N1462" i="1"/>
  <c r="N1386" i="1"/>
  <c r="N1358" i="1"/>
  <c r="N1330" i="1"/>
  <c r="N1258" i="1"/>
  <c r="N1230" i="1"/>
  <c r="N1202" i="1"/>
  <c r="N1130" i="1"/>
  <c r="N1102" i="1"/>
  <c r="N1074" i="1"/>
  <c r="N1002" i="1"/>
  <c r="N974" i="1"/>
  <c r="N946" i="1"/>
  <c r="N874" i="1"/>
  <c r="N846" i="1"/>
  <c r="N818" i="1"/>
  <c r="N746" i="1"/>
  <c r="N718" i="1"/>
  <c r="N690" i="1"/>
  <c r="N618" i="1"/>
  <c r="N590" i="1"/>
  <c r="N562" i="1"/>
  <c r="N490" i="1"/>
  <c r="N462" i="1"/>
  <c r="N434" i="1"/>
  <c r="N362" i="1"/>
  <c r="N334" i="1"/>
  <c r="N306" i="1"/>
  <c r="N234" i="1"/>
  <c r="N206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3" i="1"/>
  <c r="N829" i="1"/>
  <c r="N825" i="1"/>
  <c r="N821" i="1"/>
  <c r="N817" i="1"/>
  <c r="N813" i="1"/>
  <c r="N809" i="1"/>
  <c r="N805" i="1"/>
  <c r="N801" i="1"/>
  <c r="N797" i="1"/>
  <c r="N793" i="1"/>
  <c r="N789" i="1"/>
  <c r="N785" i="1"/>
  <c r="N781" i="1"/>
  <c r="N777" i="1"/>
  <c r="N773" i="1"/>
  <c r="N769" i="1"/>
  <c r="N765" i="1"/>
  <c r="N761" i="1"/>
  <c r="N757" i="1"/>
  <c r="N753" i="1"/>
  <c r="N749" i="1"/>
  <c r="N745" i="1"/>
  <c r="N741" i="1"/>
  <c r="N737" i="1"/>
  <c r="N733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81" i="1"/>
  <c r="N377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980" i="1"/>
  <c r="N964" i="1"/>
  <c r="N952" i="1"/>
  <c r="N936" i="1"/>
  <c r="N924" i="1"/>
  <c r="N916" i="1"/>
  <c r="N908" i="1"/>
  <c r="N852" i="1"/>
  <c r="N836" i="1"/>
  <c r="N824" i="1"/>
  <c r="N808" i="1"/>
  <c r="N796" i="1"/>
  <c r="N780" i="1"/>
  <c r="N732" i="1"/>
  <c r="N724" i="1"/>
  <c r="N708" i="1"/>
  <c r="N696" i="1"/>
  <c r="N680" i="1"/>
  <c r="N668" i="1"/>
  <c r="N660" i="1"/>
  <c r="N652" i="1"/>
  <c r="N632" i="1"/>
  <c r="N616" i="1"/>
  <c r="N604" i="1"/>
  <c r="N596" i="1"/>
  <c r="N580" i="1"/>
  <c r="N568" i="1"/>
  <c r="N552" i="1"/>
  <c r="N540" i="1"/>
  <c r="N532" i="1"/>
  <c r="N524" i="1"/>
  <c r="N504" i="1"/>
  <c r="N488" i="1"/>
  <c r="N476" i="1"/>
  <c r="N468" i="1"/>
  <c r="N452" i="1"/>
  <c r="N440" i="1"/>
  <c r="N424" i="1"/>
  <c r="N412" i="1"/>
  <c r="N404" i="1"/>
  <c r="N396" i="1"/>
  <c r="N376" i="1"/>
  <c r="N360" i="1"/>
  <c r="N348" i="1"/>
  <c r="N276" i="1"/>
  <c r="N248" i="1"/>
  <c r="N232" i="1"/>
  <c r="N220" i="1"/>
  <c r="N148" i="1"/>
  <c r="N104" i="1"/>
  <c r="N92" i="1"/>
  <c r="N52" i="1"/>
  <c r="N24" i="1"/>
  <c r="N1031" i="1"/>
  <c r="N803" i="1"/>
  <c r="N703" i="1"/>
  <c r="N647" i="1"/>
  <c r="N575" i="1"/>
  <c r="N519" i="1"/>
  <c r="N447" i="1"/>
  <c r="N391" i="1"/>
  <c r="N319" i="1"/>
  <c r="N263" i="1"/>
  <c r="N13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407" i="1"/>
  <c r="N1391" i="1"/>
  <c r="N1379" i="1"/>
  <c r="N1363" i="1"/>
  <c r="N1351" i="1"/>
  <c r="N1335" i="1"/>
  <c r="N1279" i="1"/>
  <c r="N1263" i="1"/>
  <c r="N1251" i="1"/>
  <c r="N1235" i="1"/>
  <c r="N1223" i="1"/>
  <c r="N1207" i="1"/>
  <c r="N1151" i="1"/>
  <c r="N1135" i="1"/>
  <c r="N1123" i="1"/>
  <c r="N1107" i="1"/>
  <c r="N1095" i="1"/>
  <c r="N1079" i="1"/>
  <c r="N1023" i="1"/>
  <c r="N1007" i="1"/>
  <c r="N995" i="1"/>
  <c r="N979" i="1"/>
  <c r="N967" i="1"/>
  <c r="N951" i="1"/>
  <c r="N895" i="1"/>
  <c r="N879" i="1"/>
  <c r="N867" i="1"/>
  <c r="N851" i="1"/>
  <c r="N839" i="1"/>
  <c r="N823" i="1"/>
  <c r="N767" i="1"/>
  <c r="N751" i="1"/>
  <c r="N739" i="1"/>
  <c r="N723" i="1"/>
  <c r="N711" i="1"/>
  <c r="N695" i="1"/>
  <c r="N639" i="1"/>
  <c r="N623" i="1"/>
  <c r="N611" i="1"/>
  <c r="N595" i="1"/>
  <c r="N583" i="1"/>
  <c r="N567" i="1"/>
  <c r="N511" i="1"/>
  <c r="N495" i="1"/>
  <c r="N483" i="1"/>
  <c r="N467" i="1"/>
  <c r="N455" i="1"/>
  <c r="N439" i="1"/>
  <c r="N383" i="1"/>
  <c r="N367" i="1"/>
  <c r="N355" i="1"/>
  <c r="N339" i="1"/>
  <c r="N327" i="1"/>
  <c r="N311" i="1"/>
  <c r="N255" i="1"/>
  <c r="N239" i="1"/>
  <c r="N227" i="1"/>
  <c r="N211" i="1"/>
  <c r="N199" i="1"/>
  <c r="N183" i="1"/>
  <c r="N127" i="1"/>
  <c r="N111" i="1"/>
  <c r="N99" i="1"/>
  <c r="N83" i="1"/>
  <c r="N67" i="1"/>
  <c r="N39" i="1"/>
  <c r="N2154" i="1"/>
  <c r="N2146" i="1"/>
  <c r="N2138" i="1"/>
  <c r="N2130" i="1"/>
  <c r="N2126" i="1"/>
  <c r="N2118" i="1"/>
  <c r="N2114" i="1"/>
  <c r="N2110" i="1"/>
  <c r="N2102" i="1"/>
  <c r="N2098" i="1"/>
  <c r="N2090" i="1"/>
  <c r="N2082" i="1"/>
  <c r="N2074" i="1"/>
  <c r="N2066" i="1"/>
  <c r="N2062" i="1"/>
  <c r="N2054" i="1"/>
  <c r="N2050" i="1"/>
  <c r="N2046" i="1"/>
  <c r="N2038" i="1"/>
  <c r="N2034" i="1"/>
  <c r="N2026" i="1"/>
  <c r="N2018" i="1"/>
  <c r="N2010" i="1"/>
  <c r="N2002" i="1"/>
  <c r="N1998" i="1"/>
  <c r="N1990" i="1"/>
  <c r="N1986" i="1"/>
  <c r="N1982" i="1"/>
  <c r="N1974" i="1"/>
  <c r="N1970" i="1"/>
  <c r="N1962" i="1"/>
  <c r="N1954" i="1"/>
  <c r="N1946" i="1"/>
  <c r="N1938" i="1"/>
  <c r="N1934" i="1"/>
  <c r="N1926" i="1"/>
  <c r="N1922" i="1"/>
  <c r="N1918" i="1"/>
  <c r="N1910" i="1"/>
  <c r="N1906" i="1"/>
  <c r="N1898" i="1"/>
  <c r="N1890" i="1"/>
  <c r="N1886" i="1"/>
  <c r="N1882" i="1"/>
  <c r="N1878" i="1"/>
  <c r="N1874" i="1"/>
  <c r="N1870" i="1"/>
  <c r="N1862" i="1"/>
  <c r="N1858" i="1"/>
  <c r="N1854" i="1"/>
  <c r="N1850" i="1"/>
  <c r="N1846" i="1"/>
  <c r="N1842" i="1"/>
  <c r="N1834" i="1"/>
  <c r="N1826" i="1"/>
  <c r="N1822" i="1"/>
  <c r="N1818" i="1"/>
  <c r="N1814" i="1"/>
  <c r="N1810" i="1"/>
  <c r="N1806" i="1"/>
  <c r="N1798" i="1"/>
  <c r="N1794" i="1"/>
  <c r="N1790" i="1"/>
  <c r="N1786" i="1"/>
  <c r="N1782" i="1"/>
  <c r="N1778" i="1"/>
  <c r="N1774" i="1"/>
  <c r="N1770" i="1"/>
  <c r="N1766" i="1"/>
  <c r="N1762" i="1"/>
  <c r="N1758" i="1"/>
  <c r="N1754" i="1"/>
  <c r="N1746" i="1"/>
  <c r="N1742" i="1"/>
  <c r="N1738" i="1"/>
  <c r="N1734" i="1"/>
  <c r="N1730" i="1"/>
  <c r="N1726" i="1"/>
  <c r="N1722" i="1"/>
  <c r="N1714" i="1"/>
  <c r="N1710" i="1"/>
  <c r="N1706" i="1"/>
  <c r="N1702" i="1"/>
  <c r="N1698" i="1"/>
  <c r="N1694" i="1"/>
  <c r="N1690" i="1"/>
  <c r="N1682" i="1"/>
  <c r="N1678" i="1"/>
  <c r="N1674" i="1"/>
  <c r="N1670" i="1"/>
  <c r="N1666" i="1"/>
  <c r="N1662" i="1"/>
  <c r="N1658" i="1"/>
  <c r="N1650" i="1"/>
  <c r="N1646" i="1"/>
  <c r="N1642" i="1"/>
  <c r="N1638" i="1"/>
  <c r="N1634" i="1"/>
  <c r="N1630" i="1"/>
  <c r="N1626" i="1"/>
  <c r="N1618" i="1"/>
  <c r="N1614" i="1"/>
  <c r="N1610" i="1"/>
  <c r="N1606" i="1"/>
  <c r="N1602" i="1"/>
  <c r="N1598" i="1"/>
  <c r="N1594" i="1"/>
  <c r="N1586" i="1"/>
  <c r="N1582" i="1"/>
  <c r="N1578" i="1"/>
  <c r="N1574" i="1"/>
  <c r="N1570" i="1"/>
  <c r="N1566" i="1"/>
  <c r="N1562" i="1"/>
  <c r="N1554" i="1"/>
  <c r="N1550" i="1"/>
  <c r="N1546" i="1"/>
  <c r="N1542" i="1"/>
  <c r="N1538" i="1"/>
  <c r="N1534" i="1"/>
  <c r="N1530" i="1"/>
  <c r="N1522" i="1"/>
  <c r="N1518" i="1"/>
  <c r="N1514" i="1"/>
  <c r="N1510" i="1"/>
  <c r="N1506" i="1"/>
  <c r="N1502" i="1"/>
  <c r="N1498" i="1"/>
  <c r="N1490" i="1"/>
  <c r="N1486" i="1"/>
  <c r="N1482" i="1"/>
  <c r="N1478" i="1"/>
  <c r="N1474" i="1"/>
  <c r="N1470" i="1"/>
  <c r="N1466" i="1"/>
  <c r="N1458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2" i="1"/>
  <c r="N1378" i="1"/>
  <c r="N1374" i="1"/>
  <c r="N1370" i="1"/>
  <c r="N1366" i="1"/>
  <c r="N1362" i="1"/>
  <c r="N1354" i="1"/>
  <c r="N1350" i="1"/>
  <c r="N1346" i="1"/>
  <c r="N1342" i="1"/>
  <c r="N1338" i="1"/>
  <c r="N1334" i="1"/>
  <c r="N1326" i="1"/>
  <c r="N1322" i="1"/>
  <c r="N1318" i="1"/>
  <c r="N1314" i="1"/>
  <c r="N1310" i="1"/>
  <c r="N1306" i="1"/>
  <c r="N1302" i="1"/>
  <c r="N1298" i="1"/>
  <c r="N1294" i="1"/>
  <c r="N1290" i="1"/>
  <c r="N1286" i="1"/>
  <c r="N1282" i="1"/>
  <c r="N1278" i="1"/>
  <c r="N1274" i="1"/>
  <c r="N1270" i="1"/>
  <c r="N1266" i="1"/>
  <c r="N1262" i="1"/>
  <c r="N1254" i="1"/>
  <c r="N1250" i="1"/>
  <c r="N1246" i="1"/>
  <c r="N1242" i="1"/>
  <c r="N1238" i="1"/>
  <c r="N1234" i="1"/>
  <c r="N1226" i="1"/>
  <c r="N1222" i="1"/>
  <c r="N1218" i="1"/>
  <c r="N1214" i="1"/>
  <c r="N1210" i="1"/>
  <c r="N1206" i="1"/>
  <c r="N1198" i="1"/>
  <c r="N1194" i="1"/>
  <c r="N1190" i="1"/>
  <c r="N1186" i="1"/>
  <c r="N1182" i="1"/>
  <c r="N1178" i="1"/>
  <c r="N1174" i="1"/>
  <c r="N1170" i="1"/>
  <c r="N1166" i="1"/>
  <c r="N1162" i="1"/>
  <c r="N1158" i="1"/>
  <c r="N1154" i="1"/>
  <c r="N1150" i="1"/>
  <c r="N1146" i="1"/>
  <c r="N1142" i="1"/>
  <c r="N1138" i="1"/>
  <c r="N1134" i="1"/>
  <c r="N1126" i="1"/>
  <c r="N1122" i="1"/>
  <c r="N1118" i="1"/>
  <c r="N1114" i="1"/>
  <c r="N1110" i="1"/>
  <c r="N1106" i="1"/>
  <c r="N1098" i="1"/>
  <c r="N1094" i="1"/>
  <c r="N1090" i="1"/>
  <c r="N1086" i="1"/>
  <c r="N1082" i="1"/>
  <c r="N1078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998" i="1"/>
  <c r="N994" i="1"/>
  <c r="N990" i="1"/>
  <c r="N986" i="1"/>
  <c r="N982" i="1"/>
  <c r="N978" i="1"/>
  <c r="N970" i="1"/>
  <c r="N966" i="1"/>
  <c r="N962" i="1"/>
  <c r="N958" i="1"/>
  <c r="N954" i="1"/>
  <c r="N950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0" i="1"/>
  <c r="N866" i="1"/>
  <c r="N862" i="1"/>
  <c r="N858" i="1"/>
  <c r="N854" i="1"/>
  <c r="N850" i="1"/>
  <c r="N842" i="1"/>
  <c r="N838" i="1"/>
  <c r="N834" i="1"/>
  <c r="N830" i="1"/>
  <c r="N826" i="1"/>
  <c r="N822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2" i="1"/>
  <c r="N738" i="1"/>
  <c r="N734" i="1"/>
  <c r="N730" i="1"/>
  <c r="N726" i="1"/>
  <c r="N722" i="1"/>
  <c r="N714" i="1"/>
  <c r="N710" i="1"/>
  <c r="N706" i="1"/>
  <c r="N702" i="1"/>
  <c r="N698" i="1"/>
  <c r="N694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4" i="1"/>
  <c r="N610" i="1"/>
  <c r="N606" i="1"/>
  <c r="N602" i="1"/>
  <c r="N598" i="1"/>
  <c r="N594" i="1"/>
  <c r="N586" i="1"/>
  <c r="N582" i="1"/>
  <c r="N578" i="1"/>
  <c r="N574" i="1"/>
  <c r="N570" i="1"/>
  <c r="N566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86" i="1"/>
  <c r="N482" i="1"/>
  <c r="N478" i="1"/>
  <c r="N474" i="1"/>
  <c r="N470" i="1"/>
  <c r="N466" i="1"/>
  <c r="N458" i="1"/>
  <c r="N454" i="1"/>
  <c r="N450" i="1"/>
  <c r="N446" i="1"/>
  <c r="N442" i="1"/>
  <c r="N438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58" i="1"/>
  <c r="N354" i="1"/>
  <c r="N350" i="1"/>
  <c r="N346" i="1"/>
  <c r="N342" i="1"/>
  <c r="N338" i="1"/>
  <c r="N330" i="1"/>
  <c r="N326" i="1"/>
  <c r="N322" i="1"/>
  <c r="N318" i="1"/>
  <c r="N314" i="1"/>
  <c r="N310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0" i="1"/>
  <c r="N226" i="1"/>
  <c r="N222" i="1"/>
  <c r="N218" i="1"/>
  <c r="N214" i="1"/>
  <c r="N210" i="1"/>
  <c r="N202" i="1"/>
  <c r="N198" i="1"/>
  <c r="N194" i="1"/>
  <c r="N186" i="1"/>
  <c r="N174" i="1"/>
  <c r="N158" i="1"/>
  <c r="N146" i="1"/>
  <c r="N138" i="1"/>
  <c r="N130" i="1"/>
  <c r="N122" i="1"/>
  <c r="N110" i="1"/>
  <c r="N94" i="1"/>
  <c r="N82" i="1"/>
  <c r="N74" i="1"/>
  <c r="N62" i="1"/>
  <c r="N46" i="1"/>
  <c r="N34" i="1"/>
  <c r="N18" i="1"/>
  <c r="N2153" i="1"/>
  <c r="N2145" i="1"/>
  <c r="N2141" i="1"/>
  <c r="N2133" i="1"/>
  <c r="N2125" i="1"/>
  <c r="N2117" i="1"/>
  <c r="N2109" i="1"/>
  <c r="N2105" i="1"/>
  <c r="N2097" i="1"/>
  <c r="N2093" i="1"/>
  <c r="N2089" i="1"/>
  <c r="N2081" i="1"/>
  <c r="N2077" i="1"/>
  <c r="N2069" i="1"/>
  <c r="N2061" i="1"/>
  <c r="N2053" i="1"/>
  <c r="N2045" i="1"/>
  <c r="N2041" i="1"/>
  <c r="N2033" i="1"/>
  <c r="N2029" i="1"/>
  <c r="N2025" i="1"/>
  <c r="N2017" i="1"/>
  <c r="N2013" i="1"/>
  <c r="N2005" i="1"/>
  <c r="N1997" i="1"/>
  <c r="N1989" i="1"/>
  <c r="N1981" i="1"/>
  <c r="N1977" i="1"/>
  <c r="N1969" i="1"/>
  <c r="N1965" i="1"/>
  <c r="N1961" i="1"/>
  <c r="N1953" i="1"/>
  <c r="N1949" i="1"/>
  <c r="N1941" i="1"/>
  <c r="N1933" i="1"/>
  <c r="N1925" i="1"/>
  <c r="N1917" i="1"/>
  <c r="N1913" i="1"/>
  <c r="N1905" i="1"/>
  <c r="N1901" i="1"/>
  <c r="N1897" i="1"/>
  <c r="N1893" i="1"/>
  <c r="N1889" i="1"/>
  <c r="N1885" i="1"/>
  <c r="N1877" i="1"/>
  <c r="N1869" i="1"/>
  <c r="N1865" i="1"/>
  <c r="N1861" i="1"/>
  <c r="N1857" i="1"/>
  <c r="N1853" i="1"/>
  <c r="N1849" i="1"/>
  <c r="N1841" i="1"/>
  <c r="N1837" i="1"/>
  <c r="N1833" i="1"/>
  <c r="N1829" i="1"/>
  <c r="N1825" i="1"/>
  <c r="N1821" i="1"/>
  <c r="N1813" i="1"/>
  <c r="N1805" i="1"/>
  <c r="N1801" i="1"/>
  <c r="N1797" i="1"/>
  <c r="N1793" i="1"/>
  <c r="N1789" i="1"/>
  <c r="N1785" i="1"/>
  <c r="N1777" i="1"/>
  <c r="N1773" i="1"/>
  <c r="N1769" i="1"/>
  <c r="N1765" i="1"/>
  <c r="N1757" i="1"/>
  <c r="N1753" i="1"/>
  <c r="N1749" i="1"/>
  <c r="N1745" i="1"/>
  <c r="N1741" i="1"/>
  <c r="N1737" i="1"/>
  <c r="N1733" i="1"/>
  <c r="N1725" i="1"/>
  <c r="N1721" i="1"/>
  <c r="N1717" i="1"/>
  <c r="N1713" i="1"/>
  <c r="N1709" i="1"/>
  <c r="N1705" i="1"/>
  <c r="N1701" i="1"/>
  <c r="N1693" i="1"/>
  <c r="N1689" i="1"/>
  <c r="N1685" i="1"/>
  <c r="N1681" i="1"/>
  <c r="N1677" i="1"/>
  <c r="N1673" i="1"/>
  <c r="N1669" i="1"/>
  <c r="N1661" i="1"/>
  <c r="N1657" i="1"/>
  <c r="N1653" i="1"/>
  <c r="N1649" i="1"/>
  <c r="N1645" i="1"/>
  <c r="N1641" i="1"/>
  <c r="N1637" i="1"/>
  <c r="N1629" i="1"/>
  <c r="N1625" i="1"/>
  <c r="N1621" i="1"/>
  <c r="N1617" i="1"/>
  <c r="N1613" i="1"/>
  <c r="N1609" i="1"/>
  <c r="N1605" i="1"/>
  <c r="N1597" i="1"/>
  <c r="N1593" i="1"/>
  <c r="N1589" i="1"/>
  <c r="N1585" i="1"/>
  <c r="N1581" i="1"/>
  <c r="N1577" i="1"/>
  <c r="N1573" i="1"/>
  <c r="N1565" i="1"/>
  <c r="N1561" i="1"/>
  <c r="N1557" i="1"/>
  <c r="N1553" i="1"/>
  <c r="N1549" i="1"/>
  <c r="N1545" i="1"/>
  <c r="N1541" i="1"/>
  <c r="N1533" i="1"/>
  <c r="N1529" i="1"/>
  <c r="N1525" i="1"/>
  <c r="N1521" i="1"/>
  <c r="N1517" i="1"/>
  <c r="N1513" i="1"/>
  <c r="N1509" i="1"/>
  <c r="N1501" i="1"/>
  <c r="N1497" i="1"/>
  <c r="N1493" i="1"/>
  <c r="N1489" i="1"/>
  <c r="N1485" i="1"/>
  <c r="N1481" i="1"/>
  <c r="N1477" i="1"/>
  <c r="N1469" i="1"/>
  <c r="N1465" i="1"/>
  <c r="N1461" i="1"/>
  <c r="N1457" i="1"/>
  <c r="N1453" i="1"/>
  <c r="N1449" i="1"/>
  <c r="N1445" i="1"/>
  <c r="N1437" i="1"/>
  <c r="N1433" i="1"/>
  <c r="N1429" i="1"/>
  <c r="N1425" i="1"/>
  <c r="N1421" i="1"/>
  <c r="N1417" i="1"/>
  <c r="N1413" i="1"/>
  <c r="N1409" i="1"/>
  <c r="N1405" i="1"/>
  <c r="N1401" i="1"/>
  <c r="N1397" i="1"/>
  <c r="N1393" i="1"/>
  <c r="N1389" i="1"/>
  <c r="N1385" i="1"/>
  <c r="N1381" i="1"/>
  <c r="N1377" i="1"/>
  <c r="N1373" i="1"/>
  <c r="N1369" i="1"/>
  <c r="N1365" i="1"/>
  <c r="N1361" i="1"/>
  <c r="N1357" i="1"/>
  <c r="N1353" i="1"/>
  <c r="N1349" i="1"/>
  <c r="N1345" i="1"/>
  <c r="N1341" i="1"/>
  <c r="N1337" i="1"/>
  <c r="N1333" i="1"/>
  <c r="N1329" i="1"/>
  <c r="N1325" i="1"/>
  <c r="N1321" i="1"/>
  <c r="N1317" i="1"/>
  <c r="N1313" i="1"/>
  <c r="N1309" i="1"/>
  <c r="N1305" i="1"/>
  <c r="N1301" i="1"/>
  <c r="N1297" i="1"/>
  <c r="N1293" i="1"/>
  <c r="N1289" i="1"/>
  <c r="N1285" i="1"/>
  <c r="N1281" i="1"/>
  <c r="N1277" i="1"/>
  <c r="N1273" i="1"/>
  <c r="N1269" i="1"/>
  <c r="N1265" i="1"/>
  <c r="N1261" i="1"/>
  <c r="N1257" i="1"/>
  <c r="N1253" i="1"/>
  <c r="N1249" i="1"/>
  <c r="N1245" i="1"/>
  <c r="N1241" i="1"/>
  <c r="N1237" i="1"/>
  <c r="N1233" i="1"/>
  <c r="N1229" i="1"/>
  <c r="N1225" i="1"/>
  <c r="N1221" i="1"/>
  <c r="N1217" i="1"/>
  <c r="N1213" i="1"/>
  <c r="N1209" i="1"/>
  <c r="N1205" i="1"/>
  <c r="N1201" i="1"/>
  <c r="N1197" i="1"/>
  <c r="N1193" i="1"/>
  <c r="N1189" i="1"/>
  <c r="N1185" i="1"/>
  <c r="N1181" i="1"/>
  <c r="N1177" i="1"/>
  <c r="N1173" i="1"/>
  <c r="N1169" i="1"/>
  <c r="N1165" i="1"/>
  <c r="N1161" i="1"/>
  <c r="N1157" i="1"/>
  <c r="N1153" i="1"/>
  <c r="N1149" i="1"/>
  <c r="N1145" i="1"/>
  <c r="N1141" i="1"/>
  <c r="N1137" i="1"/>
  <c r="N1133" i="1"/>
  <c r="N1129" i="1"/>
  <c r="N1125" i="1"/>
  <c r="N1121" i="1"/>
  <c r="N1117" i="1"/>
  <c r="N1113" i="1"/>
  <c r="N1109" i="1"/>
  <c r="N1105" i="1"/>
  <c r="N1101" i="1"/>
  <c r="N1097" i="1"/>
  <c r="N1093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957" i="1"/>
  <c r="N953" i="1"/>
  <c r="N949" i="1"/>
  <c r="N945" i="1"/>
  <c r="N941" i="1"/>
  <c r="N2152" i="1"/>
  <c r="N2136" i="1"/>
  <c r="N2120" i="1"/>
  <c r="N2104" i="1"/>
  <c r="N2088" i="1"/>
  <c r="N2072" i="1"/>
  <c r="N2056" i="1"/>
  <c r="N2040" i="1"/>
  <c r="N2024" i="1"/>
  <c r="N2008" i="1"/>
  <c r="N1992" i="1"/>
  <c r="N1976" i="1"/>
  <c r="N1960" i="1"/>
  <c r="N1944" i="1"/>
  <c r="N1928" i="1"/>
  <c r="N1912" i="1"/>
  <c r="N1896" i="1"/>
  <c r="N1880" i="1"/>
  <c r="N1864" i="1"/>
  <c r="N1848" i="1"/>
  <c r="N1832" i="1"/>
  <c r="N1816" i="1"/>
  <c r="N1800" i="1"/>
  <c r="N1784" i="1"/>
  <c r="N1768" i="1"/>
  <c r="N1764" i="1"/>
  <c r="N1752" i="1"/>
  <c r="N1748" i="1"/>
  <c r="N1736" i="1"/>
  <c r="N1732" i="1"/>
  <c r="N1720" i="1"/>
  <c r="N1716" i="1"/>
  <c r="N1704" i="1"/>
  <c r="N1700" i="1"/>
  <c r="N1688" i="1"/>
  <c r="N1684" i="1"/>
  <c r="N1672" i="1"/>
  <c r="N1668" i="1"/>
  <c r="N1656" i="1"/>
  <c r="N1652" i="1"/>
  <c r="N1640" i="1"/>
  <c r="N1636" i="1"/>
  <c r="N1624" i="1"/>
  <c r="N1620" i="1"/>
  <c r="N1608" i="1"/>
  <c r="N1604" i="1"/>
  <c r="N1592" i="1"/>
  <c r="N1588" i="1"/>
  <c r="N1576" i="1"/>
  <c r="N1572" i="1"/>
  <c r="N1560" i="1"/>
  <c r="N1556" i="1"/>
  <c r="N1544" i="1"/>
  <c r="N1540" i="1"/>
  <c r="N1528" i="1"/>
  <c r="N1524" i="1"/>
  <c r="N1512" i="1"/>
  <c r="N1508" i="1"/>
  <c r="N1496" i="1"/>
  <c r="N1492" i="1"/>
  <c r="N1480" i="1"/>
  <c r="N1476" i="1"/>
  <c r="N1464" i="1"/>
  <c r="N1460" i="1"/>
  <c r="N1448" i="1"/>
  <c r="N1444" i="1"/>
  <c r="N1432" i="1"/>
  <c r="N1424" i="1"/>
  <c r="N1416" i="1"/>
  <c r="N1408" i="1"/>
  <c r="N1404" i="1"/>
  <c r="N1396" i="1"/>
  <c r="N1392" i="1"/>
  <c r="N1388" i="1"/>
  <c r="N1380" i="1"/>
  <c r="N1376" i="1"/>
  <c r="N1368" i="1"/>
  <c r="N1360" i="1"/>
  <c r="N1352" i="1"/>
  <c r="N1344" i="1"/>
  <c r="N1340" i="1"/>
  <c r="N1332" i="1"/>
  <c r="N1328" i="1"/>
  <c r="N1324" i="1"/>
  <c r="N1316" i="1"/>
  <c r="N1312" i="1"/>
  <c r="N1304" i="1"/>
  <c r="N1296" i="1"/>
  <c r="N1288" i="1"/>
  <c r="N1280" i="1"/>
  <c r="N1276" i="1"/>
  <c r="N1268" i="1"/>
  <c r="N1264" i="1"/>
  <c r="N1260" i="1"/>
  <c r="N1252" i="1"/>
  <c r="N1248" i="1"/>
  <c r="N1240" i="1"/>
  <c r="N1232" i="1"/>
  <c r="N1224" i="1"/>
  <c r="N1216" i="1"/>
  <c r="N1212" i="1"/>
  <c r="N1204" i="1"/>
  <c r="N1200" i="1"/>
  <c r="N1196" i="1"/>
  <c r="N1188" i="1"/>
  <c r="N1184" i="1"/>
  <c r="N1176" i="1"/>
  <c r="N1168" i="1"/>
  <c r="N1160" i="1"/>
  <c r="N1152" i="1"/>
  <c r="N1148" i="1"/>
  <c r="N1140" i="1"/>
  <c r="N1136" i="1"/>
  <c r="N1132" i="1"/>
  <c r="N1124" i="1"/>
  <c r="N1120" i="1"/>
  <c r="N1112" i="1"/>
  <c r="N1104" i="1"/>
  <c r="N1096" i="1"/>
  <c r="N1088" i="1"/>
  <c r="N1084" i="1"/>
  <c r="N1076" i="1"/>
  <c r="N1072" i="1"/>
  <c r="N1068" i="1"/>
  <c r="N1060" i="1"/>
  <c r="N1056" i="1"/>
  <c r="N1048" i="1"/>
  <c r="N1040" i="1"/>
  <c r="N1032" i="1"/>
  <c r="N1024" i="1"/>
  <c r="N1020" i="1"/>
  <c r="N1012" i="1"/>
  <c r="N1008" i="1"/>
  <c r="N1004" i="1"/>
  <c r="N996" i="1"/>
  <c r="N992" i="1"/>
  <c r="N984" i="1"/>
  <c r="N976" i="1"/>
  <c r="N968" i="1"/>
  <c r="N960" i="1"/>
  <c r="N956" i="1"/>
  <c r="N948" i="1"/>
  <c r="N944" i="1"/>
  <c r="N940" i="1"/>
  <c r="N932" i="1"/>
  <c r="N928" i="1"/>
  <c r="N920" i="1"/>
  <c r="N912" i="1"/>
  <c r="N904" i="1"/>
  <c r="N896" i="1"/>
  <c r="N892" i="1"/>
  <c r="N884" i="1"/>
  <c r="N880" i="1"/>
  <c r="N876" i="1"/>
  <c r="N868" i="1"/>
  <c r="N864" i="1"/>
  <c r="N856" i="1"/>
  <c r="N848" i="1"/>
  <c r="N840" i="1"/>
  <c r="N832" i="1"/>
  <c r="N828" i="1"/>
  <c r="N820" i="1"/>
  <c r="N816" i="1"/>
  <c r="N812" i="1"/>
  <c r="N804" i="1"/>
  <c r="N800" i="1"/>
  <c r="N792" i="1"/>
  <c r="N784" i="1"/>
  <c r="N776" i="1"/>
  <c r="N768" i="1"/>
  <c r="N764" i="1"/>
  <c r="N756" i="1"/>
  <c r="N752" i="1"/>
  <c r="N748" i="1"/>
  <c r="N740" i="1"/>
  <c r="N736" i="1"/>
  <c r="N728" i="1"/>
  <c r="N720" i="1"/>
  <c r="N712" i="1"/>
  <c r="N704" i="1"/>
  <c r="N700" i="1"/>
  <c r="N692" i="1"/>
  <c r="N688" i="1"/>
  <c r="N684" i="1"/>
  <c r="N676" i="1"/>
  <c r="N672" i="1"/>
  <c r="N664" i="1"/>
  <c r="N656" i="1"/>
  <c r="N648" i="1"/>
  <c r="N640" i="1"/>
  <c r="N636" i="1"/>
  <c r="N628" i="1"/>
  <c r="N624" i="1"/>
  <c r="N620" i="1"/>
  <c r="N612" i="1"/>
  <c r="N608" i="1"/>
  <c r="N600" i="1"/>
  <c r="N592" i="1"/>
  <c r="N584" i="1"/>
  <c r="N576" i="1"/>
  <c r="N572" i="1"/>
  <c r="N564" i="1"/>
  <c r="N560" i="1"/>
  <c r="N556" i="1"/>
  <c r="N548" i="1"/>
  <c r="N544" i="1"/>
  <c r="N536" i="1"/>
  <c r="N528" i="1"/>
  <c r="N520" i="1"/>
  <c r="N512" i="1"/>
  <c r="N508" i="1"/>
  <c r="N500" i="1"/>
  <c r="N496" i="1"/>
  <c r="N492" i="1"/>
  <c r="N484" i="1"/>
  <c r="N480" i="1"/>
  <c r="N472" i="1"/>
  <c r="N464" i="1"/>
  <c r="N456" i="1"/>
  <c r="N448" i="1"/>
  <c r="N444" i="1"/>
  <c r="N436" i="1"/>
  <c r="N432" i="1"/>
  <c r="N428" i="1"/>
  <c r="N420" i="1"/>
  <c r="N416" i="1"/>
  <c r="N408" i="1"/>
  <c r="N400" i="1"/>
  <c r="N392" i="1"/>
  <c r="N384" i="1"/>
  <c r="N368" i="1"/>
  <c r="N352" i="1"/>
  <c r="N336" i="1"/>
  <c r="N320" i="1"/>
  <c r="N304" i="1"/>
  <c r="N288" i="1"/>
  <c r="N272" i="1"/>
  <c r="N256" i="1"/>
  <c r="N240" i="1"/>
  <c r="N224" i="1"/>
  <c r="N208" i="1"/>
  <c r="N192" i="1"/>
  <c r="N176" i="1"/>
  <c r="N160" i="1"/>
  <c r="N144" i="1"/>
  <c r="N128" i="1"/>
  <c r="N112" i="1"/>
  <c r="N96" i="1"/>
  <c r="N80" i="1"/>
  <c r="N64" i="1"/>
  <c r="N48" i="1"/>
  <c r="N32" i="1"/>
  <c r="N16" i="1"/>
  <c r="N2155" i="1"/>
  <c r="N2151" i="1"/>
  <c r="N2147" i="1"/>
  <c r="N2143" i="1"/>
  <c r="N2139" i="1"/>
  <c r="N2135" i="1"/>
  <c r="N2131" i="1"/>
  <c r="N2127" i="1"/>
  <c r="N2123" i="1"/>
  <c r="N2119" i="1"/>
  <c r="N2115" i="1"/>
  <c r="N2111" i="1"/>
  <c r="N2107" i="1"/>
  <c r="N2103" i="1"/>
  <c r="N2099" i="1"/>
  <c r="N2095" i="1"/>
  <c r="N2091" i="1"/>
  <c r="N2087" i="1"/>
  <c r="N2083" i="1"/>
  <c r="N2079" i="1"/>
  <c r="N2075" i="1"/>
  <c r="N2071" i="1"/>
  <c r="N2067" i="1"/>
  <c r="N2063" i="1"/>
  <c r="N2059" i="1"/>
  <c r="N2055" i="1"/>
  <c r="N2051" i="1"/>
  <c r="N2047" i="1"/>
  <c r="N2043" i="1"/>
  <c r="N2039" i="1"/>
  <c r="N2035" i="1"/>
  <c r="N2031" i="1"/>
  <c r="N2027" i="1"/>
  <c r="N2023" i="1"/>
  <c r="N2019" i="1"/>
  <c r="N2015" i="1"/>
  <c r="N2011" i="1"/>
  <c r="N2007" i="1"/>
  <c r="N2003" i="1"/>
  <c r="N1999" i="1"/>
  <c r="N1995" i="1"/>
  <c r="N1991" i="1"/>
  <c r="N1987" i="1"/>
  <c r="N1983" i="1"/>
  <c r="N1979" i="1"/>
  <c r="N1975" i="1"/>
  <c r="N1971" i="1"/>
  <c r="N1967" i="1"/>
  <c r="N1963" i="1"/>
  <c r="N1959" i="1"/>
  <c r="N1955" i="1"/>
  <c r="N1951" i="1"/>
  <c r="N1947" i="1"/>
  <c r="N1943" i="1"/>
  <c r="N1939" i="1"/>
  <c r="N1935" i="1"/>
  <c r="N1931" i="1"/>
  <c r="N1927" i="1"/>
  <c r="N1923" i="1"/>
  <c r="N1919" i="1"/>
  <c r="N1915" i="1"/>
  <c r="N1911" i="1"/>
  <c r="N1907" i="1"/>
  <c r="N1903" i="1"/>
  <c r="N1899" i="1"/>
  <c r="N1895" i="1"/>
  <c r="N1891" i="1"/>
  <c r="N1887" i="1"/>
  <c r="N1883" i="1"/>
  <c r="N1879" i="1"/>
  <c r="N1875" i="1"/>
  <c r="N1871" i="1"/>
  <c r="N1867" i="1"/>
  <c r="N1863" i="1"/>
  <c r="N1859" i="1"/>
  <c r="N1855" i="1"/>
  <c r="N1851" i="1"/>
  <c r="N1847" i="1"/>
  <c r="N1843" i="1"/>
  <c r="N1839" i="1"/>
  <c r="N1835" i="1"/>
  <c r="N1831" i="1"/>
  <c r="N1827" i="1"/>
  <c r="N1823" i="1"/>
  <c r="N1819" i="1"/>
  <c r="N1815" i="1"/>
  <c r="N1811" i="1"/>
  <c r="N1807" i="1"/>
  <c r="N1803" i="1"/>
  <c r="N1799" i="1"/>
  <c r="N1795" i="1"/>
  <c r="N1791" i="1"/>
  <c r="N1787" i="1"/>
  <c r="N1783" i="1"/>
  <c r="N1779" i="1"/>
  <c r="N1775" i="1"/>
  <c r="N1771" i="1"/>
  <c r="N1767" i="1"/>
  <c r="N1763" i="1"/>
  <c r="N1759" i="1"/>
  <c r="N1755" i="1"/>
  <c r="N1751" i="1"/>
  <c r="N1747" i="1"/>
  <c r="N1743" i="1"/>
  <c r="N1739" i="1"/>
  <c r="N1735" i="1"/>
  <c r="N1731" i="1"/>
  <c r="N1727" i="1"/>
  <c r="N1723" i="1"/>
  <c r="N1719" i="1"/>
  <c r="N1715" i="1"/>
  <c r="N1711" i="1"/>
  <c r="N1707" i="1"/>
  <c r="N1703" i="1"/>
  <c r="N1699" i="1"/>
  <c r="N1695" i="1"/>
  <c r="N1691" i="1"/>
  <c r="N1687" i="1"/>
  <c r="N1683" i="1"/>
  <c r="N1679" i="1"/>
  <c r="N1675" i="1"/>
  <c r="N1671" i="1"/>
  <c r="N1667" i="1"/>
  <c r="N1663" i="1"/>
  <c r="N1659" i="1"/>
  <c r="N1655" i="1"/>
  <c r="N1651" i="1"/>
  <c r="N1647" i="1"/>
  <c r="N1643" i="1"/>
  <c r="N1639" i="1"/>
  <c r="N1635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3" i="1"/>
  <c r="N1419" i="1"/>
  <c r="N1411" i="1"/>
  <c r="N1403" i="1"/>
  <c r="N1395" i="1"/>
  <c r="N1387" i="1"/>
  <c r="N1383" i="1"/>
  <c r="N1375" i="1"/>
  <c r="N1371" i="1"/>
  <c r="N1367" i="1"/>
  <c r="N1359" i="1"/>
  <c r="N1355" i="1"/>
  <c r="N1347" i="1"/>
  <c r="N1339" i="1"/>
  <c r="N1331" i="1"/>
  <c r="N1323" i="1"/>
  <c r="N1319" i="1"/>
  <c r="N1311" i="1"/>
  <c r="N1307" i="1"/>
  <c r="N1303" i="1"/>
  <c r="N1295" i="1"/>
  <c r="N1291" i="1"/>
  <c r="N1283" i="1"/>
  <c r="N1275" i="1"/>
  <c r="N1267" i="1"/>
  <c r="N1259" i="1"/>
  <c r="N1255" i="1"/>
  <c r="N1247" i="1"/>
  <c r="N1243" i="1"/>
  <c r="N1239" i="1"/>
  <c r="N1231" i="1"/>
  <c r="N1227" i="1"/>
  <c r="N1219" i="1"/>
  <c r="N1211" i="1"/>
  <c r="N1203" i="1"/>
  <c r="N1195" i="1"/>
  <c r="N1191" i="1"/>
  <c r="N1183" i="1"/>
  <c r="N1179" i="1"/>
  <c r="N1175" i="1"/>
  <c r="N1167" i="1"/>
  <c r="N1163" i="1"/>
  <c r="N1155" i="1"/>
  <c r="N1147" i="1"/>
  <c r="N1139" i="1"/>
  <c r="N1131" i="1"/>
  <c r="N1127" i="1"/>
  <c r="N1119" i="1"/>
  <c r="N1115" i="1"/>
  <c r="N1111" i="1"/>
  <c r="N1103" i="1"/>
  <c r="N1099" i="1"/>
  <c r="N1091" i="1"/>
  <c r="N1083" i="1"/>
  <c r="N1075" i="1"/>
  <c r="N1067" i="1"/>
  <c r="N1063" i="1"/>
  <c r="N1055" i="1"/>
  <c r="N1051" i="1"/>
  <c r="N1047" i="1"/>
  <c r="N1039" i="1"/>
  <c r="N1035" i="1"/>
  <c r="N1027" i="1"/>
  <c r="N1019" i="1"/>
  <c r="N1011" i="1"/>
  <c r="N1003" i="1"/>
  <c r="N999" i="1"/>
  <c r="N991" i="1"/>
  <c r="N987" i="1"/>
  <c r="N983" i="1"/>
  <c r="N975" i="1"/>
  <c r="N971" i="1"/>
  <c r="N963" i="1"/>
  <c r="N955" i="1"/>
  <c r="N947" i="1"/>
  <c r="N939" i="1"/>
  <c r="N935" i="1"/>
  <c r="N927" i="1"/>
  <c r="N923" i="1"/>
  <c r="N919" i="1"/>
  <c r="N911" i="1"/>
  <c r="N907" i="1"/>
  <c r="N899" i="1"/>
  <c r="N891" i="1"/>
  <c r="N883" i="1"/>
  <c r="N875" i="1"/>
  <c r="N871" i="1"/>
  <c r="N863" i="1"/>
  <c r="N859" i="1"/>
  <c r="N855" i="1"/>
  <c r="N847" i="1"/>
  <c r="N843" i="1"/>
  <c r="N835" i="1"/>
  <c r="N827" i="1"/>
  <c r="N819" i="1"/>
  <c r="N811" i="1"/>
  <c r="N807" i="1"/>
  <c r="N799" i="1"/>
  <c r="N795" i="1"/>
  <c r="N791" i="1"/>
  <c r="N783" i="1"/>
  <c r="N779" i="1"/>
  <c r="N771" i="1"/>
  <c r="N763" i="1"/>
  <c r="N755" i="1"/>
  <c r="N747" i="1"/>
  <c r="N743" i="1"/>
  <c r="N735" i="1"/>
  <c r="N731" i="1"/>
  <c r="N727" i="1"/>
  <c r="N719" i="1"/>
  <c r="N715" i="1"/>
  <c r="N707" i="1"/>
  <c r="N699" i="1"/>
  <c r="N691" i="1"/>
  <c r="N683" i="1"/>
  <c r="N679" i="1"/>
  <c r="N671" i="1"/>
  <c r="N667" i="1"/>
  <c r="N663" i="1"/>
  <c r="N655" i="1"/>
  <c r="N651" i="1"/>
  <c r="N643" i="1"/>
  <c r="N635" i="1"/>
  <c r="N627" i="1"/>
  <c r="N619" i="1"/>
  <c r="N615" i="1"/>
  <c r="N607" i="1"/>
  <c r="N603" i="1"/>
  <c r="N599" i="1"/>
  <c r="N591" i="1"/>
  <c r="N587" i="1"/>
  <c r="N579" i="1"/>
  <c r="N571" i="1"/>
  <c r="N563" i="1"/>
  <c r="N555" i="1"/>
  <c r="N551" i="1"/>
  <c r="N543" i="1"/>
  <c r="N539" i="1"/>
  <c r="N535" i="1"/>
  <c r="N527" i="1"/>
  <c r="N523" i="1"/>
  <c r="N515" i="1"/>
  <c r="N507" i="1"/>
  <c r="N499" i="1"/>
  <c r="N491" i="1"/>
  <c r="N487" i="1"/>
  <c r="N479" i="1"/>
  <c r="N475" i="1"/>
  <c r="N471" i="1"/>
  <c r="N463" i="1"/>
  <c r="N459" i="1"/>
  <c r="N451" i="1"/>
  <c r="N443" i="1"/>
  <c r="N435" i="1"/>
  <c r="N427" i="1"/>
  <c r="N423" i="1"/>
  <c r="N415" i="1"/>
  <c r="N411" i="1"/>
  <c r="N407" i="1"/>
  <c r="N399" i="1"/>
  <c r="N395" i="1"/>
  <c r="N387" i="1"/>
  <c r="N379" i="1"/>
  <c r="N371" i="1"/>
  <c r="N363" i="1"/>
  <c r="N359" i="1"/>
  <c r="N351" i="1"/>
  <c r="N347" i="1"/>
  <c r="N343" i="1"/>
  <c r="N335" i="1"/>
  <c r="N331" i="1"/>
  <c r="N323" i="1"/>
  <c r="N315" i="1"/>
  <c r="N307" i="1"/>
  <c r="N299" i="1"/>
  <c r="N295" i="1"/>
  <c r="N287" i="1"/>
  <c r="N283" i="1"/>
  <c r="N279" i="1"/>
  <c r="N271" i="1"/>
  <c r="N267" i="1"/>
  <c r="N259" i="1"/>
  <c r="N251" i="1"/>
  <c r="N243" i="1"/>
  <c r="N235" i="1"/>
  <c r="N231" i="1"/>
  <c r="N223" i="1"/>
  <c r="N219" i="1"/>
  <c r="N215" i="1"/>
  <c r="N207" i="1"/>
  <c r="N203" i="1"/>
  <c r="N195" i="1"/>
  <c r="N187" i="1"/>
  <c r="N179" i="1"/>
  <c r="N171" i="1"/>
  <c r="N167" i="1"/>
  <c r="N159" i="1"/>
  <c r="N155" i="1"/>
  <c r="N151" i="1"/>
  <c r="N143" i="1"/>
  <c r="N139" i="1"/>
  <c r="N131" i="1"/>
  <c r="N123" i="1"/>
  <c r="N115" i="1"/>
  <c r="N107" i="1"/>
  <c r="N103" i="1"/>
  <c r="N95" i="1"/>
  <c r="N91" i="1"/>
  <c r="N87" i="1"/>
  <c r="N79" i="1"/>
  <c r="N75" i="1"/>
  <c r="N71" i="1"/>
  <c r="N63" i="1"/>
  <c r="N59" i="1"/>
  <c r="N51" i="1"/>
  <c r="N47" i="1"/>
  <c r="N43" i="1"/>
  <c r="N35" i="1"/>
  <c r="N31" i="1"/>
  <c r="N27" i="1"/>
  <c r="N23" i="1"/>
  <c r="N19" i="1"/>
  <c r="N15" i="1"/>
  <c r="N11" i="1"/>
  <c r="N7" i="1"/>
  <c r="N3" i="1"/>
  <c r="N182" i="1"/>
  <c r="N166" i="1"/>
  <c r="N150" i="1"/>
  <c r="N134" i="1"/>
  <c r="N118" i="1"/>
  <c r="N102" i="1"/>
  <c r="N86" i="1"/>
  <c r="N70" i="1"/>
  <c r="N66" i="1"/>
  <c r="N58" i="1"/>
  <c r="N54" i="1"/>
  <c r="N50" i="1"/>
  <c r="N42" i="1"/>
  <c r="N38" i="1"/>
  <c r="N30" i="1"/>
  <c r="N22" i="1"/>
  <c r="N14" i="1"/>
  <c r="N6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AEC08-5908-4A90-8B04-7F45BE5C72FC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BDE38FC6-9AF2-488B-9DCB-990A6727FE0B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14FD3240-F53C-449F-BA3C-25E592B0C3D1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3EE43A46-88AC-4CC4-ACE2-643CA71D167E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5" xr16:uid="{CED35DB5-F003-440D-8138-28542207FFAC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5C3E8161-ACFA-4202-8A53-2B4485E62828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A5547593-993A-4258-AF54-3F0562A6D389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</connections>
</file>

<file path=xl/sharedStrings.xml><?xml version="1.0" encoding="utf-8"?>
<sst xmlns="http://schemas.openxmlformats.org/spreadsheetml/2006/main" count="1763" uniqueCount="608">
  <si>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</si>
  <si>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</si>
  <si>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</si>
  <si>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</si>
  <si>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</si>
  <si>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</si>
  <si>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</si>
  <si>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</si>
  <si>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</si>
  <si>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</si>
  <si>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</si>
  <si>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</si>
  <si>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</si>
  <si>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</si>
  <si>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</si>
  <si>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</si>
  <si>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</si>
  <si>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</si>
  <si>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</si>
  <si>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</si>
  <si>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</si>
  <si>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</si>
  <si>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</si>
  <si>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</si>
  <si>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</si>
  <si>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</si>
  <si>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</si>
  <si>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</si>
  <si>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</si>
  <si>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</si>
  <si>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</si>
  <si>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</si>
  <si>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</si>
  <si>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</si>
  <si>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</si>
  <si>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</si>
  <si>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</si>
  <si>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</si>
  <si>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</si>
  <si>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</si>
  <si>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</si>
  <si>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</si>
  <si>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</si>
  <si>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</si>
  <si>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</si>
  <si>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</si>
  <si>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</si>
  <si>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</si>
  <si>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</si>
  <si>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</si>
  <si>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</si>
  <si>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</si>
  <si>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</si>
  <si>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</si>
  <si>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</si>
  <si>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</si>
  <si>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</si>
  <si>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</si>
  <si>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</si>
  <si>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</si>
  <si>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</si>
  <si>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</si>
  <si>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</si>
  <si>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</si>
  <si>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</si>
  <si>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</si>
  <si>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</si>
  <si>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</si>
  <si>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</si>
  <si>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</si>
  <si>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</si>
  <si>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</si>
  <si>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</si>
  <si>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</si>
  <si>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</si>
  <si>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</si>
  <si>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</si>
  <si>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</si>
  <si>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</si>
  <si>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</si>
  <si>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</si>
  <si>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</si>
  <si>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</si>
  <si>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</si>
  <si>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</si>
  <si>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</si>
  <si>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</si>
  <si>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</si>
  <si>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</si>
  <si>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</si>
  <si>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</si>
  <si>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</si>
  <si>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</si>
  <si>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</si>
  <si>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</si>
  <si>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</si>
  <si>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</si>
  <si>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</si>
  <si>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</si>
  <si>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</si>
  <si>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</si>
  <si>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</si>
  <si>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</si>
  <si>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</si>
  <si>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</si>
  <si>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</si>
  <si>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</si>
  <si>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</si>
  <si>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</si>
  <si>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</si>
  <si>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</si>
  <si>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</si>
  <si>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</si>
  <si>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</si>
  <si>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</si>
  <si>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</si>
  <si>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</si>
  <si>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</si>
  <si>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</si>
  <si>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</si>
  <si>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</si>
  <si>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</si>
  <si>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</si>
  <si>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</si>
  <si>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</si>
  <si>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</si>
  <si>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</si>
  <si>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</si>
  <si>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</si>
  <si>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</si>
  <si>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</si>
  <si>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</si>
  <si>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</si>
  <si>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</si>
  <si>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</si>
  <si>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</si>
  <si>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</si>
  <si>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</si>
  <si>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</si>
  <si>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</si>
  <si>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</si>
  <si>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</si>
  <si>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</si>
  <si>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</si>
  <si>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</si>
  <si>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</si>
  <si>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</si>
  <si>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</si>
  <si>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</si>
  <si>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</si>
  <si>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</si>
  <si>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</si>
  <si>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</si>
  <si>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</si>
  <si>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</si>
  <si>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</si>
  <si>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</si>
  <si>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</si>
  <si>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</si>
  <si>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</si>
  <si>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</si>
  <si>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</si>
  <si>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</si>
  <si>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</si>
  <si>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</si>
  <si>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</si>
  <si>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</si>
  <si>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</si>
  <si>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</si>
  <si>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</si>
  <si>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</si>
  <si>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</si>
  <si>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</si>
  <si>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</si>
  <si>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</si>
  <si>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</si>
  <si>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</si>
  <si>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</si>
  <si>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</si>
  <si>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</si>
  <si>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</si>
  <si>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</si>
  <si>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</si>
  <si>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</si>
  <si>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</si>
  <si>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</si>
  <si>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</si>
  <si>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</si>
  <si>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</si>
  <si>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</si>
  <si>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</si>
  <si>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</si>
  <si>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</si>
  <si>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</si>
  <si>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</si>
  <si>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</si>
  <si>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</si>
  <si>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</si>
  <si>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</si>
  <si>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</si>
  <si>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</si>
  <si>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</si>
  <si>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</si>
  <si>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</si>
  <si>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</si>
  <si>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</si>
  <si>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</si>
  <si>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</si>
  <si>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</si>
  <si>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</si>
  <si>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</si>
  <si>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</si>
  <si>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</si>
  <si>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</si>
  <si>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</si>
  <si>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</si>
  <si>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</si>
  <si>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</si>
  <si>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</si>
  <si>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</si>
  <si>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</si>
  <si>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</si>
  <si>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</si>
  <si>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</si>
  <si>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</si>
  <si>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</si>
  <si>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</si>
  <si>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</si>
  <si>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</si>
  <si>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</si>
  <si>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</si>
  <si>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</si>
  <si>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</si>
  <si>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</si>
  <si>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</si>
  <si>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</si>
  <si>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</si>
  <si>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</si>
  <si>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</si>
  <si>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</si>
  <si>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</si>
  <si>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</si>
  <si>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</si>
  <si>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</si>
  <si>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</si>
  <si>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</si>
  <si>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</si>
  <si>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</si>
  <si>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</si>
  <si>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</si>
  <si>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</si>
  <si>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</si>
  <si>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</si>
  <si>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</si>
  <si>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</si>
  <si>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</si>
  <si>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</si>
  <si>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</si>
  <si>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</si>
  <si>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</si>
  <si>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</si>
  <si>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</si>
  <si>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</si>
  <si>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</si>
  <si>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</si>
  <si>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</si>
  <si>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</si>
  <si>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</si>
  <si>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</si>
  <si>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</si>
  <si>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</si>
  <si>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</si>
  <si>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</si>
  <si>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</si>
  <si>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</si>
  <si>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</si>
  <si>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</si>
  <si>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</si>
  <si>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</si>
  <si>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</si>
  <si>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</si>
  <si>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</si>
  <si>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</si>
  <si>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</si>
  <si>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</si>
  <si>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</si>
  <si>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</si>
  <si>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</si>
  <si>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</si>
  <si>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</si>
  <si>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</si>
  <si>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</si>
  <si>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</si>
  <si>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</si>
  <si>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</si>
  <si>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</si>
  <si>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</si>
  <si>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</si>
  <si>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</si>
  <si>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</si>
  <si>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</si>
  <si>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</si>
  <si>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</si>
  <si>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</si>
  <si>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</si>
  <si>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</si>
  <si>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</si>
  <si>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</si>
  <si>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</si>
  <si>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</si>
  <si>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</si>
  <si>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</si>
  <si>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</si>
  <si>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</si>
  <si>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</si>
  <si>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</si>
  <si>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</si>
  <si>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</si>
  <si>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</si>
  <si>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</si>
  <si>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</si>
  <si>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</si>
  <si>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</si>
  <si>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</si>
  <si>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</si>
  <si>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</si>
  <si>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</si>
  <si>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</si>
  <si>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</si>
  <si>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</si>
  <si>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</si>
  <si>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</si>
  <si>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</si>
  <si>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</si>
  <si>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</si>
  <si>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</si>
  <si>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</si>
  <si>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</si>
  <si>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</si>
  <si>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</si>
  <si>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</si>
  <si>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</si>
  <si>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</si>
  <si>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</si>
  <si>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</si>
  <si>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</si>
  <si>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</si>
  <si>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</si>
  <si>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</si>
  <si>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</si>
  <si>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</si>
  <si>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</si>
  <si>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</si>
  <si>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</si>
  <si>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</si>
  <si>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</si>
  <si>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</si>
  <si>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</si>
  <si>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</si>
  <si>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</si>
  <si>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</si>
  <si>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</si>
  <si>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</si>
  <si>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</si>
  <si>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</si>
  <si>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</si>
  <si>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</si>
  <si>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</si>
  <si>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</si>
  <si>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</si>
  <si>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</si>
  <si>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</si>
  <si>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</si>
  <si>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</si>
  <si>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</si>
  <si>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</si>
  <si>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</si>
  <si>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</si>
  <si>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</si>
  <si>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</si>
  <si>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</si>
  <si>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</si>
  <si>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</si>
  <si>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</si>
  <si>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</si>
  <si>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</si>
  <si>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</si>
  <si>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</si>
  <si>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</si>
  <si>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</si>
  <si>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</si>
  <si>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</si>
  <si>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</si>
  <si>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</si>
  <si>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</si>
  <si>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</si>
  <si>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</si>
  <si>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</si>
  <si>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</si>
  <si>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</si>
  <si>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</si>
  <si>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</si>
  <si>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</si>
  <si>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</si>
  <si>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</si>
  <si>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</si>
  <si>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</si>
  <si>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</si>
  <si>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</si>
  <si>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</si>
  <si>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</si>
  <si>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</si>
  <si>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</si>
  <si>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</si>
  <si>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</si>
  <si>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</si>
  <si>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</si>
  <si>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</si>
  <si>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</si>
  <si>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</si>
  <si>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</si>
  <si>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</si>
  <si>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</si>
  <si>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</si>
  <si>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</si>
  <si>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</si>
  <si>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</si>
  <si>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</si>
  <si>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</si>
  <si>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</si>
  <si>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</si>
  <si>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</si>
  <si>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</si>
  <si>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</si>
  <si>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</si>
  <si>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</si>
  <si>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</si>
  <si>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</si>
  <si>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</si>
  <si>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</si>
  <si>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</si>
  <si>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</si>
  <si>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</si>
  <si>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</si>
  <si>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</si>
  <si>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</si>
  <si>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</si>
  <si>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</si>
  <si>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</si>
  <si>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</si>
  <si>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</si>
  <si>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</si>
  <si>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</si>
  <si>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</si>
  <si>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</si>
  <si>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</si>
  <si>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</si>
  <si>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</si>
  <si>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</si>
  <si>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</si>
  <si>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</si>
  <si>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</si>
  <si>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</si>
  <si>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</si>
  <si>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</si>
  <si>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</si>
  <si>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</si>
  <si>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</si>
  <si>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</si>
  <si>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</si>
  <si>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</si>
  <si>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</si>
  <si>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</si>
  <si>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</si>
  <si>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</si>
  <si>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</si>
  <si>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</si>
  <si>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</si>
  <si>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</si>
  <si>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</si>
  <si>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</si>
  <si>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</si>
  <si>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</si>
  <si>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</si>
  <si>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</si>
  <si>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</si>
  <si>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</si>
  <si>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</si>
  <si>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</si>
  <si>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</si>
  <si>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</si>
  <si>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</si>
  <si>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</si>
  <si>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</si>
  <si>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</si>
  <si>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</si>
  <si>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</si>
  <si>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</si>
  <si>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</si>
  <si>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</si>
  <si>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</si>
  <si>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</si>
  <si>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</si>
  <si>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</si>
  <si>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</si>
  <si>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</si>
  <si>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</si>
  <si>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</si>
  <si>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</si>
  <si>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</si>
  <si>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</si>
  <si>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</si>
  <si>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</si>
  <si>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</si>
  <si>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</si>
  <si>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</si>
  <si>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</si>
  <si>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</si>
  <si>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</si>
  <si>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</si>
  <si>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</si>
  <si>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</si>
  <si>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</si>
  <si>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</si>
  <si>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</si>
  <si>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</si>
  <si>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</si>
  <si>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</si>
  <si>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</si>
  <si>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</si>
  <si>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</si>
  <si>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</si>
  <si>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</si>
  <si>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</si>
  <si>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</si>
  <si>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</si>
  <si>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</si>
  <si>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</si>
  <si>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</si>
  <si>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</si>
  <si>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</si>
  <si>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</si>
  <si>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</si>
  <si>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</si>
  <si>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</si>
  <si>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</si>
  <si>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</si>
  <si>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</si>
  <si>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</si>
  <si>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</si>
  <si>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</si>
  <si>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</si>
  <si>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</si>
  <si>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</si>
  <si>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</si>
  <si>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</si>
  <si>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</si>
  <si>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</si>
  <si>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</si>
  <si>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</si>
  <si>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</si>
  <si>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</si>
  <si>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</si>
  <si>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</si>
  <si>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</si>
  <si>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</si>
  <si>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</si>
  <si>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</si>
  <si>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</si>
  <si>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</si>
  <si>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</si>
  <si>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</si>
  <si>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</si>
  <si>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</si>
  <si>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</si>
  <si>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</si>
  <si>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</si>
  <si>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</si>
  <si>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Calculate the total sales (revenue) for each category of products</t>
  </si>
  <si>
    <t>CategoryId</t>
  </si>
  <si>
    <t>orderId</t>
  </si>
  <si>
    <t>productsid</t>
  </si>
  <si>
    <t>Unit_price</t>
  </si>
  <si>
    <t>Quantity_sold</t>
  </si>
  <si>
    <t>Products_name</t>
  </si>
  <si>
    <t>category_name</t>
  </si>
  <si>
    <t>Revenue</t>
  </si>
  <si>
    <t>customerId</t>
  </si>
  <si>
    <t>Employee_id</t>
  </si>
  <si>
    <t>Employee_names</t>
  </si>
  <si>
    <t>order_date</t>
  </si>
  <si>
    <t>)</t>
  </si>
  <si>
    <t>Shipped date</t>
  </si>
  <si>
    <t>Delivery_time(days)</t>
  </si>
  <si>
    <t>Grand Total</t>
  </si>
  <si>
    <t>Sum of Revenue</t>
  </si>
  <si>
    <t>Number of orders</t>
  </si>
  <si>
    <t>2013</t>
  </si>
  <si>
    <t>2014</t>
  </si>
  <si>
    <t>2015</t>
  </si>
  <si>
    <t>Average of Delivery_time(days)</t>
  </si>
  <si>
    <t>Num_of_orders</t>
  </si>
  <si>
    <t>Customer Id</t>
  </si>
  <si>
    <t>Product categories</t>
  </si>
  <si>
    <t>Revenue generated</t>
  </si>
  <si>
    <t>Date</t>
  </si>
  <si>
    <t>Highest contributing customer to revenue</t>
  </si>
  <si>
    <t xml:space="preserve">Because some orders are not shipped till date.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</si>
</sst>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64" fontId="0" fillId="2" borderId="2" xfId="0" applyNumberFormat="1" applyFill="1" applyBorder="1"/>
    <xf numFmtId="164" fontId="0" fillId="0" borderId="2" xfId="0" applyNumberFormat="1" applyBorder="1"/>
    <xf numFmtId="2" fontId="0" fillId="0" borderId="0" xfId="0" applyNumberFormat="1"/>
    <xf numFmtId="2" fontId="0" fillId="2" borderId="2" xfId="0" applyNumberFormat="1" applyFill="1" applyBorder="1"/>
    <xf numFmtId="2" fontId="0" fillId="0" borderId="2" xfId="0" applyNumberFormat="1" applyBorder="1"/>
    <xf numFmtId="49" fontId="0" fillId="0" borderId="0" xfId="0" applyNumberFormat="1"/>
    <xf numFmtId="49" fontId="0" fillId="2" borderId="2" xfId="0" applyNumberFormat="1" applyFill="1" applyBorder="1"/>
    <xf numFmtId="49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37"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numFmt numFmtId="2" formatCode="0.0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SUROH" refreshedDate="45599.994293171294" createdVersion="8" refreshedVersion="8" minRefreshableVersion="3" recordCount="2155" xr:uid="{6EEBEEA4-4176-4A7C-AA41-A277E1E65167}">
  <cacheSource type="worksheet">
    <worksheetSource name="Table8"/>
  </cacheSource>
  <cacheFields count="17">
    <cacheField name="orderId" numFmtId="0">
      <sharedItems containsSemiMixedTypes="0" containsString="0" containsNumber="1" containsInteger="1" minValue="10248" maxValue="11077"/>
    </cacheField>
    <cacheField name="productsid" numFmtId="49">
      <sharedItems containsSemiMixedTypes="0" containsString="0" containsNumber="1" containsInteger="1" minValue="1" maxValue="77"/>
    </cacheField>
    <cacheField name="Unit_price" numFmtId="164">
      <sharedItems containsSemiMixedTypes="0" containsString="0" containsNumber="1" minValue="2" maxValue="263.5"/>
    </cacheField>
    <cacheField name="Quantity_sold" numFmtId="2">
      <sharedItems containsSemiMixedTypes="0" containsString="0" containsNumber="1" containsInteger="1" minValue="1" maxValue="130"/>
    </cacheField>
    <cacheField name="Products_name" numFmtId="0">
      <sharedItems/>
    </cacheField>
    <cacheField name="CategoryId" numFmtId="0">
      <sharedItems containsSemiMixedTypes="0" containsString="0" containsNumber="1" containsInteger="1" minValue="1" maxValue="8"/>
    </cacheField>
    <cacheField name="category_name" numFmtId="0">
      <sharedItems count="8">
        <s v="Dairy Products"/>
        <s v="Grains &amp; Cereals"/>
        <s v="Produce"/>
        <s v="Seafood"/>
        <s v="Condiments"/>
        <s v="Confections"/>
        <s v="Beverages"/>
        <s v="Meat &amp; Poultry"/>
      </sharedItems>
    </cacheField>
    <cacheField name="Revenue" numFmtId="164">
      <sharedItems containsSemiMixedTypes="0" containsString="0" containsNumber="1" minValue="4.8" maxValue="15810"/>
    </cacheField>
    <cacheField name="customer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ALFKI"/>
        <s v="FRANR"/>
        <s v="SPECD"/>
        <s v="LACOR"/>
      </sharedItems>
    </cacheField>
    <cacheField name="Employee_id" numFmtId="0">
      <sharedItems containsSemiMixedTypes="0" containsString="0" containsNumber="1" containsInteger="1" minValue="1" maxValue="9"/>
    </cacheField>
    <cacheField name="Employee_names" numFmtId="0">
      <sharedItems count="9">
        <s v="Steven Buchanan"/>
        <s v="Michael Suyama"/>
        <s v="Margaret Peacock"/>
        <s v="Janet Leverling"/>
        <s v="Anne Dodsworth"/>
        <s v="Nancy Davolio"/>
        <s v="Laura Callahan"/>
        <s v="Andrew Fuller"/>
        <s v="Robert King"/>
      </sharedItems>
    </cacheField>
    <cacheField name="order_date" numFmtId="14">
      <sharedItems containsSemiMixedTypes="0" containsNonDate="0" containsDate="1" containsString="0" minDate="2013-07-04T00:00:00" maxDate="2015-05-07T00:00:00" count="480"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  <fieldGroup par="16"/>
    </cacheField>
    <cacheField name="Shipped date" numFmtId="14">
      <sharedItems containsSemiMixedTypes="0" containsNonDate="0" containsDate="1" containsString="0" minDate="1899-12-30T00:00:00" maxDate="2015-05-07T00:00:00"/>
    </cacheField>
    <cacheField name="Delivery_time(days)" numFmtId="0">
      <sharedItems containsSemiMixedTypes="0" containsString="0" containsNumber="1" containsInteger="1" minValue="-42130" maxValue="37"/>
    </cacheField>
    <cacheField name="Months (order_date)" numFmtId="0" databaseField="0">
      <fieldGroup base="11">
        <rangePr groupBy="months" startDate="2013-07-04T00:00:00" endDate="2015-05-07T00:00:00"/>
        <groupItems count="14">
          <s v="&lt;7/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2015"/>
        </groupItems>
      </fieldGroup>
    </cacheField>
    <cacheField name="Quarters (order_date)" numFmtId="0" databaseField="0">
      <fieldGroup base="11">
        <rangePr groupBy="quarters" startDate="2013-07-04T00:00:00" endDate="2015-05-07T00:00:00"/>
        <groupItems count="6">
          <s v="&lt;7/4/2013"/>
          <s v="Qtr1"/>
          <s v="Qtr2"/>
          <s v="Qtr3"/>
          <s v="Qtr4"/>
          <s v="&gt;5/7/2015"/>
        </groupItems>
      </fieldGroup>
    </cacheField>
    <cacheField name="Years (order_date)" numFmtId="0" databaseField="0">
      <fieldGroup base="11">
        <rangePr groupBy="years" startDate="2013-07-04T00:00:00" endDate="2015-05-07T00:00:00"/>
        <groupItems count="5">
          <s v="&lt;7/4/2013"/>
          <s v="2013"/>
          <s v="2014"/>
          <s v="2015"/>
          <s v="&gt;5/7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n v="11"/>
    <n v="14"/>
    <n v="12"/>
    <s v="Queso Cabrales"/>
    <n v="4"/>
    <x v="0"/>
    <n v="168"/>
    <x v="0"/>
    <n v="5"/>
    <x v="0"/>
    <x v="0"/>
    <d v="2013-07-16T00:00:00"/>
    <n v="12"/>
  </r>
  <r>
    <n v="10248"/>
    <n v="42"/>
    <n v="9.8000000000000007"/>
    <n v="10"/>
    <s v="Singaporean Hokkien Fried Mee"/>
    <n v="5"/>
    <x v="1"/>
    <n v="98"/>
    <x v="0"/>
    <n v="5"/>
    <x v="0"/>
    <x v="0"/>
    <d v="2013-07-16T00:00:00"/>
    <n v="12"/>
  </r>
  <r>
    <n v="10248"/>
    <n v="72"/>
    <n v="34.799999999999997"/>
    <n v="5"/>
    <s v="Mozzarella di Giovanni"/>
    <n v="4"/>
    <x v="0"/>
    <n v="174"/>
    <x v="0"/>
    <n v="5"/>
    <x v="0"/>
    <x v="0"/>
    <d v="2013-07-16T00:00:00"/>
    <n v="12"/>
  </r>
  <r>
    <n v="10249"/>
    <n v="14"/>
    <n v="18.600000000000001"/>
    <n v="9"/>
    <s v="Tofu"/>
    <n v="7"/>
    <x v="2"/>
    <n v="167.4"/>
    <x v="1"/>
    <n v="6"/>
    <x v="1"/>
    <x v="1"/>
    <d v="2013-07-10T00:00:00"/>
    <n v="5"/>
  </r>
  <r>
    <n v="10249"/>
    <n v="51"/>
    <n v="42.4"/>
    <n v="40"/>
    <s v="Manjimup Dried Apples"/>
    <n v="7"/>
    <x v="2"/>
    <n v="1696"/>
    <x v="1"/>
    <n v="6"/>
    <x v="1"/>
    <x v="1"/>
    <d v="2013-07-10T00:00:00"/>
    <n v="5"/>
  </r>
  <r>
    <n v="10250"/>
    <n v="41"/>
    <n v="7.7"/>
    <n v="10"/>
    <s v="Jack's New England Clam Chowder"/>
    <n v="8"/>
    <x v="3"/>
    <n v="77"/>
    <x v="2"/>
    <n v="4"/>
    <x v="2"/>
    <x v="2"/>
    <d v="2013-07-12T00:00:00"/>
    <n v="4"/>
  </r>
  <r>
    <n v="10250"/>
    <n v="51"/>
    <n v="42.4"/>
    <n v="35"/>
    <s v="Manjimup Dried Apples"/>
    <n v="7"/>
    <x v="2"/>
    <n v="1484"/>
    <x v="2"/>
    <n v="4"/>
    <x v="2"/>
    <x v="2"/>
    <d v="2013-07-12T00:00:00"/>
    <n v="4"/>
  </r>
  <r>
    <n v="10250"/>
    <n v="65"/>
    <n v="16.8"/>
    <n v="15"/>
    <s v="Louisiana Fiery Hot Pepper Sauce"/>
    <n v="2"/>
    <x v="4"/>
    <n v="252"/>
    <x v="2"/>
    <n v="4"/>
    <x v="2"/>
    <x v="2"/>
    <d v="2013-07-12T00:00:00"/>
    <n v="4"/>
  </r>
  <r>
    <n v="10251"/>
    <n v="22"/>
    <n v="16.8"/>
    <n v="6"/>
    <s v="Gustaf's Knackebröd"/>
    <n v="5"/>
    <x v="1"/>
    <n v="100.80000000000001"/>
    <x v="3"/>
    <n v="3"/>
    <x v="3"/>
    <x v="2"/>
    <d v="2013-07-15T00:00:00"/>
    <n v="7"/>
  </r>
  <r>
    <n v="10251"/>
    <n v="57"/>
    <n v="15.6"/>
    <n v="15"/>
    <s v="Ravioli Angelo"/>
    <n v="5"/>
    <x v="1"/>
    <n v="234"/>
    <x v="3"/>
    <n v="3"/>
    <x v="3"/>
    <x v="2"/>
    <d v="2013-07-15T00:00:00"/>
    <n v="7"/>
  </r>
  <r>
    <n v="10251"/>
    <n v="65"/>
    <n v="16.8"/>
    <n v="20"/>
    <s v="Louisiana Fiery Hot Pepper Sauce"/>
    <n v="2"/>
    <x v="4"/>
    <n v="336"/>
    <x v="3"/>
    <n v="3"/>
    <x v="3"/>
    <x v="2"/>
    <d v="2013-07-15T00:00:00"/>
    <n v="7"/>
  </r>
  <r>
    <n v="10252"/>
    <n v="20"/>
    <n v="64.8"/>
    <n v="40"/>
    <s v="Sir Rodney's Marmalade"/>
    <n v="3"/>
    <x v="5"/>
    <n v="2592"/>
    <x v="4"/>
    <n v="4"/>
    <x v="2"/>
    <x v="3"/>
    <d v="2013-07-11T00:00:00"/>
    <n v="2"/>
  </r>
  <r>
    <n v="10252"/>
    <n v="33"/>
    <n v="2"/>
    <n v="25"/>
    <s v="Geitost"/>
    <n v="4"/>
    <x v="0"/>
    <n v="50"/>
    <x v="4"/>
    <n v="4"/>
    <x v="2"/>
    <x v="3"/>
    <d v="2013-07-11T00:00:00"/>
    <n v="2"/>
  </r>
  <r>
    <n v="10252"/>
    <n v="60"/>
    <n v="27.2"/>
    <n v="40"/>
    <s v="Camembert Pierrot"/>
    <n v="4"/>
    <x v="0"/>
    <n v="1088"/>
    <x v="4"/>
    <n v="4"/>
    <x v="2"/>
    <x v="3"/>
    <d v="2013-07-11T00:00:00"/>
    <n v="2"/>
  </r>
  <r>
    <n v="10253"/>
    <n v="31"/>
    <n v="10"/>
    <n v="20"/>
    <s v="Gorgonzola Telino"/>
    <n v="4"/>
    <x v="0"/>
    <n v="200"/>
    <x v="2"/>
    <n v="3"/>
    <x v="3"/>
    <x v="4"/>
    <d v="2013-07-16T00:00:00"/>
    <n v="6"/>
  </r>
  <r>
    <n v="10253"/>
    <n v="39"/>
    <n v="14.4"/>
    <n v="42"/>
    <s v="Chartreuse verte"/>
    <n v="1"/>
    <x v="6"/>
    <n v="604.80000000000007"/>
    <x v="2"/>
    <n v="3"/>
    <x v="3"/>
    <x v="4"/>
    <d v="2013-07-16T00:00:00"/>
    <n v="6"/>
  </r>
  <r>
    <n v="10253"/>
    <n v="49"/>
    <n v="16"/>
    <n v="40"/>
    <s v="Maxilaku"/>
    <n v="3"/>
    <x v="5"/>
    <n v="640"/>
    <x v="2"/>
    <n v="3"/>
    <x v="3"/>
    <x v="4"/>
    <d v="2013-07-16T00:00:00"/>
    <n v="6"/>
  </r>
  <r>
    <n v="10254"/>
    <n v="24"/>
    <n v="3.6"/>
    <n v="15"/>
    <s v="Guarana Fantastica"/>
    <n v="1"/>
    <x v="6"/>
    <n v="54"/>
    <x v="5"/>
    <n v="5"/>
    <x v="0"/>
    <x v="5"/>
    <d v="2013-07-23T00:00:00"/>
    <n v="12"/>
  </r>
  <r>
    <n v="10254"/>
    <n v="55"/>
    <n v="19.2"/>
    <n v="21"/>
    <s v="Pâté chinois"/>
    <n v="6"/>
    <x v="7"/>
    <n v="403.2"/>
    <x v="5"/>
    <n v="5"/>
    <x v="0"/>
    <x v="5"/>
    <d v="2013-07-23T00:00:00"/>
    <n v="12"/>
  </r>
  <r>
    <n v="10254"/>
    <n v="74"/>
    <n v="8"/>
    <n v="21"/>
    <s v="Longlife Tofu"/>
    <n v="7"/>
    <x v="2"/>
    <n v="168"/>
    <x v="5"/>
    <n v="5"/>
    <x v="0"/>
    <x v="5"/>
    <d v="2013-07-23T00:00:00"/>
    <n v="12"/>
  </r>
  <r>
    <n v="10255"/>
    <n v="2"/>
    <n v="15.2"/>
    <n v="20"/>
    <s v="Chang"/>
    <n v="1"/>
    <x v="6"/>
    <n v="304"/>
    <x v="6"/>
    <n v="9"/>
    <x v="4"/>
    <x v="6"/>
    <d v="2013-07-15T00:00:00"/>
    <n v="3"/>
  </r>
  <r>
    <n v="10255"/>
    <n v="16"/>
    <n v="13.9"/>
    <n v="35"/>
    <s v="Pavlova"/>
    <n v="3"/>
    <x v="5"/>
    <n v="486.5"/>
    <x v="6"/>
    <n v="9"/>
    <x v="4"/>
    <x v="6"/>
    <d v="2013-07-15T00:00:00"/>
    <n v="3"/>
  </r>
  <r>
    <n v="10255"/>
    <n v="36"/>
    <n v="15.2"/>
    <n v="25"/>
    <s v="Inlagd Sill"/>
    <n v="8"/>
    <x v="3"/>
    <n v="380"/>
    <x v="6"/>
    <n v="9"/>
    <x v="4"/>
    <x v="6"/>
    <d v="2013-07-15T00:00:00"/>
    <n v="3"/>
  </r>
  <r>
    <n v="10255"/>
    <n v="59"/>
    <n v="44"/>
    <n v="30"/>
    <s v="Raclette Courdavault"/>
    <n v="4"/>
    <x v="0"/>
    <n v="1320"/>
    <x v="6"/>
    <n v="9"/>
    <x v="4"/>
    <x v="6"/>
    <d v="2013-07-15T00:00:00"/>
    <n v="3"/>
  </r>
  <r>
    <n v="10256"/>
    <n v="53"/>
    <n v="26.2"/>
    <n v="15"/>
    <s v="Perth Pasties"/>
    <n v="6"/>
    <x v="7"/>
    <n v="393"/>
    <x v="7"/>
    <n v="3"/>
    <x v="3"/>
    <x v="7"/>
    <d v="2013-07-17T00:00:00"/>
    <n v="2"/>
  </r>
  <r>
    <n v="10256"/>
    <n v="77"/>
    <n v="10.4"/>
    <n v="12"/>
    <s v="Original Frankfurter Grüne Soße"/>
    <n v="2"/>
    <x v="4"/>
    <n v="124.80000000000001"/>
    <x v="7"/>
    <n v="3"/>
    <x v="3"/>
    <x v="7"/>
    <d v="2013-07-17T00:00:00"/>
    <n v="2"/>
  </r>
  <r>
    <n v="10257"/>
    <n v="27"/>
    <n v="35.1"/>
    <n v="25"/>
    <s v="Schoggi Schokolade"/>
    <n v="3"/>
    <x v="5"/>
    <n v="877.5"/>
    <x v="8"/>
    <n v="4"/>
    <x v="2"/>
    <x v="8"/>
    <d v="2013-07-22T00:00:00"/>
    <n v="6"/>
  </r>
  <r>
    <n v="10257"/>
    <n v="39"/>
    <n v="14.4"/>
    <n v="6"/>
    <s v="Chartreuse verte"/>
    <n v="1"/>
    <x v="6"/>
    <n v="86.4"/>
    <x v="8"/>
    <n v="4"/>
    <x v="2"/>
    <x v="8"/>
    <d v="2013-07-22T00:00:00"/>
    <n v="6"/>
  </r>
  <r>
    <n v="10257"/>
    <n v="77"/>
    <n v="10.4"/>
    <n v="15"/>
    <s v="Original Frankfurter Grüne Soße"/>
    <n v="2"/>
    <x v="4"/>
    <n v="156"/>
    <x v="8"/>
    <n v="4"/>
    <x v="2"/>
    <x v="8"/>
    <d v="2013-07-22T00:00:00"/>
    <n v="6"/>
  </r>
  <r>
    <n v="10258"/>
    <n v="2"/>
    <n v="15.2"/>
    <n v="50"/>
    <s v="Chang"/>
    <n v="1"/>
    <x v="6"/>
    <n v="760"/>
    <x v="9"/>
    <n v="1"/>
    <x v="5"/>
    <x v="9"/>
    <d v="2013-07-23T00:00:00"/>
    <n v="6"/>
  </r>
  <r>
    <n v="10258"/>
    <n v="5"/>
    <n v="17"/>
    <n v="65"/>
    <s v="Chef Anton's Gumbo Mix"/>
    <n v="2"/>
    <x v="4"/>
    <n v="1105"/>
    <x v="9"/>
    <n v="1"/>
    <x v="5"/>
    <x v="9"/>
    <d v="2013-07-23T00:00:00"/>
    <n v="6"/>
  </r>
  <r>
    <n v="10258"/>
    <n v="32"/>
    <n v="25.6"/>
    <n v="6"/>
    <s v="Mascarpone Fabioli"/>
    <n v="4"/>
    <x v="0"/>
    <n v="153.60000000000002"/>
    <x v="9"/>
    <n v="1"/>
    <x v="5"/>
    <x v="9"/>
    <d v="2013-07-23T00:00:00"/>
    <n v="6"/>
  </r>
  <r>
    <n v="10259"/>
    <n v="21"/>
    <n v="8"/>
    <n v="10"/>
    <s v="Sir Rodney's Scones"/>
    <n v="3"/>
    <x v="5"/>
    <n v="80"/>
    <x v="10"/>
    <n v="4"/>
    <x v="2"/>
    <x v="10"/>
    <d v="2013-07-25T00:00:00"/>
    <n v="7"/>
  </r>
  <r>
    <n v="10259"/>
    <n v="37"/>
    <n v="20.8"/>
    <n v="1"/>
    <s v="Gravad lax"/>
    <n v="8"/>
    <x v="3"/>
    <n v="20.8"/>
    <x v="10"/>
    <n v="4"/>
    <x v="2"/>
    <x v="10"/>
    <d v="2013-07-25T00:00:00"/>
    <n v="7"/>
  </r>
  <r>
    <n v="10260"/>
    <n v="41"/>
    <n v="7.7"/>
    <n v="16"/>
    <s v="Jack's New England Clam Chowder"/>
    <n v="8"/>
    <x v="3"/>
    <n v="123.2"/>
    <x v="11"/>
    <n v="4"/>
    <x v="2"/>
    <x v="11"/>
    <d v="2013-07-29T00:00:00"/>
    <n v="10"/>
  </r>
  <r>
    <n v="10260"/>
    <n v="57"/>
    <n v="15.6"/>
    <n v="50"/>
    <s v="Ravioli Angelo"/>
    <n v="5"/>
    <x v="1"/>
    <n v="780"/>
    <x v="11"/>
    <n v="4"/>
    <x v="2"/>
    <x v="11"/>
    <d v="2013-07-29T00:00:00"/>
    <n v="10"/>
  </r>
  <r>
    <n v="10260"/>
    <n v="62"/>
    <n v="39.4"/>
    <n v="15"/>
    <s v="Tarte au sucre"/>
    <n v="3"/>
    <x v="5"/>
    <n v="591"/>
    <x v="11"/>
    <n v="4"/>
    <x v="2"/>
    <x v="11"/>
    <d v="2013-07-29T00:00:00"/>
    <n v="10"/>
  </r>
  <r>
    <n v="10260"/>
    <n v="70"/>
    <n v="12"/>
    <n v="21"/>
    <s v="Outback Lager"/>
    <n v="1"/>
    <x v="6"/>
    <n v="252"/>
    <x v="11"/>
    <n v="4"/>
    <x v="2"/>
    <x v="11"/>
    <d v="2013-07-29T00:00:00"/>
    <n v="10"/>
  </r>
  <r>
    <n v="10261"/>
    <n v="21"/>
    <n v="8"/>
    <n v="20"/>
    <s v="Sir Rodney's Scones"/>
    <n v="3"/>
    <x v="5"/>
    <n v="160"/>
    <x v="12"/>
    <n v="4"/>
    <x v="2"/>
    <x v="11"/>
    <d v="2013-07-30T00:00:00"/>
    <n v="11"/>
  </r>
  <r>
    <n v="10261"/>
    <n v="35"/>
    <n v="14.4"/>
    <n v="20"/>
    <s v="Steeleye Stout"/>
    <n v="1"/>
    <x v="6"/>
    <n v="288"/>
    <x v="12"/>
    <n v="4"/>
    <x v="2"/>
    <x v="11"/>
    <d v="2013-07-30T00:00:00"/>
    <n v="11"/>
  </r>
  <r>
    <n v="10262"/>
    <n v="5"/>
    <n v="17"/>
    <n v="12"/>
    <s v="Chef Anton's Gumbo Mix"/>
    <n v="2"/>
    <x v="4"/>
    <n v="204"/>
    <x v="13"/>
    <n v="8"/>
    <x v="6"/>
    <x v="12"/>
    <d v="2013-07-25T00:00:00"/>
    <n v="3"/>
  </r>
  <r>
    <n v="10262"/>
    <n v="7"/>
    <n v="24"/>
    <n v="15"/>
    <s v="Uncle Bob's Organic Dried Pears"/>
    <n v="7"/>
    <x v="2"/>
    <n v="360"/>
    <x v="13"/>
    <n v="8"/>
    <x v="6"/>
    <x v="12"/>
    <d v="2013-07-25T00:00:00"/>
    <n v="3"/>
  </r>
  <r>
    <n v="10262"/>
    <n v="56"/>
    <n v="30.4"/>
    <n v="2"/>
    <s v="Gnocchi di nonna Alice"/>
    <n v="5"/>
    <x v="1"/>
    <n v="60.8"/>
    <x v="13"/>
    <n v="8"/>
    <x v="6"/>
    <x v="12"/>
    <d v="2013-07-25T00:00:00"/>
    <n v="3"/>
  </r>
  <r>
    <n v="10263"/>
    <n v="16"/>
    <n v="13.9"/>
    <n v="60"/>
    <s v="Pavlova"/>
    <n v="3"/>
    <x v="5"/>
    <n v="834"/>
    <x v="9"/>
    <n v="9"/>
    <x v="4"/>
    <x v="13"/>
    <d v="2013-07-31T00:00:00"/>
    <n v="8"/>
  </r>
  <r>
    <n v="10263"/>
    <n v="24"/>
    <n v="3.6"/>
    <n v="28"/>
    <s v="Guarana Fantastica"/>
    <n v="1"/>
    <x v="6"/>
    <n v="100.8"/>
    <x v="9"/>
    <n v="9"/>
    <x v="4"/>
    <x v="13"/>
    <d v="2013-07-31T00:00:00"/>
    <n v="8"/>
  </r>
  <r>
    <n v="10263"/>
    <n v="30"/>
    <n v="20.7"/>
    <n v="60"/>
    <s v="Nord-Ost Matjeshering"/>
    <n v="8"/>
    <x v="3"/>
    <n v="1242"/>
    <x v="9"/>
    <n v="9"/>
    <x v="4"/>
    <x v="13"/>
    <d v="2013-07-31T00:00:00"/>
    <n v="8"/>
  </r>
  <r>
    <n v="10263"/>
    <n v="74"/>
    <n v="8"/>
    <n v="36"/>
    <s v="Longlife Tofu"/>
    <n v="7"/>
    <x v="2"/>
    <n v="288"/>
    <x v="9"/>
    <n v="9"/>
    <x v="4"/>
    <x v="13"/>
    <d v="2013-07-31T00:00:00"/>
    <n v="8"/>
  </r>
  <r>
    <n v="10264"/>
    <n v="2"/>
    <n v="15.2"/>
    <n v="35"/>
    <s v="Chang"/>
    <n v="1"/>
    <x v="6"/>
    <n v="532"/>
    <x v="14"/>
    <n v="6"/>
    <x v="1"/>
    <x v="14"/>
    <d v="2013-08-23T00:00:00"/>
    <n v="30"/>
  </r>
  <r>
    <n v="10264"/>
    <n v="41"/>
    <n v="7.7"/>
    <n v="25"/>
    <s v="Jack's New England Clam Chowder"/>
    <n v="8"/>
    <x v="3"/>
    <n v="192.5"/>
    <x v="14"/>
    <n v="6"/>
    <x v="1"/>
    <x v="14"/>
    <d v="2013-08-23T00:00:00"/>
    <n v="30"/>
  </r>
  <r>
    <n v="10265"/>
    <n v="17"/>
    <n v="31.2"/>
    <n v="30"/>
    <s v="Alice Mutton"/>
    <n v="6"/>
    <x v="7"/>
    <n v="936"/>
    <x v="15"/>
    <n v="2"/>
    <x v="7"/>
    <x v="15"/>
    <d v="2013-08-12T00:00:00"/>
    <n v="18"/>
  </r>
  <r>
    <n v="10265"/>
    <n v="70"/>
    <n v="12"/>
    <n v="20"/>
    <s v="Outback Lager"/>
    <n v="1"/>
    <x v="6"/>
    <n v="240"/>
    <x v="15"/>
    <n v="2"/>
    <x v="7"/>
    <x v="15"/>
    <d v="2013-08-12T00:00:00"/>
    <n v="18"/>
  </r>
  <r>
    <n v="10266"/>
    <n v="12"/>
    <n v="30.4"/>
    <n v="12"/>
    <s v="Queso Manchego La Pastora"/>
    <n v="4"/>
    <x v="0"/>
    <n v="364.79999999999995"/>
    <x v="16"/>
    <n v="3"/>
    <x v="3"/>
    <x v="16"/>
    <d v="2013-07-31T00:00:00"/>
    <n v="5"/>
  </r>
  <r>
    <n v="10267"/>
    <n v="40"/>
    <n v="14.7"/>
    <n v="50"/>
    <s v="Boston Crab Meat"/>
    <n v="8"/>
    <x v="3"/>
    <n v="735"/>
    <x v="17"/>
    <n v="4"/>
    <x v="2"/>
    <x v="17"/>
    <d v="2013-08-06T00:00:00"/>
    <n v="8"/>
  </r>
  <r>
    <n v="10267"/>
    <n v="59"/>
    <n v="44"/>
    <n v="70"/>
    <s v="Raclette Courdavault"/>
    <n v="4"/>
    <x v="0"/>
    <n v="3080"/>
    <x v="17"/>
    <n v="4"/>
    <x v="2"/>
    <x v="17"/>
    <d v="2013-08-06T00:00:00"/>
    <n v="8"/>
  </r>
  <r>
    <n v="10267"/>
    <n v="76"/>
    <n v="14.4"/>
    <n v="15"/>
    <s v="Lakkaliköri"/>
    <n v="1"/>
    <x v="6"/>
    <n v="216"/>
    <x v="17"/>
    <n v="4"/>
    <x v="2"/>
    <x v="17"/>
    <d v="2013-08-06T00:00:00"/>
    <n v="8"/>
  </r>
  <r>
    <n v="10268"/>
    <n v="29"/>
    <n v="99"/>
    <n v="10"/>
    <s v="Thüringer Rostbratwurst"/>
    <n v="6"/>
    <x v="7"/>
    <n v="990"/>
    <x v="18"/>
    <n v="8"/>
    <x v="6"/>
    <x v="18"/>
    <d v="2013-08-02T00:00:00"/>
    <n v="3"/>
  </r>
  <r>
    <n v="10268"/>
    <n v="72"/>
    <n v="27.8"/>
    <n v="4"/>
    <s v="Mozzarella di Giovanni"/>
    <n v="4"/>
    <x v="0"/>
    <n v="111.2"/>
    <x v="18"/>
    <n v="8"/>
    <x v="6"/>
    <x v="18"/>
    <d v="2013-08-02T00:00:00"/>
    <n v="3"/>
  </r>
  <r>
    <n v="10269"/>
    <n v="33"/>
    <n v="2"/>
    <n v="60"/>
    <s v="Geitost"/>
    <n v="4"/>
    <x v="0"/>
    <n v="120"/>
    <x v="19"/>
    <n v="5"/>
    <x v="0"/>
    <x v="19"/>
    <d v="2013-08-09T00:00:00"/>
    <n v="9"/>
  </r>
  <r>
    <n v="10269"/>
    <n v="72"/>
    <n v="27.8"/>
    <n v="20"/>
    <s v="Mozzarella di Giovanni"/>
    <n v="4"/>
    <x v="0"/>
    <n v="556"/>
    <x v="19"/>
    <n v="5"/>
    <x v="0"/>
    <x v="19"/>
    <d v="2013-08-09T00:00:00"/>
    <n v="9"/>
  </r>
  <r>
    <n v="10270"/>
    <n v="36"/>
    <n v="15.2"/>
    <n v="30"/>
    <s v="Inlagd Sill"/>
    <n v="8"/>
    <x v="3"/>
    <n v="456"/>
    <x v="16"/>
    <n v="1"/>
    <x v="5"/>
    <x v="20"/>
    <d v="2013-08-02T00:00:00"/>
    <n v="1"/>
  </r>
  <r>
    <n v="10270"/>
    <n v="43"/>
    <n v="36.799999999999997"/>
    <n v="25"/>
    <s v="Ipoh Coffee"/>
    <n v="1"/>
    <x v="6"/>
    <n v="919.99999999999989"/>
    <x v="16"/>
    <n v="1"/>
    <x v="5"/>
    <x v="20"/>
    <d v="2013-08-02T00:00:00"/>
    <n v="1"/>
  </r>
  <r>
    <n v="10271"/>
    <n v="33"/>
    <n v="2"/>
    <n v="24"/>
    <s v="Geitost"/>
    <n v="4"/>
    <x v="0"/>
    <n v="48"/>
    <x v="20"/>
    <n v="6"/>
    <x v="1"/>
    <x v="20"/>
    <d v="2013-08-30T00:00:00"/>
    <n v="29"/>
  </r>
  <r>
    <n v="10272"/>
    <n v="20"/>
    <n v="64.8"/>
    <n v="6"/>
    <s v="Sir Rodney's Marmalade"/>
    <n v="3"/>
    <x v="5"/>
    <n v="388.79999999999995"/>
    <x v="13"/>
    <n v="6"/>
    <x v="1"/>
    <x v="21"/>
    <d v="2013-08-06T00:00:00"/>
    <n v="4"/>
  </r>
  <r>
    <n v="10272"/>
    <n v="31"/>
    <n v="10"/>
    <n v="40"/>
    <s v="Gorgonzola Telino"/>
    <n v="4"/>
    <x v="0"/>
    <n v="400"/>
    <x v="13"/>
    <n v="6"/>
    <x v="1"/>
    <x v="21"/>
    <d v="2013-08-06T00:00:00"/>
    <n v="4"/>
  </r>
  <r>
    <n v="10272"/>
    <n v="72"/>
    <n v="27.8"/>
    <n v="24"/>
    <s v="Mozzarella di Giovanni"/>
    <n v="4"/>
    <x v="0"/>
    <n v="667.2"/>
    <x v="13"/>
    <n v="6"/>
    <x v="1"/>
    <x v="21"/>
    <d v="2013-08-06T00:00:00"/>
    <n v="4"/>
  </r>
  <r>
    <n v="10273"/>
    <n v="10"/>
    <n v="24.8"/>
    <n v="24"/>
    <s v="Ikura"/>
    <n v="8"/>
    <x v="3"/>
    <n v="595.20000000000005"/>
    <x v="21"/>
    <n v="3"/>
    <x v="3"/>
    <x v="22"/>
    <d v="2013-08-12T00:00:00"/>
    <n v="7"/>
  </r>
  <r>
    <n v="10273"/>
    <n v="31"/>
    <n v="10"/>
    <n v="15"/>
    <s v="Gorgonzola Telino"/>
    <n v="4"/>
    <x v="0"/>
    <n v="150"/>
    <x v="21"/>
    <n v="3"/>
    <x v="3"/>
    <x v="22"/>
    <d v="2013-08-12T00:00:00"/>
    <n v="7"/>
  </r>
  <r>
    <n v="10273"/>
    <n v="33"/>
    <n v="2"/>
    <n v="20"/>
    <s v="Geitost"/>
    <n v="4"/>
    <x v="0"/>
    <n v="40"/>
    <x v="21"/>
    <n v="3"/>
    <x v="3"/>
    <x v="22"/>
    <d v="2013-08-12T00:00:00"/>
    <n v="7"/>
  </r>
  <r>
    <n v="10273"/>
    <n v="40"/>
    <n v="14.7"/>
    <n v="60"/>
    <s v="Boston Crab Meat"/>
    <n v="8"/>
    <x v="3"/>
    <n v="882"/>
    <x v="21"/>
    <n v="3"/>
    <x v="3"/>
    <x v="22"/>
    <d v="2013-08-12T00:00:00"/>
    <n v="7"/>
  </r>
  <r>
    <n v="10273"/>
    <n v="76"/>
    <n v="14.4"/>
    <n v="33"/>
    <s v="Lakkaliköri"/>
    <n v="1"/>
    <x v="6"/>
    <n v="475.2"/>
    <x v="21"/>
    <n v="3"/>
    <x v="3"/>
    <x v="22"/>
    <d v="2013-08-12T00:00:00"/>
    <n v="7"/>
  </r>
  <r>
    <n v="10274"/>
    <n v="71"/>
    <n v="17.2"/>
    <n v="20"/>
    <s v="Flotemysost"/>
    <n v="4"/>
    <x v="0"/>
    <n v="344"/>
    <x v="0"/>
    <n v="6"/>
    <x v="1"/>
    <x v="23"/>
    <d v="2013-08-16T00:00:00"/>
    <n v="10"/>
  </r>
  <r>
    <n v="10274"/>
    <n v="72"/>
    <n v="27.8"/>
    <n v="7"/>
    <s v="Mozzarella di Giovanni"/>
    <n v="4"/>
    <x v="0"/>
    <n v="194.6"/>
    <x v="0"/>
    <n v="6"/>
    <x v="1"/>
    <x v="23"/>
    <d v="2013-08-16T00:00:00"/>
    <n v="10"/>
  </r>
  <r>
    <n v="10275"/>
    <n v="24"/>
    <n v="3.6"/>
    <n v="12"/>
    <s v="Guarana Fantastica"/>
    <n v="1"/>
    <x v="6"/>
    <n v="43.2"/>
    <x v="22"/>
    <n v="1"/>
    <x v="5"/>
    <x v="24"/>
    <d v="2013-08-09T00:00:00"/>
    <n v="2"/>
  </r>
  <r>
    <n v="10275"/>
    <n v="59"/>
    <n v="44"/>
    <n v="6"/>
    <s v="Raclette Courdavault"/>
    <n v="4"/>
    <x v="0"/>
    <n v="264"/>
    <x v="22"/>
    <n v="1"/>
    <x v="5"/>
    <x v="24"/>
    <d v="2013-08-09T00:00:00"/>
    <n v="2"/>
  </r>
  <r>
    <n v="10276"/>
    <n v="10"/>
    <n v="24.8"/>
    <n v="15"/>
    <s v="Ikura"/>
    <n v="8"/>
    <x v="3"/>
    <n v="372"/>
    <x v="23"/>
    <n v="8"/>
    <x v="6"/>
    <x v="25"/>
    <d v="2013-08-14T00:00:00"/>
    <n v="6"/>
  </r>
  <r>
    <n v="10276"/>
    <n v="13"/>
    <n v="4.8"/>
    <n v="10"/>
    <s v="Konbu"/>
    <n v="8"/>
    <x v="3"/>
    <n v="48"/>
    <x v="23"/>
    <n v="8"/>
    <x v="6"/>
    <x v="25"/>
    <d v="2013-08-14T00:00:00"/>
    <n v="6"/>
  </r>
  <r>
    <n v="10277"/>
    <n v="28"/>
    <n v="36.4"/>
    <n v="20"/>
    <s v="Rössle Sauerkraut"/>
    <n v="7"/>
    <x v="2"/>
    <n v="728"/>
    <x v="24"/>
    <n v="2"/>
    <x v="7"/>
    <x v="26"/>
    <d v="2013-08-13T00:00:00"/>
    <n v="4"/>
  </r>
  <r>
    <n v="10277"/>
    <n v="62"/>
    <n v="39.4"/>
    <n v="12"/>
    <s v="Tarte au sucre"/>
    <n v="3"/>
    <x v="5"/>
    <n v="472.79999999999995"/>
    <x v="24"/>
    <n v="2"/>
    <x v="7"/>
    <x v="26"/>
    <d v="2013-08-13T00:00:00"/>
    <n v="4"/>
  </r>
  <r>
    <n v="10278"/>
    <n v="44"/>
    <n v="15.5"/>
    <n v="16"/>
    <s v="Gula Malacca"/>
    <n v="2"/>
    <x v="4"/>
    <n v="248"/>
    <x v="25"/>
    <n v="8"/>
    <x v="6"/>
    <x v="27"/>
    <d v="2013-08-16T00:00:00"/>
    <n v="4"/>
  </r>
  <r>
    <n v="10278"/>
    <n v="59"/>
    <n v="44"/>
    <n v="15"/>
    <s v="Raclette Courdavault"/>
    <n v="4"/>
    <x v="0"/>
    <n v="660"/>
    <x v="25"/>
    <n v="8"/>
    <x v="6"/>
    <x v="27"/>
    <d v="2013-08-16T00:00:00"/>
    <n v="4"/>
  </r>
  <r>
    <n v="10278"/>
    <n v="63"/>
    <n v="35.1"/>
    <n v="8"/>
    <s v="Vegie-spread"/>
    <n v="2"/>
    <x v="4"/>
    <n v="280.8"/>
    <x v="25"/>
    <n v="8"/>
    <x v="6"/>
    <x v="27"/>
    <d v="2013-08-16T00:00:00"/>
    <n v="4"/>
  </r>
  <r>
    <n v="10278"/>
    <n v="73"/>
    <n v="12"/>
    <n v="25"/>
    <s v="Röd Kaviar"/>
    <n v="8"/>
    <x v="3"/>
    <n v="300"/>
    <x v="25"/>
    <n v="8"/>
    <x v="6"/>
    <x v="27"/>
    <d v="2013-08-16T00:00:00"/>
    <n v="4"/>
  </r>
  <r>
    <n v="10279"/>
    <n v="17"/>
    <n v="31.2"/>
    <n v="15"/>
    <s v="Alice Mutton"/>
    <n v="6"/>
    <x v="7"/>
    <n v="468"/>
    <x v="26"/>
    <n v="8"/>
    <x v="6"/>
    <x v="28"/>
    <d v="2013-08-16T00:00:00"/>
    <n v="3"/>
  </r>
  <r>
    <n v="10280"/>
    <n v="24"/>
    <n v="3.6"/>
    <n v="12"/>
    <s v="Guarana Fantastica"/>
    <n v="1"/>
    <x v="6"/>
    <n v="43.2"/>
    <x v="25"/>
    <n v="2"/>
    <x v="7"/>
    <x v="29"/>
    <d v="2013-09-12T00:00:00"/>
    <n v="29"/>
  </r>
  <r>
    <n v="10280"/>
    <n v="55"/>
    <n v="19.2"/>
    <n v="20"/>
    <s v="Pâté chinois"/>
    <n v="6"/>
    <x v="7"/>
    <n v="384"/>
    <x v="25"/>
    <n v="2"/>
    <x v="7"/>
    <x v="29"/>
    <d v="2013-09-12T00:00:00"/>
    <n v="29"/>
  </r>
  <r>
    <n v="10280"/>
    <n v="75"/>
    <n v="6.2"/>
    <n v="30"/>
    <s v="Rhönbräu Klosterbier"/>
    <n v="1"/>
    <x v="6"/>
    <n v="186"/>
    <x v="25"/>
    <n v="2"/>
    <x v="7"/>
    <x v="29"/>
    <d v="2013-09-12T00:00:00"/>
    <n v="29"/>
  </r>
  <r>
    <n v="10281"/>
    <n v="19"/>
    <n v="7.3"/>
    <n v="1"/>
    <s v="Teatime Chocolate Biscuits"/>
    <n v="3"/>
    <x v="5"/>
    <n v="7.3"/>
    <x v="27"/>
    <n v="4"/>
    <x v="2"/>
    <x v="29"/>
    <d v="2013-08-21T00:00:00"/>
    <n v="7"/>
  </r>
  <r>
    <n v="10281"/>
    <n v="24"/>
    <n v="3.6"/>
    <n v="6"/>
    <s v="Guarana Fantastica"/>
    <n v="1"/>
    <x v="6"/>
    <n v="21.6"/>
    <x v="27"/>
    <n v="4"/>
    <x v="2"/>
    <x v="29"/>
    <d v="2013-08-21T00:00:00"/>
    <n v="7"/>
  </r>
  <r>
    <n v="10281"/>
    <n v="35"/>
    <n v="14.4"/>
    <n v="4"/>
    <s v="Steeleye Stout"/>
    <n v="1"/>
    <x v="6"/>
    <n v="57.6"/>
    <x v="27"/>
    <n v="4"/>
    <x v="2"/>
    <x v="29"/>
    <d v="2013-08-21T00:00:00"/>
    <n v="7"/>
  </r>
  <r>
    <n v="10282"/>
    <n v="30"/>
    <n v="20.7"/>
    <n v="6"/>
    <s v="Nord-Ost Matjeshering"/>
    <n v="8"/>
    <x v="3"/>
    <n v="124.19999999999999"/>
    <x v="27"/>
    <n v="4"/>
    <x v="2"/>
    <x v="30"/>
    <d v="2013-08-21T00:00:00"/>
    <n v="6"/>
  </r>
  <r>
    <n v="10282"/>
    <n v="57"/>
    <n v="15.6"/>
    <n v="2"/>
    <s v="Ravioli Angelo"/>
    <n v="5"/>
    <x v="1"/>
    <n v="31.2"/>
    <x v="27"/>
    <n v="4"/>
    <x v="2"/>
    <x v="30"/>
    <d v="2013-08-21T00:00:00"/>
    <n v="6"/>
  </r>
  <r>
    <n v="10283"/>
    <n v="15"/>
    <n v="12.4"/>
    <n v="20"/>
    <s v="Genen Shouyu"/>
    <n v="2"/>
    <x v="4"/>
    <n v="248"/>
    <x v="28"/>
    <n v="3"/>
    <x v="3"/>
    <x v="31"/>
    <d v="2013-08-23T00:00:00"/>
    <n v="7"/>
  </r>
  <r>
    <n v="10283"/>
    <n v="19"/>
    <n v="7.3"/>
    <n v="18"/>
    <s v="Teatime Chocolate Biscuits"/>
    <n v="3"/>
    <x v="5"/>
    <n v="131.4"/>
    <x v="28"/>
    <n v="3"/>
    <x v="3"/>
    <x v="31"/>
    <d v="2013-08-23T00:00:00"/>
    <n v="7"/>
  </r>
  <r>
    <n v="10283"/>
    <n v="60"/>
    <n v="27.2"/>
    <n v="35"/>
    <s v="Camembert Pierrot"/>
    <n v="4"/>
    <x v="0"/>
    <n v="952"/>
    <x v="28"/>
    <n v="3"/>
    <x v="3"/>
    <x v="31"/>
    <d v="2013-08-23T00:00:00"/>
    <n v="7"/>
  </r>
  <r>
    <n v="10283"/>
    <n v="72"/>
    <n v="27.8"/>
    <n v="3"/>
    <s v="Mozzarella di Giovanni"/>
    <n v="4"/>
    <x v="0"/>
    <n v="83.4"/>
    <x v="28"/>
    <n v="3"/>
    <x v="3"/>
    <x v="31"/>
    <d v="2013-08-23T00:00:00"/>
    <n v="7"/>
  </r>
  <r>
    <n v="10284"/>
    <n v="27"/>
    <n v="35.1"/>
    <n v="15"/>
    <s v="Schoggi Schokolade"/>
    <n v="3"/>
    <x v="5"/>
    <n v="526.5"/>
    <x v="26"/>
    <n v="4"/>
    <x v="2"/>
    <x v="32"/>
    <d v="2013-08-27T00:00:00"/>
    <n v="8"/>
  </r>
  <r>
    <n v="10284"/>
    <n v="44"/>
    <n v="15.5"/>
    <n v="21"/>
    <s v="Gula Malacca"/>
    <n v="2"/>
    <x v="4"/>
    <n v="325.5"/>
    <x v="26"/>
    <n v="4"/>
    <x v="2"/>
    <x v="32"/>
    <d v="2013-08-27T00:00:00"/>
    <n v="8"/>
  </r>
  <r>
    <n v="10284"/>
    <n v="60"/>
    <n v="27.2"/>
    <n v="20"/>
    <s v="Camembert Pierrot"/>
    <n v="4"/>
    <x v="0"/>
    <n v="544"/>
    <x v="26"/>
    <n v="4"/>
    <x v="2"/>
    <x v="32"/>
    <d v="2013-08-27T00:00:00"/>
    <n v="8"/>
  </r>
  <r>
    <n v="10284"/>
    <n v="67"/>
    <n v="11.2"/>
    <n v="5"/>
    <s v="Laughing Lumberjack Lager"/>
    <n v="1"/>
    <x v="6"/>
    <n v="56"/>
    <x v="26"/>
    <n v="4"/>
    <x v="2"/>
    <x v="32"/>
    <d v="2013-08-27T00:00:00"/>
    <n v="8"/>
  </r>
  <r>
    <n v="10285"/>
    <n v="1"/>
    <n v="14.4"/>
    <n v="45"/>
    <s v="Chai"/>
    <n v="1"/>
    <x v="6"/>
    <n v="648"/>
    <x v="21"/>
    <n v="1"/>
    <x v="5"/>
    <x v="33"/>
    <d v="2013-08-26T00:00:00"/>
    <n v="6"/>
  </r>
  <r>
    <n v="10285"/>
    <n v="40"/>
    <n v="14.7"/>
    <n v="40"/>
    <s v="Boston Crab Meat"/>
    <n v="8"/>
    <x v="3"/>
    <n v="588"/>
    <x v="21"/>
    <n v="1"/>
    <x v="5"/>
    <x v="33"/>
    <d v="2013-08-26T00:00:00"/>
    <n v="6"/>
  </r>
  <r>
    <n v="10285"/>
    <n v="53"/>
    <n v="26.2"/>
    <n v="36"/>
    <s v="Perth Pasties"/>
    <n v="6"/>
    <x v="7"/>
    <n v="943.19999999999993"/>
    <x v="21"/>
    <n v="1"/>
    <x v="5"/>
    <x v="33"/>
    <d v="2013-08-26T00:00:00"/>
    <n v="6"/>
  </r>
  <r>
    <n v="10286"/>
    <n v="35"/>
    <n v="14.4"/>
    <n v="100"/>
    <s v="Steeleye Stout"/>
    <n v="1"/>
    <x v="6"/>
    <n v="1440"/>
    <x v="21"/>
    <n v="8"/>
    <x v="6"/>
    <x v="34"/>
    <d v="2013-08-30T00:00:00"/>
    <n v="9"/>
  </r>
  <r>
    <n v="10286"/>
    <n v="62"/>
    <n v="39.4"/>
    <n v="40"/>
    <s v="Tarte au sucre"/>
    <n v="3"/>
    <x v="5"/>
    <n v="1576"/>
    <x v="21"/>
    <n v="8"/>
    <x v="6"/>
    <x v="34"/>
    <d v="2013-08-30T00:00:00"/>
    <n v="9"/>
  </r>
  <r>
    <n v="10287"/>
    <n v="16"/>
    <n v="13.9"/>
    <n v="40"/>
    <s v="Pavlova"/>
    <n v="3"/>
    <x v="5"/>
    <n v="556"/>
    <x v="29"/>
    <n v="8"/>
    <x v="6"/>
    <x v="35"/>
    <d v="2013-08-28T00:00:00"/>
    <n v="6"/>
  </r>
  <r>
    <n v="10287"/>
    <n v="34"/>
    <n v="11.2"/>
    <n v="20"/>
    <s v="Sasquatch Ale"/>
    <n v="1"/>
    <x v="6"/>
    <n v="224"/>
    <x v="29"/>
    <n v="8"/>
    <x v="6"/>
    <x v="35"/>
    <d v="2013-08-28T00:00:00"/>
    <n v="6"/>
  </r>
  <r>
    <n v="10287"/>
    <n v="46"/>
    <n v="9.6"/>
    <n v="15"/>
    <s v="Spegesild"/>
    <n v="8"/>
    <x v="3"/>
    <n v="144"/>
    <x v="29"/>
    <n v="8"/>
    <x v="6"/>
    <x v="35"/>
    <d v="2013-08-28T00:00:00"/>
    <n v="6"/>
  </r>
  <r>
    <n v="10288"/>
    <n v="54"/>
    <n v="5.9"/>
    <n v="10"/>
    <s v="Tourtière"/>
    <n v="6"/>
    <x v="7"/>
    <n v="59"/>
    <x v="30"/>
    <n v="4"/>
    <x v="2"/>
    <x v="36"/>
    <d v="2013-09-03T00:00:00"/>
    <n v="11"/>
  </r>
  <r>
    <n v="10288"/>
    <n v="68"/>
    <n v="10"/>
    <n v="3"/>
    <s v="Scottish Longbreads"/>
    <n v="3"/>
    <x v="5"/>
    <n v="30"/>
    <x v="30"/>
    <n v="4"/>
    <x v="2"/>
    <x v="36"/>
    <d v="2013-09-03T00:00:00"/>
    <n v="11"/>
  </r>
  <r>
    <n v="10289"/>
    <n v="3"/>
    <n v="8"/>
    <n v="30"/>
    <s v="Aniseed Syrup"/>
    <n v="2"/>
    <x v="4"/>
    <n v="240"/>
    <x v="31"/>
    <n v="7"/>
    <x v="8"/>
    <x v="37"/>
    <d v="2013-08-28T00:00:00"/>
    <n v="2"/>
  </r>
  <r>
    <n v="10289"/>
    <n v="64"/>
    <n v="26.6"/>
    <n v="9"/>
    <s v="Wimmers gute Semmelknödel"/>
    <n v="5"/>
    <x v="1"/>
    <n v="239.4"/>
    <x v="31"/>
    <n v="7"/>
    <x v="8"/>
    <x v="37"/>
    <d v="2013-08-28T00:00:00"/>
    <n v="2"/>
  </r>
  <r>
    <n v="10290"/>
    <n v="5"/>
    <n v="17"/>
    <n v="20"/>
    <s v="Chef Anton's Gumbo Mix"/>
    <n v="2"/>
    <x v="4"/>
    <n v="340"/>
    <x v="32"/>
    <n v="8"/>
    <x v="6"/>
    <x v="38"/>
    <d v="2013-09-03T00:00:00"/>
    <n v="7"/>
  </r>
  <r>
    <n v="10290"/>
    <n v="29"/>
    <n v="99"/>
    <n v="15"/>
    <s v="Thüringer Rostbratwurst"/>
    <n v="6"/>
    <x v="7"/>
    <n v="1485"/>
    <x v="32"/>
    <n v="8"/>
    <x v="6"/>
    <x v="38"/>
    <d v="2013-09-03T00:00:00"/>
    <n v="7"/>
  </r>
  <r>
    <n v="10290"/>
    <n v="49"/>
    <n v="16"/>
    <n v="15"/>
    <s v="Maxilaku"/>
    <n v="3"/>
    <x v="5"/>
    <n v="240"/>
    <x v="32"/>
    <n v="8"/>
    <x v="6"/>
    <x v="38"/>
    <d v="2013-09-03T00:00:00"/>
    <n v="7"/>
  </r>
  <r>
    <n v="10290"/>
    <n v="77"/>
    <n v="10.4"/>
    <n v="10"/>
    <s v="Original Frankfurter Grüne Soße"/>
    <n v="2"/>
    <x v="4"/>
    <n v="104"/>
    <x v="32"/>
    <n v="8"/>
    <x v="6"/>
    <x v="38"/>
    <d v="2013-09-03T00:00:00"/>
    <n v="7"/>
  </r>
  <r>
    <n v="10291"/>
    <n v="13"/>
    <n v="4.8"/>
    <n v="20"/>
    <s v="Konbu"/>
    <n v="8"/>
    <x v="3"/>
    <n v="96"/>
    <x v="12"/>
    <n v="6"/>
    <x v="1"/>
    <x v="38"/>
    <d v="2013-09-04T00:00:00"/>
    <n v="8"/>
  </r>
  <r>
    <n v="10291"/>
    <n v="44"/>
    <n v="15.5"/>
    <n v="24"/>
    <s v="Gula Malacca"/>
    <n v="2"/>
    <x v="4"/>
    <n v="372"/>
    <x v="12"/>
    <n v="6"/>
    <x v="1"/>
    <x v="38"/>
    <d v="2013-09-04T00:00:00"/>
    <n v="8"/>
  </r>
  <r>
    <n v="10291"/>
    <n v="51"/>
    <n v="42.4"/>
    <n v="2"/>
    <s v="Manjimup Dried Apples"/>
    <n v="7"/>
    <x v="2"/>
    <n v="84.8"/>
    <x v="12"/>
    <n v="6"/>
    <x v="1"/>
    <x v="38"/>
    <d v="2013-09-04T00:00:00"/>
    <n v="8"/>
  </r>
  <r>
    <n v="10292"/>
    <n v="20"/>
    <n v="64.8"/>
    <n v="20"/>
    <s v="Sir Rodney's Marmalade"/>
    <n v="3"/>
    <x v="5"/>
    <n v="1296"/>
    <x v="33"/>
    <n v="1"/>
    <x v="5"/>
    <x v="39"/>
    <d v="2013-09-02T00:00:00"/>
    <n v="5"/>
  </r>
  <r>
    <n v="10293"/>
    <n v="18"/>
    <n v="50"/>
    <n v="12"/>
    <s v="Carnarvon Tigers"/>
    <n v="8"/>
    <x v="3"/>
    <n v="600"/>
    <x v="23"/>
    <n v="1"/>
    <x v="5"/>
    <x v="40"/>
    <d v="2013-09-11T00:00:00"/>
    <n v="13"/>
  </r>
  <r>
    <n v="10293"/>
    <n v="24"/>
    <n v="3.6"/>
    <n v="10"/>
    <s v="Guarana Fantastica"/>
    <n v="1"/>
    <x v="6"/>
    <n v="36"/>
    <x v="23"/>
    <n v="1"/>
    <x v="5"/>
    <x v="40"/>
    <d v="2013-09-11T00:00:00"/>
    <n v="13"/>
  </r>
  <r>
    <n v="10293"/>
    <n v="63"/>
    <n v="35.1"/>
    <n v="5"/>
    <s v="Vegie-spread"/>
    <n v="2"/>
    <x v="4"/>
    <n v="175.5"/>
    <x v="23"/>
    <n v="1"/>
    <x v="5"/>
    <x v="40"/>
    <d v="2013-09-11T00:00:00"/>
    <n v="13"/>
  </r>
  <r>
    <n v="10293"/>
    <n v="75"/>
    <n v="6.2"/>
    <n v="6"/>
    <s v="Rhönbräu Klosterbier"/>
    <n v="1"/>
    <x v="6"/>
    <n v="37.200000000000003"/>
    <x v="23"/>
    <n v="1"/>
    <x v="5"/>
    <x v="40"/>
    <d v="2013-09-11T00:00:00"/>
    <n v="13"/>
  </r>
  <r>
    <n v="10294"/>
    <n v="1"/>
    <n v="14.4"/>
    <n v="18"/>
    <s v="Chai"/>
    <n v="1"/>
    <x v="6"/>
    <n v="259.2"/>
    <x v="13"/>
    <n v="4"/>
    <x v="2"/>
    <x v="41"/>
    <d v="2013-09-05T00:00:00"/>
    <n v="6"/>
  </r>
  <r>
    <n v="10294"/>
    <n v="17"/>
    <n v="31.2"/>
    <n v="15"/>
    <s v="Alice Mutton"/>
    <n v="6"/>
    <x v="7"/>
    <n v="468"/>
    <x v="13"/>
    <n v="4"/>
    <x v="2"/>
    <x v="41"/>
    <d v="2013-09-05T00:00:00"/>
    <n v="6"/>
  </r>
  <r>
    <n v="10294"/>
    <n v="43"/>
    <n v="36.799999999999997"/>
    <n v="15"/>
    <s v="Ipoh Coffee"/>
    <n v="1"/>
    <x v="6"/>
    <n v="552"/>
    <x v="13"/>
    <n v="4"/>
    <x v="2"/>
    <x v="41"/>
    <d v="2013-09-05T00:00:00"/>
    <n v="6"/>
  </r>
  <r>
    <n v="10294"/>
    <n v="60"/>
    <n v="27.2"/>
    <n v="21"/>
    <s v="Camembert Pierrot"/>
    <n v="4"/>
    <x v="0"/>
    <n v="571.19999999999993"/>
    <x v="13"/>
    <n v="4"/>
    <x v="2"/>
    <x v="41"/>
    <d v="2013-09-05T00:00:00"/>
    <n v="6"/>
  </r>
  <r>
    <n v="10294"/>
    <n v="75"/>
    <n v="6.2"/>
    <n v="6"/>
    <s v="Rhönbräu Klosterbier"/>
    <n v="1"/>
    <x v="6"/>
    <n v="37.200000000000003"/>
    <x v="13"/>
    <n v="4"/>
    <x v="2"/>
    <x v="41"/>
    <d v="2013-09-05T00:00:00"/>
    <n v="6"/>
  </r>
  <r>
    <n v="10295"/>
    <n v="56"/>
    <n v="30.4"/>
    <n v="4"/>
    <s v="Gnocchi di nonna Alice"/>
    <n v="5"/>
    <x v="1"/>
    <n v="121.6"/>
    <x v="0"/>
    <n v="2"/>
    <x v="7"/>
    <x v="42"/>
    <d v="2013-09-10T00:00:00"/>
    <n v="8"/>
  </r>
  <r>
    <n v="10296"/>
    <n v="11"/>
    <n v="16.8"/>
    <n v="12"/>
    <s v="Queso Cabrales"/>
    <n v="4"/>
    <x v="0"/>
    <n v="201.60000000000002"/>
    <x v="28"/>
    <n v="6"/>
    <x v="1"/>
    <x v="43"/>
    <d v="2013-09-11T00:00:00"/>
    <n v="8"/>
  </r>
  <r>
    <n v="10296"/>
    <n v="16"/>
    <n v="13.9"/>
    <n v="30"/>
    <s v="Pavlova"/>
    <n v="3"/>
    <x v="5"/>
    <n v="417"/>
    <x v="28"/>
    <n v="6"/>
    <x v="1"/>
    <x v="43"/>
    <d v="2013-09-11T00:00:00"/>
    <n v="8"/>
  </r>
  <r>
    <n v="10296"/>
    <n v="69"/>
    <n v="28.8"/>
    <n v="15"/>
    <s v="Gudbrandsdalsost"/>
    <n v="4"/>
    <x v="0"/>
    <n v="432"/>
    <x v="28"/>
    <n v="6"/>
    <x v="1"/>
    <x v="43"/>
    <d v="2013-09-11T00:00:00"/>
    <n v="8"/>
  </r>
  <r>
    <n v="10297"/>
    <n v="39"/>
    <n v="14.4"/>
    <n v="60"/>
    <s v="Chartreuse verte"/>
    <n v="1"/>
    <x v="6"/>
    <n v="864"/>
    <x v="15"/>
    <n v="5"/>
    <x v="0"/>
    <x v="44"/>
    <d v="2013-09-10T00:00:00"/>
    <n v="6"/>
  </r>
  <r>
    <n v="10297"/>
    <n v="72"/>
    <n v="27.8"/>
    <n v="20"/>
    <s v="Mozzarella di Giovanni"/>
    <n v="4"/>
    <x v="0"/>
    <n v="556"/>
    <x v="15"/>
    <n v="5"/>
    <x v="0"/>
    <x v="44"/>
    <d v="2013-09-10T00:00:00"/>
    <n v="6"/>
  </r>
  <r>
    <n v="10298"/>
    <n v="2"/>
    <n v="15.2"/>
    <n v="40"/>
    <s v="Chang"/>
    <n v="1"/>
    <x v="6"/>
    <n v="608"/>
    <x v="34"/>
    <n v="6"/>
    <x v="1"/>
    <x v="45"/>
    <d v="2013-09-11T00:00:00"/>
    <n v="6"/>
  </r>
  <r>
    <n v="10298"/>
    <n v="36"/>
    <n v="15.2"/>
    <n v="40"/>
    <s v="Inlagd Sill"/>
    <n v="8"/>
    <x v="3"/>
    <n v="608"/>
    <x v="34"/>
    <n v="6"/>
    <x v="1"/>
    <x v="45"/>
    <d v="2013-09-11T00:00:00"/>
    <n v="6"/>
  </r>
  <r>
    <n v="10298"/>
    <n v="59"/>
    <n v="44"/>
    <n v="30"/>
    <s v="Raclette Courdavault"/>
    <n v="4"/>
    <x v="0"/>
    <n v="1320"/>
    <x v="34"/>
    <n v="6"/>
    <x v="1"/>
    <x v="45"/>
    <d v="2013-09-11T00:00:00"/>
    <n v="6"/>
  </r>
  <r>
    <n v="10298"/>
    <n v="62"/>
    <n v="39.4"/>
    <n v="15"/>
    <s v="Tarte au sucre"/>
    <n v="3"/>
    <x v="5"/>
    <n v="591"/>
    <x v="34"/>
    <n v="6"/>
    <x v="1"/>
    <x v="45"/>
    <d v="2013-09-11T00:00:00"/>
    <n v="6"/>
  </r>
  <r>
    <n v="10299"/>
    <n v="19"/>
    <n v="7.3"/>
    <n v="15"/>
    <s v="Teatime Chocolate Biscuits"/>
    <n v="3"/>
    <x v="5"/>
    <n v="109.5"/>
    <x v="29"/>
    <n v="4"/>
    <x v="2"/>
    <x v="46"/>
    <d v="2013-09-13T00:00:00"/>
    <n v="7"/>
  </r>
  <r>
    <n v="10299"/>
    <n v="70"/>
    <n v="12"/>
    <n v="20"/>
    <s v="Outback Lager"/>
    <n v="1"/>
    <x v="6"/>
    <n v="240"/>
    <x v="29"/>
    <n v="4"/>
    <x v="2"/>
    <x v="46"/>
    <d v="2013-09-13T00:00:00"/>
    <n v="7"/>
  </r>
  <r>
    <n v="10300"/>
    <n v="66"/>
    <n v="13.6"/>
    <n v="30"/>
    <s v="Louisiana Hot Spiced Okra"/>
    <n v="2"/>
    <x v="4"/>
    <n v="408"/>
    <x v="22"/>
    <n v="2"/>
    <x v="7"/>
    <x v="47"/>
    <d v="2013-09-18T00:00:00"/>
    <n v="9"/>
  </r>
  <r>
    <n v="10300"/>
    <n v="68"/>
    <n v="10"/>
    <n v="20"/>
    <s v="Scottish Longbreads"/>
    <n v="3"/>
    <x v="5"/>
    <n v="200"/>
    <x v="22"/>
    <n v="2"/>
    <x v="7"/>
    <x v="47"/>
    <d v="2013-09-18T00:00:00"/>
    <n v="9"/>
  </r>
  <r>
    <n v="10301"/>
    <n v="40"/>
    <n v="14.7"/>
    <n v="10"/>
    <s v="Boston Crab Meat"/>
    <n v="8"/>
    <x v="3"/>
    <n v="147"/>
    <x v="35"/>
    <n v="8"/>
    <x v="6"/>
    <x v="47"/>
    <d v="2013-09-17T00:00:00"/>
    <n v="8"/>
  </r>
  <r>
    <n v="10301"/>
    <n v="56"/>
    <n v="30.4"/>
    <n v="20"/>
    <s v="Gnocchi di nonna Alice"/>
    <n v="5"/>
    <x v="1"/>
    <n v="608"/>
    <x v="35"/>
    <n v="8"/>
    <x v="6"/>
    <x v="47"/>
    <d v="2013-09-17T00:00:00"/>
    <n v="8"/>
  </r>
  <r>
    <n v="10302"/>
    <n v="17"/>
    <n v="31.2"/>
    <n v="40"/>
    <s v="Alice Mutton"/>
    <n v="6"/>
    <x v="7"/>
    <n v="1248"/>
    <x v="4"/>
    <n v="4"/>
    <x v="2"/>
    <x v="48"/>
    <d v="2013-10-09T00:00:00"/>
    <n v="29"/>
  </r>
  <r>
    <n v="10302"/>
    <n v="28"/>
    <n v="36.4"/>
    <n v="28"/>
    <s v="Rössle Sauerkraut"/>
    <n v="7"/>
    <x v="2"/>
    <n v="1019.1999999999999"/>
    <x v="4"/>
    <n v="4"/>
    <x v="2"/>
    <x v="48"/>
    <d v="2013-10-09T00:00:00"/>
    <n v="29"/>
  </r>
  <r>
    <n v="10302"/>
    <n v="43"/>
    <n v="36.799999999999997"/>
    <n v="12"/>
    <s v="Ipoh Coffee"/>
    <n v="1"/>
    <x v="6"/>
    <n v="441.59999999999997"/>
    <x v="4"/>
    <n v="4"/>
    <x v="2"/>
    <x v="48"/>
    <d v="2013-10-09T00:00:00"/>
    <n v="29"/>
  </r>
  <r>
    <n v="10303"/>
    <n v="40"/>
    <n v="14.7"/>
    <n v="40"/>
    <s v="Boston Crab Meat"/>
    <n v="8"/>
    <x v="3"/>
    <n v="588"/>
    <x v="36"/>
    <n v="7"/>
    <x v="8"/>
    <x v="49"/>
    <d v="2013-09-18T00:00:00"/>
    <n v="7"/>
  </r>
  <r>
    <n v="10303"/>
    <n v="65"/>
    <n v="16.8"/>
    <n v="30"/>
    <s v="Louisiana Fiery Hot Pepper Sauce"/>
    <n v="2"/>
    <x v="4"/>
    <n v="504"/>
    <x v="36"/>
    <n v="7"/>
    <x v="8"/>
    <x v="49"/>
    <d v="2013-09-18T00:00:00"/>
    <n v="7"/>
  </r>
  <r>
    <n v="10303"/>
    <n v="68"/>
    <n v="10"/>
    <n v="15"/>
    <s v="Scottish Longbreads"/>
    <n v="3"/>
    <x v="5"/>
    <n v="150"/>
    <x v="36"/>
    <n v="7"/>
    <x v="8"/>
    <x v="49"/>
    <d v="2013-09-18T00:00:00"/>
    <n v="7"/>
  </r>
  <r>
    <n v="10304"/>
    <n v="49"/>
    <n v="16"/>
    <n v="30"/>
    <s v="Maxilaku"/>
    <n v="3"/>
    <x v="5"/>
    <n v="480"/>
    <x v="23"/>
    <n v="1"/>
    <x v="5"/>
    <x v="50"/>
    <d v="2013-09-17T00:00:00"/>
    <n v="5"/>
  </r>
  <r>
    <n v="10304"/>
    <n v="59"/>
    <n v="44"/>
    <n v="10"/>
    <s v="Raclette Courdavault"/>
    <n v="4"/>
    <x v="0"/>
    <n v="440"/>
    <x v="23"/>
    <n v="1"/>
    <x v="5"/>
    <x v="50"/>
    <d v="2013-09-17T00:00:00"/>
    <n v="5"/>
  </r>
  <r>
    <n v="10304"/>
    <n v="71"/>
    <n v="17.2"/>
    <n v="2"/>
    <s v="Flotemysost"/>
    <n v="4"/>
    <x v="0"/>
    <n v="34.4"/>
    <x v="23"/>
    <n v="1"/>
    <x v="5"/>
    <x v="50"/>
    <d v="2013-09-17T00:00:00"/>
    <n v="5"/>
  </r>
  <r>
    <n v="10305"/>
    <n v="18"/>
    <n v="50"/>
    <n v="25"/>
    <s v="Carnarvon Tigers"/>
    <n v="8"/>
    <x v="3"/>
    <n v="1250"/>
    <x v="37"/>
    <n v="8"/>
    <x v="6"/>
    <x v="51"/>
    <d v="2013-10-09T00:00:00"/>
    <n v="26"/>
  </r>
  <r>
    <n v="10305"/>
    <n v="29"/>
    <n v="99"/>
    <n v="25"/>
    <s v="Thüringer Rostbratwurst"/>
    <n v="6"/>
    <x v="7"/>
    <n v="2475"/>
    <x v="37"/>
    <n v="8"/>
    <x v="6"/>
    <x v="51"/>
    <d v="2013-10-09T00:00:00"/>
    <n v="26"/>
  </r>
  <r>
    <n v="10305"/>
    <n v="39"/>
    <n v="14.4"/>
    <n v="30"/>
    <s v="Chartreuse verte"/>
    <n v="1"/>
    <x v="6"/>
    <n v="432"/>
    <x v="37"/>
    <n v="8"/>
    <x v="6"/>
    <x v="51"/>
    <d v="2013-10-09T00:00:00"/>
    <n v="26"/>
  </r>
  <r>
    <n v="10306"/>
    <n v="30"/>
    <n v="20.7"/>
    <n v="10"/>
    <s v="Nord-Ost Matjeshering"/>
    <n v="8"/>
    <x v="3"/>
    <n v="207"/>
    <x v="27"/>
    <n v="1"/>
    <x v="5"/>
    <x v="52"/>
    <d v="2013-09-23T00:00:00"/>
    <n v="7"/>
  </r>
  <r>
    <n v="10306"/>
    <n v="53"/>
    <n v="26.2"/>
    <n v="10"/>
    <s v="Perth Pasties"/>
    <n v="6"/>
    <x v="7"/>
    <n v="262"/>
    <x v="27"/>
    <n v="1"/>
    <x v="5"/>
    <x v="52"/>
    <d v="2013-09-23T00:00:00"/>
    <n v="7"/>
  </r>
  <r>
    <n v="10306"/>
    <n v="54"/>
    <n v="5.9"/>
    <n v="5"/>
    <s v="Tourtière"/>
    <n v="6"/>
    <x v="7"/>
    <n v="29.5"/>
    <x v="27"/>
    <n v="1"/>
    <x v="5"/>
    <x v="52"/>
    <d v="2013-09-23T00:00:00"/>
    <n v="7"/>
  </r>
  <r>
    <n v="10307"/>
    <n v="62"/>
    <n v="39.4"/>
    <n v="10"/>
    <s v="Tarte au sucre"/>
    <n v="3"/>
    <x v="5"/>
    <n v="394"/>
    <x v="38"/>
    <n v="2"/>
    <x v="7"/>
    <x v="53"/>
    <d v="2013-09-25T00:00:00"/>
    <n v="8"/>
  </r>
  <r>
    <n v="10307"/>
    <n v="68"/>
    <n v="10"/>
    <n v="3"/>
    <s v="Scottish Longbreads"/>
    <n v="3"/>
    <x v="5"/>
    <n v="30"/>
    <x v="38"/>
    <n v="2"/>
    <x v="7"/>
    <x v="53"/>
    <d v="2013-09-25T00:00:00"/>
    <n v="8"/>
  </r>
  <r>
    <n v="10308"/>
    <n v="69"/>
    <n v="28.8"/>
    <n v="1"/>
    <s v="Gudbrandsdalsost"/>
    <n v="4"/>
    <x v="0"/>
    <n v="28.8"/>
    <x v="39"/>
    <n v="7"/>
    <x v="8"/>
    <x v="54"/>
    <d v="2013-09-24T00:00:00"/>
    <n v="6"/>
  </r>
  <r>
    <n v="10308"/>
    <n v="70"/>
    <n v="12"/>
    <n v="5"/>
    <s v="Outback Lager"/>
    <n v="1"/>
    <x v="6"/>
    <n v="60"/>
    <x v="39"/>
    <n v="7"/>
    <x v="8"/>
    <x v="54"/>
    <d v="2013-09-24T00:00:00"/>
    <n v="6"/>
  </r>
  <r>
    <n v="10309"/>
    <n v="4"/>
    <n v="17.600000000000001"/>
    <n v="20"/>
    <s v="Chef Anton's Cajun Seasoning"/>
    <n v="2"/>
    <x v="4"/>
    <n v="352"/>
    <x v="34"/>
    <n v="3"/>
    <x v="3"/>
    <x v="55"/>
    <d v="2013-10-23T00:00:00"/>
    <n v="34"/>
  </r>
  <r>
    <n v="10309"/>
    <n v="6"/>
    <n v="20"/>
    <n v="30"/>
    <s v="Grandma's Boysenberry Spread"/>
    <n v="2"/>
    <x v="4"/>
    <n v="600"/>
    <x v="34"/>
    <n v="3"/>
    <x v="3"/>
    <x v="55"/>
    <d v="2013-10-23T00:00:00"/>
    <n v="34"/>
  </r>
  <r>
    <n v="10309"/>
    <n v="42"/>
    <n v="11.2"/>
    <n v="2"/>
    <s v="Singaporean Hokkien Fried Mee"/>
    <n v="5"/>
    <x v="1"/>
    <n v="22.4"/>
    <x v="34"/>
    <n v="3"/>
    <x v="3"/>
    <x v="55"/>
    <d v="2013-10-23T00:00:00"/>
    <n v="34"/>
  </r>
  <r>
    <n v="10309"/>
    <n v="43"/>
    <n v="36.799999999999997"/>
    <n v="20"/>
    <s v="Ipoh Coffee"/>
    <n v="1"/>
    <x v="6"/>
    <n v="736"/>
    <x v="34"/>
    <n v="3"/>
    <x v="3"/>
    <x v="55"/>
    <d v="2013-10-23T00:00:00"/>
    <n v="34"/>
  </r>
  <r>
    <n v="10309"/>
    <n v="71"/>
    <n v="17.2"/>
    <n v="3"/>
    <s v="Flotemysost"/>
    <n v="4"/>
    <x v="0"/>
    <n v="51.599999999999994"/>
    <x v="34"/>
    <n v="3"/>
    <x v="3"/>
    <x v="55"/>
    <d v="2013-10-23T00:00:00"/>
    <n v="34"/>
  </r>
  <r>
    <n v="10310"/>
    <n v="16"/>
    <n v="13.9"/>
    <n v="10"/>
    <s v="Pavlova"/>
    <n v="3"/>
    <x v="5"/>
    <n v="139"/>
    <x v="40"/>
    <n v="8"/>
    <x v="6"/>
    <x v="56"/>
    <d v="2013-09-27T00:00:00"/>
    <n v="7"/>
  </r>
  <r>
    <n v="10310"/>
    <n v="62"/>
    <n v="39.4"/>
    <n v="5"/>
    <s v="Tarte au sucre"/>
    <n v="3"/>
    <x v="5"/>
    <n v="197"/>
    <x v="40"/>
    <n v="8"/>
    <x v="6"/>
    <x v="56"/>
    <d v="2013-09-27T00:00:00"/>
    <n v="7"/>
  </r>
  <r>
    <n v="10311"/>
    <n v="42"/>
    <n v="11.2"/>
    <n v="6"/>
    <s v="Singaporean Hokkien Fried Mee"/>
    <n v="5"/>
    <x v="1"/>
    <n v="67.199999999999989"/>
    <x v="41"/>
    <n v="1"/>
    <x v="5"/>
    <x v="56"/>
    <d v="2013-09-26T00:00:00"/>
    <n v="6"/>
  </r>
  <r>
    <n v="10311"/>
    <n v="69"/>
    <n v="28.8"/>
    <n v="7"/>
    <s v="Gudbrandsdalsost"/>
    <n v="4"/>
    <x v="0"/>
    <n v="201.6"/>
    <x v="41"/>
    <n v="1"/>
    <x v="5"/>
    <x v="56"/>
    <d v="2013-09-26T00:00:00"/>
    <n v="6"/>
  </r>
  <r>
    <n v="10312"/>
    <n v="28"/>
    <n v="36.4"/>
    <n v="4"/>
    <s v="Rössle Sauerkraut"/>
    <n v="7"/>
    <x v="2"/>
    <n v="145.6"/>
    <x v="35"/>
    <n v="2"/>
    <x v="7"/>
    <x v="57"/>
    <d v="2013-10-03T00:00:00"/>
    <n v="10"/>
  </r>
  <r>
    <n v="10312"/>
    <n v="43"/>
    <n v="36.799999999999997"/>
    <n v="24"/>
    <s v="Ipoh Coffee"/>
    <n v="1"/>
    <x v="6"/>
    <n v="883.19999999999993"/>
    <x v="35"/>
    <n v="2"/>
    <x v="7"/>
    <x v="57"/>
    <d v="2013-10-03T00:00:00"/>
    <n v="10"/>
  </r>
  <r>
    <n v="10312"/>
    <n v="53"/>
    <n v="26.2"/>
    <n v="20"/>
    <s v="Perth Pasties"/>
    <n v="6"/>
    <x v="7"/>
    <n v="524"/>
    <x v="35"/>
    <n v="2"/>
    <x v="7"/>
    <x v="57"/>
    <d v="2013-10-03T00:00:00"/>
    <n v="10"/>
  </r>
  <r>
    <n v="10312"/>
    <n v="75"/>
    <n v="6.2"/>
    <n v="10"/>
    <s v="Rhönbräu Klosterbier"/>
    <n v="1"/>
    <x v="6"/>
    <n v="62"/>
    <x v="35"/>
    <n v="2"/>
    <x v="7"/>
    <x v="57"/>
    <d v="2013-10-03T00:00:00"/>
    <n v="10"/>
  </r>
  <r>
    <n v="10313"/>
    <n v="36"/>
    <n v="15.2"/>
    <n v="12"/>
    <s v="Inlagd Sill"/>
    <n v="8"/>
    <x v="3"/>
    <n v="182.39999999999998"/>
    <x v="21"/>
    <n v="2"/>
    <x v="7"/>
    <x v="58"/>
    <d v="2013-10-04T00:00:00"/>
    <n v="10"/>
  </r>
  <r>
    <n v="10314"/>
    <n v="32"/>
    <n v="25.6"/>
    <n v="40"/>
    <s v="Mascarpone Fabioli"/>
    <n v="4"/>
    <x v="0"/>
    <n v="1024"/>
    <x v="13"/>
    <n v="1"/>
    <x v="5"/>
    <x v="59"/>
    <d v="2013-10-04T00:00:00"/>
    <n v="9"/>
  </r>
  <r>
    <n v="10314"/>
    <n v="58"/>
    <n v="10.6"/>
    <n v="30"/>
    <s v="Escargots de Bourgogne"/>
    <n v="8"/>
    <x v="3"/>
    <n v="318"/>
    <x v="13"/>
    <n v="1"/>
    <x v="5"/>
    <x v="59"/>
    <d v="2013-10-04T00:00:00"/>
    <n v="9"/>
  </r>
  <r>
    <n v="10314"/>
    <n v="62"/>
    <n v="39.4"/>
    <n v="25"/>
    <s v="Tarte au sucre"/>
    <n v="3"/>
    <x v="5"/>
    <n v="985"/>
    <x v="13"/>
    <n v="1"/>
    <x v="5"/>
    <x v="59"/>
    <d v="2013-10-04T00:00:00"/>
    <n v="9"/>
  </r>
  <r>
    <n v="10315"/>
    <n v="34"/>
    <n v="11.2"/>
    <n v="14"/>
    <s v="Sasquatch Ale"/>
    <n v="1"/>
    <x v="6"/>
    <n v="156.79999999999998"/>
    <x v="42"/>
    <n v="4"/>
    <x v="2"/>
    <x v="60"/>
    <d v="2013-10-03T00:00:00"/>
    <n v="7"/>
  </r>
  <r>
    <n v="10315"/>
    <n v="70"/>
    <n v="12"/>
    <n v="30"/>
    <s v="Outback Lager"/>
    <n v="1"/>
    <x v="6"/>
    <n v="360"/>
    <x v="42"/>
    <n v="4"/>
    <x v="2"/>
    <x v="60"/>
    <d v="2013-10-03T00:00:00"/>
    <n v="7"/>
  </r>
  <r>
    <n v="10316"/>
    <n v="41"/>
    <n v="7.7"/>
    <n v="10"/>
    <s v="Jack's New England Clam Chowder"/>
    <n v="8"/>
    <x v="3"/>
    <n v="77"/>
    <x v="13"/>
    <n v="1"/>
    <x v="5"/>
    <x v="61"/>
    <d v="2013-10-08T00:00:00"/>
    <n v="11"/>
  </r>
  <r>
    <n v="10316"/>
    <n v="62"/>
    <n v="39.4"/>
    <n v="70"/>
    <s v="Tarte au sucre"/>
    <n v="3"/>
    <x v="5"/>
    <n v="2758"/>
    <x v="13"/>
    <n v="1"/>
    <x v="5"/>
    <x v="61"/>
    <d v="2013-10-08T00:00:00"/>
    <n v="11"/>
  </r>
  <r>
    <n v="10317"/>
    <n v="1"/>
    <n v="14.4"/>
    <n v="20"/>
    <s v="Chai"/>
    <n v="1"/>
    <x v="6"/>
    <n v="288"/>
    <x v="38"/>
    <n v="6"/>
    <x v="1"/>
    <x v="62"/>
    <d v="2013-10-10T00:00:00"/>
    <n v="10"/>
  </r>
  <r>
    <n v="10318"/>
    <n v="41"/>
    <n v="7.7"/>
    <n v="20"/>
    <s v="Jack's New England Clam Chowder"/>
    <n v="8"/>
    <x v="3"/>
    <n v="154"/>
    <x v="42"/>
    <n v="8"/>
    <x v="6"/>
    <x v="63"/>
    <d v="2013-10-04T00:00:00"/>
    <n v="3"/>
  </r>
  <r>
    <n v="10318"/>
    <n v="76"/>
    <n v="14.4"/>
    <n v="6"/>
    <s v="Lakkaliköri"/>
    <n v="1"/>
    <x v="6"/>
    <n v="86.4"/>
    <x v="42"/>
    <n v="8"/>
    <x v="6"/>
    <x v="63"/>
    <d v="2013-10-04T00:00:00"/>
    <n v="3"/>
  </r>
  <r>
    <n v="10319"/>
    <n v="17"/>
    <n v="31.2"/>
    <n v="8"/>
    <s v="Alice Mutton"/>
    <n v="6"/>
    <x v="7"/>
    <n v="249.6"/>
    <x v="23"/>
    <n v="7"/>
    <x v="8"/>
    <x v="64"/>
    <d v="2013-10-11T00:00:00"/>
    <n v="9"/>
  </r>
  <r>
    <n v="10319"/>
    <n v="28"/>
    <n v="36.4"/>
    <n v="14"/>
    <s v="Rössle Sauerkraut"/>
    <n v="7"/>
    <x v="2"/>
    <n v="509.59999999999997"/>
    <x v="23"/>
    <n v="7"/>
    <x v="8"/>
    <x v="64"/>
    <d v="2013-10-11T00:00:00"/>
    <n v="9"/>
  </r>
  <r>
    <n v="10319"/>
    <n v="76"/>
    <n v="14.4"/>
    <n v="30"/>
    <s v="Lakkaliköri"/>
    <n v="1"/>
    <x v="6"/>
    <n v="432"/>
    <x v="23"/>
    <n v="7"/>
    <x v="8"/>
    <x v="64"/>
    <d v="2013-10-11T00:00:00"/>
    <n v="9"/>
  </r>
  <r>
    <n v="10320"/>
    <n v="71"/>
    <n v="17.2"/>
    <n v="30"/>
    <s v="Flotemysost"/>
    <n v="4"/>
    <x v="0"/>
    <n v="516"/>
    <x v="16"/>
    <n v="5"/>
    <x v="0"/>
    <x v="65"/>
    <d v="2013-10-18T00:00:00"/>
    <n v="15"/>
  </r>
  <r>
    <n v="10321"/>
    <n v="35"/>
    <n v="14.4"/>
    <n v="10"/>
    <s v="Steeleye Stout"/>
    <n v="1"/>
    <x v="6"/>
    <n v="144"/>
    <x v="42"/>
    <n v="3"/>
    <x v="3"/>
    <x v="65"/>
    <d v="2013-10-11T00:00:00"/>
    <n v="8"/>
  </r>
  <r>
    <n v="10322"/>
    <n v="52"/>
    <n v="5.6"/>
    <n v="20"/>
    <s v="Filo Mix"/>
    <n v="5"/>
    <x v="1"/>
    <n v="112"/>
    <x v="43"/>
    <n v="7"/>
    <x v="8"/>
    <x v="66"/>
    <d v="2013-10-23T00:00:00"/>
    <n v="19"/>
  </r>
  <r>
    <n v="10323"/>
    <n v="15"/>
    <n v="12.4"/>
    <n v="5"/>
    <s v="Genen Shouyu"/>
    <n v="2"/>
    <x v="4"/>
    <n v="62"/>
    <x v="44"/>
    <n v="4"/>
    <x v="2"/>
    <x v="67"/>
    <d v="2013-10-14T00:00:00"/>
    <n v="7"/>
  </r>
  <r>
    <n v="10323"/>
    <n v="25"/>
    <n v="11.2"/>
    <n v="4"/>
    <s v="NuNuCa Nuß-Nougat-Creme"/>
    <n v="3"/>
    <x v="5"/>
    <n v="44.8"/>
    <x v="44"/>
    <n v="4"/>
    <x v="2"/>
    <x v="67"/>
    <d v="2013-10-14T00:00:00"/>
    <n v="7"/>
  </r>
  <r>
    <n v="10323"/>
    <n v="39"/>
    <n v="14.4"/>
    <n v="4"/>
    <s v="Chartreuse verte"/>
    <n v="1"/>
    <x v="6"/>
    <n v="57.6"/>
    <x v="44"/>
    <n v="4"/>
    <x v="2"/>
    <x v="67"/>
    <d v="2013-10-14T00:00:00"/>
    <n v="7"/>
  </r>
  <r>
    <n v="10324"/>
    <n v="16"/>
    <n v="13.9"/>
    <n v="21"/>
    <s v="Pavlova"/>
    <n v="3"/>
    <x v="5"/>
    <n v="291.90000000000003"/>
    <x v="45"/>
    <n v="9"/>
    <x v="4"/>
    <x v="68"/>
    <d v="2013-10-10T00:00:00"/>
    <n v="2"/>
  </r>
  <r>
    <n v="10324"/>
    <n v="35"/>
    <n v="14.4"/>
    <n v="70"/>
    <s v="Steeleye Stout"/>
    <n v="1"/>
    <x v="6"/>
    <n v="1008"/>
    <x v="45"/>
    <n v="9"/>
    <x v="4"/>
    <x v="68"/>
    <d v="2013-10-10T00:00:00"/>
    <n v="2"/>
  </r>
  <r>
    <n v="10324"/>
    <n v="46"/>
    <n v="9.6"/>
    <n v="30"/>
    <s v="Spegesild"/>
    <n v="8"/>
    <x v="3"/>
    <n v="288"/>
    <x v="45"/>
    <n v="9"/>
    <x v="4"/>
    <x v="68"/>
    <d v="2013-10-10T00:00:00"/>
    <n v="2"/>
  </r>
  <r>
    <n v="10324"/>
    <n v="59"/>
    <n v="44"/>
    <n v="40"/>
    <s v="Raclette Courdavault"/>
    <n v="4"/>
    <x v="0"/>
    <n v="1760"/>
    <x v="45"/>
    <n v="9"/>
    <x v="4"/>
    <x v="68"/>
    <d v="2013-10-10T00:00:00"/>
    <n v="2"/>
  </r>
  <r>
    <n v="10324"/>
    <n v="63"/>
    <n v="35.1"/>
    <n v="80"/>
    <s v="Vegie-spread"/>
    <n v="2"/>
    <x v="4"/>
    <n v="2808"/>
    <x v="45"/>
    <n v="9"/>
    <x v="4"/>
    <x v="68"/>
    <d v="2013-10-10T00:00:00"/>
    <n v="2"/>
  </r>
  <r>
    <n v="10325"/>
    <n v="6"/>
    <n v="20"/>
    <n v="6"/>
    <s v="Grandma's Boysenberry Spread"/>
    <n v="2"/>
    <x v="4"/>
    <n v="120"/>
    <x v="44"/>
    <n v="1"/>
    <x v="5"/>
    <x v="69"/>
    <d v="2013-10-14T00:00:00"/>
    <n v="5"/>
  </r>
  <r>
    <n v="10325"/>
    <n v="13"/>
    <n v="4.8"/>
    <n v="12"/>
    <s v="Konbu"/>
    <n v="8"/>
    <x v="3"/>
    <n v="57.599999999999994"/>
    <x v="44"/>
    <n v="1"/>
    <x v="5"/>
    <x v="69"/>
    <d v="2013-10-14T00:00:00"/>
    <n v="5"/>
  </r>
  <r>
    <n v="10325"/>
    <n v="14"/>
    <n v="18.600000000000001"/>
    <n v="9"/>
    <s v="Tofu"/>
    <n v="7"/>
    <x v="2"/>
    <n v="167.4"/>
    <x v="44"/>
    <n v="1"/>
    <x v="5"/>
    <x v="69"/>
    <d v="2013-10-14T00:00:00"/>
    <n v="5"/>
  </r>
  <r>
    <n v="10325"/>
    <n v="31"/>
    <n v="10"/>
    <n v="4"/>
    <s v="Gorgonzola Telino"/>
    <n v="4"/>
    <x v="0"/>
    <n v="40"/>
    <x v="44"/>
    <n v="1"/>
    <x v="5"/>
    <x v="69"/>
    <d v="2013-10-14T00:00:00"/>
    <n v="5"/>
  </r>
  <r>
    <n v="10325"/>
    <n v="72"/>
    <n v="27.8"/>
    <n v="40"/>
    <s v="Mozzarella di Giovanni"/>
    <n v="4"/>
    <x v="0"/>
    <n v="1112"/>
    <x v="44"/>
    <n v="1"/>
    <x v="5"/>
    <x v="69"/>
    <d v="2013-10-14T00:00:00"/>
    <n v="5"/>
  </r>
  <r>
    <n v="10326"/>
    <n v="4"/>
    <n v="17.600000000000001"/>
    <n v="24"/>
    <s v="Chef Anton's Cajun Seasoning"/>
    <n v="2"/>
    <x v="4"/>
    <n v="422.40000000000003"/>
    <x v="46"/>
    <n v="4"/>
    <x v="2"/>
    <x v="70"/>
    <d v="2013-10-14T00:00:00"/>
    <n v="4"/>
  </r>
  <r>
    <n v="10326"/>
    <n v="57"/>
    <n v="15.6"/>
    <n v="16"/>
    <s v="Ravioli Angelo"/>
    <n v="5"/>
    <x v="1"/>
    <n v="249.6"/>
    <x v="46"/>
    <n v="4"/>
    <x v="2"/>
    <x v="70"/>
    <d v="2013-10-14T00:00:00"/>
    <n v="4"/>
  </r>
  <r>
    <n v="10326"/>
    <n v="75"/>
    <n v="6.2"/>
    <n v="50"/>
    <s v="Rhönbräu Klosterbier"/>
    <n v="1"/>
    <x v="6"/>
    <n v="310"/>
    <x v="46"/>
    <n v="4"/>
    <x v="2"/>
    <x v="70"/>
    <d v="2013-10-14T00:00:00"/>
    <n v="4"/>
  </r>
  <r>
    <n v="10327"/>
    <n v="2"/>
    <n v="15.2"/>
    <n v="25"/>
    <s v="Chang"/>
    <n v="1"/>
    <x v="6"/>
    <n v="380"/>
    <x v="14"/>
    <n v="2"/>
    <x v="7"/>
    <x v="71"/>
    <d v="2013-10-14T00:00:00"/>
    <n v="3"/>
  </r>
  <r>
    <n v="10327"/>
    <n v="11"/>
    <n v="16.8"/>
    <n v="50"/>
    <s v="Queso Cabrales"/>
    <n v="4"/>
    <x v="0"/>
    <n v="840"/>
    <x v="14"/>
    <n v="2"/>
    <x v="7"/>
    <x v="71"/>
    <d v="2013-10-14T00:00:00"/>
    <n v="3"/>
  </r>
  <r>
    <n v="10327"/>
    <n v="30"/>
    <n v="20.7"/>
    <n v="35"/>
    <s v="Nord-Ost Matjeshering"/>
    <n v="8"/>
    <x v="3"/>
    <n v="724.5"/>
    <x v="14"/>
    <n v="2"/>
    <x v="7"/>
    <x v="71"/>
    <d v="2013-10-14T00:00:00"/>
    <n v="3"/>
  </r>
  <r>
    <n v="10327"/>
    <n v="58"/>
    <n v="10.6"/>
    <n v="30"/>
    <s v="Escargots de Bourgogne"/>
    <n v="8"/>
    <x v="3"/>
    <n v="318"/>
    <x v="14"/>
    <n v="2"/>
    <x v="7"/>
    <x v="71"/>
    <d v="2013-10-14T00:00:00"/>
    <n v="3"/>
  </r>
  <r>
    <n v="10328"/>
    <n v="59"/>
    <n v="44"/>
    <n v="9"/>
    <s v="Raclette Courdavault"/>
    <n v="4"/>
    <x v="0"/>
    <n v="396"/>
    <x v="47"/>
    <n v="4"/>
    <x v="2"/>
    <x v="72"/>
    <d v="2013-10-17T00:00:00"/>
    <n v="3"/>
  </r>
  <r>
    <n v="10328"/>
    <n v="65"/>
    <n v="16.8"/>
    <n v="40"/>
    <s v="Louisiana Fiery Hot Pepper Sauce"/>
    <n v="2"/>
    <x v="4"/>
    <n v="672"/>
    <x v="47"/>
    <n v="4"/>
    <x v="2"/>
    <x v="72"/>
    <d v="2013-10-17T00:00:00"/>
    <n v="3"/>
  </r>
  <r>
    <n v="10328"/>
    <n v="68"/>
    <n v="10"/>
    <n v="10"/>
    <s v="Scottish Longbreads"/>
    <n v="3"/>
    <x v="5"/>
    <n v="100"/>
    <x v="47"/>
    <n v="4"/>
    <x v="2"/>
    <x v="72"/>
    <d v="2013-10-17T00:00:00"/>
    <n v="3"/>
  </r>
  <r>
    <n v="10329"/>
    <n v="19"/>
    <n v="7.3"/>
    <n v="10"/>
    <s v="Teatime Chocolate Biscuits"/>
    <n v="3"/>
    <x v="5"/>
    <n v="73"/>
    <x v="20"/>
    <n v="4"/>
    <x v="2"/>
    <x v="73"/>
    <d v="2013-10-23T00:00:00"/>
    <n v="8"/>
  </r>
  <r>
    <n v="10329"/>
    <n v="30"/>
    <n v="20.7"/>
    <n v="8"/>
    <s v="Nord-Ost Matjeshering"/>
    <n v="8"/>
    <x v="3"/>
    <n v="165.6"/>
    <x v="20"/>
    <n v="4"/>
    <x v="2"/>
    <x v="73"/>
    <d v="2013-10-23T00:00:00"/>
    <n v="8"/>
  </r>
  <r>
    <n v="10329"/>
    <n v="38"/>
    <n v="210.8"/>
    <n v="20"/>
    <s v="Côte de Blaye"/>
    <n v="1"/>
    <x v="6"/>
    <n v="4216"/>
    <x v="20"/>
    <n v="4"/>
    <x v="2"/>
    <x v="73"/>
    <d v="2013-10-23T00:00:00"/>
    <n v="8"/>
  </r>
  <r>
    <n v="10329"/>
    <n v="56"/>
    <n v="30.4"/>
    <n v="12"/>
    <s v="Gnocchi di nonna Alice"/>
    <n v="5"/>
    <x v="1"/>
    <n v="364.79999999999995"/>
    <x v="20"/>
    <n v="4"/>
    <x v="2"/>
    <x v="73"/>
    <d v="2013-10-23T00:00:00"/>
    <n v="8"/>
  </r>
  <r>
    <n v="10330"/>
    <n v="26"/>
    <n v="24.9"/>
    <n v="50"/>
    <s v="Gumbär Gummibärchen"/>
    <n v="3"/>
    <x v="5"/>
    <n v="1245"/>
    <x v="28"/>
    <n v="3"/>
    <x v="3"/>
    <x v="74"/>
    <d v="2013-10-28T00:00:00"/>
    <n v="12"/>
  </r>
  <r>
    <n v="10330"/>
    <n v="72"/>
    <n v="27.8"/>
    <n v="25"/>
    <s v="Mozzarella di Giovanni"/>
    <n v="4"/>
    <x v="0"/>
    <n v="695"/>
    <x v="28"/>
    <n v="3"/>
    <x v="3"/>
    <x v="74"/>
    <d v="2013-10-28T00:00:00"/>
    <n v="12"/>
  </r>
  <r>
    <n v="10331"/>
    <n v="54"/>
    <n v="5.9"/>
    <n v="15"/>
    <s v="Tourtière"/>
    <n v="6"/>
    <x v="7"/>
    <n v="88.5"/>
    <x v="48"/>
    <n v="9"/>
    <x v="4"/>
    <x v="74"/>
    <d v="2013-10-21T00:00:00"/>
    <n v="5"/>
  </r>
  <r>
    <n v="10332"/>
    <n v="18"/>
    <n v="50"/>
    <n v="40"/>
    <s v="Carnarvon Tigers"/>
    <n v="8"/>
    <x v="3"/>
    <n v="2000"/>
    <x v="49"/>
    <n v="3"/>
    <x v="3"/>
    <x v="75"/>
    <d v="2013-10-21T00:00:00"/>
    <n v="4"/>
  </r>
  <r>
    <n v="10332"/>
    <n v="42"/>
    <n v="11.2"/>
    <n v="10"/>
    <s v="Singaporean Hokkien Fried Mee"/>
    <n v="5"/>
    <x v="1"/>
    <n v="112"/>
    <x v="49"/>
    <n v="3"/>
    <x v="3"/>
    <x v="75"/>
    <d v="2013-10-21T00:00:00"/>
    <n v="4"/>
  </r>
  <r>
    <n v="10332"/>
    <n v="47"/>
    <n v="7.6"/>
    <n v="16"/>
    <s v="Zaanse koeken"/>
    <n v="3"/>
    <x v="5"/>
    <n v="121.6"/>
    <x v="49"/>
    <n v="3"/>
    <x v="3"/>
    <x v="75"/>
    <d v="2013-10-21T00:00:00"/>
    <n v="4"/>
  </r>
  <r>
    <n v="10333"/>
    <n v="14"/>
    <n v="18.600000000000001"/>
    <n v="10"/>
    <s v="Tofu"/>
    <n v="7"/>
    <x v="2"/>
    <n v="186"/>
    <x v="16"/>
    <n v="5"/>
    <x v="0"/>
    <x v="76"/>
    <d v="2013-10-25T00:00:00"/>
    <n v="7"/>
  </r>
  <r>
    <n v="10333"/>
    <n v="21"/>
    <n v="8"/>
    <n v="10"/>
    <s v="Sir Rodney's Scones"/>
    <n v="3"/>
    <x v="5"/>
    <n v="80"/>
    <x v="16"/>
    <n v="5"/>
    <x v="0"/>
    <x v="76"/>
    <d v="2013-10-25T00:00:00"/>
    <n v="7"/>
  </r>
  <r>
    <n v="10333"/>
    <n v="71"/>
    <n v="17.2"/>
    <n v="40"/>
    <s v="Flotemysost"/>
    <n v="4"/>
    <x v="0"/>
    <n v="688"/>
    <x v="16"/>
    <n v="5"/>
    <x v="0"/>
    <x v="76"/>
    <d v="2013-10-25T00:00:00"/>
    <n v="7"/>
  </r>
  <r>
    <n v="10334"/>
    <n v="52"/>
    <n v="5.6"/>
    <n v="8"/>
    <s v="Filo Mix"/>
    <n v="5"/>
    <x v="1"/>
    <n v="44.8"/>
    <x v="3"/>
    <n v="8"/>
    <x v="6"/>
    <x v="77"/>
    <d v="2013-10-28T00:00:00"/>
    <n v="7"/>
  </r>
  <r>
    <n v="10334"/>
    <n v="68"/>
    <n v="10"/>
    <n v="10"/>
    <s v="Scottish Longbreads"/>
    <n v="3"/>
    <x v="5"/>
    <n v="100"/>
    <x v="3"/>
    <n v="8"/>
    <x v="6"/>
    <x v="77"/>
    <d v="2013-10-28T00:00:00"/>
    <n v="7"/>
  </r>
  <r>
    <n v="10335"/>
    <n v="2"/>
    <n v="15.2"/>
    <n v="7"/>
    <s v="Chang"/>
    <n v="1"/>
    <x v="6"/>
    <n v="106.39999999999999"/>
    <x v="34"/>
    <n v="7"/>
    <x v="8"/>
    <x v="78"/>
    <d v="2013-10-24T00:00:00"/>
    <n v="2"/>
  </r>
  <r>
    <n v="10335"/>
    <n v="31"/>
    <n v="10"/>
    <n v="25"/>
    <s v="Gorgonzola Telino"/>
    <n v="4"/>
    <x v="0"/>
    <n v="250"/>
    <x v="34"/>
    <n v="7"/>
    <x v="8"/>
    <x v="78"/>
    <d v="2013-10-24T00:00:00"/>
    <n v="2"/>
  </r>
  <r>
    <n v="10335"/>
    <n v="32"/>
    <n v="25.6"/>
    <n v="6"/>
    <s v="Mascarpone Fabioli"/>
    <n v="4"/>
    <x v="0"/>
    <n v="153.60000000000002"/>
    <x v="34"/>
    <n v="7"/>
    <x v="8"/>
    <x v="78"/>
    <d v="2013-10-24T00:00:00"/>
    <n v="2"/>
  </r>
  <r>
    <n v="10335"/>
    <n v="51"/>
    <n v="42.4"/>
    <n v="48"/>
    <s v="Manjimup Dried Apples"/>
    <n v="7"/>
    <x v="2"/>
    <n v="2035.1999999999998"/>
    <x v="34"/>
    <n v="7"/>
    <x v="8"/>
    <x v="78"/>
    <d v="2013-10-24T00:00:00"/>
    <n v="2"/>
  </r>
  <r>
    <n v="10336"/>
    <n v="4"/>
    <n v="17.600000000000001"/>
    <n v="18"/>
    <s v="Chef Anton's Cajun Seasoning"/>
    <n v="2"/>
    <x v="4"/>
    <n v="316.8"/>
    <x v="50"/>
    <n v="7"/>
    <x v="8"/>
    <x v="79"/>
    <d v="2013-10-25T00:00:00"/>
    <n v="2"/>
  </r>
  <r>
    <n v="10337"/>
    <n v="23"/>
    <n v="7.2"/>
    <n v="40"/>
    <s v="Tunnbröd"/>
    <n v="5"/>
    <x v="1"/>
    <n v="288"/>
    <x v="17"/>
    <n v="4"/>
    <x v="2"/>
    <x v="80"/>
    <d v="2013-10-29T00:00:00"/>
    <n v="5"/>
  </r>
  <r>
    <n v="10337"/>
    <n v="26"/>
    <n v="24.9"/>
    <n v="24"/>
    <s v="Gumbär Gummibärchen"/>
    <n v="3"/>
    <x v="5"/>
    <n v="597.59999999999991"/>
    <x v="17"/>
    <n v="4"/>
    <x v="2"/>
    <x v="80"/>
    <d v="2013-10-29T00:00:00"/>
    <n v="5"/>
  </r>
  <r>
    <n v="10337"/>
    <n v="36"/>
    <n v="15.2"/>
    <n v="20"/>
    <s v="Inlagd Sill"/>
    <n v="8"/>
    <x v="3"/>
    <n v="304"/>
    <x v="17"/>
    <n v="4"/>
    <x v="2"/>
    <x v="80"/>
    <d v="2013-10-29T00:00:00"/>
    <n v="5"/>
  </r>
  <r>
    <n v="10337"/>
    <n v="37"/>
    <n v="20.8"/>
    <n v="28"/>
    <s v="Gravad lax"/>
    <n v="8"/>
    <x v="3"/>
    <n v="582.4"/>
    <x v="17"/>
    <n v="4"/>
    <x v="2"/>
    <x v="80"/>
    <d v="2013-10-29T00:00:00"/>
    <n v="5"/>
  </r>
  <r>
    <n v="10337"/>
    <n v="72"/>
    <n v="27.8"/>
    <n v="25"/>
    <s v="Mozzarella di Giovanni"/>
    <n v="4"/>
    <x v="0"/>
    <n v="695"/>
    <x v="17"/>
    <n v="4"/>
    <x v="2"/>
    <x v="80"/>
    <d v="2013-10-29T00:00:00"/>
    <n v="5"/>
  </r>
  <r>
    <n v="10338"/>
    <n v="17"/>
    <n v="31.2"/>
    <n v="20"/>
    <s v="Alice Mutton"/>
    <n v="6"/>
    <x v="7"/>
    <n v="624"/>
    <x v="37"/>
    <n v="4"/>
    <x v="2"/>
    <x v="81"/>
    <d v="2013-10-29T00:00:00"/>
    <n v="4"/>
  </r>
  <r>
    <n v="10338"/>
    <n v="30"/>
    <n v="20.7"/>
    <n v="15"/>
    <s v="Nord-Ost Matjeshering"/>
    <n v="8"/>
    <x v="3"/>
    <n v="310.5"/>
    <x v="37"/>
    <n v="4"/>
    <x v="2"/>
    <x v="81"/>
    <d v="2013-10-29T00:00:00"/>
    <n v="4"/>
  </r>
  <r>
    <n v="10339"/>
    <n v="4"/>
    <n v="17.600000000000001"/>
    <n v="10"/>
    <s v="Chef Anton's Cajun Seasoning"/>
    <n v="2"/>
    <x v="4"/>
    <n v="176"/>
    <x v="49"/>
    <n v="2"/>
    <x v="7"/>
    <x v="82"/>
    <d v="2013-11-04T00:00:00"/>
    <n v="7"/>
  </r>
  <r>
    <n v="10339"/>
    <n v="17"/>
    <n v="31.2"/>
    <n v="70"/>
    <s v="Alice Mutton"/>
    <n v="6"/>
    <x v="7"/>
    <n v="2184"/>
    <x v="49"/>
    <n v="2"/>
    <x v="7"/>
    <x v="82"/>
    <d v="2013-11-04T00:00:00"/>
    <n v="7"/>
  </r>
  <r>
    <n v="10339"/>
    <n v="62"/>
    <n v="39.4"/>
    <n v="28"/>
    <s v="Tarte au sucre"/>
    <n v="3"/>
    <x v="5"/>
    <n v="1103.2"/>
    <x v="49"/>
    <n v="2"/>
    <x v="7"/>
    <x v="82"/>
    <d v="2013-11-04T00:00:00"/>
    <n v="7"/>
  </r>
  <r>
    <n v="10340"/>
    <n v="18"/>
    <n v="50"/>
    <n v="20"/>
    <s v="Carnarvon Tigers"/>
    <n v="8"/>
    <x v="3"/>
    <n v="1000"/>
    <x v="48"/>
    <n v="1"/>
    <x v="5"/>
    <x v="83"/>
    <d v="2013-11-08T00:00:00"/>
    <n v="10"/>
  </r>
  <r>
    <n v="10340"/>
    <n v="41"/>
    <n v="7.7"/>
    <n v="12"/>
    <s v="Jack's New England Clam Chowder"/>
    <n v="8"/>
    <x v="3"/>
    <n v="92.4"/>
    <x v="48"/>
    <n v="1"/>
    <x v="5"/>
    <x v="83"/>
    <d v="2013-11-08T00:00:00"/>
    <n v="10"/>
  </r>
  <r>
    <n v="10340"/>
    <n v="43"/>
    <n v="36.799999999999997"/>
    <n v="40"/>
    <s v="Ipoh Coffee"/>
    <n v="1"/>
    <x v="6"/>
    <n v="1472"/>
    <x v="48"/>
    <n v="1"/>
    <x v="5"/>
    <x v="83"/>
    <d v="2013-11-08T00:00:00"/>
    <n v="10"/>
  </r>
  <r>
    <n v="10341"/>
    <n v="33"/>
    <n v="2"/>
    <n v="8"/>
    <s v="Geitost"/>
    <n v="4"/>
    <x v="0"/>
    <n v="16"/>
    <x v="51"/>
    <n v="7"/>
    <x v="8"/>
    <x v="83"/>
    <d v="2013-11-05T00:00:00"/>
    <n v="7"/>
  </r>
  <r>
    <n v="10341"/>
    <n v="59"/>
    <n v="44"/>
    <n v="9"/>
    <s v="Raclette Courdavault"/>
    <n v="4"/>
    <x v="0"/>
    <n v="396"/>
    <x v="51"/>
    <n v="7"/>
    <x v="8"/>
    <x v="83"/>
    <d v="2013-11-05T00:00:00"/>
    <n v="7"/>
  </r>
  <r>
    <n v="10342"/>
    <n v="2"/>
    <n v="15.2"/>
    <n v="24"/>
    <s v="Chang"/>
    <n v="1"/>
    <x v="6"/>
    <n v="364.79999999999995"/>
    <x v="17"/>
    <n v="4"/>
    <x v="2"/>
    <x v="84"/>
    <d v="2013-11-04T00:00:00"/>
    <n v="5"/>
  </r>
  <r>
    <n v="10342"/>
    <n v="31"/>
    <n v="10"/>
    <n v="56"/>
    <s v="Gorgonzola Telino"/>
    <n v="4"/>
    <x v="0"/>
    <n v="560"/>
    <x v="17"/>
    <n v="4"/>
    <x v="2"/>
    <x v="84"/>
    <d v="2013-11-04T00:00:00"/>
    <n v="5"/>
  </r>
  <r>
    <n v="10342"/>
    <n v="36"/>
    <n v="15.2"/>
    <n v="40"/>
    <s v="Inlagd Sill"/>
    <n v="8"/>
    <x v="3"/>
    <n v="608"/>
    <x v="17"/>
    <n v="4"/>
    <x v="2"/>
    <x v="84"/>
    <d v="2013-11-04T00:00:00"/>
    <n v="5"/>
  </r>
  <r>
    <n v="10342"/>
    <n v="55"/>
    <n v="19.2"/>
    <n v="40"/>
    <s v="Pâté chinois"/>
    <n v="6"/>
    <x v="7"/>
    <n v="768"/>
    <x v="17"/>
    <n v="4"/>
    <x v="2"/>
    <x v="84"/>
    <d v="2013-11-04T00:00:00"/>
    <n v="5"/>
  </r>
  <r>
    <n v="10343"/>
    <n v="64"/>
    <n v="26.6"/>
    <n v="50"/>
    <s v="Wimmers gute Semmelknödel"/>
    <n v="5"/>
    <x v="1"/>
    <n v="1330"/>
    <x v="26"/>
    <n v="4"/>
    <x v="2"/>
    <x v="85"/>
    <d v="2013-11-06T00:00:00"/>
    <n v="6"/>
  </r>
  <r>
    <n v="10343"/>
    <n v="68"/>
    <n v="10"/>
    <n v="4"/>
    <s v="Scottish Longbreads"/>
    <n v="3"/>
    <x v="5"/>
    <n v="40"/>
    <x v="26"/>
    <n v="4"/>
    <x v="2"/>
    <x v="85"/>
    <d v="2013-11-06T00:00:00"/>
    <n v="6"/>
  </r>
  <r>
    <n v="10343"/>
    <n v="76"/>
    <n v="14.4"/>
    <n v="15"/>
    <s v="Lakkaliköri"/>
    <n v="1"/>
    <x v="6"/>
    <n v="216"/>
    <x v="26"/>
    <n v="4"/>
    <x v="2"/>
    <x v="85"/>
    <d v="2013-11-06T00:00:00"/>
    <n v="6"/>
  </r>
  <r>
    <n v="10344"/>
    <n v="4"/>
    <n v="17.600000000000001"/>
    <n v="35"/>
    <s v="Chef Anton's Cajun Seasoning"/>
    <n v="2"/>
    <x v="4"/>
    <n v="616"/>
    <x v="19"/>
    <n v="4"/>
    <x v="2"/>
    <x v="86"/>
    <d v="2013-11-05T00:00:00"/>
    <n v="4"/>
  </r>
  <r>
    <n v="10344"/>
    <n v="8"/>
    <n v="32"/>
    <n v="70"/>
    <s v="Northwoods Cranberry Sauce"/>
    <n v="2"/>
    <x v="4"/>
    <n v="2240"/>
    <x v="19"/>
    <n v="4"/>
    <x v="2"/>
    <x v="86"/>
    <d v="2013-11-05T00:00:00"/>
    <n v="4"/>
  </r>
  <r>
    <n v="10345"/>
    <n v="8"/>
    <n v="32"/>
    <n v="70"/>
    <s v="Northwoods Cranberry Sauce"/>
    <n v="2"/>
    <x v="4"/>
    <n v="2240"/>
    <x v="21"/>
    <n v="2"/>
    <x v="7"/>
    <x v="87"/>
    <d v="2013-11-11T00:00:00"/>
    <n v="7"/>
  </r>
  <r>
    <n v="10345"/>
    <n v="19"/>
    <n v="7.3"/>
    <n v="80"/>
    <s v="Teatime Chocolate Biscuits"/>
    <n v="3"/>
    <x v="5"/>
    <n v="584"/>
    <x v="21"/>
    <n v="2"/>
    <x v="7"/>
    <x v="87"/>
    <d v="2013-11-11T00:00:00"/>
    <n v="7"/>
  </r>
  <r>
    <n v="10345"/>
    <n v="42"/>
    <n v="11.2"/>
    <n v="9"/>
    <s v="Singaporean Hokkien Fried Mee"/>
    <n v="5"/>
    <x v="1"/>
    <n v="100.8"/>
    <x v="21"/>
    <n v="2"/>
    <x v="7"/>
    <x v="87"/>
    <d v="2013-11-11T00:00:00"/>
    <n v="7"/>
  </r>
  <r>
    <n v="10346"/>
    <n v="17"/>
    <n v="31.2"/>
    <n v="36"/>
    <s v="Alice Mutton"/>
    <n v="6"/>
    <x v="7"/>
    <n v="1123.2"/>
    <x v="13"/>
    <n v="3"/>
    <x v="3"/>
    <x v="88"/>
    <d v="2013-11-08T00:00:00"/>
    <n v="3"/>
  </r>
  <r>
    <n v="10346"/>
    <n v="56"/>
    <n v="30.4"/>
    <n v="20"/>
    <s v="Gnocchi di nonna Alice"/>
    <n v="5"/>
    <x v="1"/>
    <n v="608"/>
    <x v="13"/>
    <n v="3"/>
    <x v="3"/>
    <x v="88"/>
    <d v="2013-11-08T00:00:00"/>
    <n v="3"/>
  </r>
  <r>
    <n v="10347"/>
    <n v="25"/>
    <n v="11.2"/>
    <n v="10"/>
    <s v="NuNuCa Nuß-Nougat-Creme"/>
    <n v="3"/>
    <x v="5"/>
    <n v="112"/>
    <x v="52"/>
    <n v="4"/>
    <x v="2"/>
    <x v="89"/>
    <d v="2013-11-08T00:00:00"/>
    <n v="2"/>
  </r>
  <r>
    <n v="10347"/>
    <n v="39"/>
    <n v="14.4"/>
    <n v="50"/>
    <s v="Chartreuse verte"/>
    <n v="1"/>
    <x v="6"/>
    <n v="720"/>
    <x v="52"/>
    <n v="4"/>
    <x v="2"/>
    <x v="89"/>
    <d v="2013-11-08T00:00:00"/>
    <n v="2"/>
  </r>
  <r>
    <n v="10347"/>
    <n v="40"/>
    <n v="14.7"/>
    <n v="4"/>
    <s v="Boston Crab Meat"/>
    <n v="8"/>
    <x v="3"/>
    <n v="58.8"/>
    <x v="52"/>
    <n v="4"/>
    <x v="2"/>
    <x v="89"/>
    <d v="2013-11-08T00:00:00"/>
    <n v="2"/>
  </r>
  <r>
    <n v="10347"/>
    <n v="75"/>
    <n v="6.2"/>
    <n v="6"/>
    <s v="Rhönbräu Klosterbier"/>
    <n v="1"/>
    <x v="6"/>
    <n v="37.200000000000003"/>
    <x v="52"/>
    <n v="4"/>
    <x v="2"/>
    <x v="89"/>
    <d v="2013-11-08T00:00:00"/>
    <n v="2"/>
  </r>
  <r>
    <n v="10348"/>
    <n v="1"/>
    <n v="14.4"/>
    <n v="15"/>
    <s v="Chai"/>
    <n v="1"/>
    <x v="6"/>
    <n v="216"/>
    <x v="35"/>
    <n v="4"/>
    <x v="2"/>
    <x v="90"/>
    <d v="2013-11-15T00:00:00"/>
    <n v="8"/>
  </r>
  <r>
    <n v="10348"/>
    <n v="23"/>
    <n v="7.2"/>
    <n v="25"/>
    <s v="Tunnbröd"/>
    <n v="5"/>
    <x v="1"/>
    <n v="180"/>
    <x v="35"/>
    <n v="4"/>
    <x v="2"/>
    <x v="90"/>
    <d v="2013-11-15T00:00:00"/>
    <n v="8"/>
  </r>
  <r>
    <n v="10349"/>
    <n v="54"/>
    <n v="5.9"/>
    <n v="24"/>
    <s v="Tourtière"/>
    <n v="6"/>
    <x v="7"/>
    <n v="141.60000000000002"/>
    <x v="20"/>
    <n v="7"/>
    <x v="8"/>
    <x v="91"/>
    <d v="2013-11-15T00:00:00"/>
    <n v="7"/>
  </r>
  <r>
    <n v="10350"/>
    <n v="50"/>
    <n v="13"/>
    <n v="15"/>
    <s v="Valkoinen suklaa"/>
    <n v="3"/>
    <x v="5"/>
    <n v="195"/>
    <x v="53"/>
    <n v="6"/>
    <x v="1"/>
    <x v="92"/>
    <d v="2013-12-03T00:00:00"/>
    <n v="22"/>
  </r>
  <r>
    <n v="10350"/>
    <n v="69"/>
    <n v="28.8"/>
    <n v="18"/>
    <s v="Gudbrandsdalsost"/>
    <n v="4"/>
    <x v="0"/>
    <n v="518.4"/>
    <x v="53"/>
    <n v="6"/>
    <x v="1"/>
    <x v="92"/>
    <d v="2013-12-03T00:00:00"/>
    <n v="22"/>
  </r>
  <r>
    <n v="10351"/>
    <n v="38"/>
    <n v="210.8"/>
    <n v="20"/>
    <s v="Côte de Blaye"/>
    <n v="1"/>
    <x v="6"/>
    <n v="4216"/>
    <x v="9"/>
    <n v="1"/>
    <x v="5"/>
    <x v="92"/>
    <d v="2013-11-20T00:00:00"/>
    <n v="9"/>
  </r>
  <r>
    <n v="10351"/>
    <n v="41"/>
    <n v="7.7"/>
    <n v="13"/>
    <s v="Jack's New England Clam Chowder"/>
    <n v="8"/>
    <x v="3"/>
    <n v="100.10000000000001"/>
    <x v="9"/>
    <n v="1"/>
    <x v="5"/>
    <x v="92"/>
    <d v="2013-11-20T00:00:00"/>
    <n v="9"/>
  </r>
  <r>
    <n v="10351"/>
    <n v="44"/>
    <n v="15.5"/>
    <n v="77"/>
    <s v="Gula Malacca"/>
    <n v="2"/>
    <x v="4"/>
    <n v="1193.5"/>
    <x v="9"/>
    <n v="1"/>
    <x v="5"/>
    <x v="92"/>
    <d v="2013-11-20T00:00:00"/>
    <n v="9"/>
  </r>
  <r>
    <n v="10351"/>
    <n v="65"/>
    <n v="16.8"/>
    <n v="10"/>
    <s v="Louisiana Fiery Hot Pepper Sauce"/>
    <n v="2"/>
    <x v="4"/>
    <n v="168"/>
    <x v="9"/>
    <n v="1"/>
    <x v="5"/>
    <x v="92"/>
    <d v="2013-11-20T00:00:00"/>
    <n v="9"/>
  </r>
  <r>
    <n v="10352"/>
    <n v="24"/>
    <n v="3.6"/>
    <n v="10"/>
    <s v="Guarana Fantastica"/>
    <n v="1"/>
    <x v="6"/>
    <n v="36"/>
    <x v="47"/>
    <n v="3"/>
    <x v="3"/>
    <x v="93"/>
    <d v="2013-11-18T00:00:00"/>
    <n v="6"/>
  </r>
  <r>
    <n v="10352"/>
    <n v="54"/>
    <n v="5.9"/>
    <n v="20"/>
    <s v="Tourtière"/>
    <n v="6"/>
    <x v="7"/>
    <n v="118"/>
    <x v="47"/>
    <n v="3"/>
    <x v="3"/>
    <x v="93"/>
    <d v="2013-11-18T00:00:00"/>
    <n v="6"/>
  </r>
  <r>
    <n v="10353"/>
    <n v="11"/>
    <n v="16.8"/>
    <n v="12"/>
    <s v="Queso Cabrales"/>
    <n v="4"/>
    <x v="0"/>
    <n v="201.60000000000002"/>
    <x v="54"/>
    <n v="7"/>
    <x v="8"/>
    <x v="94"/>
    <d v="2013-11-25T00:00:00"/>
    <n v="12"/>
  </r>
  <r>
    <n v="10353"/>
    <n v="38"/>
    <n v="210.8"/>
    <n v="50"/>
    <s v="Côte de Blaye"/>
    <n v="1"/>
    <x v="6"/>
    <n v="10540"/>
    <x v="54"/>
    <n v="7"/>
    <x v="8"/>
    <x v="94"/>
    <d v="2013-11-25T00:00:00"/>
    <n v="12"/>
  </r>
  <r>
    <n v="10354"/>
    <n v="1"/>
    <n v="14.4"/>
    <n v="12"/>
    <s v="Chai"/>
    <n v="1"/>
    <x v="6"/>
    <n v="172.8"/>
    <x v="43"/>
    <n v="8"/>
    <x v="6"/>
    <x v="95"/>
    <d v="2013-11-20T00:00:00"/>
    <n v="6"/>
  </r>
  <r>
    <n v="10354"/>
    <n v="29"/>
    <n v="99"/>
    <n v="4"/>
    <s v="Thüringer Rostbratwurst"/>
    <n v="6"/>
    <x v="7"/>
    <n v="396"/>
    <x v="43"/>
    <n v="8"/>
    <x v="6"/>
    <x v="95"/>
    <d v="2013-11-20T00:00:00"/>
    <n v="6"/>
  </r>
  <r>
    <n v="10355"/>
    <n v="24"/>
    <n v="3.6"/>
    <n v="25"/>
    <s v="Guarana Fantastica"/>
    <n v="1"/>
    <x v="6"/>
    <n v="90"/>
    <x v="55"/>
    <n v="6"/>
    <x v="1"/>
    <x v="96"/>
    <d v="2013-11-20T00:00:00"/>
    <n v="5"/>
  </r>
  <r>
    <n v="10355"/>
    <n v="57"/>
    <n v="15.6"/>
    <n v="25"/>
    <s v="Ravioli Angelo"/>
    <n v="5"/>
    <x v="1"/>
    <n v="390"/>
    <x v="55"/>
    <n v="6"/>
    <x v="1"/>
    <x v="96"/>
    <d v="2013-11-20T00:00:00"/>
    <n v="5"/>
  </r>
  <r>
    <n v="10356"/>
    <n v="31"/>
    <n v="10"/>
    <n v="30"/>
    <s v="Gorgonzola Telino"/>
    <n v="4"/>
    <x v="0"/>
    <n v="300"/>
    <x v="35"/>
    <n v="6"/>
    <x v="1"/>
    <x v="97"/>
    <d v="2013-11-27T00:00:00"/>
    <n v="9"/>
  </r>
  <r>
    <n v="10356"/>
    <n v="55"/>
    <n v="19.2"/>
    <n v="12"/>
    <s v="Pâté chinois"/>
    <n v="6"/>
    <x v="7"/>
    <n v="230.39999999999998"/>
    <x v="35"/>
    <n v="6"/>
    <x v="1"/>
    <x v="97"/>
    <d v="2013-11-27T00:00:00"/>
    <n v="9"/>
  </r>
  <r>
    <n v="10356"/>
    <n v="69"/>
    <n v="28.8"/>
    <n v="20"/>
    <s v="Gudbrandsdalsost"/>
    <n v="4"/>
    <x v="0"/>
    <n v="576"/>
    <x v="35"/>
    <n v="6"/>
    <x v="1"/>
    <x v="97"/>
    <d v="2013-11-27T00:00:00"/>
    <n v="9"/>
  </r>
  <r>
    <n v="10357"/>
    <n v="10"/>
    <n v="24.8"/>
    <n v="30"/>
    <s v="Ikura"/>
    <n v="8"/>
    <x v="3"/>
    <n v="744"/>
    <x v="28"/>
    <n v="1"/>
    <x v="5"/>
    <x v="98"/>
    <d v="2013-12-02T00:00:00"/>
    <n v="13"/>
  </r>
  <r>
    <n v="10357"/>
    <n v="26"/>
    <n v="24.9"/>
    <n v="16"/>
    <s v="Gumbär Gummibärchen"/>
    <n v="3"/>
    <x v="5"/>
    <n v="398.4"/>
    <x v="28"/>
    <n v="1"/>
    <x v="5"/>
    <x v="98"/>
    <d v="2013-12-02T00:00:00"/>
    <n v="13"/>
  </r>
  <r>
    <n v="10357"/>
    <n v="60"/>
    <n v="27.2"/>
    <n v="8"/>
    <s v="Camembert Pierrot"/>
    <n v="4"/>
    <x v="0"/>
    <n v="217.6"/>
    <x v="28"/>
    <n v="1"/>
    <x v="5"/>
    <x v="98"/>
    <d v="2013-12-02T00:00:00"/>
    <n v="13"/>
  </r>
  <r>
    <n v="10358"/>
    <n v="24"/>
    <n v="3.6"/>
    <n v="10"/>
    <s v="Guarana Fantastica"/>
    <n v="1"/>
    <x v="6"/>
    <n v="36"/>
    <x v="53"/>
    <n v="5"/>
    <x v="0"/>
    <x v="99"/>
    <d v="2013-11-27T00:00:00"/>
    <n v="7"/>
  </r>
  <r>
    <n v="10358"/>
    <n v="34"/>
    <n v="11.2"/>
    <n v="10"/>
    <s v="Sasquatch Ale"/>
    <n v="1"/>
    <x v="6"/>
    <n v="112"/>
    <x v="53"/>
    <n v="5"/>
    <x v="0"/>
    <x v="99"/>
    <d v="2013-11-27T00:00:00"/>
    <n v="7"/>
  </r>
  <r>
    <n v="10358"/>
    <n v="36"/>
    <n v="15.2"/>
    <n v="20"/>
    <s v="Inlagd Sill"/>
    <n v="8"/>
    <x v="3"/>
    <n v="304"/>
    <x v="53"/>
    <n v="5"/>
    <x v="0"/>
    <x v="99"/>
    <d v="2013-11-27T00:00:00"/>
    <n v="7"/>
  </r>
  <r>
    <n v="10359"/>
    <n v="16"/>
    <n v="13.9"/>
    <n v="56"/>
    <s v="Pavlova"/>
    <n v="3"/>
    <x v="5"/>
    <n v="778.4"/>
    <x v="56"/>
    <n v="5"/>
    <x v="0"/>
    <x v="100"/>
    <d v="2013-11-26T00:00:00"/>
    <n v="5"/>
  </r>
  <r>
    <n v="10359"/>
    <n v="31"/>
    <n v="10"/>
    <n v="70"/>
    <s v="Gorgonzola Telino"/>
    <n v="4"/>
    <x v="0"/>
    <n v="700"/>
    <x v="56"/>
    <n v="5"/>
    <x v="0"/>
    <x v="100"/>
    <d v="2013-11-26T00:00:00"/>
    <n v="5"/>
  </r>
  <r>
    <n v="10359"/>
    <n v="60"/>
    <n v="27.2"/>
    <n v="80"/>
    <s v="Camembert Pierrot"/>
    <n v="4"/>
    <x v="0"/>
    <n v="2176"/>
    <x v="56"/>
    <n v="5"/>
    <x v="0"/>
    <x v="100"/>
    <d v="2013-11-26T00:00:00"/>
    <n v="5"/>
  </r>
  <r>
    <n v="10360"/>
    <n v="28"/>
    <n v="36.4"/>
    <n v="30"/>
    <s v="Rössle Sauerkraut"/>
    <n v="7"/>
    <x v="2"/>
    <n v="1092"/>
    <x v="15"/>
    <n v="4"/>
    <x v="2"/>
    <x v="101"/>
    <d v="2013-12-02T00:00:00"/>
    <n v="10"/>
  </r>
  <r>
    <n v="10360"/>
    <n v="29"/>
    <n v="99"/>
    <n v="35"/>
    <s v="Thüringer Rostbratwurst"/>
    <n v="6"/>
    <x v="7"/>
    <n v="3465"/>
    <x v="15"/>
    <n v="4"/>
    <x v="2"/>
    <x v="101"/>
    <d v="2013-12-02T00:00:00"/>
    <n v="10"/>
  </r>
  <r>
    <n v="10360"/>
    <n v="38"/>
    <n v="210.8"/>
    <n v="10"/>
    <s v="Côte de Blaye"/>
    <n v="1"/>
    <x v="6"/>
    <n v="2108"/>
    <x v="15"/>
    <n v="4"/>
    <x v="2"/>
    <x v="101"/>
    <d v="2013-12-02T00:00:00"/>
    <n v="10"/>
  </r>
  <r>
    <n v="10360"/>
    <n v="49"/>
    <n v="16"/>
    <n v="35"/>
    <s v="Maxilaku"/>
    <n v="3"/>
    <x v="5"/>
    <n v="560"/>
    <x v="15"/>
    <n v="4"/>
    <x v="2"/>
    <x v="101"/>
    <d v="2013-12-02T00:00:00"/>
    <n v="10"/>
  </r>
  <r>
    <n v="10360"/>
    <n v="54"/>
    <n v="5.9"/>
    <n v="28"/>
    <s v="Tourtière"/>
    <n v="6"/>
    <x v="7"/>
    <n v="165.20000000000002"/>
    <x v="15"/>
    <n v="4"/>
    <x v="2"/>
    <x v="101"/>
    <d v="2013-12-02T00:00:00"/>
    <n v="10"/>
  </r>
  <r>
    <n v="10361"/>
    <n v="39"/>
    <n v="14.4"/>
    <n v="54"/>
    <s v="Chartreuse verte"/>
    <n v="1"/>
    <x v="6"/>
    <n v="777.6"/>
    <x v="21"/>
    <n v="1"/>
    <x v="5"/>
    <x v="101"/>
    <d v="2013-12-03T00:00:00"/>
    <n v="11"/>
  </r>
  <r>
    <n v="10361"/>
    <n v="60"/>
    <n v="27.2"/>
    <n v="55"/>
    <s v="Camembert Pierrot"/>
    <n v="4"/>
    <x v="0"/>
    <n v="1496"/>
    <x v="21"/>
    <n v="1"/>
    <x v="5"/>
    <x v="101"/>
    <d v="2013-12-03T00:00:00"/>
    <n v="11"/>
  </r>
  <r>
    <n v="10362"/>
    <n v="25"/>
    <n v="11.2"/>
    <n v="50"/>
    <s v="NuNuCa Nuß-Nougat-Creme"/>
    <n v="3"/>
    <x v="5"/>
    <n v="560"/>
    <x v="48"/>
    <n v="3"/>
    <x v="3"/>
    <x v="102"/>
    <d v="2013-11-28T00:00:00"/>
    <n v="3"/>
  </r>
  <r>
    <n v="10362"/>
    <n v="51"/>
    <n v="42.4"/>
    <n v="20"/>
    <s v="Manjimup Dried Apples"/>
    <n v="7"/>
    <x v="2"/>
    <n v="848"/>
    <x v="48"/>
    <n v="3"/>
    <x v="3"/>
    <x v="102"/>
    <d v="2013-11-28T00:00:00"/>
    <n v="3"/>
  </r>
  <r>
    <n v="10362"/>
    <n v="54"/>
    <n v="5.9"/>
    <n v="24"/>
    <s v="Tourtière"/>
    <n v="6"/>
    <x v="7"/>
    <n v="141.60000000000002"/>
    <x v="48"/>
    <n v="3"/>
    <x v="3"/>
    <x v="102"/>
    <d v="2013-11-28T00:00:00"/>
    <n v="3"/>
  </r>
  <r>
    <n v="10363"/>
    <n v="31"/>
    <n v="10"/>
    <n v="20"/>
    <s v="Gorgonzola Telino"/>
    <n v="4"/>
    <x v="0"/>
    <n v="200"/>
    <x v="57"/>
    <n v="4"/>
    <x v="2"/>
    <x v="103"/>
    <d v="2013-12-04T00:00:00"/>
    <n v="8"/>
  </r>
  <r>
    <n v="10363"/>
    <n v="75"/>
    <n v="6.2"/>
    <n v="12"/>
    <s v="Rhönbräu Klosterbier"/>
    <n v="1"/>
    <x v="6"/>
    <n v="74.400000000000006"/>
    <x v="57"/>
    <n v="4"/>
    <x v="2"/>
    <x v="103"/>
    <d v="2013-12-04T00:00:00"/>
    <n v="8"/>
  </r>
  <r>
    <n v="10363"/>
    <n v="76"/>
    <n v="14.4"/>
    <n v="12"/>
    <s v="Lakkaliköri"/>
    <n v="1"/>
    <x v="6"/>
    <n v="172.8"/>
    <x v="57"/>
    <n v="4"/>
    <x v="2"/>
    <x v="103"/>
    <d v="2013-12-04T00:00:00"/>
    <n v="8"/>
  </r>
  <r>
    <n v="10364"/>
    <n v="69"/>
    <n v="28.8"/>
    <n v="30"/>
    <s v="Gudbrandsdalsost"/>
    <n v="4"/>
    <x v="0"/>
    <n v="864"/>
    <x v="58"/>
    <n v="1"/>
    <x v="5"/>
    <x v="103"/>
    <d v="2013-12-04T00:00:00"/>
    <n v="8"/>
  </r>
  <r>
    <n v="10364"/>
    <n v="71"/>
    <n v="17.2"/>
    <n v="5"/>
    <s v="Flotemysost"/>
    <n v="4"/>
    <x v="0"/>
    <n v="86"/>
    <x v="58"/>
    <n v="1"/>
    <x v="5"/>
    <x v="103"/>
    <d v="2013-12-04T00:00:00"/>
    <n v="8"/>
  </r>
  <r>
    <n v="10365"/>
    <n v="11"/>
    <n v="16.8"/>
    <n v="24"/>
    <s v="Queso Cabrales"/>
    <n v="4"/>
    <x v="0"/>
    <n v="403.20000000000005"/>
    <x v="59"/>
    <n v="3"/>
    <x v="3"/>
    <x v="104"/>
    <d v="2013-12-02T00:00:00"/>
    <n v="5"/>
  </r>
  <r>
    <n v="10366"/>
    <n v="65"/>
    <n v="16.8"/>
    <n v="5"/>
    <s v="Louisiana Fiery Hot Pepper Sauce"/>
    <n v="2"/>
    <x v="4"/>
    <n v="84"/>
    <x v="60"/>
    <n v="8"/>
    <x v="6"/>
    <x v="105"/>
    <d v="2013-12-30T00:00:00"/>
    <n v="32"/>
  </r>
  <r>
    <n v="10366"/>
    <n v="77"/>
    <n v="10.4"/>
    <n v="5"/>
    <s v="Original Frankfurter Grüne Soße"/>
    <n v="2"/>
    <x v="4"/>
    <n v="52"/>
    <x v="60"/>
    <n v="8"/>
    <x v="6"/>
    <x v="105"/>
    <d v="2013-12-30T00:00:00"/>
    <n v="32"/>
  </r>
  <r>
    <n v="10367"/>
    <n v="34"/>
    <n v="11.2"/>
    <n v="36"/>
    <s v="Sasquatch Ale"/>
    <n v="1"/>
    <x v="6"/>
    <n v="403.2"/>
    <x v="61"/>
    <n v="7"/>
    <x v="8"/>
    <x v="105"/>
    <d v="2013-12-02T00:00:00"/>
    <n v="4"/>
  </r>
  <r>
    <n v="10367"/>
    <n v="54"/>
    <n v="5.9"/>
    <n v="18"/>
    <s v="Tourtière"/>
    <n v="6"/>
    <x v="7"/>
    <n v="106.2"/>
    <x v="61"/>
    <n v="7"/>
    <x v="8"/>
    <x v="105"/>
    <d v="2013-12-02T00:00:00"/>
    <n v="4"/>
  </r>
  <r>
    <n v="10367"/>
    <n v="65"/>
    <n v="16.8"/>
    <n v="15"/>
    <s v="Louisiana Fiery Hot Pepper Sauce"/>
    <n v="2"/>
    <x v="4"/>
    <n v="252"/>
    <x v="61"/>
    <n v="7"/>
    <x v="8"/>
    <x v="105"/>
    <d v="2013-12-02T00:00:00"/>
    <n v="4"/>
  </r>
  <r>
    <n v="10367"/>
    <n v="77"/>
    <n v="10.4"/>
    <n v="7"/>
    <s v="Original Frankfurter Grüne Soße"/>
    <n v="2"/>
    <x v="4"/>
    <n v="72.8"/>
    <x v="61"/>
    <n v="7"/>
    <x v="8"/>
    <x v="105"/>
    <d v="2013-12-02T00:00:00"/>
    <n v="4"/>
  </r>
  <r>
    <n v="10368"/>
    <n v="21"/>
    <n v="8"/>
    <n v="5"/>
    <s v="Sir Rodney's Scones"/>
    <n v="3"/>
    <x v="5"/>
    <n v="40"/>
    <x v="9"/>
    <n v="2"/>
    <x v="7"/>
    <x v="106"/>
    <d v="2013-12-02T00:00:00"/>
    <n v="3"/>
  </r>
  <r>
    <n v="10368"/>
    <n v="28"/>
    <n v="36.4"/>
    <n v="13"/>
    <s v="Rössle Sauerkraut"/>
    <n v="7"/>
    <x v="2"/>
    <n v="473.2"/>
    <x v="9"/>
    <n v="2"/>
    <x v="7"/>
    <x v="106"/>
    <d v="2013-12-02T00:00:00"/>
    <n v="3"/>
  </r>
  <r>
    <n v="10368"/>
    <n v="57"/>
    <n v="15.6"/>
    <n v="25"/>
    <s v="Ravioli Angelo"/>
    <n v="5"/>
    <x v="1"/>
    <n v="390"/>
    <x v="9"/>
    <n v="2"/>
    <x v="7"/>
    <x v="106"/>
    <d v="2013-12-02T00:00:00"/>
    <n v="3"/>
  </r>
  <r>
    <n v="10368"/>
    <n v="64"/>
    <n v="26.6"/>
    <n v="35"/>
    <s v="Wimmers gute Semmelknödel"/>
    <n v="5"/>
    <x v="1"/>
    <n v="931"/>
    <x v="9"/>
    <n v="2"/>
    <x v="7"/>
    <x v="106"/>
    <d v="2013-12-02T00:00:00"/>
    <n v="3"/>
  </r>
  <r>
    <n v="10369"/>
    <n v="29"/>
    <n v="99"/>
    <n v="20"/>
    <s v="Thüringer Rostbratwurst"/>
    <n v="6"/>
    <x v="7"/>
    <n v="1980"/>
    <x v="20"/>
    <n v="8"/>
    <x v="6"/>
    <x v="107"/>
    <d v="2013-12-09T00:00:00"/>
    <n v="7"/>
  </r>
  <r>
    <n v="10369"/>
    <n v="56"/>
    <n v="30.4"/>
    <n v="18"/>
    <s v="Gnocchi di nonna Alice"/>
    <n v="5"/>
    <x v="1"/>
    <n v="547.19999999999993"/>
    <x v="20"/>
    <n v="8"/>
    <x v="6"/>
    <x v="107"/>
    <d v="2013-12-09T00:00:00"/>
    <n v="7"/>
  </r>
  <r>
    <n v="10370"/>
    <n v="1"/>
    <n v="14.4"/>
    <n v="15"/>
    <s v="Chai"/>
    <n v="1"/>
    <x v="6"/>
    <n v="216"/>
    <x v="5"/>
    <n v="6"/>
    <x v="1"/>
    <x v="108"/>
    <d v="2013-12-27T00:00:00"/>
    <n v="24"/>
  </r>
  <r>
    <n v="10370"/>
    <n v="64"/>
    <n v="26.6"/>
    <n v="30"/>
    <s v="Wimmers gute Semmelknödel"/>
    <n v="5"/>
    <x v="1"/>
    <n v="798"/>
    <x v="5"/>
    <n v="6"/>
    <x v="1"/>
    <x v="108"/>
    <d v="2013-12-27T00:00:00"/>
    <n v="24"/>
  </r>
  <r>
    <n v="10370"/>
    <n v="74"/>
    <n v="8"/>
    <n v="20"/>
    <s v="Longlife Tofu"/>
    <n v="7"/>
    <x v="2"/>
    <n v="160"/>
    <x v="5"/>
    <n v="6"/>
    <x v="1"/>
    <x v="108"/>
    <d v="2013-12-27T00:00:00"/>
    <n v="24"/>
  </r>
  <r>
    <n v="10371"/>
    <n v="36"/>
    <n v="15.2"/>
    <n v="6"/>
    <s v="Inlagd Sill"/>
    <n v="8"/>
    <x v="3"/>
    <n v="91.199999999999989"/>
    <x v="53"/>
    <n v="1"/>
    <x v="5"/>
    <x v="108"/>
    <d v="2013-12-24T00:00:00"/>
    <n v="21"/>
  </r>
  <r>
    <n v="10372"/>
    <n v="20"/>
    <n v="64.8"/>
    <n v="12"/>
    <s v="Sir Rodney's Marmalade"/>
    <n v="3"/>
    <x v="5"/>
    <n v="777.59999999999991"/>
    <x v="62"/>
    <n v="5"/>
    <x v="0"/>
    <x v="109"/>
    <d v="2013-12-09T00:00:00"/>
    <n v="5"/>
  </r>
  <r>
    <n v="10372"/>
    <n v="38"/>
    <n v="210.8"/>
    <n v="40"/>
    <s v="Côte de Blaye"/>
    <n v="1"/>
    <x v="6"/>
    <n v="8432"/>
    <x v="62"/>
    <n v="5"/>
    <x v="0"/>
    <x v="109"/>
    <d v="2013-12-09T00:00:00"/>
    <n v="5"/>
  </r>
  <r>
    <n v="10372"/>
    <n v="60"/>
    <n v="27.2"/>
    <n v="70"/>
    <s v="Camembert Pierrot"/>
    <n v="4"/>
    <x v="0"/>
    <n v="1904"/>
    <x v="62"/>
    <n v="5"/>
    <x v="0"/>
    <x v="109"/>
    <d v="2013-12-09T00:00:00"/>
    <n v="5"/>
  </r>
  <r>
    <n v="10372"/>
    <n v="72"/>
    <n v="27.8"/>
    <n v="42"/>
    <s v="Mozzarella di Giovanni"/>
    <n v="4"/>
    <x v="0"/>
    <n v="1167.6000000000001"/>
    <x v="62"/>
    <n v="5"/>
    <x v="0"/>
    <x v="109"/>
    <d v="2013-12-09T00:00:00"/>
    <n v="5"/>
  </r>
  <r>
    <n v="10373"/>
    <n v="58"/>
    <n v="10.6"/>
    <n v="80"/>
    <s v="Escargots de Bourgogne"/>
    <n v="8"/>
    <x v="3"/>
    <n v="848"/>
    <x v="34"/>
    <n v="4"/>
    <x v="2"/>
    <x v="110"/>
    <d v="2013-12-11T00:00:00"/>
    <n v="6"/>
  </r>
  <r>
    <n v="10373"/>
    <n v="71"/>
    <n v="17.2"/>
    <n v="50"/>
    <s v="Flotemysost"/>
    <n v="4"/>
    <x v="0"/>
    <n v="860"/>
    <x v="34"/>
    <n v="4"/>
    <x v="2"/>
    <x v="110"/>
    <d v="2013-12-11T00:00:00"/>
    <n v="6"/>
  </r>
  <r>
    <n v="10374"/>
    <n v="31"/>
    <n v="10"/>
    <n v="30"/>
    <s v="Gorgonzola Telino"/>
    <n v="4"/>
    <x v="0"/>
    <n v="300"/>
    <x v="63"/>
    <n v="1"/>
    <x v="5"/>
    <x v="110"/>
    <d v="2013-12-09T00:00:00"/>
    <n v="4"/>
  </r>
  <r>
    <n v="10374"/>
    <n v="58"/>
    <n v="10.6"/>
    <n v="15"/>
    <s v="Escargots de Bourgogne"/>
    <n v="8"/>
    <x v="3"/>
    <n v="159"/>
    <x v="63"/>
    <n v="1"/>
    <x v="5"/>
    <x v="110"/>
    <d v="2013-12-09T00:00:00"/>
    <n v="4"/>
  </r>
  <r>
    <n v="10375"/>
    <n v="14"/>
    <n v="18.600000000000001"/>
    <n v="15"/>
    <s v="Tofu"/>
    <n v="7"/>
    <x v="2"/>
    <n v="279"/>
    <x v="64"/>
    <n v="3"/>
    <x v="3"/>
    <x v="111"/>
    <d v="2013-12-09T00:00:00"/>
    <n v="3"/>
  </r>
  <r>
    <n v="10375"/>
    <n v="54"/>
    <n v="5.9"/>
    <n v="10"/>
    <s v="Tourtière"/>
    <n v="6"/>
    <x v="7"/>
    <n v="59"/>
    <x v="64"/>
    <n v="3"/>
    <x v="3"/>
    <x v="111"/>
    <d v="2013-12-09T00:00:00"/>
    <n v="3"/>
  </r>
  <r>
    <n v="10376"/>
    <n v="31"/>
    <n v="10"/>
    <n v="42"/>
    <s v="Gorgonzola Telino"/>
    <n v="4"/>
    <x v="0"/>
    <n v="420"/>
    <x v="49"/>
    <n v="1"/>
    <x v="5"/>
    <x v="112"/>
    <d v="2013-12-13T00:00:00"/>
    <n v="4"/>
  </r>
  <r>
    <n v="10377"/>
    <n v="28"/>
    <n v="36.4"/>
    <n v="20"/>
    <s v="Rössle Sauerkraut"/>
    <n v="7"/>
    <x v="2"/>
    <n v="728"/>
    <x v="56"/>
    <n v="1"/>
    <x v="5"/>
    <x v="112"/>
    <d v="2013-12-13T00:00:00"/>
    <n v="4"/>
  </r>
  <r>
    <n v="10377"/>
    <n v="39"/>
    <n v="14.4"/>
    <n v="20"/>
    <s v="Chartreuse verte"/>
    <n v="1"/>
    <x v="6"/>
    <n v="288"/>
    <x v="56"/>
    <n v="1"/>
    <x v="5"/>
    <x v="112"/>
    <d v="2013-12-13T00:00:00"/>
    <n v="4"/>
  </r>
  <r>
    <n v="10378"/>
    <n v="71"/>
    <n v="17.2"/>
    <n v="6"/>
    <s v="Flotemysost"/>
    <n v="4"/>
    <x v="0"/>
    <n v="103.19999999999999"/>
    <x v="14"/>
    <n v="5"/>
    <x v="0"/>
    <x v="113"/>
    <d v="2013-12-19T00:00:00"/>
    <n v="9"/>
  </r>
  <r>
    <n v="10379"/>
    <n v="41"/>
    <n v="7.7"/>
    <n v="8"/>
    <s v="Jack's New England Clam Chowder"/>
    <n v="8"/>
    <x v="3"/>
    <n v="61.6"/>
    <x v="12"/>
    <n v="2"/>
    <x v="7"/>
    <x v="114"/>
    <d v="2013-12-13T00:00:00"/>
    <n v="2"/>
  </r>
  <r>
    <n v="10379"/>
    <n v="63"/>
    <n v="35.1"/>
    <n v="16"/>
    <s v="Vegie-spread"/>
    <n v="2"/>
    <x v="4"/>
    <n v="561.6"/>
    <x v="12"/>
    <n v="2"/>
    <x v="7"/>
    <x v="114"/>
    <d v="2013-12-13T00:00:00"/>
    <n v="2"/>
  </r>
  <r>
    <n v="10379"/>
    <n v="65"/>
    <n v="16.8"/>
    <n v="20"/>
    <s v="Louisiana Fiery Hot Pepper Sauce"/>
    <n v="2"/>
    <x v="4"/>
    <n v="336"/>
    <x v="12"/>
    <n v="2"/>
    <x v="7"/>
    <x v="114"/>
    <d v="2013-12-13T00:00:00"/>
    <n v="2"/>
  </r>
  <r>
    <n v="10380"/>
    <n v="30"/>
    <n v="20.7"/>
    <n v="18"/>
    <s v="Nord-Ost Matjeshering"/>
    <n v="8"/>
    <x v="3"/>
    <n v="372.59999999999997"/>
    <x v="34"/>
    <n v="8"/>
    <x v="6"/>
    <x v="115"/>
    <d v="2014-01-16T00:00:00"/>
    <n v="35"/>
  </r>
  <r>
    <n v="10380"/>
    <n v="53"/>
    <n v="26.2"/>
    <n v="20"/>
    <s v="Perth Pasties"/>
    <n v="6"/>
    <x v="7"/>
    <n v="524"/>
    <x v="34"/>
    <n v="8"/>
    <x v="6"/>
    <x v="115"/>
    <d v="2014-01-16T00:00:00"/>
    <n v="35"/>
  </r>
  <r>
    <n v="10380"/>
    <n v="60"/>
    <n v="27.2"/>
    <n v="6"/>
    <s v="Camembert Pierrot"/>
    <n v="4"/>
    <x v="0"/>
    <n v="163.19999999999999"/>
    <x v="34"/>
    <n v="8"/>
    <x v="6"/>
    <x v="115"/>
    <d v="2014-01-16T00:00:00"/>
    <n v="35"/>
  </r>
  <r>
    <n v="10380"/>
    <n v="70"/>
    <n v="12"/>
    <n v="30"/>
    <s v="Outback Lager"/>
    <n v="1"/>
    <x v="6"/>
    <n v="360"/>
    <x v="34"/>
    <n v="8"/>
    <x v="6"/>
    <x v="115"/>
    <d v="2014-01-16T00:00:00"/>
    <n v="35"/>
  </r>
  <r>
    <n v="10381"/>
    <n v="74"/>
    <n v="8"/>
    <n v="14"/>
    <s v="Longlife Tofu"/>
    <n v="7"/>
    <x v="2"/>
    <n v="112"/>
    <x v="28"/>
    <n v="3"/>
    <x v="3"/>
    <x v="115"/>
    <d v="2013-12-13T00:00:00"/>
    <n v="1"/>
  </r>
  <r>
    <n v="10382"/>
    <n v="5"/>
    <n v="17"/>
    <n v="32"/>
    <s v="Chef Anton's Gumbo Mix"/>
    <n v="2"/>
    <x v="4"/>
    <n v="544"/>
    <x v="9"/>
    <n v="4"/>
    <x v="2"/>
    <x v="116"/>
    <d v="2013-12-16T00:00:00"/>
    <n v="3"/>
  </r>
  <r>
    <n v="10382"/>
    <n v="18"/>
    <n v="50"/>
    <n v="9"/>
    <s v="Carnarvon Tigers"/>
    <n v="8"/>
    <x v="3"/>
    <n v="450"/>
    <x v="9"/>
    <n v="4"/>
    <x v="2"/>
    <x v="116"/>
    <d v="2013-12-16T00:00:00"/>
    <n v="3"/>
  </r>
  <r>
    <n v="10382"/>
    <n v="29"/>
    <n v="99"/>
    <n v="14"/>
    <s v="Thüringer Rostbratwurst"/>
    <n v="6"/>
    <x v="7"/>
    <n v="1386"/>
    <x v="9"/>
    <n v="4"/>
    <x v="2"/>
    <x v="116"/>
    <d v="2013-12-16T00:00:00"/>
    <n v="3"/>
  </r>
  <r>
    <n v="10382"/>
    <n v="33"/>
    <n v="2"/>
    <n v="60"/>
    <s v="Geitost"/>
    <n v="4"/>
    <x v="0"/>
    <n v="120"/>
    <x v="9"/>
    <n v="4"/>
    <x v="2"/>
    <x v="116"/>
    <d v="2013-12-16T00:00:00"/>
    <n v="3"/>
  </r>
  <r>
    <n v="10382"/>
    <n v="74"/>
    <n v="8"/>
    <n v="50"/>
    <s v="Longlife Tofu"/>
    <n v="7"/>
    <x v="2"/>
    <n v="400"/>
    <x v="9"/>
    <n v="4"/>
    <x v="2"/>
    <x v="116"/>
    <d v="2013-12-16T00:00:00"/>
    <n v="3"/>
  </r>
  <r>
    <n v="10383"/>
    <n v="13"/>
    <n v="4.8"/>
    <n v="20"/>
    <s v="Konbu"/>
    <n v="8"/>
    <x v="3"/>
    <n v="96"/>
    <x v="55"/>
    <n v="8"/>
    <x v="6"/>
    <x v="117"/>
    <d v="2013-12-18T00:00:00"/>
    <n v="2"/>
  </r>
  <r>
    <n v="10383"/>
    <n v="50"/>
    <n v="13"/>
    <n v="15"/>
    <s v="Valkoinen suklaa"/>
    <n v="3"/>
    <x v="5"/>
    <n v="195"/>
    <x v="55"/>
    <n v="8"/>
    <x v="6"/>
    <x v="117"/>
    <d v="2013-12-18T00:00:00"/>
    <n v="2"/>
  </r>
  <r>
    <n v="10383"/>
    <n v="56"/>
    <n v="30.4"/>
    <n v="20"/>
    <s v="Gnocchi di nonna Alice"/>
    <n v="5"/>
    <x v="1"/>
    <n v="608"/>
    <x v="55"/>
    <n v="8"/>
    <x v="6"/>
    <x v="117"/>
    <d v="2013-12-18T00:00:00"/>
    <n v="2"/>
  </r>
  <r>
    <n v="10384"/>
    <n v="20"/>
    <n v="64.8"/>
    <n v="28"/>
    <s v="Sir Rodney's Marmalade"/>
    <n v="3"/>
    <x v="5"/>
    <n v="1814.3999999999999"/>
    <x v="25"/>
    <n v="3"/>
    <x v="3"/>
    <x v="117"/>
    <d v="2013-12-20T00:00:00"/>
    <n v="4"/>
  </r>
  <r>
    <n v="10384"/>
    <n v="60"/>
    <n v="27.2"/>
    <n v="15"/>
    <s v="Camembert Pierrot"/>
    <n v="4"/>
    <x v="0"/>
    <n v="408"/>
    <x v="25"/>
    <n v="3"/>
    <x v="3"/>
    <x v="117"/>
    <d v="2013-12-20T00:00:00"/>
    <n v="4"/>
  </r>
  <r>
    <n v="10385"/>
    <n v="7"/>
    <n v="24"/>
    <n v="10"/>
    <s v="Uncle Bob's Organic Dried Pears"/>
    <n v="7"/>
    <x v="2"/>
    <n v="240"/>
    <x v="20"/>
    <n v="1"/>
    <x v="5"/>
    <x v="118"/>
    <d v="2013-12-23T00:00:00"/>
    <n v="6"/>
  </r>
  <r>
    <n v="10385"/>
    <n v="60"/>
    <n v="27.2"/>
    <n v="20"/>
    <s v="Camembert Pierrot"/>
    <n v="4"/>
    <x v="0"/>
    <n v="544"/>
    <x v="20"/>
    <n v="1"/>
    <x v="5"/>
    <x v="118"/>
    <d v="2013-12-23T00:00:00"/>
    <n v="6"/>
  </r>
  <r>
    <n v="10385"/>
    <n v="68"/>
    <n v="10"/>
    <n v="8"/>
    <s v="Scottish Longbreads"/>
    <n v="3"/>
    <x v="5"/>
    <n v="80"/>
    <x v="20"/>
    <n v="1"/>
    <x v="5"/>
    <x v="118"/>
    <d v="2013-12-23T00:00:00"/>
    <n v="6"/>
  </r>
  <r>
    <n v="10386"/>
    <n v="24"/>
    <n v="3.6"/>
    <n v="15"/>
    <s v="Guarana Fantastica"/>
    <n v="1"/>
    <x v="6"/>
    <n v="54"/>
    <x v="52"/>
    <n v="9"/>
    <x v="4"/>
    <x v="119"/>
    <d v="2013-12-25T00:00:00"/>
    <n v="7"/>
  </r>
  <r>
    <n v="10386"/>
    <n v="34"/>
    <n v="11.2"/>
    <n v="10"/>
    <s v="Sasquatch Ale"/>
    <n v="1"/>
    <x v="6"/>
    <n v="112"/>
    <x v="52"/>
    <n v="9"/>
    <x v="4"/>
    <x v="119"/>
    <d v="2013-12-25T00:00:00"/>
    <n v="7"/>
  </r>
  <r>
    <n v="10387"/>
    <n v="24"/>
    <n v="3.6"/>
    <n v="15"/>
    <s v="Guarana Fantastica"/>
    <n v="1"/>
    <x v="6"/>
    <n v="54"/>
    <x v="65"/>
    <n v="1"/>
    <x v="5"/>
    <x v="119"/>
    <d v="2013-12-20T00:00:00"/>
    <n v="2"/>
  </r>
  <r>
    <n v="10387"/>
    <n v="28"/>
    <n v="36.4"/>
    <n v="6"/>
    <s v="Rössle Sauerkraut"/>
    <n v="7"/>
    <x v="2"/>
    <n v="218.39999999999998"/>
    <x v="65"/>
    <n v="1"/>
    <x v="5"/>
    <x v="119"/>
    <d v="2013-12-20T00:00:00"/>
    <n v="2"/>
  </r>
  <r>
    <n v="10387"/>
    <n v="59"/>
    <n v="44"/>
    <n v="12"/>
    <s v="Raclette Courdavault"/>
    <n v="4"/>
    <x v="0"/>
    <n v="528"/>
    <x v="65"/>
    <n v="1"/>
    <x v="5"/>
    <x v="119"/>
    <d v="2013-12-20T00:00:00"/>
    <n v="2"/>
  </r>
  <r>
    <n v="10387"/>
    <n v="71"/>
    <n v="17.2"/>
    <n v="15"/>
    <s v="Flotemysost"/>
    <n v="4"/>
    <x v="0"/>
    <n v="258"/>
    <x v="65"/>
    <n v="1"/>
    <x v="5"/>
    <x v="119"/>
    <d v="2013-12-20T00:00:00"/>
    <n v="2"/>
  </r>
  <r>
    <n v="10388"/>
    <n v="45"/>
    <n v="7.6"/>
    <n v="15"/>
    <s v="Rogede sild"/>
    <n v="8"/>
    <x v="3"/>
    <n v="114"/>
    <x v="56"/>
    <n v="2"/>
    <x v="7"/>
    <x v="120"/>
    <d v="2013-12-20T00:00:00"/>
    <n v="1"/>
  </r>
  <r>
    <n v="10388"/>
    <n v="52"/>
    <n v="5.6"/>
    <n v="20"/>
    <s v="Filo Mix"/>
    <n v="5"/>
    <x v="1"/>
    <n v="112"/>
    <x v="56"/>
    <n v="2"/>
    <x v="7"/>
    <x v="120"/>
    <d v="2013-12-20T00:00:00"/>
    <n v="1"/>
  </r>
  <r>
    <n v="10388"/>
    <n v="53"/>
    <n v="26.2"/>
    <n v="40"/>
    <s v="Perth Pasties"/>
    <n v="6"/>
    <x v="7"/>
    <n v="1048"/>
    <x v="56"/>
    <n v="2"/>
    <x v="7"/>
    <x v="120"/>
    <d v="2013-12-20T00:00:00"/>
    <n v="1"/>
  </r>
  <r>
    <n v="10389"/>
    <n v="10"/>
    <n v="24.8"/>
    <n v="16"/>
    <s v="Ikura"/>
    <n v="8"/>
    <x v="3"/>
    <n v="396.8"/>
    <x v="66"/>
    <n v="4"/>
    <x v="2"/>
    <x v="121"/>
    <d v="2013-12-24T00:00:00"/>
    <n v="4"/>
  </r>
  <r>
    <n v="10389"/>
    <n v="55"/>
    <n v="19.2"/>
    <n v="15"/>
    <s v="Pâté chinois"/>
    <n v="6"/>
    <x v="7"/>
    <n v="288"/>
    <x v="66"/>
    <n v="4"/>
    <x v="2"/>
    <x v="121"/>
    <d v="2013-12-24T00:00:00"/>
    <n v="4"/>
  </r>
  <r>
    <n v="10389"/>
    <n v="62"/>
    <n v="39.4"/>
    <n v="20"/>
    <s v="Tarte au sucre"/>
    <n v="3"/>
    <x v="5"/>
    <n v="788"/>
    <x v="66"/>
    <n v="4"/>
    <x v="2"/>
    <x v="121"/>
    <d v="2013-12-24T00:00:00"/>
    <n v="4"/>
  </r>
  <r>
    <n v="10389"/>
    <n v="70"/>
    <n v="12"/>
    <n v="30"/>
    <s v="Outback Lager"/>
    <n v="1"/>
    <x v="6"/>
    <n v="360"/>
    <x v="66"/>
    <n v="4"/>
    <x v="2"/>
    <x v="121"/>
    <d v="2013-12-24T00:00:00"/>
    <n v="4"/>
  </r>
  <r>
    <n v="10390"/>
    <n v="31"/>
    <n v="10"/>
    <n v="60"/>
    <s v="Gorgonzola Telino"/>
    <n v="4"/>
    <x v="0"/>
    <n v="600"/>
    <x v="9"/>
    <n v="6"/>
    <x v="1"/>
    <x v="122"/>
    <d v="2013-12-26T00:00:00"/>
    <n v="3"/>
  </r>
  <r>
    <n v="10390"/>
    <n v="35"/>
    <n v="14.4"/>
    <n v="40"/>
    <s v="Steeleye Stout"/>
    <n v="1"/>
    <x v="6"/>
    <n v="576"/>
    <x v="9"/>
    <n v="6"/>
    <x v="1"/>
    <x v="122"/>
    <d v="2013-12-26T00:00:00"/>
    <n v="3"/>
  </r>
  <r>
    <n v="10390"/>
    <n v="46"/>
    <n v="9.6"/>
    <n v="45"/>
    <s v="Spegesild"/>
    <n v="8"/>
    <x v="3"/>
    <n v="432"/>
    <x v="9"/>
    <n v="6"/>
    <x v="1"/>
    <x v="122"/>
    <d v="2013-12-26T00:00:00"/>
    <n v="3"/>
  </r>
  <r>
    <n v="10390"/>
    <n v="72"/>
    <n v="27.8"/>
    <n v="24"/>
    <s v="Mozzarella di Giovanni"/>
    <n v="4"/>
    <x v="0"/>
    <n v="667.2"/>
    <x v="9"/>
    <n v="6"/>
    <x v="1"/>
    <x v="122"/>
    <d v="2013-12-26T00:00:00"/>
    <n v="3"/>
  </r>
  <r>
    <n v="10391"/>
    <n v="13"/>
    <n v="4.8"/>
    <n v="18"/>
    <s v="Konbu"/>
    <n v="8"/>
    <x v="3"/>
    <n v="86.399999999999991"/>
    <x v="57"/>
    <n v="3"/>
    <x v="3"/>
    <x v="122"/>
    <d v="2013-12-31T00:00:00"/>
    <n v="8"/>
  </r>
  <r>
    <n v="10392"/>
    <n v="69"/>
    <n v="28.8"/>
    <n v="50"/>
    <s v="Gudbrandsdalsost"/>
    <n v="4"/>
    <x v="0"/>
    <n v="1440"/>
    <x v="54"/>
    <n v="2"/>
    <x v="7"/>
    <x v="123"/>
    <d v="2014-01-01T00:00:00"/>
    <n v="8"/>
  </r>
  <r>
    <n v="10393"/>
    <n v="2"/>
    <n v="15.2"/>
    <n v="25"/>
    <s v="Chang"/>
    <n v="1"/>
    <x v="6"/>
    <n v="380"/>
    <x v="45"/>
    <n v="1"/>
    <x v="5"/>
    <x v="124"/>
    <d v="2014-01-03T00:00:00"/>
    <n v="9"/>
  </r>
  <r>
    <n v="10393"/>
    <n v="14"/>
    <n v="18.600000000000001"/>
    <n v="42"/>
    <s v="Tofu"/>
    <n v="7"/>
    <x v="2"/>
    <n v="781.2"/>
    <x v="45"/>
    <n v="1"/>
    <x v="5"/>
    <x v="124"/>
    <d v="2014-01-03T00:00:00"/>
    <n v="9"/>
  </r>
  <r>
    <n v="10393"/>
    <n v="25"/>
    <n v="11.2"/>
    <n v="7"/>
    <s v="NuNuCa Nuß-Nougat-Creme"/>
    <n v="3"/>
    <x v="5"/>
    <n v="78.399999999999991"/>
    <x v="45"/>
    <n v="1"/>
    <x v="5"/>
    <x v="124"/>
    <d v="2014-01-03T00:00:00"/>
    <n v="9"/>
  </r>
  <r>
    <n v="10393"/>
    <n v="26"/>
    <n v="24.9"/>
    <n v="70"/>
    <s v="Gumbär Gummibärchen"/>
    <n v="3"/>
    <x v="5"/>
    <n v="1743"/>
    <x v="45"/>
    <n v="1"/>
    <x v="5"/>
    <x v="124"/>
    <d v="2014-01-03T00:00:00"/>
    <n v="9"/>
  </r>
  <r>
    <n v="10393"/>
    <n v="31"/>
    <n v="10"/>
    <n v="32"/>
    <s v="Gorgonzola Telino"/>
    <n v="4"/>
    <x v="0"/>
    <n v="320"/>
    <x v="45"/>
    <n v="1"/>
    <x v="5"/>
    <x v="124"/>
    <d v="2014-01-03T00:00:00"/>
    <n v="9"/>
  </r>
  <r>
    <n v="10394"/>
    <n v="13"/>
    <n v="4.8"/>
    <n v="10"/>
    <s v="Konbu"/>
    <n v="8"/>
    <x v="3"/>
    <n v="48"/>
    <x v="64"/>
    <n v="1"/>
    <x v="5"/>
    <x v="124"/>
    <d v="2014-01-03T00:00:00"/>
    <n v="9"/>
  </r>
  <r>
    <n v="10394"/>
    <n v="62"/>
    <n v="39.4"/>
    <n v="10"/>
    <s v="Tarte au sucre"/>
    <n v="3"/>
    <x v="5"/>
    <n v="394"/>
    <x v="64"/>
    <n v="1"/>
    <x v="5"/>
    <x v="124"/>
    <d v="2014-01-03T00:00:00"/>
    <n v="9"/>
  </r>
  <r>
    <n v="10395"/>
    <n v="46"/>
    <n v="9.6"/>
    <n v="28"/>
    <s v="Spegesild"/>
    <n v="8"/>
    <x v="3"/>
    <n v="268.8"/>
    <x v="8"/>
    <n v="6"/>
    <x v="1"/>
    <x v="125"/>
    <d v="2014-01-03T00:00:00"/>
    <n v="8"/>
  </r>
  <r>
    <n v="10395"/>
    <n v="53"/>
    <n v="26.2"/>
    <n v="70"/>
    <s v="Perth Pasties"/>
    <n v="6"/>
    <x v="7"/>
    <n v="1834"/>
    <x v="8"/>
    <n v="6"/>
    <x v="1"/>
    <x v="125"/>
    <d v="2014-01-03T00:00:00"/>
    <n v="8"/>
  </r>
  <r>
    <n v="10395"/>
    <n v="69"/>
    <n v="28.8"/>
    <n v="8"/>
    <s v="Gudbrandsdalsost"/>
    <n v="4"/>
    <x v="0"/>
    <n v="230.4"/>
    <x v="8"/>
    <n v="6"/>
    <x v="1"/>
    <x v="125"/>
    <d v="2014-01-03T00:00:00"/>
    <n v="8"/>
  </r>
  <r>
    <n v="10396"/>
    <n v="23"/>
    <n v="7.2"/>
    <n v="40"/>
    <s v="Tunnbröd"/>
    <n v="5"/>
    <x v="1"/>
    <n v="288"/>
    <x v="17"/>
    <n v="1"/>
    <x v="5"/>
    <x v="126"/>
    <d v="2014-01-06T00:00:00"/>
    <n v="10"/>
  </r>
  <r>
    <n v="10396"/>
    <n v="71"/>
    <n v="17.2"/>
    <n v="60"/>
    <s v="Flotemysost"/>
    <n v="4"/>
    <x v="0"/>
    <n v="1032"/>
    <x v="17"/>
    <n v="1"/>
    <x v="5"/>
    <x v="126"/>
    <d v="2014-01-06T00:00:00"/>
    <n v="10"/>
  </r>
  <r>
    <n v="10396"/>
    <n v="72"/>
    <n v="27.8"/>
    <n v="21"/>
    <s v="Mozzarella di Giovanni"/>
    <n v="4"/>
    <x v="0"/>
    <n v="583.80000000000007"/>
    <x v="17"/>
    <n v="1"/>
    <x v="5"/>
    <x v="126"/>
    <d v="2014-01-06T00:00:00"/>
    <n v="10"/>
  </r>
  <r>
    <n v="10397"/>
    <n v="21"/>
    <n v="8"/>
    <n v="10"/>
    <s v="Sir Rodney's Scones"/>
    <n v="3"/>
    <x v="5"/>
    <n v="80"/>
    <x v="50"/>
    <n v="5"/>
    <x v="0"/>
    <x v="126"/>
    <d v="2014-01-02T00:00:00"/>
    <n v="6"/>
  </r>
  <r>
    <n v="10397"/>
    <n v="51"/>
    <n v="42.4"/>
    <n v="18"/>
    <s v="Manjimup Dried Apples"/>
    <n v="7"/>
    <x v="2"/>
    <n v="763.19999999999993"/>
    <x v="50"/>
    <n v="5"/>
    <x v="0"/>
    <x v="126"/>
    <d v="2014-01-02T00:00:00"/>
    <n v="6"/>
  </r>
  <r>
    <n v="10398"/>
    <n v="35"/>
    <n v="14.4"/>
    <n v="30"/>
    <s v="Steeleye Stout"/>
    <n v="1"/>
    <x v="6"/>
    <n v="432"/>
    <x v="45"/>
    <n v="2"/>
    <x v="7"/>
    <x v="127"/>
    <d v="2014-01-09T00:00:00"/>
    <n v="10"/>
  </r>
  <r>
    <n v="10398"/>
    <n v="55"/>
    <n v="19.2"/>
    <n v="120"/>
    <s v="Pâté chinois"/>
    <n v="6"/>
    <x v="7"/>
    <n v="2304"/>
    <x v="45"/>
    <n v="2"/>
    <x v="7"/>
    <x v="127"/>
    <d v="2014-01-09T00:00:00"/>
    <n v="10"/>
  </r>
  <r>
    <n v="10399"/>
    <n v="68"/>
    <n v="10"/>
    <n v="60"/>
    <s v="Scottish Longbreads"/>
    <n v="3"/>
    <x v="5"/>
    <n v="600"/>
    <x v="61"/>
    <n v="8"/>
    <x v="6"/>
    <x v="128"/>
    <d v="2014-01-08T00:00:00"/>
    <n v="8"/>
  </r>
  <r>
    <n v="10399"/>
    <n v="71"/>
    <n v="17.2"/>
    <n v="30"/>
    <s v="Flotemysost"/>
    <n v="4"/>
    <x v="0"/>
    <n v="516"/>
    <x v="61"/>
    <n v="8"/>
    <x v="6"/>
    <x v="128"/>
    <d v="2014-01-08T00:00:00"/>
    <n v="8"/>
  </r>
  <r>
    <n v="10399"/>
    <n v="76"/>
    <n v="14.4"/>
    <n v="35"/>
    <s v="Lakkaliköri"/>
    <n v="1"/>
    <x v="6"/>
    <n v="504"/>
    <x v="61"/>
    <n v="8"/>
    <x v="6"/>
    <x v="128"/>
    <d v="2014-01-08T00:00:00"/>
    <n v="8"/>
  </r>
  <r>
    <n v="10399"/>
    <n v="77"/>
    <n v="10.4"/>
    <n v="14"/>
    <s v="Original Frankfurter Grüne Soße"/>
    <n v="2"/>
    <x v="4"/>
    <n v="145.6"/>
    <x v="61"/>
    <n v="8"/>
    <x v="6"/>
    <x v="128"/>
    <d v="2014-01-08T00:00:00"/>
    <n v="8"/>
  </r>
  <r>
    <n v="10400"/>
    <n v="29"/>
    <n v="99"/>
    <n v="21"/>
    <s v="Thüringer Rostbratwurst"/>
    <n v="6"/>
    <x v="7"/>
    <n v="2079"/>
    <x v="58"/>
    <n v="1"/>
    <x v="5"/>
    <x v="129"/>
    <d v="2014-01-16T00:00:00"/>
    <n v="15"/>
  </r>
  <r>
    <n v="10400"/>
    <n v="35"/>
    <n v="14.4"/>
    <n v="35"/>
    <s v="Steeleye Stout"/>
    <n v="1"/>
    <x v="6"/>
    <n v="504"/>
    <x v="58"/>
    <n v="1"/>
    <x v="5"/>
    <x v="129"/>
    <d v="2014-01-16T00:00:00"/>
    <n v="15"/>
  </r>
  <r>
    <n v="10400"/>
    <n v="49"/>
    <n v="16"/>
    <n v="30"/>
    <s v="Maxilaku"/>
    <n v="3"/>
    <x v="5"/>
    <n v="480"/>
    <x v="58"/>
    <n v="1"/>
    <x v="5"/>
    <x v="129"/>
    <d v="2014-01-16T00:00:00"/>
    <n v="15"/>
  </r>
  <r>
    <n v="10401"/>
    <n v="30"/>
    <n v="20.7"/>
    <n v="18"/>
    <s v="Nord-Ost Matjeshering"/>
    <n v="8"/>
    <x v="3"/>
    <n v="372.59999999999997"/>
    <x v="13"/>
    <n v="1"/>
    <x v="5"/>
    <x v="129"/>
    <d v="2014-01-10T00:00:00"/>
    <n v="9"/>
  </r>
  <r>
    <n v="10401"/>
    <n v="56"/>
    <n v="30.4"/>
    <n v="70"/>
    <s v="Gnocchi di nonna Alice"/>
    <n v="5"/>
    <x v="1"/>
    <n v="2128"/>
    <x v="13"/>
    <n v="1"/>
    <x v="5"/>
    <x v="129"/>
    <d v="2014-01-10T00:00:00"/>
    <n v="9"/>
  </r>
  <r>
    <n v="10401"/>
    <n v="65"/>
    <n v="16.8"/>
    <n v="20"/>
    <s v="Louisiana Fiery Hot Pepper Sauce"/>
    <n v="2"/>
    <x v="4"/>
    <n v="336"/>
    <x v="13"/>
    <n v="1"/>
    <x v="5"/>
    <x v="129"/>
    <d v="2014-01-10T00:00:00"/>
    <n v="9"/>
  </r>
  <r>
    <n v="10401"/>
    <n v="71"/>
    <n v="17.2"/>
    <n v="60"/>
    <s v="Flotemysost"/>
    <n v="4"/>
    <x v="0"/>
    <n v="1032"/>
    <x v="13"/>
    <n v="1"/>
    <x v="5"/>
    <x v="129"/>
    <d v="2014-01-10T00:00:00"/>
    <n v="9"/>
  </r>
  <r>
    <n v="10402"/>
    <n v="23"/>
    <n v="7.2"/>
    <n v="60"/>
    <s v="Tunnbröd"/>
    <n v="5"/>
    <x v="1"/>
    <n v="432"/>
    <x v="9"/>
    <n v="8"/>
    <x v="6"/>
    <x v="130"/>
    <d v="2014-01-10T00:00:00"/>
    <n v="8"/>
  </r>
  <r>
    <n v="10402"/>
    <n v="63"/>
    <n v="35.1"/>
    <n v="65"/>
    <s v="Vegie-spread"/>
    <n v="2"/>
    <x v="4"/>
    <n v="2281.5"/>
    <x v="9"/>
    <n v="8"/>
    <x v="6"/>
    <x v="130"/>
    <d v="2014-01-10T00:00:00"/>
    <n v="8"/>
  </r>
  <r>
    <n v="10403"/>
    <n v="16"/>
    <n v="13.9"/>
    <n v="21"/>
    <s v="Pavlova"/>
    <n v="3"/>
    <x v="5"/>
    <n v="291.90000000000003"/>
    <x v="9"/>
    <n v="4"/>
    <x v="2"/>
    <x v="131"/>
    <d v="2014-01-09T00:00:00"/>
    <n v="6"/>
  </r>
  <r>
    <n v="10403"/>
    <n v="48"/>
    <n v="10.199999999999999"/>
    <n v="70"/>
    <s v="Chocolade"/>
    <n v="3"/>
    <x v="5"/>
    <n v="714"/>
    <x v="9"/>
    <n v="4"/>
    <x v="2"/>
    <x v="131"/>
    <d v="2014-01-09T00:00:00"/>
    <n v="6"/>
  </r>
  <r>
    <n v="10404"/>
    <n v="26"/>
    <n v="24.9"/>
    <n v="30"/>
    <s v="Gumbär Gummibärchen"/>
    <n v="3"/>
    <x v="5"/>
    <n v="747"/>
    <x v="22"/>
    <n v="2"/>
    <x v="7"/>
    <x v="131"/>
    <d v="2014-01-08T00:00:00"/>
    <n v="5"/>
  </r>
  <r>
    <n v="10404"/>
    <n v="42"/>
    <n v="11.2"/>
    <n v="40"/>
    <s v="Singaporean Hokkien Fried Mee"/>
    <n v="5"/>
    <x v="1"/>
    <n v="448"/>
    <x v="22"/>
    <n v="2"/>
    <x v="7"/>
    <x v="131"/>
    <d v="2014-01-08T00:00:00"/>
    <n v="5"/>
  </r>
  <r>
    <n v="10404"/>
    <n v="49"/>
    <n v="16"/>
    <n v="30"/>
    <s v="Maxilaku"/>
    <n v="3"/>
    <x v="5"/>
    <n v="480"/>
    <x v="22"/>
    <n v="2"/>
    <x v="7"/>
    <x v="131"/>
    <d v="2014-01-08T00:00:00"/>
    <n v="5"/>
  </r>
  <r>
    <n v="10405"/>
    <n v="3"/>
    <n v="8"/>
    <n v="50"/>
    <s v="Aniseed Syrup"/>
    <n v="2"/>
    <x v="4"/>
    <n v="400"/>
    <x v="67"/>
    <n v="1"/>
    <x v="5"/>
    <x v="132"/>
    <d v="2014-01-22T00:00:00"/>
    <n v="16"/>
  </r>
  <r>
    <n v="10406"/>
    <n v="1"/>
    <n v="14.4"/>
    <n v="10"/>
    <s v="Chai"/>
    <n v="1"/>
    <x v="6"/>
    <n v="144"/>
    <x v="62"/>
    <n v="7"/>
    <x v="8"/>
    <x v="133"/>
    <d v="2014-01-13T00:00:00"/>
    <n v="6"/>
  </r>
  <r>
    <n v="10406"/>
    <n v="21"/>
    <n v="8"/>
    <n v="30"/>
    <s v="Sir Rodney's Scones"/>
    <n v="3"/>
    <x v="5"/>
    <n v="240"/>
    <x v="62"/>
    <n v="7"/>
    <x v="8"/>
    <x v="133"/>
    <d v="2014-01-13T00:00:00"/>
    <n v="6"/>
  </r>
  <r>
    <n v="10406"/>
    <n v="28"/>
    <n v="36.4"/>
    <n v="42"/>
    <s v="Rössle Sauerkraut"/>
    <n v="7"/>
    <x v="2"/>
    <n v="1528.8"/>
    <x v="62"/>
    <n v="7"/>
    <x v="8"/>
    <x v="133"/>
    <d v="2014-01-13T00:00:00"/>
    <n v="6"/>
  </r>
  <r>
    <n v="10406"/>
    <n v="36"/>
    <n v="15.2"/>
    <n v="5"/>
    <s v="Inlagd Sill"/>
    <n v="8"/>
    <x v="3"/>
    <n v="76"/>
    <x v="62"/>
    <n v="7"/>
    <x v="8"/>
    <x v="133"/>
    <d v="2014-01-13T00:00:00"/>
    <n v="6"/>
  </r>
  <r>
    <n v="10406"/>
    <n v="40"/>
    <n v="14.7"/>
    <n v="2"/>
    <s v="Boston Crab Meat"/>
    <n v="8"/>
    <x v="3"/>
    <n v="29.4"/>
    <x v="62"/>
    <n v="7"/>
    <x v="8"/>
    <x v="133"/>
    <d v="2014-01-13T00:00:00"/>
    <n v="6"/>
  </r>
  <r>
    <n v="10407"/>
    <n v="11"/>
    <n v="16.8"/>
    <n v="30"/>
    <s v="Queso Cabrales"/>
    <n v="4"/>
    <x v="0"/>
    <n v="504"/>
    <x v="11"/>
    <n v="2"/>
    <x v="7"/>
    <x v="133"/>
    <d v="2014-01-30T00:00:00"/>
    <n v="23"/>
  </r>
  <r>
    <n v="10407"/>
    <n v="69"/>
    <n v="28.8"/>
    <n v="15"/>
    <s v="Gudbrandsdalsost"/>
    <n v="4"/>
    <x v="0"/>
    <n v="432"/>
    <x v="11"/>
    <n v="2"/>
    <x v="7"/>
    <x v="133"/>
    <d v="2014-01-30T00:00:00"/>
    <n v="23"/>
  </r>
  <r>
    <n v="10407"/>
    <n v="71"/>
    <n v="17.2"/>
    <n v="15"/>
    <s v="Flotemysost"/>
    <n v="4"/>
    <x v="0"/>
    <n v="258"/>
    <x v="11"/>
    <n v="2"/>
    <x v="7"/>
    <x v="133"/>
    <d v="2014-01-30T00:00:00"/>
    <n v="23"/>
  </r>
  <r>
    <n v="10408"/>
    <n v="37"/>
    <n v="20.8"/>
    <n v="10"/>
    <s v="Gravad lax"/>
    <n v="8"/>
    <x v="3"/>
    <n v="208"/>
    <x v="68"/>
    <n v="8"/>
    <x v="6"/>
    <x v="134"/>
    <d v="2014-01-14T00:00:00"/>
    <n v="6"/>
  </r>
  <r>
    <n v="10408"/>
    <n v="54"/>
    <n v="5.9"/>
    <n v="6"/>
    <s v="Tourtière"/>
    <n v="6"/>
    <x v="7"/>
    <n v="35.400000000000006"/>
    <x v="68"/>
    <n v="8"/>
    <x v="6"/>
    <x v="134"/>
    <d v="2014-01-14T00:00:00"/>
    <n v="6"/>
  </r>
  <r>
    <n v="10408"/>
    <n v="62"/>
    <n v="39.4"/>
    <n v="35"/>
    <s v="Tarte au sucre"/>
    <n v="3"/>
    <x v="5"/>
    <n v="1379"/>
    <x v="68"/>
    <n v="8"/>
    <x v="6"/>
    <x v="134"/>
    <d v="2014-01-14T00:00:00"/>
    <n v="6"/>
  </r>
  <r>
    <n v="10409"/>
    <n v="14"/>
    <n v="18.600000000000001"/>
    <n v="12"/>
    <s v="Tofu"/>
    <n v="7"/>
    <x v="2"/>
    <n v="223.20000000000002"/>
    <x v="69"/>
    <n v="3"/>
    <x v="3"/>
    <x v="135"/>
    <d v="2014-01-14T00:00:00"/>
    <n v="5"/>
  </r>
  <r>
    <n v="10409"/>
    <n v="21"/>
    <n v="8"/>
    <n v="12"/>
    <s v="Sir Rodney's Scones"/>
    <n v="3"/>
    <x v="5"/>
    <n v="96"/>
    <x v="69"/>
    <n v="3"/>
    <x v="3"/>
    <x v="135"/>
    <d v="2014-01-14T00:00:00"/>
    <n v="5"/>
  </r>
  <r>
    <n v="10410"/>
    <n v="33"/>
    <n v="2"/>
    <n v="49"/>
    <s v="Geitost"/>
    <n v="4"/>
    <x v="0"/>
    <n v="98"/>
    <x v="66"/>
    <n v="3"/>
    <x v="3"/>
    <x v="136"/>
    <d v="2014-01-15T00:00:00"/>
    <n v="5"/>
  </r>
  <r>
    <n v="10410"/>
    <n v="59"/>
    <n v="44"/>
    <n v="16"/>
    <s v="Raclette Courdavault"/>
    <n v="4"/>
    <x v="0"/>
    <n v="704"/>
    <x v="66"/>
    <n v="3"/>
    <x v="3"/>
    <x v="136"/>
    <d v="2014-01-15T00:00:00"/>
    <n v="5"/>
  </r>
  <r>
    <n v="10411"/>
    <n v="41"/>
    <n v="7.7"/>
    <n v="25"/>
    <s v="Jack's New England Clam Chowder"/>
    <n v="8"/>
    <x v="3"/>
    <n v="192.5"/>
    <x v="66"/>
    <n v="9"/>
    <x v="4"/>
    <x v="136"/>
    <d v="2014-01-21T00:00:00"/>
    <n v="11"/>
  </r>
  <r>
    <n v="10411"/>
    <n v="44"/>
    <n v="15.5"/>
    <n v="40"/>
    <s v="Gula Malacca"/>
    <n v="2"/>
    <x v="4"/>
    <n v="620"/>
    <x v="66"/>
    <n v="9"/>
    <x v="4"/>
    <x v="136"/>
    <d v="2014-01-21T00:00:00"/>
    <n v="11"/>
  </r>
  <r>
    <n v="10411"/>
    <n v="59"/>
    <n v="44"/>
    <n v="9"/>
    <s v="Raclette Courdavault"/>
    <n v="4"/>
    <x v="0"/>
    <n v="396"/>
    <x v="66"/>
    <n v="9"/>
    <x v="4"/>
    <x v="136"/>
    <d v="2014-01-21T00:00:00"/>
    <n v="11"/>
  </r>
  <r>
    <n v="10412"/>
    <n v="14"/>
    <n v="18.600000000000001"/>
    <n v="20"/>
    <s v="Tofu"/>
    <n v="7"/>
    <x v="2"/>
    <n v="372"/>
    <x v="16"/>
    <n v="8"/>
    <x v="6"/>
    <x v="137"/>
    <d v="2014-01-15T00:00:00"/>
    <n v="2"/>
  </r>
  <r>
    <n v="10413"/>
    <n v="1"/>
    <n v="14.4"/>
    <n v="24"/>
    <s v="Chai"/>
    <n v="1"/>
    <x v="6"/>
    <n v="345.6"/>
    <x v="53"/>
    <n v="3"/>
    <x v="3"/>
    <x v="138"/>
    <d v="2014-01-16T00:00:00"/>
    <n v="2"/>
  </r>
  <r>
    <n v="10413"/>
    <n v="62"/>
    <n v="39.4"/>
    <n v="40"/>
    <s v="Tarte au sucre"/>
    <n v="3"/>
    <x v="5"/>
    <n v="1576"/>
    <x v="53"/>
    <n v="3"/>
    <x v="3"/>
    <x v="138"/>
    <d v="2014-01-16T00:00:00"/>
    <n v="2"/>
  </r>
  <r>
    <n v="10413"/>
    <n v="76"/>
    <n v="14.4"/>
    <n v="14"/>
    <s v="Lakkaliköri"/>
    <n v="1"/>
    <x v="6"/>
    <n v="201.6"/>
    <x v="53"/>
    <n v="3"/>
    <x v="3"/>
    <x v="138"/>
    <d v="2014-01-16T00:00:00"/>
    <n v="2"/>
  </r>
  <r>
    <n v="10414"/>
    <n v="19"/>
    <n v="7.3"/>
    <n v="18"/>
    <s v="Teatime Chocolate Biscuits"/>
    <n v="3"/>
    <x v="5"/>
    <n v="131.4"/>
    <x v="52"/>
    <n v="2"/>
    <x v="7"/>
    <x v="138"/>
    <d v="2014-01-17T00:00:00"/>
    <n v="3"/>
  </r>
  <r>
    <n v="10414"/>
    <n v="33"/>
    <n v="2"/>
    <n v="50"/>
    <s v="Geitost"/>
    <n v="4"/>
    <x v="0"/>
    <n v="100"/>
    <x v="52"/>
    <n v="2"/>
    <x v="7"/>
    <x v="138"/>
    <d v="2014-01-17T00:00:00"/>
    <n v="3"/>
  </r>
  <r>
    <n v="10415"/>
    <n v="17"/>
    <n v="31.2"/>
    <n v="2"/>
    <s v="Alice Mutton"/>
    <n v="6"/>
    <x v="7"/>
    <n v="62.4"/>
    <x v="64"/>
    <n v="3"/>
    <x v="3"/>
    <x v="139"/>
    <d v="2014-01-24T00:00:00"/>
    <n v="9"/>
  </r>
  <r>
    <n v="10415"/>
    <n v="33"/>
    <n v="2"/>
    <n v="20"/>
    <s v="Geitost"/>
    <n v="4"/>
    <x v="0"/>
    <n v="40"/>
    <x v="64"/>
    <n v="3"/>
    <x v="3"/>
    <x v="139"/>
    <d v="2014-01-24T00:00:00"/>
    <n v="9"/>
  </r>
  <r>
    <n v="10416"/>
    <n v="19"/>
    <n v="7.3"/>
    <n v="20"/>
    <s v="Teatime Chocolate Biscuits"/>
    <n v="3"/>
    <x v="5"/>
    <n v="146"/>
    <x v="16"/>
    <n v="8"/>
    <x v="6"/>
    <x v="140"/>
    <d v="2014-01-27T00:00:00"/>
    <n v="11"/>
  </r>
  <r>
    <n v="10416"/>
    <n v="53"/>
    <n v="26.2"/>
    <n v="10"/>
    <s v="Perth Pasties"/>
    <n v="6"/>
    <x v="7"/>
    <n v="262"/>
    <x v="16"/>
    <n v="8"/>
    <x v="6"/>
    <x v="140"/>
    <d v="2014-01-27T00:00:00"/>
    <n v="11"/>
  </r>
  <r>
    <n v="10416"/>
    <n v="57"/>
    <n v="15.6"/>
    <n v="20"/>
    <s v="Ravioli Angelo"/>
    <n v="5"/>
    <x v="1"/>
    <n v="312"/>
    <x v="16"/>
    <n v="8"/>
    <x v="6"/>
    <x v="140"/>
    <d v="2014-01-27T00:00:00"/>
    <n v="11"/>
  </r>
  <r>
    <n v="10417"/>
    <n v="38"/>
    <n v="210.8"/>
    <n v="50"/>
    <s v="Côte de Blaye"/>
    <n v="1"/>
    <x v="6"/>
    <n v="10540"/>
    <x v="51"/>
    <n v="4"/>
    <x v="2"/>
    <x v="140"/>
    <d v="2014-01-28T00:00:00"/>
    <n v="12"/>
  </r>
  <r>
    <n v="10417"/>
    <n v="46"/>
    <n v="9.6"/>
    <n v="2"/>
    <s v="Spegesild"/>
    <n v="8"/>
    <x v="3"/>
    <n v="19.2"/>
    <x v="51"/>
    <n v="4"/>
    <x v="2"/>
    <x v="140"/>
    <d v="2014-01-28T00:00:00"/>
    <n v="12"/>
  </r>
  <r>
    <n v="10417"/>
    <n v="68"/>
    <n v="10"/>
    <n v="36"/>
    <s v="Scottish Longbreads"/>
    <n v="3"/>
    <x v="5"/>
    <n v="360"/>
    <x v="51"/>
    <n v="4"/>
    <x v="2"/>
    <x v="140"/>
    <d v="2014-01-28T00:00:00"/>
    <n v="12"/>
  </r>
  <r>
    <n v="10417"/>
    <n v="77"/>
    <n v="10.4"/>
    <n v="35"/>
    <s v="Original Frankfurter Grüne Soße"/>
    <n v="2"/>
    <x v="4"/>
    <n v="364"/>
    <x v="51"/>
    <n v="4"/>
    <x v="2"/>
    <x v="140"/>
    <d v="2014-01-28T00:00:00"/>
    <n v="12"/>
  </r>
  <r>
    <n v="10418"/>
    <n v="2"/>
    <n v="15.2"/>
    <n v="60"/>
    <s v="Chang"/>
    <n v="1"/>
    <x v="6"/>
    <n v="912"/>
    <x v="21"/>
    <n v="4"/>
    <x v="2"/>
    <x v="141"/>
    <d v="2014-01-24T00:00:00"/>
    <n v="7"/>
  </r>
  <r>
    <n v="10418"/>
    <n v="47"/>
    <n v="7.6"/>
    <n v="55"/>
    <s v="Zaanse koeken"/>
    <n v="3"/>
    <x v="5"/>
    <n v="418"/>
    <x v="21"/>
    <n v="4"/>
    <x v="2"/>
    <x v="141"/>
    <d v="2014-01-24T00:00:00"/>
    <n v="7"/>
  </r>
  <r>
    <n v="10418"/>
    <n v="61"/>
    <n v="22.8"/>
    <n v="16"/>
    <s v="Sirop d'érable"/>
    <n v="2"/>
    <x v="4"/>
    <n v="364.8"/>
    <x v="21"/>
    <n v="4"/>
    <x v="2"/>
    <x v="141"/>
    <d v="2014-01-24T00:00:00"/>
    <n v="7"/>
  </r>
  <r>
    <n v="10418"/>
    <n v="74"/>
    <n v="8"/>
    <n v="15"/>
    <s v="Longlife Tofu"/>
    <n v="7"/>
    <x v="2"/>
    <n v="120"/>
    <x v="21"/>
    <n v="4"/>
    <x v="2"/>
    <x v="141"/>
    <d v="2014-01-24T00:00:00"/>
    <n v="7"/>
  </r>
  <r>
    <n v="10419"/>
    <n v="60"/>
    <n v="27.2"/>
    <n v="60"/>
    <s v="Camembert Pierrot"/>
    <n v="4"/>
    <x v="0"/>
    <n v="1632"/>
    <x v="6"/>
    <n v="4"/>
    <x v="2"/>
    <x v="142"/>
    <d v="2014-01-30T00:00:00"/>
    <n v="10"/>
  </r>
  <r>
    <n v="10419"/>
    <n v="69"/>
    <n v="28.8"/>
    <n v="20"/>
    <s v="Gudbrandsdalsost"/>
    <n v="4"/>
    <x v="0"/>
    <n v="576"/>
    <x v="6"/>
    <n v="4"/>
    <x v="2"/>
    <x v="142"/>
    <d v="2014-01-30T00:00:00"/>
    <n v="10"/>
  </r>
  <r>
    <n v="10420"/>
    <n v="9"/>
    <n v="77.599999999999994"/>
    <n v="20"/>
    <s v="Mishi Kobe Niku"/>
    <n v="6"/>
    <x v="7"/>
    <n v="1552"/>
    <x v="7"/>
    <n v="3"/>
    <x v="3"/>
    <x v="143"/>
    <d v="2014-01-27T00:00:00"/>
    <n v="6"/>
  </r>
  <r>
    <n v="10420"/>
    <n v="13"/>
    <n v="4.8"/>
    <n v="2"/>
    <s v="Konbu"/>
    <n v="8"/>
    <x v="3"/>
    <n v="9.6"/>
    <x v="7"/>
    <n v="3"/>
    <x v="3"/>
    <x v="143"/>
    <d v="2014-01-27T00:00:00"/>
    <n v="6"/>
  </r>
  <r>
    <n v="10420"/>
    <n v="70"/>
    <n v="12"/>
    <n v="8"/>
    <s v="Outback Lager"/>
    <n v="1"/>
    <x v="6"/>
    <n v="96"/>
    <x v="7"/>
    <n v="3"/>
    <x v="3"/>
    <x v="143"/>
    <d v="2014-01-27T00:00:00"/>
    <n v="6"/>
  </r>
  <r>
    <n v="10420"/>
    <n v="73"/>
    <n v="12"/>
    <n v="20"/>
    <s v="Röd Kaviar"/>
    <n v="8"/>
    <x v="3"/>
    <n v="240"/>
    <x v="7"/>
    <n v="3"/>
    <x v="3"/>
    <x v="143"/>
    <d v="2014-01-27T00:00:00"/>
    <n v="6"/>
  </r>
  <r>
    <n v="10421"/>
    <n v="19"/>
    <n v="7.3"/>
    <n v="4"/>
    <s v="Teatime Chocolate Biscuits"/>
    <n v="3"/>
    <x v="5"/>
    <n v="29.2"/>
    <x v="12"/>
    <n v="8"/>
    <x v="6"/>
    <x v="143"/>
    <d v="2014-01-27T00:00:00"/>
    <n v="6"/>
  </r>
  <r>
    <n v="10421"/>
    <n v="26"/>
    <n v="24.9"/>
    <n v="30"/>
    <s v="Gumbär Gummibärchen"/>
    <n v="3"/>
    <x v="5"/>
    <n v="747"/>
    <x v="12"/>
    <n v="8"/>
    <x v="6"/>
    <x v="143"/>
    <d v="2014-01-27T00:00:00"/>
    <n v="6"/>
  </r>
  <r>
    <n v="10421"/>
    <n v="53"/>
    <n v="26.2"/>
    <n v="15"/>
    <s v="Perth Pasties"/>
    <n v="6"/>
    <x v="7"/>
    <n v="393"/>
    <x v="12"/>
    <n v="8"/>
    <x v="6"/>
    <x v="143"/>
    <d v="2014-01-27T00:00:00"/>
    <n v="6"/>
  </r>
  <r>
    <n v="10421"/>
    <n v="77"/>
    <n v="10.4"/>
    <n v="10"/>
    <s v="Original Frankfurter Grüne Soße"/>
    <n v="2"/>
    <x v="4"/>
    <n v="104"/>
    <x v="12"/>
    <n v="8"/>
    <x v="6"/>
    <x v="143"/>
    <d v="2014-01-27T00:00:00"/>
    <n v="6"/>
  </r>
  <r>
    <n v="10422"/>
    <n v="26"/>
    <n v="24.9"/>
    <n v="2"/>
    <s v="Gumbär Gummibärchen"/>
    <n v="3"/>
    <x v="5"/>
    <n v="49.8"/>
    <x v="70"/>
    <n v="2"/>
    <x v="7"/>
    <x v="144"/>
    <d v="2014-01-31T00:00:00"/>
    <n v="9"/>
  </r>
  <r>
    <n v="10423"/>
    <n v="31"/>
    <n v="10"/>
    <n v="14"/>
    <s v="Gorgonzola Telino"/>
    <n v="4"/>
    <x v="0"/>
    <n v="140"/>
    <x v="71"/>
    <n v="6"/>
    <x v="1"/>
    <x v="145"/>
    <d v="2014-02-24T00:00:00"/>
    <n v="32"/>
  </r>
  <r>
    <n v="10423"/>
    <n v="59"/>
    <n v="44"/>
    <n v="20"/>
    <s v="Raclette Courdavault"/>
    <n v="4"/>
    <x v="0"/>
    <n v="880"/>
    <x v="71"/>
    <n v="6"/>
    <x v="1"/>
    <x v="145"/>
    <d v="2014-02-24T00:00:00"/>
    <n v="32"/>
  </r>
  <r>
    <n v="10424"/>
    <n v="35"/>
    <n v="14.4"/>
    <n v="60"/>
    <s v="Steeleye Stout"/>
    <n v="1"/>
    <x v="6"/>
    <n v="864"/>
    <x v="49"/>
    <n v="7"/>
    <x v="8"/>
    <x v="145"/>
    <d v="2014-01-27T00:00:00"/>
    <n v="4"/>
  </r>
  <r>
    <n v="10424"/>
    <n v="38"/>
    <n v="210.8"/>
    <n v="49"/>
    <s v="Côte de Blaye"/>
    <n v="1"/>
    <x v="6"/>
    <n v="10329.200000000001"/>
    <x v="49"/>
    <n v="7"/>
    <x v="8"/>
    <x v="145"/>
    <d v="2014-01-27T00:00:00"/>
    <n v="4"/>
  </r>
  <r>
    <n v="10424"/>
    <n v="68"/>
    <n v="10"/>
    <n v="30"/>
    <s v="Scottish Longbreads"/>
    <n v="3"/>
    <x v="5"/>
    <n v="300"/>
    <x v="49"/>
    <n v="7"/>
    <x v="8"/>
    <x v="145"/>
    <d v="2014-01-27T00:00:00"/>
    <n v="4"/>
  </r>
  <r>
    <n v="10425"/>
    <n v="55"/>
    <n v="19.2"/>
    <n v="10"/>
    <s v="Pâté chinois"/>
    <n v="6"/>
    <x v="7"/>
    <n v="192"/>
    <x v="53"/>
    <n v="6"/>
    <x v="1"/>
    <x v="146"/>
    <d v="2014-02-14T00:00:00"/>
    <n v="21"/>
  </r>
  <r>
    <n v="10425"/>
    <n v="76"/>
    <n v="14.4"/>
    <n v="20"/>
    <s v="Lakkaliköri"/>
    <n v="1"/>
    <x v="6"/>
    <n v="288"/>
    <x v="53"/>
    <n v="6"/>
    <x v="1"/>
    <x v="146"/>
    <d v="2014-02-14T00:00:00"/>
    <n v="21"/>
  </r>
  <r>
    <n v="10426"/>
    <n v="56"/>
    <n v="30.4"/>
    <n v="5"/>
    <s v="Gnocchi di nonna Alice"/>
    <n v="5"/>
    <x v="1"/>
    <n v="152"/>
    <x v="60"/>
    <n v="4"/>
    <x v="2"/>
    <x v="147"/>
    <d v="2014-02-06T00:00:00"/>
    <n v="10"/>
  </r>
  <r>
    <n v="10426"/>
    <n v="64"/>
    <n v="26.6"/>
    <n v="7"/>
    <s v="Wimmers gute Semmelknödel"/>
    <n v="5"/>
    <x v="1"/>
    <n v="186.20000000000002"/>
    <x v="60"/>
    <n v="4"/>
    <x v="2"/>
    <x v="147"/>
    <d v="2014-02-06T00:00:00"/>
    <n v="10"/>
  </r>
  <r>
    <n v="10427"/>
    <n v="14"/>
    <n v="18.600000000000001"/>
    <n v="35"/>
    <s v="Tofu"/>
    <n v="7"/>
    <x v="2"/>
    <n v="651"/>
    <x v="54"/>
    <n v="4"/>
    <x v="2"/>
    <x v="147"/>
    <d v="2014-03-03T00:00:00"/>
    <n v="35"/>
  </r>
  <r>
    <n v="10428"/>
    <n v="46"/>
    <n v="9.6"/>
    <n v="20"/>
    <s v="Spegesild"/>
    <n v="8"/>
    <x v="3"/>
    <n v="192"/>
    <x v="30"/>
    <n v="7"/>
    <x v="8"/>
    <x v="148"/>
    <d v="2014-02-04T00:00:00"/>
    <n v="7"/>
  </r>
  <r>
    <n v="10429"/>
    <n v="50"/>
    <n v="13"/>
    <n v="40"/>
    <s v="Valkoinen suklaa"/>
    <n v="3"/>
    <x v="5"/>
    <n v="520"/>
    <x v="34"/>
    <n v="3"/>
    <x v="3"/>
    <x v="149"/>
    <d v="2014-02-07T00:00:00"/>
    <n v="9"/>
  </r>
  <r>
    <n v="10429"/>
    <n v="63"/>
    <n v="35.1"/>
    <n v="35"/>
    <s v="Vegie-spread"/>
    <n v="2"/>
    <x v="4"/>
    <n v="1228.5"/>
    <x v="34"/>
    <n v="3"/>
    <x v="3"/>
    <x v="149"/>
    <d v="2014-02-07T00:00:00"/>
    <n v="9"/>
  </r>
  <r>
    <n v="10430"/>
    <n v="17"/>
    <n v="31.2"/>
    <n v="45"/>
    <s v="Alice Mutton"/>
    <n v="6"/>
    <x v="7"/>
    <n v="1404"/>
    <x v="9"/>
    <n v="4"/>
    <x v="2"/>
    <x v="150"/>
    <d v="2014-02-03T00:00:00"/>
    <n v="4"/>
  </r>
  <r>
    <n v="10430"/>
    <n v="21"/>
    <n v="8"/>
    <n v="50"/>
    <s v="Sir Rodney's Scones"/>
    <n v="3"/>
    <x v="5"/>
    <n v="400"/>
    <x v="9"/>
    <n v="4"/>
    <x v="2"/>
    <x v="150"/>
    <d v="2014-02-03T00:00:00"/>
    <n v="4"/>
  </r>
  <r>
    <n v="10430"/>
    <n v="56"/>
    <n v="30.4"/>
    <n v="30"/>
    <s v="Gnocchi di nonna Alice"/>
    <n v="5"/>
    <x v="1"/>
    <n v="912"/>
    <x v="9"/>
    <n v="4"/>
    <x v="2"/>
    <x v="150"/>
    <d v="2014-02-03T00:00:00"/>
    <n v="4"/>
  </r>
  <r>
    <n v="10430"/>
    <n v="59"/>
    <n v="44"/>
    <n v="70"/>
    <s v="Raclette Courdavault"/>
    <n v="4"/>
    <x v="0"/>
    <n v="3080"/>
    <x v="9"/>
    <n v="4"/>
    <x v="2"/>
    <x v="150"/>
    <d v="2014-02-03T00:00:00"/>
    <n v="4"/>
  </r>
  <r>
    <n v="10431"/>
    <n v="17"/>
    <n v="31.2"/>
    <n v="50"/>
    <s v="Alice Mutton"/>
    <n v="6"/>
    <x v="7"/>
    <n v="1560"/>
    <x v="66"/>
    <n v="4"/>
    <x v="2"/>
    <x v="150"/>
    <d v="2014-02-07T00:00:00"/>
    <n v="8"/>
  </r>
  <r>
    <n v="10431"/>
    <n v="40"/>
    <n v="14.7"/>
    <n v="50"/>
    <s v="Boston Crab Meat"/>
    <n v="8"/>
    <x v="3"/>
    <n v="735"/>
    <x v="66"/>
    <n v="4"/>
    <x v="2"/>
    <x v="150"/>
    <d v="2014-02-07T00:00:00"/>
    <n v="8"/>
  </r>
  <r>
    <n v="10431"/>
    <n v="47"/>
    <n v="7.6"/>
    <n v="30"/>
    <s v="Zaanse koeken"/>
    <n v="3"/>
    <x v="5"/>
    <n v="228"/>
    <x v="66"/>
    <n v="4"/>
    <x v="2"/>
    <x v="150"/>
    <d v="2014-02-07T00:00:00"/>
    <n v="8"/>
  </r>
  <r>
    <n v="10432"/>
    <n v="26"/>
    <n v="24.9"/>
    <n v="10"/>
    <s v="Gumbär Gummibärchen"/>
    <n v="3"/>
    <x v="5"/>
    <n v="249"/>
    <x v="20"/>
    <n v="3"/>
    <x v="3"/>
    <x v="151"/>
    <d v="2014-02-07T00:00:00"/>
    <n v="7"/>
  </r>
  <r>
    <n v="10432"/>
    <n v="54"/>
    <n v="5.9"/>
    <n v="40"/>
    <s v="Tourtière"/>
    <n v="6"/>
    <x v="7"/>
    <n v="236"/>
    <x v="20"/>
    <n v="3"/>
    <x v="3"/>
    <x v="151"/>
    <d v="2014-02-07T00:00:00"/>
    <n v="7"/>
  </r>
  <r>
    <n v="10433"/>
    <n v="56"/>
    <n v="30.4"/>
    <n v="28"/>
    <s v="Gnocchi di nonna Alice"/>
    <n v="5"/>
    <x v="1"/>
    <n v="851.19999999999993"/>
    <x v="50"/>
    <n v="3"/>
    <x v="3"/>
    <x v="152"/>
    <d v="2014-03-04T00:00:00"/>
    <n v="29"/>
  </r>
  <r>
    <n v="10434"/>
    <n v="11"/>
    <n v="16.8"/>
    <n v="6"/>
    <s v="Queso Cabrales"/>
    <n v="4"/>
    <x v="0"/>
    <n v="100.80000000000001"/>
    <x v="14"/>
    <n v="3"/>
    <x v="3"/>
    <x v="152"/>
    <d v="2014-02-13T00:00:00"/>
    <n v="10"/>
  </r>
  <r>
    <n v="10434"/>
    <n v="76"/>
    <n v="14.4"/>
    <n v="18"/>
    <s v="Lakkaliköri"/>
    <n v="1"/>
    <x v="6"/>
    <n v="259.2"/>
    <x v="14"/>
    <n v="3"/>
    <x v="3"/>
    <x v="152"/>
    <d v="2014-02-13T00:00:00"/>
    <n v="10"/>
  </r>
  <r>
    <n v="10435"/>
    <n v="2"/>
    <n v="15.2"/>
    <n v="10"/>
    <s v="Chang"/>
    <n v="1"/>
    <x v="6"/>
    <n v="152"/>
    <x v="72"/>
    <n v="8"/>
    <x v="6"/>
    <x v="153"/>
    <d v="2014-02-07T00:00:00"/>
    <n v="3"/>
  </r>
  <r>
    <n v="10435"/>
    <n v="22"/>
    <n v="16.8"/>
    <n v="12"/>
    <s v="Gustaf's Knackebröd"/>
    <n v="5"/>
    <x v="1"/>
    <n v="201.60000000000002"/>
    <x v="72"/>
    <n v="8"/>
    <x v="6"/>
    <x v="153"/>
    <d v="2014-02-07T00:00:00"/>
    <n v="3"/>
  </r>
  <r>
    <n v="10435"/>
    <n v="72"/>
    <n v="27.8"/>
    <n v="10"/>
    <s v="Mozzarella di Giovanni"/>
    <n v="4"/>
    <x v="0"/>
    <n v="278"/>
    <x v="72"/>
    <n v="8"/>
    <x v="6"/>
    <x v="153"/>
    <d v="2014-02-07T00:00:00"/>
    <n v="3"/>
  </r>
  <r>
    <n v="10436"/>
    <n v="46"/>
    <n v="9.6"/>
    <n v="5"/>
    <s v="Spegesild"/>
    <n v="8"/>
    <x v="3"/>
    <n v="48"/>
    <x v="15"/>
    <n v="3"/>
    <x v="3"/>
    <x v="154"/>
    <d v="2014-02-11T00:00:00"/>
    <n v="6"/>
  </r>
  <r>
    <n v="10436"/>
    <n v="56"/>
    <n v="30.4"/>
    <n v="40"/>
    <s v="Gnocchi di nonna Alice"/>
    <n v="5"/>
    <x v="1"/>
    <n v="1216"/>
    <x v="15"/>
    <n v="3"/>
    <x v="3"/>
    <x v="154"/>
    <d v="2014-02-11T00:00:00"/>
    <n v="6"/>
  </r>
  <r>
    <n v="10436"/>
    <n v="64"/>
    <n v="26.6"/>
    <n v="30"/>
    <s v="Wimmers gute Semmelknödel"/>
    <n v="5"/>
    <x v="1"/>
    <n v="798"/>
    <x v="15"/>
    <n v="3"/>
    <x v="3"/>
    <x v="154"/>
    <d v="2014-02-11T00:00:00"/>
    <n v="6"/>
  </r>
  <r>
    <n v="10436"/>
    <n v="75"/>
    <n v="6.2"/>
    <n v="24"/>
    <s v="Rhönbräu Klosterbier"/>
    <n v="1"/>
    <x v="6"/>
    <n v="148.80000000000001"/>
    <x v="15"/>
    <n v="3"/>
    <x v="3"/>
    <x v="154"/>
    <d v="2014-02-11T00:00:00"/>
    <n v="6"/>
  </r>
  <r>
    <n v="10437"/>
    <n v="53"/>
    <n v="26.2"/>
    <n v="15"/>
    <s v="Perth Pasties"/>
    <n v="6"/>
    <x v="7"/>
    <n v="393"/>
    <x v="16"/>
    <n v="8"/>
    <x v="6"/>
    <x v="154"/>
    <d v="2014-02-12T00:00:00"/>
    <n v="7"/>
  </r>
  <r>
    <n v="10438"/>
    <n v="19"/>
    <n v="7.3"/>
    <n v="15"/>
    <s v="Teatime Chocolate Biscuits"/>
    <n v="3"/>
    <x v="5"/>
    <n v="109.5"/>
    <x v="1"/>
    <n v="3"/>
    <x v="3"/>
    <x v="155"/>
    <d v="2014-02-14T00:00:00"/>
    <n v="8"/>
  </r>
  <r>
    <n v="10438"/>
    <n v="34"/>
    <n v="11.2"/>
    <n v="20"/>
    <s v="Sasquatch Ale"/>
    <n v="1"/>
    <x v="6"/>
    <n v="224"/>
    <x v="1"/>
    <n v="3"/>
    <x v="3"/>
    <x v="155"/>
    <d v="2014-02-14T00:00:00"/>
    <n v="8"/>
  </r>
  <r>
    <n v="10438"/>
    <n v="57"/>
    <n v="15.6"/>
    <n v="15"/>
    <s v="Ravioli Angelo"/>
    <n v="5"/>
    <x v="1"/>
    <n v="234"/>
    <x v="1"/>
    <n v="3"/>
    <x v="3"/>
    <x v="155"/>
    <d v="2014-02-14T00:00:00"/>
    <n v="8"/>
  </r>
  <r>
    <n v="10439"/>
    <n v="12"/>
    <n v="30.4"/>
    <n v="15"/>
    <s v="Queso Manchego La Pastora"/>
    <n v="4"/>
    <x v="0"/>
    <n v="456"/>
    <x v="49"/>
    <n v="6"/>
    <x v="1"/>
    <x v="156"/>
    <d v="2014-02-10T00:00:00"/>
    <n v="3"/>
  </r>
  <r>
    <n v="10439"/>
    <n v="16"/>
    <n v="13.9"/>
    <n v="16"/>
    <s v="Pavlova"/>
    <n v="3"/>
    <x v="5"/>
    <n v="222.4"/>
    <x v="49"/>
    <n v="6"/>
    <x v="1"/>
    <x v="156"/>
    <d v="2014-02-10T00:00:00"/>
    <n v="3"/>
  </r>
  <r>
    <n v="10439"/>
    <n v="64"/>
    <n v="26.6"/>
    <n v="6"/>
    <s v="Wimmers gute Semmelknödel"/>
    <n v="5"/>
    <x v="1"/>
    <n v="159.60000000000002"/>
    <x v="49"/>
    <n v="6"/>
    <x v="1"/>
    <x v="156"/>
    <d v="2014-02-10T00:00:00"/>
    <n v="3"/>
  </r>
  <r>
    <n v="10439"/>
    <n v="74"/>
    <n v="8"/>
    <n v="30"/>
    <s v="Longlife Tofu"/>
    <n v="7"/>
    <x v="2"/>
    <n v="240"/>
    <x v="49"/>
    <n v="6"/>
    <x v="1"/>
    <x v="156"/>
    <d v="2014-02-10T00:00:00"/>
    <n v="3"/>
  </r>
  <r>
    <n v="10440"/>
    <n v="2"/>
    <n v="15.2"/>
    <n v="45"/>
    <s v="Chang"/>
    <n v="1"/>
    <x v="6"/>
    <n v="684"/>
    <x v="45"/>
    <n v="4"/>
    <x v="2"/>
    <x v="157"/>
    <d v="2014-02-28T00:00:00"/>
    <n v="18"/>
  </r>
  <r>
    <n v="10440"/>
    <n v="16"/>
    <n v="13.9"/>
    <n v="49"/>
    <s v="Pavlova"/>
    <n v="3"/>
    <x v="5"/>
    <n v="681.1"/>
    <x v="45"/>
    <n v="4"/>
    <x v="2"/>
    <x v="157"/>
    <d v="2014-02-28T00:00:00"/>
    <n v="18"/>
  </r>
  <r>
    <n v="10440"/>
    <n v="29"/>
    <n v="99"/>
    <n v="24"/>
    <s v="Thüringer Rostbratwurst"/>
    <n v="6"/>
    <x v="7"/>
    <n v="2376"/>
    <x v="45"/>
    <n v="4"/>
    <x v="2"/>
    <x v="157"/>
    <d v="2014-02-28T00:00:00"/>
    <n v="18"/>
  </r>
  <r>
    <n v="10440"/>
    <n v="61"/>
    <n v="22.8"/>
    <n v="90"/>
    <s v="Sirop d'érable"/>
    <n v="2"/>
    <x v="4"/>
    <n v="2052"/>
    <x v="45"/>
    <n v="4"/>
    <x v="2"/>
    <x v="157"/>
    <d v="2014-02-28T00:00:00"/>
    <n v="18"/>
  </r>
  <r>
    <n v="10441"/>
    <n v="27"/>
    <n v="35.1"/>
    <n v="50"/>
    <s v="Schoggi Schokolade"/>
    <n v="3"/>
    <x v="5"/>
    <n v="1755"/>
    <x v="37"/>
    <n v="3"/>
    <x v="3"/>
    <x v="157"/>
    <d v="2014-03-14T00:00:00"/>
    <n v="32"/>
  </r>
  <r>
    <n v="10442"/>
    <n v="11"/>
    <n v="16.8"/>
    <n v="30"/>
    <s v="Queso Cabrales"/>
    <n v="4"/>
    <x v="0"/>
    <n v="504"/>
    <x v="9"/>
    <n v="3"/>
    <x v="3"/>
    <x v="158"/>
    <d v="2014-02-18T00:00:00"/>
    <n v="7"/>
  </r>
  <r>
    <n v="10442"/>
    <n v="54"/>
    <n v="5.9"/>
    <n v="80"/>
    <s v="Tourtière"/>
    <n v="6"/>
    <x v="7"/>
    <n v="472"/>
    <x v="9"/>
    <n v="3"/>
    <x v="3"/>
    <x v="158"/>
    <d v="2014-02-18T00:00:00"/>
    <n v="7"/>
  </r>
  <r>
    <n v="10442"/>
    <n v="66"/>
    <n v="13.6"/>
    <n v="60"/>
    <s v="Louisiana Hot Spiced Okra"/>
    <n v="2"/>
    <x v="4"/>
    <n v="816"/>
    <x v="9"/>
    <n v="3"/>
    <x v="3"/>
    <x v="158"/>
    <d v="2014-02-18T00:00:00"/>
    <n v="7"/>
  </r>
  <r>
    <n v="10443"/>
    <n v="11"/>
    <n v="16.8"/>
    <n v="6"/>
    <s v="Queso Cabrales"/>
    <n v="4"/>
    <x v="0"/>
    <n v="100.80000000000001"/>
    <x v="30"/>
    <n v="8"/>
    <x v="6"/>
    <x v="159"/>
    <d v="2014-02-14T00:00:00"/>
    <n v="2"/>
  </r>
  <r>
    <n v="10443"/>
    <n v="28"/>
    <n v="36.4"/>
    <n v="12"/>
    <s v="Rössle Sauerkraut"/>
    <n v="7"/>
    <x v="2"/>
    <n v="436.79999999999995"/>
    <x v="30"/>
    <n v="8"/>
    <x v="6"/>
    <x v="159"/>
    <d v="2014-02-14T00:00:00"/>
    <n v="2"/>
  </r>
  <r>
    <n v="10444"/>
    <n v="17"/>
    <n v="31.2"/>
    <n v="10"/>
    <s v="Alice Mutton"/>
    <n v="6"/>
    <x v="7"/>
    <n v="312"/>
    <x v="25"/>
    <n v="3"/>
    <x v="3"/>
    <x v="159"/>
    <d v="2014-02-21T00:00:00"/>
    <n v="9"/>
  </r>
  <r>
    <n v="10444"/>
    <n v="26"/>
    <n v="24.9"/>
    <n v="15"/>
    <s v="Gumbär Gummibärchen"/>
    <n v="3"/>
    <x v="5"/>
    <n v="373.5"/>
    <x v="25"/>
    <n v="3"/>
    <x v="3"/>
    <x v="159"/>
    <d v="2014-02-21T00:00:00"/>
    <n v="9"/>
  </r>
  <r>
    <n v="10444"/>
    <n v="35"/>
    <n v="14.4"/>
    <n v="8"/>
    <s v="Steeleye Stout"/>
    <n v="1"/>
    <x v="6"/>
    <n v="115.2"/>
    <x v="25"/>
    <n v="3"/>
    <x v="3"/>
    <x v="159"/>
    <d v="2014-02-21T00:00:00"/>
    <n v="9"/>
  </r>
  <r>
    <n v="10444"/>
    <n v="41"/>
    <n v="7.7"/>
    <n v="30"/>
    <s v="Jack's New England Clam Chowder"/>
    <n v="8"/>
    <x v="3"/>
    <n v="231"/>
    <x v="25"/>
    <n v="3"/>
    <x v="3"/>
    <x v="159"/>
    <d v="2014-02-21T00:00:00"/>
    <n v="9"/>
  </r>
  <r>
    <n v="10445"/>
    <n v="39"/>
    <n v="14.4"/>
    <n v="6"/>
    <s v="Chartreuse verte"/>
    <n v="1"/>
    <x v="6"/>
    <n v="86.4"/>
    <x v="25"/>
    <n v="3"/>
    <x v="3"/>
    <x v="160"/>
    <d v="2014-02-20T00:00:00"/>
    <n v="7"/>
  </r>
  <r>
    <n v="10445"/>
    <n v="54"/>
    <n v="5.9"/>
    <n v="15"/>
    <s v="Tourtière"/>
    <n v="6"/>
    <x v="7"/>
    <n v="88.5"/>
    <x v="25"/>
    <n v="3"/>
    <x v="3"/>
    <x v="160"/>
    <d v="2014-02-20T00:00:00"/>
    <n v="7"/>
  </r>
  <r>
    <n v="10446"/>
    <n v="19"/>
    <n v="7.3"/>
    <n v="12"/>
    <s v="Teatime Chocolate Biscuits"/>
    <n v="3"/>
    <x v="5"/>
    <n v="87.6"/>
    <x v="1"/>
    <n v="6"/>
    <x v="1"/>
    <x v="161"/>
    <d v="2014-02-19T00:00:00"/>
    <n v="5"/>
  </r>
  <r>
    <n v="10446"/>
    <n v="24"/>
    <n v="3.6"/>
    <n v="20"/>
    <s v="Guarana Fantastica"/>
    <n v="1"/>
    <x v="6"/>
    <n v="72"/>
    <x v="1"/>
    <n v="6"/>
    <x v="1"/>
    <x v="161"/>
    <d v="2014-02-19T00:00:00"/>
    <n v="5"/>
  </r>
  <r>
    <n v="10446"/>
    <n v="31"/>
    <n v="10"/>
    <n v="3"/>
    <s v="Gorgonzola Telino"/>
    <n v="4"/>
    <x v="0"/>
    <n v="30"/>
    <x v="1"/>
    <n v="6"/>
    <x v="1"/>
    <x v="161"/>
    <d v="2014-02-19T00:00:00"/>
    <n v="5"/>
  </r>
  <r>
    <n v="10446"/>
    <n v="52"/>
    <n v="5.6"/>
    <n v="15"/>
    <s v="Filo Mix"/>
    <n v="5"/>
    <x v="1"/>
    <n v="84"/>
    <x v="1"/>
    <n v="6"/>
    <x v="1"/>
    <x v="161"/>
    <d v="2014-02-19T00:00:00"/>
    <n v="5"/>
  </r>
  <r>
    <n v="10447"/>
    <n v="19"/>
    <n v="7.3"/>
    <n v="40"/>
    <s v="Teatime Chocolate Biscuits"/>
    <n v="3"/>
    <x v="5"/>
    <n v="292"/>
    <x v="29"/>
    <n v="4"/>
    <x v="2"/>
    <x v="161"/>
    <d v="2014-03-07T00:00:00"/>
    <n v="21"/>
  </r>
  <r>
    <n v="10447"/>
    <n v="65"/>
    <n v="16.8"/>
    <n v="35"/>
    <s v="Louisiana Fiery Hot Pepper Sauce"/>
    <n v="2"/>
    <x v="4"/>
    <n v="588"/>
    <x v="29"/>
    <n v="4"/>
    <x v="2"/>
    <x v="161"/>
    <d v="2014-03-07T00:00:00"/>
    <n v="21"/>
  </r>
  <r>
    <n v="10447"/>
    <n v="71"/>
    <n v="17.2"/>
    <n v="2"/>
    <s v="Flotemysost"/>
    <n v="4"/>
    <x v="0"/>
    <n v="34.4"/>
    <x v="29"/>
    <n v="4"/>
    <x v="2"/>
    <x v="161"/>
    <d v="2014-03-07T00:00:00"/>
    <n v="21"/>
  </r>
  <r>
    <n v="10448"/>
    <n v="26"/>
    <n v="24.9"/>
    <n v="6"/>
    <s v="Gumbär Gummibärchen"/>
    <n v="3"/>
    <x v="5"/>
    <n v="149.39999999999998"/>
    <x v="73"/>
    <n v="4"/>
    <x v="2"/>
    <x v="162"/>
    <d v="2014-02-24T00:00:00"/>
    <n v="7"/>
  </r>
  <r>
    <n v="10448"/>
    <n v="40"/>
    <n v="14.7"/>
    <n v="20"/>
    <s v="Boston Crab Meat"/>
    <n v="8"/>
    <x v="3"/>
    <n v="294"/>
    <x v="73"/>
    <n v="4"/>
    <x v="2"/>
    <x v="162"/>
    <d v="2014-02-24T00:00:00"/>
    <n v="7"/>
  </r>
  <r>
    <n v="10449"/>
    <n v="10"/>
    <n v="24.8"/>
    <n v="14"/>
    <s v="Ikura"/>
    <n v="8"/>
    <x v="3"/>
    <n v="347.2"/>
    <x v="15"/>
    <n v="3"/>
    <x v="3"/>
    <x v="163"/>
    <d v="2014-02-27T00:00:00"/>
    <n v="9"/>
  </r>
  <r>
    <n v="10449"/>
    <n v="52"/>
    <n v="5.6"/>
    <n v="20"/>
    <s v="Filo Mix"/>
    <n v="5"/>
    <x v="1"/>
    <n v="112"/>
    <x v="15"/>
    <n v="3"/>
    <x v="3"/>
    <x v="163"/>
    <d v="2014-02-27T00:00:00"/>
    <n v="9"/>
  </r>
  <r>
    <n v="10449"/>
    <n v="62"/>
    <n v="39.4"/>
    <n v="35"/>
    <s v="Tarte au sucre"/>
    <n v="3"/>
    <x v="5"/>
    <n v="1379"/>
    <x v="15"/>
    <n v="3"/>
    <x v="3"/>
    <x v="163"/>
    <d v="2014-02-27T00:00:00"/>
    <n v="9"/>
  </r>
  <r>
    <n v="10450"/>
    <n v="10"/>
    <n v="24.8"/>
    <n v="20"/>
    <s v="Ikura"/>
    <n v="8"/>
    <x v="3"/>
    <n v="496"/>
    <x v="3"/>
    <n v="8"/>
    <x v="6"/>
    <x v="164"/>
    <d v="2014-03-11T00:00:00"/>
    <n v="20"/>
  </r>
  <r>
    <n v="10450"/>
    <n v="54"/>
    <n v="5.9"/>
    <n v="6"/>
    <s v="Tourtière"/>
    <n v="6"/>
    <x v="7"/>
    <n v="35.400000000000006"/>
    <x v="3"/>
    <n v="8"/>
    <x v="6"/>
    <x v="164"/>
    <d v="2014-03-11T00:00:00"/>
    <n v="20"/>
  </r>
  <r>
    <n v="10451"/>
    <n v="55"/>
    <n v="19.2"/>
    <n v="120"/>
    <s v="Pâté chinois"/>
    <n v="6"/>
    <x v="7"/>
    <n v="2304"/>
    <x v="21"/>
    <n v="4"/>
    <x v="2"/>
    <x v="164"/>
    <d v="2014-03-12T00:00:00"/>
    <n v="21"/>
  </r>
  <r>
    <n v="10451"/>
    <n v="64"/>
    <n v="26.6"/>
    <n v="35"/>
    <s v="Wimmers gute Semmelknödel"/>
    <n v="5"/>
    <x v="1"/>
    <n v="931"/>
    <x v="21"/>
    <n v="4"/>
    <x v="2"/>
    <x v="164"/>
    <d v="2014-03-12T00:00:00"/>
    <n v="21"/>
  </r>
  <r>
    <n v="10451"/>
    <n v="65"/>
    <n v="16.8"/>
    <n v="28"/>
    <s v="Louisiana Fiery Hot Pepper Sauce"/>
    <n v="2"/>
    <x v="4"/>
    <n v="470.40000000000003"/>
    <x v="21"/>
    <n v="4"/>
    <x v="2"/>
    <x v="164"/>
    <d v="2014-03-12T00:00:00"/>
    <n v="21"/>
  </r>
  <r>
    <n v="10451"/>
    <n v="77"/>
    <n v="10.4"/>
    <n v="55"/>
    <s v="Original Frankfurter Grüne Soße"/>
    <n v="2"/>
    <x v="4"/>
    <n v="572"/>
    <x v="21"/>
    <n v="4"/>
    <x v="2"/>
    <x v="164"/>
    <d v="2014-03-12T00:00:00"/>
    <n v="21"/>
  </r>
  <r>
    <n v="10452"/>
    <n v="28"/>
    <n v="36.4"/>
    <n v="15"/>
    <s v="Rössle Sauerkraut"/>
    <n v="7"/>
    <x v="2"/>
    <n v="546"/>
    <x v="45"/>
    <n v="8"/>
    <x v="6"/>
    <x v="165"/>
    <d v="2014-02-26T00:00:00"/>
    <n v="6"/>
  </r>
  <r>
    <n v="10452"/>
    <n v="44"/>
    <n v="15.5"/>
    <n v="100"/>
    <s v="Gula Malacca"/>
    <n v="2"/>
    <x v="4"/>
    <n v="1550"/>
    <x v="45"/>
    <n v="8"/>
    <x v="6"/>
    <x v="165"/>
    <d v="2014-02-26T00:00:00"/>
    <n v="6"/>
  </r>
  <r>
    <n v="10453"/>
    <n v="48"/>
    <n v="10.199999999999999"/>
    <n v="15"/>
    <s v="Chocolade"/>
    <n v="3"/>
    <x v="5"/>
    <n v="153"/>
    <x v="55"/>
    <n v="1"/>
    <x v="5"/>
    <x v="166"/>
    <d v="2014-02-26T00:00:00"/>
    <n v="5"/>
  </r>
  <r>
    <n v="10453"/>
    <n v="70"/>
    <n v="12"/>
    <n v="25"/>
    <s v="Outback Lager"/>
    <n v="1"/>
    <x v="6"/>
    <n v="300"/>
    <x v="55"/>
    <n v="1"/>
    <x v="5"/>
    <x v="166"/>
    <d v="2014-02-26T00:00:00"/>
    <n v="5"/>
  </r>
  <r>
    <n v="10454"/>
    <n v="16"/>
    <n v="13.9"/>
    <n v="20"/>
    <s v="Pavlova"/>
    <n v="3"/>
    <x v="5"/>
    <n v="278"/>
    <x v="53"/>
    <n v="4"/>
    <x v="2"/>
    <x v="166"/>
    <d v="2014-02-25T00:00:00"/>
    <n v="4"/>
  </r>
  <r>
    <n v="10454"/>
    <n v="33"/>
    <n v="2"/>
    <n v="20"/>
    <s v="Geitost"/>
    <n v="4"/>
    <x v="0"/>
    <n v="40"/>
    <x v="53"/>
    <n v="4"/>
    <x v="2"/>
    <x v="166"/>
    <d v="2014-02-25T00:00:00"/>
    <n v="4"/>
  </r>
  <r>
    <n v="10454"/>
    <n v="46"/>
    <n v="9.6"/>
    <n v="10"/>
    <s v="Spegesild"/>
    <n v="8"/>
    <x v="3"/>
    <n v="96"/>
    <x v="53"/>
    <n v="4"/>
    <x v="2"/>
    <x v="166"/>
    <d v="2014-02-25T00:00:00"/>
    <n v="4"/>
  </r>
  <r>
    <n v="10455"/>
    <n v="39"/>
    <n v="14.4"/>
    <n v="20"/>
    <s v="Chartreuse verte"/>
    <n v="1"/>
    <x v="6"/>
    <n v="288"/>
    <x v="16"/>
    <n v="8"/>
    <x v="6"/>
    <x v="167"/>
    <d v="2014-03-03T00:00:00"/>
    <n v="7"/>
  </r>
  <r>
    <n v="10455"/>
    <n v="53"/>
    <n v="26.2"/>
    <n v="50"/>
    <s v="Perth Pasties"/>
    <n v="6"/>
    <x v="7"/>
    <n v="1310"/>
    <x v="16"/>
    <n v="8"/>
    <x v="6"/>
    <x v="167"/>
    <d v="2014-03-03T00:00:00"/>
    <n v="7"/>
  </r>
  <r>
    <n v="10455"/>
    <n v="61"/>
    <n v="22.8"/>
    <n v="25"/>
    <s v="Sirop d'érable"/>
    <n v="2"/>
    <x v="4"/>
    <n v="570"/>
    <x v="16"/>
    <n v="8"/>
    <x v="6"/>
    <x v="167"/>
    <d v="2014-03-03T00:00:00"/>
    <n v="7"/>
  </r>
  <r>
    <n v="10455"/>
    <n v="71"/>
    <n v="17.2"/>
    <n v="30"/>
    <s v="Flotemysost"/>
    <n v="4"/>
    <x v="0"/>
    <n v="516"/>
    <x v="16"/>
    <n v="8"/>
    <x v="6"/>
    <x v="167"/>
    <d v="2014-03-03T00:00:00"/>
    <n v="7"/>
  </r>
  <r>
    <n v="10456"/>
    <n v="21"/>
    <n v="8"/>
    <n v="40"/>
    <s v="Sir Rodney's Scones"/>
    <n v="3"/>
    <x v="5"/>
    <n v="320"/>
    <x v="44"/>
    <n v="8"/>
    <x v="6"/>
    <x v="168"/>
    <d v="2014-02-28T00:00:00"/>
    <n v="3"/>
  </r>
  <r>
    <n v="10456"/>
    <n v="49"/>
    <n v="16"/>
    <n v="21"/>
    <s v="Maxilaku"/>
    <n v="3"/>
    <x v="5"/>
    <n v="336"/>
    <x v="44"/>
    <n v="8"/>
    <x v="6"/>
    <x v="168"/>
    <d v="2014-02-28T00:00:00"/>
    <n v="3"/>
  </r>
  <r>
    <n v="10457"/>
    <n v="59"/>
    <n v="44"/>
    <n v="36"/>
    <s v="Raclette Courdavault"/>
    <n v="4"/>
    <x v="0"/>
    <n v="1584"/>
    <x v="44"/>
    <n v="2"/>
    <x v="7"/>
    <x v="168"/>
    <d v="2014-03-03T00:00:00"/>
    <n v="6"/>
  </r>
  <r>
    <n v="10458"/>
    <n v="26"/>
    <n v="24.9"/>
    <n v="30"/>
    <s v="Gumbär Gummibärchen"/>
    <n v="3"/>
    <x v="5"/>
    <n v="747"/>
    <x v="4"/>
    <n v="7"/>
    <x v="8"/>
    <x v="169"/>
    <d v="2014-03-04T00:00:00"/>
    <n v="6"/>
  </r>
  <r>
    <n v="10458"/>
    <n v="28"/>
    <n v="36.4"/>
    <n v="30"/>
    <s v="Rössle Sauerkraut"/>
    <n v="7"/>
    <x v="2"/>
    <n v="1092"/>
    <x v="4"/>
    <n v="7"/>
    <x v="8"/>
    <x v="169"/>
    <d v="2014-03-04T00:00:00"/>
    <n v="6"/>
  </r>
  <r>
    <n v="10458"/>
    <n v="43"/>
    <n v="36.799999999999997"/>
    <n v="20"/>
    <s v="Ipoh Coffee"/>
    <n v="1"/>
    <x v="6"/>
    <n v="736"/>
    <x v="4"/>
    <n v="7"/>
    <x v="8"/>
    <x v="169"/>
    <d v="2014-03-04T00:00:00"/>
    <n v="6"/>
  </r>
  <r>
    <n v="10458"/>
    <n v="56"/>
    <n v="30.4"/>
    <n v="15"/>
    <s v="Gnocchi di nonna Alice"/>
    <n v="5"/>
    <x v="1"/>
    <n v="456"/>
    <x v="4"/>
    <n v="7"/>
    <x v="8"/>
    <x v="169"/>
    <d v="2014-03-04T00:00:00"/>
    <n v="6"/>
  </r>
  <r>
    <n v="10458"/>
    <n v="71"/>
    <n v="17.2"/>
    <n v="50"/>
    <s v="Flotemysost"/>
    <n v="4"/>
    <x v="0"/>
    <n v="860"/>
    <x v="4"/>
    <n v="7"/>
    <x v="8"/>
    <x v="169"/>
    <d v="2014-03-04T00:00:00"/>
    <n v="6"/>
  </r>
  <r>
    <n v="10459"/>
    <n v="7"/>
    <n v="24"/>
    <n v="16"/>
    <s v="Uncle Bob's Organic Dried Pears"/>
    <n v="7"/>
    <x v="2"/>
    <n v="384"/>
    <x v="3"/>
    <n v="4"/>
    <x v="2"/>
    <x v="170"/>
    <d v="2014-02-28T00:00:00"/>
    <n v="1"/>
  </r>
  <r>
    <n v="10459"/>
    <n v="46"/>
    <n v="9.6"/>
    <n v="20"/>
    <s v="Spegesild"/>
    <n v="8"/>
    <x v="3"/>
    <n v="192"/>
    <x v="3"/>
    <n v="4"/>
    <x v="2"/>
    <x v="170"/>
    <d v="2014-02-28T00:00:00"/>
    <n v="1"/>
  </r>
  <r>
    <n v="10459"/>
    <n v="72"/>
    <n v="27.8"/>
    <n v="40"/>
    <s v="Mozzarella di Giovanni"/>
    <n v="4"/>
    <x v="0"/>
    <n v="1112"/>
    <x v="3"/>
    <n v="4"/>
    <x v="2"/>
    <x v="170"/>
    <d v="2014-02-28T00:00:00"/>
    <n v="1"/>
  </r>
  <r>
    <n v="10460"/>
    <n v="68"/>
    <n v="10"/>
    <n v="21"/>
    <s v="Scottish Longbreads"/>
    <n v="3"/>
    <x v="5"/>
    <n v="210"/>
    <x v="14"/>
    <n v="8"/>
    <x v="6"/>
    <x v="171"/>
    <d v="2014-03-03T00:00:00"/>
    <n v="3"/>
  </r>
  <r>
    <n v="10460"/>
    <n v="75"/>
    <n v="6.2"/>
    <n v="4"/>
    <s v="Rhönbräu Klosterbier"/>
    <n v="1"/>
    <x v="6"/>
    <n v="24.8"/>
    <x v="14"/>
    <n v="8"/>
    <x v="6"/>
    <x v="171"/>
    <d v="2014-03-03T00:00:00"/>
    <n v="3"/>
  </r>
  <r>
    <n v="10461"/>
    <n v="21"/>
    <n v="8"/>
    <n v="40"/>
    <s v="Sir Rodney's Scones"/>
    <n v="3"/>
    <x v="5"/>
    <n v="320"/>
    <x v="28"/>
    <n v="1"/>
    <x v="5"/>
    <x v="171"/>
    <d v="2014-03-05T00:00:00"/>
    <n v="5"/>
  </r>
  <r>
    <n v="10461"/>
    <n v="30"/>
    <n v="20.7"/>
    <n v="28"/>
    <s v="Nord-Ost Matjeshering"/>
    <n v="8"/>
    <x v="3"/>
    <n v="579.6"/>
    <x v="28"/>
    <n v="1"/>
    <x v="5"/>
    <x v="171"/>
    <d v="2014-03-05T00:00:00"/>
    <n v="5"/>
  </r>
  <r>
    <n v="10461"/>
    <n v="55"/>
    <n v="19.2"/>
    <n v="60"/>
    <s v="Pâté chinois"/>
    <n v="6"/>
    <x v="7"/>
    <n v="1152"/>
    <x v="28"/>
    <n v="1"/>
    <x v="5"/>
    <x v="171"/>
    <d v="2014-03-05T00:00:00"/>
    <n v="5"/>
  </r>
  <r>
    <n v="10462"/>
    <n v="13"/>
    <n v="4.8"/>
    <n v="1"/>
    <s v="Konbu"/>
    <n v="8"/>
    <x v="3"/>
    <n v="4.8"/>
    <x v="72"/>
    <n v="2"/>
    <x v="7"/>
    <x v="172"/>
    <d v="2014-03-18T00:00:00"/>
    <n v="15"/>
  </r>
  <r>
    <n v="10462"/>
    <n v="23"/>
    <n v="7.2"/>
    <n v="21"/>
    <s v="Tunnbröd"/>
    <n v="5"/>
    <x v="1"/>
    <n v="151.20000000000002"/>
    <x v="72"/>
    <n v="2"/>
    <x v="7"/>
    <x v="172"/>
    <d v="2014-03-18T00:00:00"/>
    <n v="15"/>
  </r>
  <r>
    <n v="10463"/>
    <n v="19"/>
    <n v="7.3"/>
    <n v="21"/>
    <s v="Teatime Chocolate Biscuits"/>
    <n v="3"/>
    <x v="5"/>
    <n v="153.29999999999998"/>
    <x v="4"/>
    <n v="5"/>
    <x v="0"/>
    <x v="173"/>
    <d v="2014-03-06T00:00:00"/>
    <n v="2"/>
  </r>
  <r>
    <n v="10463"/>
    <n v="42"/>
    <n v="11.2"/>
    <n v="50"/>
    <s v="Singaporean Hokkien Fried Mee"/>
    <n v="5"/>
    <x v="1"/>
    <n v="560"/>
    <x v="4"/>
    <n v="5"/>
    <x v="0"/>
    <x v="173"/>
    <d v="2014-03-06T00:00:00"/>
    <n v="2"/>
  </r>
  <r>
    <n v="10464"/>
    <n v="4"/>
    <n v="17.600000000000001"/>
    <n v="16"/>
    <s v="Chef Anton's Cajun Seasoning"/>
    <n v="2"/>
    <x v="4"/>
    <n v="281.60000000000002"/>
    <x v="47"/>
    <n v="4"/>
    <x v="2"/>
    <x v="173"/>
    <d v="2014-03-14T00:00:00"/>
    <n v="10"/>
  </r>
  <r>
    <n v="10464"/>
    <n v="43"/>
    <n v="36.799999999999997"/>
    <n v="3"/>
    <s v="Ipoh Coffee"/>
    <n v="1"/>
    <x v="6"/>
    <n v="110.39999999999999"/>
    <x v="47"/>
    <n v="4"/>
    <x v="2"/>
    <x v="173"/>
    <d v="2014-03-14T00:00:00"/>
    <n v="10"/>
  </r>
  <r>
    <n v="10464"/>
    <n v="56"/>
    <n v="30.4"/>
    <n v="30"/>
    <s v="Gnocchi di nonna Alice"/>
    <n v="5"/>
    <x v="1"/>
    <n v="912"/>
    <x v="47"/>
    <n v="4"/>
    <x v="2"/>
    <x v="173"/>
    <d v="2014-03-14T00:00:00"/>
    <n v="10"/>
  </r>
  <r>
    <n v="10464"/>
    <n v="60"/>
    <n v="27.2"/>
    <n v="20"/>
    <s v="Camembert Pierrot"/>
    <n v="4"/>
    <x v="0"/>
    <n v="544"/>
    <x v="47"/>
    <n v="4"/>
    <x v="2"/>
    <x v="173"/>
    <d v="2014-03-14T00:00:00"/>
    <n v="10"/>
  </r>
  <r>
    <n v="10465"/>
    <n v="24"/>
    <n v="3.6"/>
    <n v="25"/>
    <s v="Guarana Fantastica"/>
    <n v="1"/>
    <x v="6"/>
    <n v="90"/>
    <x v="61"/>
    <n v="1"/>
    <x v="5"/>
    <x v="174"/>
    <d v="2014-03-14T00:00:00"/>
    <n v="9"/>
  </r>
  <r>
    <n v="10465"/>
    <n v="29"/>
    <n v="99"/>
    <n v="18"/>
    <s v="Thüringer Rostbratwurst"/>
    <n v="6"/>
    <x v="7"/>
    <n v="1782"/>
    <x v="61"/>
    <n v="1"/>
    <x v="5"/>
    <x v="174"/>
    <d v="2014-03-14T00:00:00"/>
    <n v="9"/>
  </r>
  <r>
    <n v="10465"/>
    <n v="40"/>
    <n v="14.7"/>
    <n v="20"/>
    <s v="Boston Crab Meat"/>
    <n v="8"/>
    <x v="3"/>
    <n v="294"/>
    <x v="61"/>
    <n v="1"/>
    <x v="5"/>
    <x v="174"/>
    <d v="2014-03-14T00:00:00"/>
    <n v="9"/>
  </r>
  <r>
    <n v="10465"/>
    <n v="45"/>
    <n v="7.6"/>
    <n v="30"/>
    <s v="Rogede sild"/>
    <n v="8"/>
    <x v="3"/>
    <n v="228"/>
    <x v="61"/>
    <n v="1"/>
    <x v="5"/>
    <x v="174"/>
    <d v="2014-03-14T00:00:00"/>
    <n v="9"/>
  </r>
  <r>
    <n v="10465"/>
    <n v="50"/>
    <n v="13"/>
    <n v="25"/>
    <s v="Valkoinen suklaa"/>
    <n v="3"/>
    <x v="5"/>
    <n v="325"/>
    <x v="61"/>
    <n v="1"/>
    <x v="5"/>
    <x v="174"/>
    <d v="2014-03-14T00:00:00"/>
    <n v="9"/>
  </r>
  <r>
    <n v="10466"/>
    <n v="11"/>
    <n v="16.8"/>
    <n v="10"/>
    <s v="Queso Cabrales"/>
    <n v="4"/>
    <x v="0"/>
    <n v="168"/>
    <x v="32"/>
    <n v="4"/>
    <x v="2"/>
    <x v="175"/>
    <d v="2014-03-13T00:00:00"/>
    <n v="7"/>
  </r>
  <r>
    <n v="10466"/>
    <n v="46"/>
    <n v="9.6"/>
    <n v="5"/>
    <s v="Spegesild"/>
    <n v="8"/>
    <x v="3"/>
    <n v="48"/>
    <x v="32"/>
    <n v="4"/>
    <x v="2"/>
    <x v="175"/>
    <d v="2014-03-13T00:00:00"/>
    <n v="7"/>
  </r>
  <r>
    <n v="10467"/>
    <n v="24"/>
    <n v="3.6"/>
    <n v="28"/>
    <s v="Guarana Fantastica"/>
    <n v="1"/>
    <x v="6"/>
    <n v="100.8"/>
    <x v="22"/>
    <n v="8"/>
    <x v="6"/>
    <x v="175"/>
    <d v="2014-03-11T00:00:00"/>
    <n v="5"/>
  </r>
  <r>
    <n v="10467"/>
    <n v="25"/>
    <n v="11.2"/>
    <n v="12"/>
    <s v="NuNuCa Nuß-Nougat-Creme"/>
    <n v="3"/>
    <x v="5"/>
    <n v="134.39999999999998"/>
    <x v="22"/>
    <n v="8"/>
    <x v="6"/>
    <x v="175"/>
    <d v="2014-03-11T00:00:00"/>
    <n v="5"/>
  </r>
  <r>
    <n v="10468"/>
    <n v="30"/>
    <n v="20.7"/>
    <n v="8"/>
    <s v="Nord-Ost Matjeshering"/>
    <n v="8"/>
    <x v="3"/>
    <n v="165.6"/>
    <x v="44"/>
    <n v="3"/>
    <x v="3"/>
    <x v="176"/>
    <d v="2014-03-12T00:00:00"/>
    <n v="5"/>
  </r>
  <r>
    <n v="10468"/>
    <n v="43"/>
    <n v="36.799999999999997"/>
    <n v="15"/>
    <s v="Ipoh Coffee"/>
    <n v="1"/>
    <x v="6"/>
    <n v="552"/>
    <x v="44"/>
    <n v="3"/>
    <x v="3"/>
    <x v="176"/>
    <d v="2014-03-12T00:00:00"/>
    <n v="5"/>
  </r>
  <r>
    <n v="10469"/>
    <n v="2"/>
    <n v="15.2"/>
    <n v="40"/>
    <s v="Chang"/>
    <n v="1"/>
    <x v="6"/>
    <n v="608"/>
    <x v="19"/>
    <n v="1"/>
    <x v="5"/>
    <x v="177"/>
    <d v="2014-03-14T00:00:00"/>
    <n v="4"/>
  </r>
  <r>
    <n v="10469"/>
    <n v="16"/>
    <n v="13.9"/>
    <n v="35"/>
    <s v="Pavlova"/>
    <n v="3"/>
    <x v="5"/>
    <n v="486.5"/>
    <x v="19"/>
    <n v="1"/>
    <x v="5"/>
    <x v="177"/>
    <d v="2014-03-14T00:00:00"/>
    <n v="4"/>
  </r>
  <r>
    <n v="10469"/>
    <n v="44"/>
    <n v="15.5"/>
    <n v="2"/>
    <s v="Gula Malacca"/>
    <n v="2"/>
    <x v="4"/>
    <n v="31"/>
    <x v="19"/>
    <n v="1"/>
    <x v="5"/>
    <x v="177"/>
    <d v="2014-03-14T00:00:00"/>
    <n v="4"/>
  </r>
  <r>
    <n v="10470"/>
    <n v="18"/>
    <n v="50"/>
    <n v="30"/>
    <s v="Carnarvon Tigers"/>
    <n v="8"/>
    <x v="3"/>
    <n v="1500"/>
    <x v="48"/>
    <n v="4"/>
    <x v="2"/>
    <x v="178"/>
    <d v="2014-03-14T00:00:00"/>
    <n v="3"/>
  </r>
  <r>
    <n v="10470"/>
    <n v="23"/>
    <n v="7.2"/>
    <n v="15"/>
    <s v="Tunnbröd"/>
    <n v="5"/>
    <x v="1"/>
    <n v="108"/>
    <x v="48"/>
    <n v="4"/>
    <x v="2"/>
    <x v="178"/>
    <d v="2014-03-14T00:00:00"/>
    <n v="3"/>
  </r>
  <r>
    <n v="10470"/>
    <n v="64"/>
    <n v="26.6"/>
    <n v="8"/>
    <s v="Wimmers gute Semmelknödel"/>
    <n v="5"/>
    <x v="1"/>
    <n v="212.8"/>
    <x v="48"/>
    <n v="4"/>
    <x v="2"/>
    <x v="178"/>
    <d v="2014-03-14T00:00:00"/>
    <n v="3"/>
  </r>
  <r>
    <n v="10471"/>
    <n v="7"/>
    <n v="24"/>
    <n v="30"/>
    <s v="Uncle Bob's Organic Dried Pears"/>
    <n v="7"/>
    <x v="2"/>
    <n v="720"/>
    <x v="31"/>
    <n v="2"/>
    <x v="7"/>
    <x v="178"/>
    <d v="2014-03-18T00:00:00"/>
    <n v="7"/>
  </r>
  <r>
    <n v="10471"/>
    <n v="56"/>
    <n v="30.4"/>
    <n v="20"/>
    <s v="Gnocchi di nonna Alice"/>
    <n v="5"/>
    <x v="1"/>
    <n v="608"/>
    <x v="31"/>
    <n v="2"/>
    <x v="7"/>
    <x v="178"/>
    <d v="2014-03-18T00:00:00"/>
    <n v="7"/>
  </r>
  <r>
    <n v="10472"/>
    <n v="24"/>
    <n v="3.6"/>
    <n v="80"/>
    <s v="Guarana Fantastica"/>
    <n v="1"/>
    <x v="6"/>
    <n v="288"/>
    <x v="56"/>
    <n v="8"/>
    <x v="6"/>
    <x v="179"/>
    <d v="2014-03-19T00:00:00"/>
    <n v="7"/>
  </r>
  <r>
    <n v="10472"/>
    <n v="51"/>
    <n v="42.4"/>
    <n v="18"/>
    <s v="Manjimup Dried Apples"/>
    <n v="7"/>
    <x v="2"/>
    <n v="763.19999999999993"/>
    <x v="56"/>
    <n v="8"/>
    <x v="6"/>
    <x v="179"/>
    <d v="2014-03-19T00:00:00"/>
    <n v="7"/>
  </r>
  <r>
    <n v="10473"/>
    <n v="33"/>
    <n v="2"/>
    <n v="12"/>
    <s v="Geitost"/>
    <n v="4"/>
    <x v="0"/>
    <n v="24"/>
    <x v="42"/>
    <n v="1"/>
    <x v="5"/>
    <x v="180"/>
    <d v="2014-03-21T00:00:00"/>
    <n v="8"/>
  </r>
  <r>
    <n v="10473"/>
    <n v="71"/>
    <n v="17.2"/>
    <n v="12"/>
    <s v="Flotemysost"/>
    <n v="4"/>
    <x v="0"/>
    <n v="206.39999999999998"/>
    <x v="42"/>
    <n v="1"/>
    <x v="5"/>
    <x v="180"/>
    <d v="2014-03-21T00:00:00"/>
    <n v="8"/>
  </r>
  <r>
    <n v="10474"/>
    <n v="14"/>
    <n v="18.600000000000001"/>
    <n v="12"/>
    <s v="Tofu"/>
    <n v="7"/>
    <x v="2"/>
    <n v="223.20000000000002"/>
    <x v="43"/>
    <n v="5"/>
    <x v="0"/>
    <x v="180"/>
    <d v="2014-03-21T00:00:00"/>
    <n v="8"/>
  </r>
  <r>
    <n v="10474"/>
    <n v="28"/>
    <n v="36.4"/>
    <n v="18"/>
    <s v="Rössle Sauerkraut"/>
    <n v="7"/>
    <x v="2"/>
    <n v="655.19999999999993"/>
    <x v="43"/>
    <n v="5"/>
    <x v="0"/>
    <x v="180"/>
    <d v="2014-03-21T00:00:00"/>
    <n v="8"/>
  </r>
  <r>
    <n v="10474"/>
    <n v="40"/>
    <n v="14.7"/>
    <n v="21"/>
    <s v="Boston Crab Meat"/>
    <n v="8"/>
    <x v="3"/>
    <n v="308.7"/>
    <x v="43"/>
    <n v="5"/>
    <x v="0"/>
    <x v="180"/>
    <d v="2014-03-21T00:00:00"/>
    <n v="8"/>
  </r>
  <r>
    <n v="10474"/>
    <n v="75"/>
    <n v="6.2"/>
    <n v="10"/>
    <s v="Rhönbräu Klosterbier"/>
    <n v="1"/>
    <x v="6"/>
    <n v="62"/>
    <x v="43"/>
    <n v="5"/>
    <x v="0"/>
    <x v="180"/>
    <d v="2014-03-21T00:00:00"/>
    <n v="8"/>
  </r>
  <r>
    <n v="10475"/>
    <n v="31"/>
    <n v="10"/>
    <n v="35"/>
    <s v="Gorgonzola Telino"/>
    <n v="4"/>
    <x v="0"/>
    <n v="350"/>
    <x v="4"/>
    <n v="9"/>
    <x v="4"/>
    <x v="181"/>
    <d v="2014-04-04T00:00:00"/>
    <n v="21"/>
  </r>
  <r>
    <n v="10475"/>
    <n v="66"/>
    <n v="13.6"/>
    <n v="60"/>
    <s v="Louisiana Hot Spiced Okra"/>
    <n v="2"/>
    <x v="4"/>
    <n v="816"/>
    <x v="4"/>
    <n v="9"/>
    <x v="4"/>
    <x v="181"/>
    <d v="2014-04-04T00:00:00"/>
    <n v="21"/>
  </r>
  <r>
    <n v="10475"/>
    <n v="76"/>
    <n v="14.4"/>
    <n v="42"/>
    <s v="Lakkaliköri"/>
    <n v="1"/>
    <x v="6"/>
    <n v="604.80000000000007"/>
    <x v="4"/>
    <n v="9"/>
    <x v="4"/>
    <x v="181"/>
    <d v="2014-04-04T00:00:00"/>
    <n v="21"/>
  </r>
  <r>
    <n v="10476"/>
    <n v="55"/>
    <n v="19.2"/>
    <n v="2"/>
    <s v="Pâté chinois"/>
    <n v="6"/>
    <x v="7"/>
    <n v="38.4"/>
    <x v="8"/>
    <n v="8"/>
    <x v="6"/>
    <x v="182"/>
    <d v="2014-03-24T00:00:00"/>
    <n v="7"/>
  </r>
  <r>
    <n v="10476"/>
    <n v="70"/>
    <n v="12"/>
    <n v="12"/>
    <s v="Outback Lager"/>
    <n v="1"/>
    <x v="6"/>
    <n v="144"/>
    <x v="8"/>
    <n v="8"/>
    <x v="6"/>
    <x v="182"/>
    <d v="2014-03-24T00:00:00"/>
    <n v="7"/>
  </r>
  <r>
    <n v="10477"/>
    <n v="1"/>
    <n v="14.4"/>
    <n v="15"/>
    <s v="Chai"/>
    <n v="1"/>
    <x v="6"/>
    <n v="216"/>
    <x v="50"/>
    <n v="5"/>
    <x v="0"/>
    <x v="182"/>
    <d v="2014-03-25T00:00:00"/>
    <n v="8"/>
  </r>
  <r>
    <n v="10477"/>
    <n v="21"/>
    <n v="8"/>
    <n v="21"/>
    <s v="Sir Rodney's Scones"/>
    <n v="3"/>
    <x v="5"/>
    <n v="168"/>
    <x v="50"/>
    <n v="5"/>
    <x v="0"/>
    <x v="182"/>
    <d v="2014-03-25T00:00:00"/>
    <n v="8"/>
  </r>
  <r>
    <n v="10477"/>
    <n v="39"/>
    <n v="14.4"/>
    <n v="20"/>
    <s v="Chartreuse verte"/>
    <n v="1"/>
    <x v="6"/>
    <n v="288"/>
    <x v="50"/>
    <n v="5"/>
    <x v="0"/>
    <x v="182"/>
    <d v="2014-03-25T00:00:00"/>
    <n v="8"/>
  </r>
  <r>
    <n v="10478"/>
    <n v="10"/>
    <n v="24.8"/>
    <n v="20"/>
    <s v="Ikura"/>
    <n v="8"/>
    <x v="3"/>
    <n v="496"/>
    <x v="3"/>
    <n v="2"/>
    <x v="7"/>
    <x v="183"/>
    <d v="2014-03-26T00:00:00"/>
    <n v="8"/>
  </r>
  <r>
    <n v="10479"/>
    <n v="38"/>
    <n v="210.8"/>
    <n v="30"/>
    <s v="Côte de Blaye"/>
    <n v="1"/>
    <x v="6"/>
    <n v="6324"/>
    <x v="13"/>
    <n v="3"/>
    <x v="3"/>
    <x v="184"/>
    <d v="2014-03-21T00:00:00"/>
    <n v="2"/>
  </r>
  <r>
    <n v="10479"/>
    <n v="53"/>
    <n v="26.2"/>
    <n v="28"/>
    <s v="Perth Pasties"/>
    <n v="6"/>
    <x v="7"/>
    <n v="733.6"/>
    <x v="13"/>
    <n v="3"/>
    <x v="3"/>
    <x v="184"/>
    <d v="2014-03-21T00:00:00"/>
    <n v="2"/>
  </r>
  <r>
    <n v="10479"/>
    <n v="59"/>
    <n v="44"/>
    <n v="60"/>
    <s v="Raclette Courdavault"/>
    <n v="4"/>
    <x v="0"/>
    <n v="2640"/>
    <x v="13"/>
    <n v="3"/>
    <x v="3"/>
    <x v="184"/>
    <d v="2014-03-21T00:00:00"/>
    <n v="2"/>
  </r>
  <r>
    <n v="10479"/>
    <n v="64"/>
    <n v="26.6"/>
    <n v="30"/>
    <s v="Wimmers gute Semmelknödel"/>
    <n v="5"/>
    <x v="1"/>
    <n v="798"/>
    <x v="13"/>
    <n v="3"/>
    <x v="3"/>
    <x v="184"/>
    <d v="2014-03-21T00:00:00"/>
    <n v="2"/>
  </r>
  <r>
    <n v="10480"/>
    <n v="47"/>
    <n v="7.6"/>
    <n v="30"/>
    <s v="Zaanse koeken"/>
    <n v="3"/>
    <x v="5"/>
    <n v="228"/>
    <x v="68"/>
    <n v="6"/>
    <x v="1"/>
    <x v="185"/>
    <d v="2014-03-24T00:00:00"/>
    <n v="4"/>
  </r>
  <r>
    <n v="10480"/>
    <n v="59"/>
    <n v="44"/>
    <n v="12"/>
    <s v="Raclette Courdavault"/>
    <n v="4"/>
    <x v="0"/>
    <n v="528"/>
    <x v="68"/>
    <n v="6"/>
    <x v="1"/>
    <x v="185"/>
    <d v="2014-03-24T00:00:00"/>
    <n v="4"/>
  </r>
  <r>
    <n v="10481"/>
    <n v="49"/>
    <n v="16"/>
    <n v="24"/>
    <s v="Maxilaku"/>
    <n v="3"/>
    <x v="5"/>
    <n v="384"/>
    <x v="29"/>
    <n v="8"/>
    <x v="6"/>
    <x v="185"/>
    <d v="2014-03-25T00:00:00"/>
    <n v="5"/>
  </r>
  <r>
    <n v="10481"/>
    <n v="60"/>
    <n v="27.2"/>
    <n v="40"/>
    <s v="Camembert Pierrot"/>
    <n v="4"/>
    <x v="0"/>
    <n v="1088"/>
    <x v="29"/>
    <n v="8"/>
    <x v="6"/>
    <x v="185"/>
    <d v="2014-03-25T00:00:00"/>
    <n v="5"/>
  </r>
  <r>
    <n v="10482"/>
    <n v="40"/>
    <n v="14.7"/>
    <n v="10"/>
    <s v="Boston Crab Meat"/>
    <n v="8"/>
    <x v="3"/>
    <n v="147"/>
    <x v="74"/>
    <n v="1"/>
    <x v="5"/>
    <x v="186"/>
    <d v="2014-04-10T00:00:00"/>
    <n v="20"/>
  </r>
  <r>
    <n v="10483"/>
    <n v="34"/>
    <n v="11.2"/>
    <n v="35"/>
    <s v="Sasquatch Ale"/>
    <n v="1"/>
    <x v="6"/>
    <n v="392"/>
    <x v="19"/>
    <n v="7"/>
    <x v="8"/>
    <x v="187"/>
    <d v="2014-04-25T00:00:00"/>
    <n v="32"/>
  </r>
  <r>
    <n v="10483"/>
    <n v="77"/>
    <n v="10.4"/>
    <n v="30"/>
    <s v="Original Frankfurter Grüne Soße"/>
    <n v="2"/>
    <x v="4"/>
    <n v="312"/>
    <x v="19"/>
    <n v="7"/>
    <x v="8"/>
    <x v="187"/>
    <d v="2014-04-25T00:00:00"/>
    <n v="32"/>
  </r>
  <r>
    <n v="10484"/>
    <n v="21"/>
    <n v="8"/>
    <n v="14"/>
    <s v="Sir Rodney's Scones"/>
    <n v="3"/>
    <x v="5"/>
    <n v="112"/>
    <x v="31"/>
    <n v="3"/>
    <x v="3"/>
    <x v="187"/>
    <d v="2014-04-01T00:00:00"/>
    <n v="8"/>
  </r>
  <r>
    <n v="10484"/>
    <n v="40"/>
    <n v="14.7"/>
    <n v="10"/>
    <s v="Boston Crab Meat"/>
    <n v="8"/>
    <x v="3"/>
    <n v="147"/>
    <x v="31"/>
    <n v="3"/>
    <x v="3"/>
    <x v="187"/>
    <d v="2014-04-01T00:00:00"/>
    <n v="8"/>
  </r>
  <r>
    <n v="10484"/>
    <n v="51"/>
    <n v="42.4"/>
    <n v="3"/>
    <s v="Manjimup Dried Apples"/>
    <n v="7"/>
    <x v="2"/>
    <n v="127.19999999999999"/>
    <x v="31"/>
    <n v="3"/>
    <x v="3"/>
    <x v="187"/>
    <d v="2014-04-01T00:00:00"/>
    <n v="8"/>
  </r>
  <r>
    <n v="10485"/>
    <n v="2"/>
    <n v="15.2"/>
    <n v="20"/>
    <s v="Chang"/>
    <n v="1"/>
    <x v="6"/>
    <n v="304"/>
    <x v="67"/>
    <n v="4"/>
    <x v="2"/>
    <x v="188"/>
    <d v="2014-03-31T00:00:00"/>
    <n v="6"/>
  </r>
  <r>
    <n v="10485"/>
    <n v="3"/>
    <n v="8"/>
    <n v="20"/>
    <s v="Aniseed Syrup"/>
    <n v="2"/>
    <x v="4"/>
    <n v="160"/>
    <x v="67"/>
    <n v="4"/>
    <x v="2"/>
    <x v="188"/>
    <d v="2014-03-31T00:00:00"/>
    <n v="6"/>
  </r>
  <r>
    <n v="10485"/>
    <n v="55"/>
    <n v="19.2"/>
    <n v="30"/>
    <s v="Pâté chinois"/>
    <n v="6"/>
    <x v="7"/>
    <n v="576"/>
    <x v="67"/>
    <n v="4"/>
    <x v="2"/>
    <x v="188"/>
    <d v="2014-03-31T00:00:00"/>
    <n v="6"/>
  </r>
  <r>
    <n v="10485"/>
    <n v="70"/>
    <n v="12"/>
    <n v="60"/>
    <s v="Outback Lager"/>
    <n v="1"/>
    <x v="6"/>
    <n v="720"/>
    <x v="67"/>
    <n v="4"/>
    <x v="2"/>
    <x v="188"/>
    <d v="2014-03-31T00:00:00"/>
    <n v="6"/>
  </r>
  <r>
    <n v="10486"/>
    <n v="11"/>
    <n v="16.8"/>
    <n v="5"/>
    <s v="Queso Cabrales"/>
    <n v="4"/>
    <x v="0"/>
    <n v="84"/>
    <x v="8"/>
    <n v="1"/>
    <x v="5"/>
    <x v="189"/>
    <d v="2014-04-02T00:00:00"/>
    <n v="7"/>
  </r>
  <r>
    <n v="10486"/>
    <n v="51"/>
    <n v="42.4"/>
    <n v="25"/>
    <s v="Manjimup Dried Apples"/>
    <n v="7"/>
    <x v="2"/>
    <n v="1060"/>
    <x v="8"/>
    <n v="1"/>
    <x v="5"/>
    <x v="189"/>
    <d v="2014-04-02T00:00:00"/>
    <n v="7"/>
  </r>
  <r>
    <n v="10486"/>
    <n v="74"/>
    <n v="8"/>
    <n v="16"/>
    <s v="Longlife Tofu"/>
    <n v="7"/>
    <x v="2"/>
    <n v="128"/>
    <x v="8"/>
    <n v="1"/>
    <x v="5"/>
    <x v="189"/>
    <d v="2014-04-02T00:00:00"/>
    <n v="7"/>
  </r>
  <r>
    <n v="10487"/>
    <n v="19"/>
    <n v="7.3"/>
    <n v="5"/>
    <s v="Teatime Chocolate Biscuits"/>
    <n v="3"/>
    <x v="5"/>
    <n v="36.5"/>
    <x v="62"/>
    <n v="2"/>
    <x v="7"/>
    <x v="189"/>
    <d v="2014-03-28T00:00:00"/>
    <n v="2"/>
  </r>
  <r>
    <n v="10487"/>
    <n v="26"/>
    <n v="24.9"/>
    <n v="30"/>
    <s v="Gumbär Gummibärchen"/>
    <n v="3"/>
    <x v="5"/>
    <n v="747"/>
    <x v="62"/>
    <n v="2"/>
    <x v="7"/>
    <x v="189"/>
    <d v="2014-03-28T00:00:00"/>
    <n v="2"/>
  </r>
  <r>
    <n v="10487"/>
    <n v="54"/>
    <n v="5.9"/>
    <n v="24"/>
    <s v="Tourtière"/>
    <n v="6"/>
    <x v="7"/>
    <n v="141.60000000000002"/>
    <x v="62"/>
    <n v="2"/>
    <x v="7"/>
    <x v="189"/>
    <d v="2014-03-28T00:00:00"/>
    <n v="2"/>
  </r>
  <r>
    <n v="10488"/>
    <n v="59"/>
    <n v="44"/>
    <n v="30"/>
    <s v="Raclette Courdavault"/>
    <n v="4"/>
    <x v="0"/>
    <n v="1320"/>
    <x v="17"/>
    <n v="8"/>
    <x v="6"/>
    <x v="190"/>
    <d v="2014-04-02T00:00:00"/>
    <n v="6"/>
  </r>
  <r>
    <n v="10488"/>
    <n v="73"/>
    <n v="12"/>
    <n v="20"/>
    <s v="Röd Kaviar"/>
    <n v="8"/>
    <x v="3"/>
    <n v="240"/>
    <x v="17"/>
    <n v="8"/>
    <x v="6"/>
    <x v="190"/>
    <d v="2014-04-02T00:00:00"/>
    <n v="6"/>
  </r>
  <r>
    <n v="10489"/>
    <n v="11"/>
    <n v="16.8"/>
    <n v="15"/>
    <s v="Queso Cabrales"/>
    <n v="4"/>
    <x v="0"/>
    <n v="252"/>
    <x v="54"/>
    <n v="6"/>
    <x v="1"/>
    <x v="191"/>
    <d v="2014-04-09T00:00:00"/>
    <n v="12"/>
  </r>
  <r>
    <n v="10489"/>
    <n v="16"/>
    <n v="13.9"/>
    <n v="18"/>
    <s v="Pavlova"/>
    <n v="3"/>
    <x v="5"/>
    <n v="250.20000000000002"/>
    <x v="54"/>
    <n v="6"/>
    <x v="1"/>
    <x v="191"/>
    <d v="2014-04-09T00:00:00"/>
    <n v="12"/>
  </r>
  <r>
    <n v="10490"/>
    <n v="59"/>
    <n v="44"/>
    <n v="60"/>
    <s v="Raclette Courdavault"/>
    <n v="4"/>
    <x v="0"/>
    <n v="2640"/>
    <x v="8"/>
    <n v="7"/>
    <x v="8"/>
    <x v="192"/>
    <d v="2014-04-03T00:00:00"/>
    <n v="3"/>
  </r>
  <r>
    <n v="10490"/>
    <n v="68"/>
    <n v="10"/>
    <n v="30"/>
    <s v="Scottish Longbreads"/>
    <n v="3"/>
    <x v="5"/>
    <n v="300"/>
    <x v="8"/>
    <n v="7"/>
    <x v="8"/>
    <x v="192"/>
    <d v="2014-04-03T00:00:00"/>
    <n v="3"/>
  </r>
  <r>
    <n v="10490"/>
    <n v="75"/>
    <n v="6.2"/>
    <n v="36"/>
    <s v="Rhönbräu Klosterbier"/>
    <n v="1"/>
    <x v="6"/>
    <n v="223.20000000000002"/>
    <x v="8"/>
    <n v="7"/>
    <x v="8"/>
    <x v="192"/>
    <d v="2014-04-03T00:00:00"/>
    <n v="3"/>
  </r>
  <r>
    <n v="10491"/>
    <n v="44"/>
    <n v="15.5"/>
    <n v="15"/>
    <s v="Gula Malacca"/>
    <n v="2"/>
    <x v="4"/>
    <n v="232.5"/>
    <x v="47"/>
    <n v="8"/>
    <x v="6"/>
    <x v="192"/>
    <d v="2014-04-08T00:00:00"/>
    <n v="8"/>
  </r>
  <r>
    <n v="10491"/>
    <n v="77"/>
    <n v="10.4"/>
    <n v="7"/>
    <s v="Original Frankfurter Grüne Soße"/>
    <n v="2"/>
    <x v="4"/>
    <n v="72.8"/>
    <x v="47"/>
    <n v="8"/>
    <x v="6"/>
    <x v="192"/>
    <d v="2014-04-08T00:00:00"/>
    <n v="8"/>
  </r>
  <r>
    <n v="10492"/>
    <n v="25"/>
    <n v="11.2"/>
    <n v="60"/>
    <s v="NuNuCa Nuß-Nougat-Creme"/>
    <n v="3"/>
    <x v="5"/>
    <n v="672"/>
    <x v="66"/>
    <n v="3"/>
    <x v="3"/>
    <x v="193"/>
    <d v="2014-04-11T00:00:00"/>
    <n v="10"/>
  </r>
  <r>
    <n v="10492"/>
    <n v="42"/>
    <n v="11.2"/>
    <n v="20"/>
    <s v="Singaporean Hokkien Fried Mee"/>
    <n v="5"/>
    <x v="1"/>
    <n v="224"/>
    <x v="66"/>
    <n v="3"/>
    <x v="3"/>
    <x v="193"/>
    <d v="2014-04-11T00:00:00"/>
    <n v="10"/>
  </r>
  <r>
    <n v="10493"/>
    <n v="65"/>
    <n v="16.8"/>
    <n v="15"/>
    <s v="Louisiana Fiery Hot Pepper Sauce"/>
    <n v="2"/>
    <x v="4"/>
    <n v="252"/>
    <x v="53"/>
    <n v="4"/>
    <x v="2"/>
    <x v="194"/>
    <d v="2014-04-10T00:00:00"/>
    <n v="8"/>
  </r>
  <r>
    <n v="10493"/>
    <n v="66"/>
    <n v="13.6"/>
    <n v="10"/>
    <s v="Louisiana Hot Spiced Okra"/>
    <n v="2"/>
    <x v="4"/>
    <n v="136"/>
    <x v="53"/>
    <n v="4"/>
    <x v="2"/>
    <x v="194"/>
    <d v="2014-04-10T00:00:00"/>
    <n v="8"/>
  </r>
  <r>
    <n v="10493"/>
    <n v="69"/>
    <n v="28.8"/>
    <n v="10"/>
    <s v="Gudbrandsdalsost"/>
    <n v="4"/>
    <x v="0"/>
    <n v="288"/>
    <x v="53"/>
    <n v="4"/>
    <x v="2"/>
    <x v="194"/>
    <d v="2014-04-10T00:00:00"/>
    <n v="8"/>
  </r>
  <r>
    <n v="10494"/>
    <n v="56"/>
    <n v="30.4"/>
    <n v="30"/>
    <s v="Gnocchi di nonna Alice"/>
    <n v="5"/>
    <x v="1"/>
    <n v="912"/>
    <x v="32"/>
    <n v="4"/>
    <x v="2"/>
    <x v="194"/>
    <d v="2014-04-09T00:00:00"/>
    <n v="7"/>
  </r>
  <r>
    <n v="10495"/>
    <n v="23"/>
    <n v="7.2"/>
    <n v="10"/>
    <s v="Tunnbröd"/>
    <n v="5"/>
    <x v="1"/>
    <n v="72"/>
    <x v="75"/>
    <n v="3"/>
    <x v="3"/>
    <x v="195"/>
    <d v="2014-04-11T00:00:00"/>
    <n v="8"/>
  </r>
  <r>
    <n v="10495"/>
    <n v="41"/>
    <n v="7.7"/>
    <n v="20"/>
    <s v="Jack's New England Clam Chowder"/>
    <n v="8"/>
    <x v="3"/>
    <n v="154"/>
    <x v="75"/>
    <n v="3"/>
    <x v="3"/>
    <x v="195"/>
    <d v="2014-04-11T00:00:00"/>
    <n v="8"/>
  </r>
  <r>
    <n v="10495"/>
    <n v="77"/>
    <n v="10.4"/>
    <n v="5"/>
    <s v="Original Frankfurter Grüne Soße"/>
    <n v="2"/>
    <x v="4"/>
    <n v="52"/>
    <x v="75"/>
    <n v="3"/>
    <x v="3"/>
    <x v="195"/>
    <d v="2014-04-11T00:00:00"/>
    <n v="8"/>
  </r>
  <r>
    <n v="10496"/>
    <n v="31"/>
    <n v="10"/>
    <n v="20"/>
    <s v="Gorgonzola Telino"/>
    <n v="4"/>
    <x v="0"/>
    <n v="200"/>
    <x v="33"/>
    <n v="7"/>
    <x v="8"/>
    <x v="196"/>
    <d v="2014-04-07T00:00:00"/>
    <n v="3"/>
  </r>
  <r>
    <n v="10497"/>
    <n v="56"/>
    <n v="30.4"/>
    <n v="14"/>
    <s v="Gnocchi di nonna Alice"/>
    <n v="5"/>
    <x v="1"/>
    <n v="425.59999999999997"/>
    <x v="26"/>
    <n v="7"/>
    <x v="8"/>
    <x v="196"/>
    <d v="2014-04-07T00:00:00"/>
    <n v="3"/>
  </r>
  <r>
    <n v="10497"/>
    <n v="72"/>
    <n v="27.8"/>
    <n v="25"/>
    <s v="Mozzarella di Giovanni"/>
    <n v="4"/>
    <x v="0"/>
    <n v="695"/>
    <x v="26"/>
    <n v="7"/>
    <x v="8"/>
    <x v="196"/>
    <d v="2014-04-07T00:00:00"/>
    <n v="3"/>
  </r>
  <r>
    <n v="10497"/>
    <n v="77"/>
    <n v="10.4"/>
    <n v="25"/>
    <s v="Original Frankfurter Grüne Soße"/>
    <n v="2"/>
    <x v="4"/>
    <n v="260"/>
    <x v="26"/>
    <n v="7"/>
    <x v="8"/>
    <x v="196"/>
    <d v="2014-04-07T00:00:00"/>
    <n v="3"/>
  </r>
  <r>
    <n v="10498"/>
    <n v="24"/>
    <n v="4.5"/>
    <n v="14"/>
    <s v="Guarana Fantastica"/>
    <n v="1"/>
    <x v="6"/>
    <n v="63"/>
    <x v="8"/>
    <n v="8"/>
    <x v="6"/>
    <x v="197"/>
    <d v="2014-04-11T00:00:00"/>
    <n v="4"/>
  </r>
  <r>
    <n v="10498"/>
    <n v="40"/>
    <n v="18.399999999999999"/>
    <n v="5"/>
    <s v="Boston Crab Meat"/>
    <n v="8"/>
    <x v="3"/>
    <n v="92"/>
    <x v="8"/>
    <n v="8"/>
    <x v="6"/>
    <x v="197"/>
    <d v="2014-04-11T00:00:00"/>
    <n v="4"/>
  </r>
  <r>
    <n v="10498"/>
    <n v="42"/>
    <n v="14"/>
    <n v="30"/>
    <s v="Singaporean Hokkien Fried Mee"/>
    <n v="5"/>
    <x v="1"/>
    <n v="420"/>
    <x v="8"/>
    <n v="8"/>
    <x v="6"/>
    <x v="197"/>
    <d v="2014-04-11T00:00:00"/>
    <n v="4"/>
  </r>
  <r>
    <n v="10499"/>
    <n v="28"/>
    <n v="45.6"/>
    <n v="20"/>
    <s v="Rössle Sauerkraut"/>
    <n v="7"/>
    <x v="2"/>
    <n v="912"/>
    <x v="28"/>
    <n v="4"/>
    <x v="2"/>
    <x v="198"/>
    <d v="2014-04-16T00:00:00"/>
    <n v="8"/>
  </r>
  <r>
    <n v="10499"/>
    <n v="49"/>
    <n v="20"/>
    <n v="25"/>
    <s v="Maxilaku"/>
    <n v="3"/>
    <x v="5"/>
    <n v="500"/>
    <x v="28"/>
    <n v="4"/>
    <x v="2"/>
    <x v="198"/>
    <d v="2014-04-16T00:00:00"/>
    <n v="8"/>
  </r>
  <r>
    <n v="10500"/>
    <n v="15"/>
    <n v="15.5"/>
    <n v="12"/>
    <s v="Genen Shouyu"/>
    <n v="2"/>
    <x v="4"/>
    <n v="186"/>
    <x v="53"/>
    <n v="6"/>
    <x v="1"/>
    <x v="199"/>
    <d v="2014-04-17T00:00:00"/>
    <n v="8"/>
  </r>
  <r>
    <n v="10500"/>
    <n v="28"/>
    <n v="45.6"/>
    <n v="8"/>
    <s v="Rössle Sauerkraut"/>
    <n v="7"/>
    <x v="2"/>
    <n v="364.8"/>
    <x v="53"/>
    <n v="6"/>
    <x v="1"/>
    <x v="199"/>
    <d v="2014-04-17T00:00:00"/>
    <n v="8"/>
  </r>
  <r>
    <n v="10501"/>
    <n v="54"/>
    <n v="7.45"/>
    <n v="20"/>
    <s v="Tourtière"/>
    <n v="6"/>
    <x v="7"/>
    <n v="149"/>
    <x v="76"/>
    <n v="9"/>
    <x v="4"/>
    <x v="199"/>
    <d v="2014-04-16T00:00:00"/>
    <n v="7"/>
  </r>
  <r>
    <n v="10502"/>
    <n v="45"/>
    <n v="9.5"/>
    <n v="21"/>
    <s v="Rogede sild"/>
    <n v="8"/>
    <x v="3"/>
    <n v="199.5"/>
    <x v="43"/>
    <n v="2"/>
    <x v="7"/>
    <x v="200"/>
    <d v="2014-04-29T00:00:00"/>
    <n v="19"/>
  </r>
  <r>
    <n v="10502"/>
    <n v="53"/>
    <n v="32.799999999999997"/>
    <n v="6"/>
    <s v="Perth Pasties"/>
    <n v="6"/>
    <x v="7"/>
    <n v="196.79999999999998"/>
    <x v="43"/>
    <n v="2"/>
    <x v="7"/>
    <x v="200"/>
    <d v="2014-04-29T00:00:00"/>
    <n v="19"/>
  </r>
  <r>
    <n v="10502"/>
    <n v="67"/>
    <n v="14"/>
    <n v="30"/>
    <s v="Laughing Lumberjack Lager"/>
    <n v="1"/>
    <x v="6"/>
    <n v="420"/>
    <x v="43"/>
    <n v="2"/>
    <x v="7"/>
    <x v="200"/>
    <d v="2014-04-29T00:00:00"/>
    <n v="19"/>
  </r>
  <r>
    <n v="10503"/>
    <n v="14"/>
    <n v="23.25"/>
    <n v="70"/>
    <s v="Tofu"/>
    <n v="7"/>
    <x v="2"/>
    <n v="1627.5"/>
    <x v="34"/>
    <n v="6"/>
    <x v="1"/>
    <x v="201"/>
    <d v="2014-04-16T00:00:00"/>
    <n v="5"/>
  </r>
  <r>
    <n v="10503"/>
    <n v="65"/>
    <n v="21.05"/>
    <n v="20"/>
    <s v="Louisiana Fiery Hot Pepper Sauce"/>
    <n v="2"/>
    <x v="4"/>
    <n v="421"/>
    <x v="34"/>
    <n v="6"/>
    <x v="1"/>
    <x v="201"/>
    <d v="2014-04-16T00:00:00"/>
    <n v="5"/>
  </r>
  <r>
    <n v="10504"/>
    <n v="2"/>
    <n v="19"/>
    <n v="12"/>
    <s v="Chang"/>
    <n v="1"/>
    <x v="6"/>
    <n v="228"/>
    <x v="19"/>
    <n v="4"/>
    <x v="2"/>
    <x v="201"/>
    <d v="2014-04-18T00:00:00"/>
    <n v="7"/>
  </r>
  <r>
    <n v="10504"/>
    <n v="21"/>
    <n v="10"/>
    <n v="12"/>
    <s v="Sir Rodney's Scones"/>
    <n v="3"/>
    <x v="5"/>
    <n v="120"/>
    <x v="19"/>
    <n v="4"/>
    <x v="2"/>
    <x v="201"/>
    <d v="2014-04-18T00:00:00"/>
    <n v="7"/>
  </r>
  <r>
    <n v="10504"/>
    <n v="53"/>
    <n v="32.799999999999997"/>
    <n v="10"/>
    <s v="Perth Pasties"/>
    <n v="6"/>
    <x v="7"/>
    <n v="328"/>
    <x v="19"/>
    <n v="4"/>
    <x v="2"/>
    <x v="201"/>
    <d v="2014-04-18T00:00:00"/>
    <n v="7"/>
  </r>
  <r>
    <n v="10504"/>
    <n v="61"/>
    <n v="28.5"/>
    <n v="25"/>
    <s v="Sirop d'érable"/>
    <n v="2"/>
    <x v="4"/>
    <n v="712.5"/>
    <x v="19"/>
    <n v="4"/>
    <x v="2"/>
    <x v="201"/>
    <d v="2014-04-18T00:00:00"/>
    <n v="7"/>
  </r>
  <r>
    <n v="10505"/>
    <n v="62"/>
    <n v="49.3"/>
    <n v="3"/>
    <s v="Tarte au sucre"/>
    <n v="3"/>
    <x v="5"/>
    <n v="147.89999999999998"/>
    <x v="49"/>
    <n v="3"/>
    <x v="3"/>
    <x v="202"/>
    <d v="2014-04-21T00:00:00"/>
    <n v="7"/>
  </r>
  <r>
    <n v="10506"/>
    <n v="25"/>
    <n v="14"/>
    <n v="18"/>
    <s v="NuNuCa Nuß-Nougat-Creme"/>
    <n v="3"/>
    <x v="5"/>
    <n v="252"/>
    <x v="44"/>
    <n v="9"/>
    <x v="4"/>
    <x v="203"/>
    <d v="2014-05-02T00:00:00"/>
    <n v="17"/>
  </r>
  <r>
    <n v="10506"/>
    <n v="70"/>
    <n v="15"/>
    <n v="14"/>
    <s v="Outback Lager"/>
    <n v="1"/>
    <x v="6"/>
    <n v="210"/>
    <x v="44"/>
    <n v="9"/>
    <x v="4"/>
    <x v="203"/>
    <d v="2014-05-02T00:00:00"/>
    <n v="17"/>
  </r>
  <r>
    <n v="10507"/>
    <n v="43"/>
    <n v="46"/>
    <n v="15"/>
    <s v="Ipoh Coffee"/>
    <n v="1"/>
    <x v="6"/>
    <n v="690"/>
    <x v="59"/>
    <n v="7"/>
    <x v="8"/>
    <x v="203"/>
    <d v="2014-04-22T00:00:00"/>
    <n v="7"/>
  </r>
  <r>
    <n v="10507"/>
    <n v="48"/>
    <n v="12.75"/>
    <n v="15"/>
    <s v="Chocolade"/>
    <n v="3"/>
    <x v="5"/>
    <n v="191.25"/>
    <x v="59"/>
    <n v="7"/>
    <x v="8"/>
    <x v="203"/>
    <d v="2014-04-22T00:00:00"/>
    <n v="7"/>
  </r>
  <r>
    <n v="10508"/>
    <n v="13"/>
    <n v="6"/>
    <n v="10"/>
    <s v="Konbu"/>
    <n v="8"/>
    <x v="3"/>
    <n v="60"/>
    <x v="11"/>
    <n v="1"/>
    <x v="5"/>
    <x v="204"/>
    <d v="2014-05-13T00:00:00"/>
    <n v="27"/>
  </r>
  <r>
    <n v="10508"/>
    <n v="39"/>
    <n v="18"/>
    <n v="10"/>
    <s v="Chartreuse verte"/>
    <n v="1"/>
    <x v="6"/>
    <n v="180"/>
    <x v="11"/>
    <n v="1"/>
    <x v="5"/>
    <x v="204"/>
    <d v="2014-05-13T00:00:00"/>
    <n v="27"/>
  </r>
  <r>
    <n v="10509"/>
    <n v="28"/>
    <n v="45.6"/>
    <n v="3"/>
    <s v="Rössle Sauerkraut"/>
    <n v="7"/>
    <x v="2"/>
    <n v="136.80000000000001"/>
    <x v="76"/>
    <n v="4"/>
    <x v="2"/>
    <x v="205"/>
    <d v="2014-04-29T00:00:00"/>
    <n v="12"/>
  </r>
  <r>
    <n v="10510"/>
    <n v="29"/>
    <n v="123.79"/>
    <n v="36"/>
    <s v="Thüringer Rostbratwurst"/>
    <n v="6"/>
    <x v="7"/>
    <n v="4456.4400000000005"/>
    <x v="45"/>
    <n v="6"/>
    <x v="1"/>
    <x v="206"/>
    <d v="2014-04-28T00:00:00"/>
    <n v="10"/>
  </r>
  <r>
    <n v="10510"/>
    <n v="75"/>
    <n v="7.75"/>
    <n v="36"/>
    <s v="Rhönbräu Klosterbier"/>
    <n v="1"/>
    <x v="6"/>
    <n v="279"/>
    <x v="45"/>
    <n v="6"/>
    <x v="1"/>
    <x v="206"/>
    <d v="2014-04-28T00:00:00"/>
    <n v="10"/>
  </r>
  <r>
    <n v="10511"/>
    <n v="4"/>
    <n v="22"/>
    <n v="50"/>
    <s v="Chef Anton's Cajun Seasoning"/>
    <n v="2"/>
    <x v="4"/>
    <n v="1100"/>
    <x v="48"/>
    <n v="4"/>
    <x v="2"/>
    <x v="206"/>
    <d v="2014-04-21T00:00:00"/>
    <n v="3"/>
  </r>
  <r>
    <n v="10511"/>
    <n v="7"/>
    <n v="30"/>
    <n v="50"/>
    <s v="Uncle Bob's Organic Dried Pears"/>
    <n v="7"/>
    <x v="2"/>
    <n v="1500"/>
    <x v="48"/>
    <n v="4"/>
    <x v="2"/>
    <x v="206"/>
    <d v="2014-04-21T00:00:00"/>
    <n v="3"/>
  </r>
  <r>
    <n v="10511"/>
    <n v="8"/>
    <n v="40"/>
    <n v="10"/>
    <s v="Northwoods Cranberry Sauce"/>
    <n v="2"/>
    <x v="4"/>
    <n v="400"/>
    <x v="48"/>
    <n v="4"/>
    <x v="2"/>
    <x v="206"/>
    <d v="2014-04-21T00:00:00"/>
    <n v="3"/>
  </r>
  <r>
    <n v="10512"/>
    <n v="24"/>
    <n v="4.5"/>
    <n v="10"/>
    <s v="Guarana Fantastica"/>
    <n v="1"/>
    <x v="6"/>
    <n v="45"/>
    <x v="52"/>
    <n v="7"/>
    <x v="8"/>
    <x v="207"/>
    <d v="2014-04-24T00:00:00"/>
    <n v="3"/>
  </r>
  <r>
    <n v="10512"/>
    <n v="46"/>
    <n v="12"/>
    <n v="9"/>
    <s v="Spegesild"/>
    <n v="8"/>
    <x v="3"/>
    <n v="108"/>
    <x v="52"/>
    <n v="7"/>
    <x v="8"/>
    <x v="207"/>
    <d v="2014-04-24T00:00:00"/>
    <n v="3"/>
  </r>
  <r>
    <n v="10512"/>
    <n v="47"/>
    <n v="9.5"/>
    <n v="6"/>
    <s v="Zaanse koeken"/>
    <n v="3"/>
    <x v="5"/>
    <n v="57"/>
    <x v="52"/>
    <n v="7"/>
    <x v="8"/>
    <x v="207"/>
    <d v="2014-04-24T00:00:00"/>
    <n v="3"/>
  </r>
  <r>
    <n v="10512"/>
    <n v="60"/>
    <n v="34"/>
    <n v="12"/>
    <s v="Camembert Pierrot"/>
    <n v="4"/>
    <x v="0"/>
    <n v="408"/>
    <x v="52"/>
    <n v="7"/>
    <x v="8"/>
    <x v="207"/>
    <d v="2014-04-24T00:00:00"/>
    <n v="3"/>
  </r>
  <r>
    <n v="10513"/>
    <n v="21"/>
    <n v="10"/>
    <n v="40"/>
    <s v="Sir Rodney's Scones"/>
    <n v="3"/>
    <x v="5"/>
    <n v="400"/>
    <x v="35"/>
    <n v="7"/>
    <x v="8"/>
    <x v="208"/>
    <d v="2014-04-28T00:00:00"/>
    <n v="6"/>
  </r>
  <r>
    <n v="10513"/>
    <n v="32"/>
    <n v="32"/>
    <n v="50"/>
    <s v="Mascarpone Fabioli"/>
    <n v="4"/>
    <x v="0"/>
    <n v="1600"/>
    <x v="35"/>
    <n v="7"/>
    <x v="8"/>
    <x v="208"/>
    <d v="2014-04-28T00:00:00"/>
    <n v="6"/>
  </r>
  <r>
    <n v="10513"/>
    <n v="61"/>
    <n v="28.5"/>
    <n v="15"/>
    <s v="Sirop d'érable"/>
    <n v="2"/>
    <x v="4"/>
    <n v="427.5"/>
    <x v="35"/>
    <n v="7"/>
    <x v="8"/>
    <x v="208"/>
    <d v="2014-04-28T00:00:00"/>
    <n v="6"/>
  </r>
  <r>
    <n v="10514"/>
    <n v="20"/>
    <n v="81"/>
    <n v="39"/>
    <s v="Sir Rodney's Marmalade"/>
    <n v="3"/>
    <x v="5"/>
    <n v="3159"/>
    <x v="9"/>
    <n v="3"/>
    <x v="3"/>
    <x v="208"/>
    <d v="2014-05-16T00:00:00"/>
    <n v="24"/>
  </r>
  <r>
    <n v="10514"/>
    <n v="28"/>
    <n v="45.6"/>
    <n v="35"/>
    <s v="Rössle Sauerkraut"/>
    <n v="7"/>
    <x v="2"/>
    <n v="1596"/>
    <x v="9"/>
    <n v="3"/>
    <x v="3"/>
    <x v="208"/>
    <d v="2014-05-16T00:00:00"/>
    <n v="24"/>
  </r>
  <r>
    <n v="10514"/>
    <n v="56"/>
    <n v="38"/>
    <n v="70"/>
    <s v="Gnocchi di nonna Alice"/>
    <n v="5"/>
    <x v="1"/>
    <n v="2660"/>
    <x v="9"/>
    <n v="3"/>
    <x v="3"/>
    <x v="208"/>
    <d v="2014-05-16T00:00:00"/>
    <n v="24"/>
  </r>
  <r>
    <n v="10514"/>
    <n v="65"/>
    <n v="21.05"/>
    <n v="39"/>
    <s v="Louisiana Fiery Hot Pepper Sauce"/>
    <n v="2"/>
    <x v="4"/>
    <n v="820.95"/>
    <x v="9"/>
    <n v="3"/>
    <x v="3"/>
    <x v="208"/>
    <d v="2014-05-16T00:00:00"/>
    <n v="24"/>
  </r>
  <r>
    <n v="10514"/>
    <n v="75"/>
    <n v="7.75"/>
    <n v="50"/>
    <s v="Rhönbräu Klosterbier"/>
    <n v="1"/>
    <x v="6"/>
    <n v="387.5"/>
    <x v="9"/>
    <n v="3"/>
    <x v="3"/>
    <x v="208"/>
    <d v="2014-05-16T00:00:00"/>
    <n v="24"/>
  </r>
  <r>
    <n v="10515"/>
    <n v="9"/>
    <n v="97"/>
    <n v="16"/>
    <s v="Mishi Kobe Niku"/>
    <n v="6"/>
    <x v="7"/>
    <n v="1552"/>
    <x v="21"/>
    <n v="2"/>
    <x v="7"/>
    <x v="209"/>
    <d v="2014-05-23T00:00:00"/>
    <n v="30"/>
  </r>
  <r>
    <n v="10515"/>
    <n v="16"/>
    <n v="17.45"/>
    <n v="50"/>
    <s v="Pavlova"/>
    <n v="3"/>
    <x v="5"/>
    <n v="872.5"/>
    <x v="21"/>
    <n v="2"/>
    <x v="7"/>
    <x v="209"/>
    <d v="2014-05-23T00:00:00"/>
    <n v="30"/>
  </r>
  <r>
    <n v="10515"/>
    <n v="27"/>
    <n v="43.9"/>
    <n v="120"/>
    <s v="Schoggi Schokolade"/>
    <n v="3"/>
    <x v="5"/>
    <n v="5268"/>
    <x v="21"/>
    <n v="2"/>
    <x v="7"/>
    <x v="209"/>
    <d v="2014-05-23T00:00:00"/>
    <n v="30"/>
  </r>
  <r>
    <n v="10515"/>
    <n v="33"/>
    <n v="2.5"/>
    <n v="16"/>
    <s v="Geitost"/>
    <n v="4"/>
    <x v="0"/>
    <n v="40"/>
    <x v="21"/>
    <n v="2"/>
    <x v="7"/>
    <x v="209"/>
    <d v="2014-05-23T00:00:00"/>
    <n v="30"/>
  </r>
  <r>
    <n v="10515"/>
    <n v="60"/>
    <n v="34"/>
    <n v="84"/>
    <s v="Camembert Pierrot"/>
    <n v="4"/>
    <x v="0"/>
    <n v="2856"/>
    <x v="21"/>
    <n v="2"/>
    <x v="7"/>
    <x v="209"/>
    <d v="2014-05-23T00:00:00"/>
    <n v="30"/>
  </r>
  <r>
    <n v="10516"/>
    <n v="18"/>
    <n v="62.5"/>
    <n v="25"/>
    <s v="Carnarvon Tigers"/>
    <n v="8"/>
    <x v="3"/>
    <n v="1562.5"/>
    <x v="34"/>
    <n v="2"/>
    <x v="7"/>
    <x v="210"/>
    <d v="2014-05-01T00:00:00"/>
    <n v="7"/>
  </r>
  <r>
    <n v="10516"/>
    <n v="41"/>
    <n v="9.65"/>
    <n v="80"/>
    <s v="Jack's New England Clam Chowder"/>
    <n v="8"/>
    <x v="3"/>
    <n v="772"/>
    <x v="34"/>
    <n v="2"/>
    <x v="7"/>
    <x v="210"/>
    <d v="2014-05-01T00:00:00"/>
    <n v="7"/>
  </r>
  <r>
    <n v="10516"/>
    <n v="42"/>
    <n v="14"/>
    <n v="20"/>
    <s v="Singaporean Hokkien Fried Mee"/>
    <n v="5"/>
    <x v="1"/>
    <n v="280"/>
    <x v="34"/>
    <n v="2"/>
    <x v="7"/>
    <x v="210"/>
    <d v="2014-05-01T00:00:00"/>
    <n v="7"/>
  </r>
  <r>
    <n v="10517"/>
    <n v="52"/>
    <n v="7"/>
    <n v="6"/>
    <s v="Filo Mix"/>
    <n v="5"/>
    <x v="1"/>
    <n v="42"/>
    <x v="77"/>
    <n v="3"/>
    <x v="3"/>
    <x v="210"/>
    <d v="2014-04-29T00:00:00"/>
    <n v="5"/>
  </r>
  <r>
    <n v="10517"/>
    <n v="59"/>
    <n v="55"/>
    <n v="4"/>
    <s v="Raclette Courdavault"/>
    <n v="4"/>
    <x v="0"/>
    <n v="220"/>
    <x v="77"/>
    <n v="3"/>
    <x v="3"/>
    <x v="210"/>
    <d v="2014-04-29T00:00:00"/>
    <n v="5"/>
  </r>
  <r>
    <n v="10517"/>
    <n v="70"/>
    <n v="15"/>
    <n v="6"/>
    <s v="Outback Lager"/>
    <n v="1"/>
    <x v="6"/>
    <n v="90"/>
    <x v="77"/>
    <n v="3"/>
    <x v="3"/>
    <x v="210"/>
    <d v="2014-04-29T00:00:00"/>
    <n v="5"/>
  </r>
  <r>
    <n v="10518"/>
    <n v="24"/>
    <n v="4.5"/>
    <n v="5"/>
    <s v="Guarana Fantastica"/>
    <n v="1"/>
    <x v="6"/>
    <n v="22.5"/>
    <x v="23"/>
    <n v="4"/>
    <x v="2"/>
    <x v="211"/>
    <d v="2014-05-05T00:00:00"/>
    <n v="10"/>
  </r>
  <r>
    <n v="10518"/>
    <n v="38"/>
    <n v="263.5"/>
    <n v="15"/>
    <s v="Côte de Blaye"/>
    <n v="1"/>
    <x v="6"/>
    <n v="3952.5"/>
    <x v="23"/>
    <n v="4"/>
    <x v="2"/>
    <x v="211"/>
    <d v="2014-05-05T00:00:00"/>
    <n v="10"/>
  </r>
  <r>
    <n v="10518"/>
    <n v="44"/>
    <n v="19.45"/>
    <n v="9"/>
    <s v="Gula Malacca"/>
    <n v="2"/>
    <x v="4"/>
    <n v="175.04999999999998"/>
    <x v="23"/>
    <n v="4"/>
    <x v="2"/>
    <x v="211"/>
    <d v="2014-05-05T00:00:00"/>
    <n v="10"/>
  </r>
  <r>
    <n v="10519"/>
    <n v="10"/>
    <n v="31"/>
    <n v="16"/>
    <s v="Ikura"/>
    <n v="8"/>
    <x v="3"/>
    <n v="496"/>
    <x v="5"/>
    <n v="6"/>
    <x v="1"/>
    <x v="212"/>
    <d v="2014-05-01T00:00:00"/>
    <n v="3"/>
  </r>
  <r>
    <n v="10519"/>
    <n v="56"/>
    <n v="38"/>
    <n v="40"/>
    <s v="Gnocchi di nonna Alice"/>
    <n v="5"/>
    <x v="1"/>
    <n v="1520"/>
    <x v="5"/>
    <n v="6"/>
    <x v="1"/>
    <x v="212"/>
    <d v="2014-05-01T00:00:00"/>
    <n v="3"/>
  </r>
  <r>
    <n v="10519"/>
    <n v="60"/>
    <n v="34"/>
    <n v="10"/>
    <s v="Camembert Pierrot"/>
    <n v="4"/>
    <x v="0"/>
    <n v="340"/>
    <x v="5"/>
    <n v="6"/>
    <x v="1"/>
    <x v="212"/>
    <d v="2014-05-01T00:00:00"/>
    <n v="3"/>
  </r>
  <r>
    <n v="10520"/>
    <n v="24"/>
    <n v="4.5"/>
    <n v="8"/>
    <s v="Guarana Fantastica"/>
    <n v="1"/>
    <x v="6"/>
    <n v="36"/>
    <x v="65"/>
    <n v="7"/>
    <x v="8"/>
    <x v="213"/>
    <d v="2014-05-01T00:00:00"/>
    <n v="2"/>
  </r>
  <r>
    <n v="10520"/>
    <n v="53"/>
    <n v="32.799999999999997"/>
    <n v="5"/>
    <s v="Perth Pasties"/>
    <n v="6"/>
    <x v="7"/>
    <n v="164"/>
    <x v="65"/>
    <n v="7"/>
    <x v="8"/>
    <x v="213"/>
    <d v="2014-05-01T00:00:00"/>
    <n v="2"/>
  </r>
  <r>
    <n v="10521"/>
    <n v="35"/>
    <n v="18"/>
    <n v="3"/>
    <s v="Steeleye Stout"/>
    <n v="1"/>
    <x v="6"/>
    <n v="54"/>
    <x v="78"/>
    <n v="8"/>
    <x v="6"/>
    <x v="213"/>
    <d v="2014-05-02T00:00:00"/>
    <n v="3"/>
  </r>
  <r>
    <n v="10521"/>
    <n v="41"/>
    <n v="9.65"/>
    <n v="10"/>
    <s v="Jack's New England Clam Chowder"/>
    <n v="8"/>
    <x v="3"/>
    <n v="96.5"/>
    <x v="78"/>
    <n v="8"/>
    <x v="6"/>
    <x v="213"/>
    <d v="2014-05-02T00:00:00"/>
    <n v="3"/>
  </r>
  <r>
    <n v="10521"/>
    <n v="68"/>
    <n v="12.5"/>
    <n v="6"/>
    <s v="Scottish Longbreads"/>
    <n v="3"/>
    <x v="5"/>
    <n v="75"/>
    <x v="78"/>
    <n v="8"/>
    <x v="6"/>
    <x v="213"/>
    <d v="2014-05-02T00:00:00"/>
    <n v="3"/>
  </r>
  <r>
    <n v="10522"/>
    <n v="1"/>
    <n v="18"/>
    <n v="40"/>
    <s v="Chai"/>
    <n v="1"/>
    <x v="6"/>
    <n v="720"/>
    <x v="26"/>
    <n v="4"/>
    <x v="2"/>
    <x v="214"/>
    <d v="2014-05-06T00:00:00"/>
    <n v="6"/>
  </r>
  <r>
    <n v="10522"/>
    <n v="8"/>
    <n v="40"/>
    <n v="24"/>
    <s v="Northwoods Cranberry Sauce"/>
    <n v="2"/>
    <x v="4"/>
    <n v="960"/>
    <x v="26"/>
    <n v="4"/>
    <x v="2"/>
    <x v="214"/>
    <d v="2014-05-06T00:00:00"/>
    <n v="6"/>
  </r>
  <r>
    <n v="10522"/>
    <n v="30"/>
    <n v="25.89"/>
    <n v="20"/>
    <s v="Nord-Ost Matjeshering"/>
    <n v="8"/>
    <x v="3"/>
    <n v="517.79999999999995"/>
    <x v="26"/>
    <n v="4"/>
    <x v="2"/>
    <x v="214"/>
    <d v="2014-05-06T00:00:00"/>
    <n v="6"/>
  </r>
  <r>
    <n v="10522"/>
    <n v="40"/>
    <n v="18.399999999999999"/>
    <n v="25"/>
    <s v="Boston Crab Meat"/>
    <n v="8"/>
    <x v="3"/>
    <n v="459.99999999999994"/>
    <x v="26"/>
    <n v="4"/>
    <x v="2"/>
    <x v="214"/>
    <d v="2014-05-06T00:00:00"/>
    <n v="6"/>
  </r>
  <r>
    <n v="10523"/>
    <n v="17"/>
    <n v="39"/>
    <n v="25"/>
    <s v="Alice Mutton"/>
    <n v="6"/>
    <x v="7"/>
    <n v="975"/>
    <x v="56"/>
    <n v="7"/>
    <x v="8"/>
    <x v="215"/>
    <d v="2014-05-30T00:00:00"/>
    <n v="29"/>
  </r>
  <r>
    <n v="10523"/>
    <n v="20"/>
    <n v="81"/>
    <n v="15"/>
    <s v="Sir Rodney's Marmalade"/>
    <n v="3"/>
    <x v="5"/>
    <n v="1215"/>
    <x v="56"/>
    <n v="7"/>
    <x v="8"/>
    <x v="215"/>
    <d v="2014-05-30T00:00:00"/>
    <n v="29"/>
  </r>
  <r>
    <n v="10523"/>
    <n v="37"/>
    <n v="26"/>
    <n v="18"/>
    <s v="Gravad lax"/>
    <n v="8"/>
    <x v="3"/>
    <n v="468"/>
    <x v="56"/>
    <n v="7"/>
    <x v="8"/>
    <x v="215"/>
    <d v="2014-05-30T00:00:00"/>
    <n v="29"/>
  </r>
  <r>
    <n v="10523"/>
    <n v="41"/>
    <n v="9.65"/>
    <n v="6"/>
    <s v="Jack's New England Clam Chowder"/>
    <n v="8"/>
    <x v="3"/>
    <n v="57.900000000000006"/>
    <x v="56"/>
    <n v="7"/>
    <x v="8"/>
    <x v="215"/>
    <d v="2014-05-30T00:00:00"/>
    <n v="29"/>
  </r>
  <r>
    <n v="10524"/>
    <n v="10"/>
    <n v="31"/>
    <n v="2"/>
    <s v="Ikura"/>
    <n v="8"/>
    <x v="3"/>
    <n v="62"/>
    <x v="25"/>
    <n v="1"/>
    <x v="5"/>
    <x v="215"/>
    <d v="2014-05-07T00:00:00"/>
    <n v="6"/>
  </r>
  <r>
    <n v="10524"/>
    <n v="30"/>
    <n v="25.89"/>
    <n v="10"/>
    <s v="Nord-Ost Matjeshering"/>
    <n v="8"/>
    <x v="3"/>
    <n v="258.89999999999998"/>
    <x v="25"/>
    <n v="1"/>
    <x v="5"/>
    <x v="215"/>
    <d v="2014-05-07T00:00:00"/>
    <n v="6"/>
  </r>
  <r>
    <n v="10524"/>
    <n v="43"/>
    <n v="46"/>
    <n v="60"/>
    <s v="Ipoh Coffee"/>
    <n v="1"/>
    <x v="6"/>
    <n v="2760"/>
    <x v="25"/>
    <n v="1"/>
    <x v="5"/>
    <x v="215"/>
    <d v="2014-05-07T00:00:00"/>
    <n v="6"/>
  </r>
  <r>
    <n v="10524"/>
    <n v="54"/>
    <n v="7.45"/>
    <n v="15"/>
    <s v="Tourtière"/>
    <n v="6"/>
    <x v="7"/>
    <n v="111.75"/>
    <x v="25"/>
    <n v="1"/>
    <x v="5"/>
    <x v="215"/>
    <d v="2014-05-07T00:00:00"/>
    <n v="6"/>
  </r>
  <r>
    <n v="10525"/>
    <n v="36"/>
    <n v="19"/>
    <n v="30"/>
    <s v="Inlagd Sill"/>
    <n v="8"/>
    <x v="3"/>
    <n v="570"/>
    <x v="48"/>
    <n v="1"/>
    <x v="5"/>
    <x v="216"/>
    <d v="2014-05-23T00:00:00"/>
    <n v="21"/>
  </r>
  <r>
    <n v="10525"/>
    <n v="40"/>
    <n v="18.399999999999999"/>
    <n v="15"/>
    <s v="Boston Crab Meat"/>
    <n v="8"/>
    <x v="3"/>
    <n v="276"/>
    <x v="48"/>
    <n v="1"/>
    <x v="5"/>
    <x v="216"/>
    <d v="2014-05-23T00:00:00"/>
    <n v="21"/>
  </r>
  <r>
    <n v="10526"/>
    <n v="1"/>
    <n v="18"/>
    <n v="8"/>
    <s v="Chai"/>
    <n v="1"/>
    <x v="6"/>
    <n v="144"/>
    <x v="16"/>
    <n v="4"/>
    <x v="2"/>
    <x v="217"/>
    <d v="2014-05-15T00:00:00"/>
    <n v="10"/>
  </r>
  <r>
    <n v="10526"/>
    <n v="13"/>
    <n v="6"/>
    <n v="10"/>
    <s v="Konbu"/>
    <n v="8"/>
    <x v="3"/>
    <n v="60"/>
    <x v="16"/>
    <n v="4"/>
    <x v="2"/>
    <x v="217"/>
    <d v="2014-05-15T00:00:00"/>
    <n v="10"/>
  </r>
  <r>
    <n v="10526"/>
    <n v="56"/>
    <n v="38"/>
    <n v="30"/>
    <s v="Gnocchi di nonna Alice"/>
    <n v="5"/>
    <x v="1"/>
    <n v="1140"/>
    <x v="16"/>
    <n v="4"/>
    <x v="2"/>
    <x v="217"/>
    <d v="2014-05-15T00:00:00"/>
    <n v="10"/>
  </r>
  <r>
    <n v="10527"/>
    <n v="4"/>
    <n v="22"/>
    <n v="50"/>
    <s v="Chef Anton's Cajun Seasoning"/>
    <n v="2"/>
    <x v="4"/>
    <n v="1100"/>
    <x v="21"/>
    <n v="7"/>
    <x v="8"/>
    <x v="217"/>
    <d v="2014-05-07T00:00:00"/>
    <n v="2"/>
  </r>
  <r>
    <n v="10527"/>
    <n v="36"/>
    <n v="19"/>
    <n v="30"/>
    <s v="Inlagd Sill"/>
    <n v="8"/>
    <x v="3"/>
    <n v="570"/>
    <x v="21"/>
    <n v="7"/>
    <x v="8"/>
    <x v="217"/>
    <d v="2014-05-07T00:00:00"/>
    <n v="2"/>
  </r>
  <r>
    <n v="10528"/>
    <n v="11"/>
    <n v="21"/>
    <n v="3"/>
    <s v="Queso Cabrales"/>
    <n v="4"/>
    <x v="0"/>
    <n v="63"/>
    <x v="79"/>
    <n v="6"/>
    <x v="1"/>
    <x v="218"/>
    <d v="2014-05-09T00:00:00"/>
    <n v="3"/>
  </r>
  <r>
    <n v="10528"/>
    <n v="33"/>
    <n v="2.5"/>
    <n v="8"/>
    <s v="Geitost"/>
    <n v="4"/>
    <x v="0"/>
    <n v="20"/>
    <x v="79"/>
    <n v="6"/>
    <x v="1"/>
    <x v="218"/>
    <d v="2014-05-09T00:00:00"/>
    <n v="3"/>
  </r>
  <r>
    <n v="10528"/>
    <n v="72"/>
    <n v="34.799999999999997"/>
    <n v="9"/>
    <s v="Mozzarella di Giovanni"/>
    <n v="4"/>
    <x v="0"/>
    <n v="313.2"/>
    <x v="79"/>
    <n v="6"/>
    <x v="1"/>
    <x v="218"/>
    <d v="2014-05-09T00:00:00"/>
    <n v="3"/>
  </r>
  <r>
    <n v="10529"/>
    <n v="55"/>
    <n v="24"/>
    <n v="14"/>
    <s v="Pâté chinois"/>
    <n v="6"/>
    <x v="7"/>
    <n v="336"/>
    <x v="80"/>
    <n v="5"/>
    <x v="0"/>
    <x v="219"/>
    <d v="2014-05-09T00:00:00"/>
    <n v="2"/>
  </r>
  <r>
    <n v="10529"/>
    <n v="68"/>
    <n v="12.5"/>
    <n v="20"/>
    <s v="Scottish Longbreads"/>
    <n v="3"/>
    <x v="5"/>
    <n v="250"/>
    <x v="80"/>
    <n v="5"/>
    <x v="0"/>
    <x v="219"/>
    <d v="2014-05-09T00:00:00"/>
    <n v="2"/>
  </r>
  <r>
    <n v="10529"/>
    <n v="69"/>
    <n v="36"/>
    <n v="10"/>
    <s v="Gudbrandsdalsost"/>
    <n v="4"/>
    <x v="0"/>
    <n v="360"/>
    <x v="80"/>
    <n v="5"/>
    <x v="0"/>
    <x v="219"/>
    <d v="2014-05-09T00:00:00"/>
    <n v="2"/>
  </r>
  <r>
    <n v="10530"/>
    <n v="17"/>
    <n v="39"/>
    <n v="40"/>
    <s v="Alice Mutton"/>
    <n v="6"/>
    <x v="7"/>
    <n v="1560"/>
    <x v="54"/>
    <n v="3"/>
    <x v="3"/>
    <x v="220"/>
    <d v="2014-05-12T00:00:00"/>
    <n v="4"/>
  </r>
  <r>
    <n v="10530"/>
    <n v="43"/>
    <n v="46"/>
    <n v="25"/>
    <s v="Ipoh Coffee"/>
    <n v="1"/>
    <x v="6"/>
    <n v="1150"/>
    <x v="54"/>
    <n v="3"/>
    <x v="3"/>
    <x v="220"/>
    <d v="2014-05-12T00:00:00"/>
    <n v="4"/>
  </r>
  <r>
    <n v="10530"/>
    <n v="61"/>
    <n v="28.5"/>
    <n v="20"/>
    <s v="Sirop d'érable"/>
    <n v="2"/>
    <x v="4"/>
    <n v="570"/>
    <x v="54"/>
    <n v="3"/>
    <x v="3"/>
    <x v="220"/>
    <d v="2014-05-12T00:00:00"/>
    <n v="4"/>
  </r>
  <r>
    <n v="10530"/>
    <n v="76"/>
    <n v="18"/>
    <n v="50"/>
    <s v="Lakkaliköri"/>
    <n v="1"/>
    <x v="6"/>
    <n v="900"/>
    <x v="54"/>
    <n v="3"/>
    <x v="3"/>
    <x v="220"/>
    <d v="2014-05-12T00:00:00"/>
    <n v="4"/>
  </r>
  <r>
    <n v="10531"/>
    <n v="59"/>
    <n v="55"/>
    <n v="2"/>
    <s v="Raclette Courdavault"/>
    <n v="4"/>
    <x v="0"/>
    <n v="110"/>
    <x v="69"/>
    <n v="7"/>
    <x v="8"/>
    <x v="220"/>
    <d v="2014-05-19T00:00:00"/>
    <n v="11"/>
  </r>
  <r>
    <n v="10532"/>
    <n v="30"/>
    <n v="25.89"/>
    <n v="15"/>
    <s v="Nord-Ost Matjeshering"/>
    <n v="8"/>
    <x v="3"/>
    <n v="388.35"/>
    <x v="58"/>
    <n v="7"/>
    <x v="8"/>
    <x v="221"/>
    <d v="2014-05-12T00:00:00"/>
    <n v="3"/>
  </r>
  <r>
    <n v="10532"/>
    <n v="66"/>
    <n v="17"/>
    <n v="24"/>
    <s v="Louisiana Hot Spiced Okra"/>
    <n v="2"/>
    <x v="4"/>
    <n v="408"/>
    <x v="58"/>
    <n v="7"/>
    <x v="8"/>
    <x v="221"/>
    <d v="2014-05-12T00:00:00"/>
    <n v="3"/>
  </r>
  <r>
    <n v="10533"/>
    <n v="4"/>
    <n v="22"/>
    <n v="50"/>
    <s v="Chef Anton's Cajun Seasoning"/>
    <n v="2"/>
    <x v="4"/>
    <n v="1100"/>
    <x v="14"/>
    <n v="8"/>
    <x v="6"/>
    <x v="222"/>
    <d v="2014-05-22T00:00:00"/>
    <n v="10"/>
  </r>
  <r>
    <n v="10533"/>
    <n v="72"/>
    <n v="34.799999999999997"/>
    <n v="24"/>
    <s v="Mozzarella di Giovanni"/>
    <n v="4"/>
    <x v="0"/>
    <n v="835.19999999999993"/>
    <x v="14"/>
    <n v="8"/>
    <x v="6"/>
    <x v="222"/>
    <d v="2014-05-22T00:00:00"/>
    <n v="10"/>
  </r>
  <r>
    <n v="10533"/>
    <n v="73"/>
    <n v="15"/>
    <n v="24"/>
    <s v="Röd Kaviar"/>
    <n v="8"/>
    <x v="3"/>
    <n v="360"/>
    <x v="14"/>
    <n v="8"/>
    <x v="6"/>
    <x v="222"/>
    <d v="2014-05-22T00:00:00"/>
    <n v="10"/>
  </r>
  <r>
    <n v="10534"/>
    <n v="30"/>
    <n v="25.89"/>
    <n v="10"/>
    <s v="Nord-Ost Matjeshering"/>
    <n v="8"/>
    <x v="3"/>
    <n v="258.89999999999998"/>
    <x v="26"/>
    <n v="8"/>
    <x v="6"/>
    <x v="222"/>
    <d v="2014-05-14T00:00:00"/>
    <n v="2"/>
  </r>
  <r>
    <n v="10534"/>
    <n v="40"/>
    <n v="18.399999999999999"/>
    <n v="10"/>
    <s v="Boston Crab Meat"/>
    <n v="8"/>
    <x v="3"/>
    <n v="184"/>
    <x v="26"/>
    <n v="8"/>
    <x v="6"/>
    <x v="222"/>
    <d v="2014-05-14T00:00:00"/>
    <n v="2"/>
  </r>
  <r>
    <n v="10534"/>
    <n v="54"/>
    <n v="7.45"/>
    <n v="10"/>
    <s v="Tourtière"/>
    <n v="6"/>
    <x v="7"/>
    <n v="74.5"/>
    <x v="26"/>
    <n v="8"/>
    <x v="6"/>
    <x v="222"/>
    <d v="2014-05-14T00:00:00"/>
    <n v="2"/>
  </r>
  <r>
    <n v="10535"/>
    <n v="11"/>
    <n v="21"/>
    <n v="50"/>
    <s v="Queso Cabrales"/>
    <n v="4"/>
    <x v="0"/>
    <n v="1050"/>
    <x v="59"/>
    <n v="4"/>
    <x v="2"/>
    <x v="223"/>
    <d v="2014-05-21T00:00:00"/>
    <n v="8"/>
  </r>
  <r>
    <n v="10535"/>
    <n v="40"/>
    <n v="18.399999999999999"/>
    <n v="10"/>
    <s v="Boston Crab Meat"/>
    <n v="8"/>
    <x v="3"/>
    <n v="184"/>
    <x v="59"/>
    <n v="4"/>
    <x v="2"/>
    <x v="223"/>
    <d v="2014-05-21T00:00:00"/>
    <n v="8"/>
  </r>
  <r>
    <n v="10535"/>
    <n v="57"/>
    <n v="19.5"/>
    <n v="5"/>
    <s v="Ravioli Angelo"/>
    <n v="5"/>
    <x v="1"/>
    <n v="97.5"/>
    <x v="59"/>
    <n v="4"/>
    <x v="2"/>
    <x v="223"/>
    <d v="2014-05-21T00:00:00"/>
    <n v="8"/>
  </r>
  <r>
    <n v="10535"/>
    <n v="59"/>
    <n v="55"/>
    <n v="15"/>
    <s v="Raclette Courdavault"/>
    <n v="4"/>
    <x v="0"/>
    <n v="825"/>
    <x v="59"/>
    <n v="4"/>
    <x v="2"/>
    <x v="223"/>
    <d v="2014-05-21T00:00:00"/>
    <n v="8"/>
  </r>
  <r>
    <n v="10536"/>
    <n v="12"/>
    <n v="38"/>
    <n v="15"/>
    <s v="Queso Manchego La Pastora"/>
    <n v="4"/>
    <x v="0"/>
    <n v="570"/>
    <x v="26"/>
    <n v="3"/>
    <x v="3"/>
    <x v="224"/>
    <d v="2014-06-06T00:00:00"/>
    <n v="23"/>
  </r>
  <r>
    <n v="10536"/>
    <n v="31"/>
    <n v="12.5"/>
    <n v="20"/>
    <s v="Gorgonzola Telino"/>
    <n v="4"/>
    <x v="0"/>
    <n v="250"/>
    <x v="26"/>
    <n v="3"/>
    <x v="3"/>
    <x v="224"/>
    <d v="2014-06-06T00:00:00"/>
    <n v="23"/>
  </r>
  <r>
    <n v="10536"/>
    <n v="33"/>
    <n v="2.5"/>
    <n v="30"/>
    <s v="Geitost"/>
    <n v="4"/>
    <x v="0"/>
    <n v="75"/>
    <x v="26"/>
    <n v="3"/>
    <x v="3"/>
    <x v="224"/>
    <d v="2014-06-06T00:00:00"/>
    <n v="23"/>
  </r>
  <r>
    <n v="10536"/>
    <n v="60"/>
    <n v="34"/>
    <n v="35"/>
    <s v="Camembert Pierrot"/>
    <n v="4"/>
    <x v="0"/>
    <n v="1190"/>
    <x v="26"/>
    <n v="3"/>
    <x v="3"/>
    <x v="224"/>
    <d v="2014-06-06T00:00:00"/>
    <n v="23"/>
  </r>
  <r>
    <n v="10537"/>
    <n v="31"/>
    <n v="12.5"/>
    <n v="30"/>
    <s v="Gorgonzola Telino"/>
    <n v="4"/>
    <x v="0"/>
    <n v="375"/>
    <x v="6"/>
    <n v="1"/>
    <x v="5"/>
    <x v="224"/>
    <d v="2014-05-19T00:00:00"/>
    <n v="5"/>
  </r>
  <r>
    <n v="10537"/>
    <n v="51"/>
    <n v="53"/>
    <n v="6"/>
    <s v="Manjimup Dried Apples"/>
    <n v="7"/>
    <x v="2"/>
    <n v="318"/>
    <x v="6"/>
    <n v="1"/>
    <x v="5"/>
    <x v="224"/>
    <d v="2014-05-19T00:00:00"/>
    <n v="5"/>
  </r>
  <r>
    <n v="10537"/>
    <n v="58"/>
    <n v="13.25"/>
    <n v="20"/>
    <s v="Escargots de Bourgogne"/>
    <n v="8"/>
    <x v="3"/>
    <n v="265"/>
    <x v="6"/>
    <n v="1"/>
    <x v="5"/>
    <x v="224"/>
    <d v="2014-05-19T00:00:00"/>
    <n v="5"/>
  </r>
  <r>
    <n v="10537"/>
    <n v="72"/>
    <n v="34.799999999999997"/>
    <n v="21"/>
    <s v="Mozzarella di Giovanni"/>
    <n v="4"/>
    <x v="0"/>
    <n v="730.8"/>
    <x v="6"/>
    <n v="1"/>
    <x v="5"/>
    <x v="224"/>
    <d v="2014-05-19T00:00:00"/>
    <n v="5"/>
  </r>
  <r>
    <n v="10537"/>
    <n v="73"/>
    <n v="15"/>
    <n v="9"/>
    <s v="Röd Kaviar"/>
    <n v="8"/>
    <x v="3"/>
    <n v="135"/>
    <x v="6"/>
    <n v="1"/>
    <x v="5"/>
    <x v="224"/>
    <d v="2014-05-19T00:00:00"/>
    <n v="5"/>
  </r>
  <r>
    <n v="10538"/>
    <n v="70"/>
    <n v="15"/>
    <n v="7"/>
    <s v="Outback Lager"/>
    <n v="1"/>
    <x v="6"/>
    <n v="105"/>
    <x v="31"/>
    <n v="9"/>
    <x v="4"/>
    <x v="225"/>
    <d v="2014-05-16T00:00:00"/>
    <n v="1"/>
  </r>
  <r>
    <n v="10538"/>
    <n v="72"/>
    <n v="34.799999999999997"/>
    <n v="1"/>
    <s v="Mozzarella di Giovanni"/>
    <n v="4"/>
    <x v="0"/>
    <n v="34.799999999999997"/>
    <x v="31"/>
    <n v="9"/>
    <x v="4"/>
    <x v="225"/>
    <d v="2014-05-16T00:00:00"/>
    <n v="1"/>
  </r>
  <r>
    <n v="10539"/>
    <n v="13"/>
    <n v="6"/>
    <n v="8"/>
    <s v="Konbu"/>
    <n v="8"/>
    <x v="3"/>
    <n v="48"/>
    <x v="31"/>
    <n v="6"/>
    <x v="1"/>
    <x v="226"/>
    <d v="2014-05-23T00:00:00"/>
    <n v="7"/>
  </r>
  <r>
    <n v="10539"/>
    <n v="21"/>
    <n v="10"/>
    <n v="15"/>
    <s v="Sir Rodney's Scones"/>
    <n v="3"/>
    <x v="5"/>
    <n v="150"/>
    <x v="31"/>
    <n v="6"/>
    <x v="1"/>
    <x v="226"/>
    <d v="2014-05-23T00:00:00"/>
    <n v="7"/>
  </r>
  <r>
    <n v="10539"/>
    <n v="33"/>
    <n v="2.5"/>
    <n v="15"/>
    <s v="Geitost"/>
    <n v="4"/>
    <x v="0"/>
    <n v="37.5"/>
    <x v="31"/>
    <n v="6"/>
    <x v="1"/>
    <x v="226"/>
    <d v="2014-05-23T00:00:00"/>
    <n v="7"/>
  </r>
  <r>
    <n v="10539"/>
    <n v="49"/>
    <n v="20"/>
    <n v="6"/>
    <s v="Maxilaku"/>
    <n v="3"/>
    <x v="5"/>
    <n v="120"/>
    <x v="31"/>
    <n v="6"/>
    <x v="1"/>
    <x v="226"/>
    <d v="2014-05-23T00:00:00"/>
    <n v="7"/>
  </r>
  <r>
    <n v="10540"/>
    <n v="3"/>
    <n v="10"/>
    <n v="60"/>
    <s v="Aniseed Syrup"/>
    <n v="2"/>
    <x v="4"/>
    <n v="600"/>
    <x v="21"/>
    <n v="3"/>
    <x v="3"/>
    <x v="227"/>
    <d v="2014-06-13T00:00:00"/>
    <n v="25"/>
  </r>
  <r>
    <n v="10540"/>
    <n v="26"/>
    <n v="31.23"/>
    <n v="40"/>
    <s v="Gumbär Gummibärchen"/>
    <n v="3"/>
    <x v="5"/>
    <n v="1249.2"/>
    <x v="21"/>
    <n v="3"/>
    <x v="3"/>
    <x v="227"/>
    <d v="2014-06-13T00:00:00"/>
    <n v="25"/>
  </r>
  <r>
    <n v="10540"/>
    <n v="38"/>
    <n v="263.5"/>
    <n v="30"/>
    <s v="Côte de Blaye"/>
    <n v="1"/>
    <x v="6"/>
    <n v="7905"/>
    <x v="21"/>
    <n v="3"/>
    <x v="3"/>
    <x v="227"/>
    <d v="2014-06-13T00:00:00"/>
    <n v="25"/>
  </r>
  <r>
    <n v="10540"/>
    <n v="68"/>
    <n v="12.5"/>
    <n v="35"/>
    <s v="Scottish Longbreads"/>
    <n v="3"/>
    <x v="5"/>
    <n v="437.5"/>
    <x v="21"/>
    <n v="3"/>
    <x v="3"/>
    <x v="227"/>
    <d v="2014-06-13T00:00:00"/>
    <n v="25"/>
  </r>
  <r>
    <n v="10541"/>
    <n v="24"/>
    <n v="4.5"/>
    <n v="35"/>
    <s v="Guarana Fantastica"/>
    <n v="1"/>
    <x v="6"/>
    <n v="157.5"/>
    <x v="2"/>
    <n v="2"/>
    <x v="7"/>
    <x v="227"/>
    <d v="2014-05-29T00:00:00"/>
    <n v="10"/>
  </r>
  <r>
    <n v="10541"/>
    <n v="38"/>
    <n v="263.5"/>
    <n v="4"/>
    <s v="Côte de Blaye"/>
    <n v="1"/>
    <x v="6"/>
    <n v="1054"/>
    <x v="2"/>
    <n v="2"/>
    <x v="7"/>
    <x v="227"/>
    <d v="2014-05-29T00:00:00"/>
    <n v="10"/>
  </r>
  <r>
    <n v="10541"/>
    <n v="65"/>
    <n v="21.05"/>
    <n v="36"/>
    <s v="Louisiana Fiery Hot Pepper Sauce"/>
    <n v="2"/>
    <x v="4"/>
    <n v="757.80000000000007"/>
    <x v="2"/>
    <n v="2"/>
    <x v="7"/>
    <x v="227"/>
    <d v="2014-05-29T00:00:00"/>
    <n v="10"/>
  </r>
  <r>
    <n v="10541"/>
    <n v="71"/>
    <n v="21.5"/>
    <n v="9"/>
    <s v="Flotemysost"/>
    <n v="4"/>
    <x v="0"/>
    <n v="193.5"/>
    <x v="2"/>
    <n v="2"/>
    <x v="7"/>
    <x v="227"/>
    <d v="2014-05-29T00:00:00"/>
    <n v="10"/>
  </r>
  <r>
    <n v="10542"/>
    <n v="11"/>
    <n v="21"/>
    <n v="15"/>
    <s v="Queso Cabrales"/>
    <n v="4"/>
    <x v="0"/>
    <n v="315"/>
    <x v="44"/>
    <n v="1"/>
    <x v="5"/>
    <x v="228"/>
    <d v="2014-05-26T00:00:00"/>
    <n v="6"/>
  </r>
  <r>
    <n v="10542"/>
    <n v="54"/>
    <n v="7.45"/>
    <n v="24"/>
    <s v="Tourtière"/>
    <n v="6"/>
    <x v="7"/>
    <n v="178.8"/>
    <x v="44"/>
    <n v="1"/>
    <x v="5"/>
    <x v="228"/>
    <d v="2014-05-26T00:00:00"/>
    <n v="6"/>
  </r>
  <r>
    <n v="10543"/>
    <n v="12"/>
    <n v="38"/>
    <n v="30"/>
    <s v="Queso Manchego La Pastora"/>
    <n v="4"/>
    <x v="0"/>
    <n v="1140"/>
    <x v="28"/>
    <n v="8"/>
    <x v="6"/>
    <x v="229"/>
    <d v="2014-05-23T00:00:00"/>
    <n v="2"/>
  </r>
  <r>
    <n v="10543"/>
    <n v="23"/>
    <n v="9"/>
    <n v="70"/>
    <s v="Tunnbröd"/>
    <n v="5"/>
    <x v="1"/>
    <n v="630"/>
    <x v="28"/>
    <n v="8"/>
    <x v="6"/>
    <x v="229"/>
    <d v="2014-05-23T00:00:00"/>
    <n v="2"/>
  </r>
  <r>
    <n v="10544"/>
    <n v="28"/>
    <n v="45.6"/>
    <n v="7"/>
    <s v="Rössle Sauerkraut"/>
    <n v="7"/>
    <x v="2"/>
    <n v="319.2"/>
    <x v="38"/>
    <n v="4"/>
    <x v="2"/>
    <x v="229"/>
    <d v="2014-05-30T00:00:00"/>
    <n v="9"/>
  </r>
  <r>
    <n v="10544"/>
    <n v="67"/>
    <n v="14"/>
    <n v="7"/>
    <s v="Laughing Lumberjack Lager"/>
    <n v="1"/>
    <x v="6"/>
    <n v="98"/>
    <x v="38"/>
    <n v="4"/>
    <x v="2"/>
    <x v="229"/>
    <d v="2014-05-30T00:00:00"/>
    <n v="9"/>
  </r>
  <r>
    <n v="10545"/>
    <n v="11"/>
    <n v="21"/>
    <n v="10"/>
    <s v="Queso Cabrales"/>
    <n v="4"/>
    <x v="0"/>
    <n v="210"/>
    <x v="74"/>
    <n v="8"/>
    <x v="6"/>
    <x v="230"/>
    <d v="2014-06-26T00:00:00"/>
    <n v="35"/>
  </r>
  <r>
    <n v="10546"/>
    <n v="7"/>
    <n v="30"/>
    <n v="10"/>
    <s v="Uncle Bob's Organic Dried Pears"/>
    <n v="7"/>
    <x v="2"/>
    <n v="300"/>
    <x v="3"/>
    <n v="1"/>
    <x v="5"/>
    <x v="231"/>
    <d v="2014-05-27T00:00:00"/>
    <n v="4"/>
  </r>
  <r>
    <n v="10546"/>
    <n v="35"/>
    <n v="18"/>
    <n v="30"/>
    <s v="Steeleye Stout"/>
    <n v="1"/>
    <x v="6"/>
    <n v="540"/>
    <x v="3"/>
    <n v="1"/>
    <x v="5"/>
    <x v="231"/>
    <d v="2014-05-27T00:00:00"/>
    <n v="4"/>
  </r>
  <r>
    <n v="10546"/>
    <n v="62"/>
    <n v="49.3"/>
    <n v="40"/>
    <s v="Tarte au sucre"/>
    <n v="3"/>
    <x v="5"/>
    <n v="1972"/>
    <x v="3"/>
    <n v="1"/>
    <x v="5"/>
    <x v="231"/>
    <d v="2014-05-27T00:00:00"/>
    <n v="4"/>
  </r>
  <r>
    <n v="10547"/>
    <n v="32"/>
    <n v="32"/>
    <n v="24"/>
    <s v="Mascarpone Fabioli"/>
    <n v="4"/>
    <x v="0"/>
    <n v="768"/>
    <x v="56"/>
    <n v="3"/>
    <x v="3"/>
    <x v="231"/>
    <d v="2014-06-02T00:00:00"/>
    <n v="10"/>
  </r>
  <r>
    <n v="10547"/>
    <n v="36"/>
    <n v="19"/>
    <n v="60"/>
    <s v="Inlagd Sill"/>
    <n v="8"/>
    <x v="3"/>
    <n v="1140"/>
    <x v="56"/>
    <n v="3"/>
    <x v="3"/>
    <x v="231"/>
    <d v="2014-06-02T00:00:00"/>
    <n v="10"/>
  </r>
  <r>
    <n v="10548"/>
    <n v="34"/>
    <n v="14"/>
    <n v="10"/>
    <s v="Sasquatch Ale"/>
    <n v="1"/>
    <x v="6"/>
    <n v="140"/>
    <x v="1"/>
    <n v="3"/>
    <x v="3"/>
    <x v="232"/>
    <d v="2014-06-02T00:00:00"/>
    <n v="7"/>
  </r>
  <r>
    <n v="10548"/>
    <n v="41"/>
    <n v="9.65"/>
    <n v="14"/>
    <s v="Jack's New England Clam Chowder"/>
    <n v="8"/>
    <x v="3"/>
    <n v="135.1"/>
    <x v="1"/>
    <n v="3"/>
    <x v="3"/>
    <x v="232"/>
    <d v="2014-06-02T00:00:00"/>
    <n v="7"/>
  </r>
  <r>
    <n v="10549"/>
    <n v="31"/>
    <n v="12.5"/>
    <n v="55"/>
    <s v="Gorgonzola Telino"/>
    <n v="4"/>
    <x v="0"/>
    <n v="687.5"/>
    <x v="21"/>
    <n v="5"/>
    <x v="0"/>
    <x v="233"/>
    <d v="2014-05-30T00:00:00"/>
    <n v="3"/>
  </r>
  <r>
    <n v="10549"/>
    <n v="45"/>
    <n v="9.5"/>
    <n v="100"/>
    <s v="Rogede sild"/>
    <n v="8"/>
    <x v="3"/>
    <n v="950"/>
    <x v="21"/>
    <n v="5"/>
    <x v="0"/>
    <x v="233"/>
    <d v="2014-05-30T00:00:00"/>
    <n v="3"/>
  </r>
  <r>
    <n v="10549"/>
    <n v="51"/>
    <n v="53"/>
    <n v="48"/>
    <s v="Manjimup Dried Apples"/>
    <n v="7"/>
    <x v="2"/>
    <n v="2544"/>
    <x v="21"/>
    <n v="5"/>
    <x v="0"/>
    <x v="233"/>
    <d v="2014-05-30T00:00:00"/>
    <n v="3"/>
  </r>
  <r>
    <n v="10550"/>
    <n v="17"/>
    <n v="39"/>
    <n v="8"/>
    <s v="Alice Mutton"/>
    <n v="6"/>
    <x v="7"/>
    <n v="312"/>
    <x v="36"/>
    <n v="7"/>
    <x v="8"/>
    <x v="234"/>
    <d v="2014-06-06T00:00:00"/>
    <n v="9"/>
  </r>
  <r>
    <n v="10550"/>
    <n v="19"/>
    <n v="9.1999999999999993"/>
    <n v="10"/>
    <s v="Teatime Chocolate Biscuits"/>
    <n v="3"/>
    <x v="5"/>
    <n v="92"/>
    <x v="36"/>
    <n v="7"/>
    <x v="8"/>
    <x v="234"/>
    <d v="2014-06-06T00:00:00"/>
    <n v="9"/>
  </r>
  <r>
    <n v="10550"/>
    <n v="21"/>
    <n v="10"/>
    <n v="6"/>
    <s v="Sir Rodney's Scones"/>
    <n v="3"/>
    <x v="5"/>
    <n v="60"/>
    <x v="36"/>
    <n v="7"/>
    <x v="8"/>
    <x v="234"/>
    <d v="2014-06-06T00:00:00"/>
    <n v="9"/>
  </r>
  <r>
    <n v="10550"/>
    <n v="61"/>
    <n v="28.5"/>
    <n v="10"/>
    <s v="Sirop d'érable"/>
    <n v="2"/>
    <x v="4"/>
    <n v="285"/>
    <x v="36"/>
    <n v="7"/>
    <x v="8"/>
    <x v="234"/>
    <d v="2014-06-06T00:00:00"/>
    <n v="9"/>
  </r>
  <r>
    <n v="10551"/>
    <n v="16"/>
    <n v="17.45"/>
    <n v="40"/>
    <s v="Pavlova"/>
    <n v="3"/>
    <x v="5"/>
    <n v="698"/>
    <x v="47"/>
    <n v="4"/>
    <x v="2"/>
    <x v="234"/>
    <d v="2014-06-06T00:00:00"/>
    <n v="9"/>
  </r>
  <r>
    <n v="10551"/>
    <n v="35"/>
    <n v="18"/>
    <n v="20"/>
    <s v="Steeleye Stout"/>
    <n v="1"/>
    <x v="6"/>
    <n v="360"/>
    <x v="47"/>
    <n v="4"/>
    <x v="2"/>
    <x v="234"/>
    <d v="2014-06-06T00:00:00"/>
    <n v="9"/>
  </r>
  <r>
    <n v="10551"/>
    <n v="44"/>
    <n v="19.45"/>
    <n v="40"/>
    <s v="Gula Malacca"/>
    <n v="2"/>
    <x v="4"/>
    <n v="778"/>
    <x v="47"/>
    <n v="4"/>
    <x v="2"/>
    <x v="234"/>
    <d v="2014-06-06T00:00:00"/>
    <n v="9"/>
  </r>
  <r>
    <n v="10552"/>
    <n v="69"/>
    <n v="36"/>
    <n v="18"/>
    <s v="Gudbrandsdalsost"/>
    <n v="4"/>
    <x v="0"/>
    <n v="648"/>
    <x v="8"/>
    <n v="2"/>
    <x v="7"/>
    <x v="235"/>
    <d v="2014-06-05T00:00:00"/>
    <n v="7"/>
  </r>
  <r>
    <n v="10552"/>
    <n v="75"/>
    <n v="7.75"/>
    <n v="30"/>
    <s v="Rhönbräu Klosterbier"/>
    <n v="1"/>
    <x v="6"/>
    <n v="232.5"/>
    <x v="8"/>
    <n v="2"/>
    <x v="7"/>
    <x v="235"/>
    <d v="2014-06-05T00:00:00"/>
    <n v="7"/>
  </r>
  <r>
    <n v="10553"/>
    <n v="11"/>
    <n v="21"/>
    <n v="15"/>
    <s v="Queso Cabrales"/>
    <n v="4"/>
    <x v="0"/>
    <n v="315"/>
    <x v="16"/>
    <n v="2"/>
    <x v="7"/>
    <x v="236"/>
    <d v="2014-06-03T00:00:00"/>
    <n v="4"/>
  </r>
  <r>
    <n v="10553"/>
    <n v="16"/>
    <n v="17.45"/>
    <n v="14"/>
    <s v="Pavlova"/>
    <n v="3"/>
    <x v="5"/>
    <n v="244.29999999999998"/>
    <x v="16"/>
    <n v="2"/>
    <x v="7"/>
    <x v="236"/>
    <d v="2014-06-03T00:00:00"/>
    <n v="4"/>
  </r>
  <r>
    <n v="10553"/>
    <n v="22"/>
    <n v="21"/>
    <n v="24"/>
    <s v="Gustaf's Knackebröd"/>
    <n v="5"/>
    <x v="1"/>
    <n v="504"/>
    <x v="16"/>
    <n v="2"/>
    <x v="7"/>
    <x v="236"/>
    <d v="2014-06-03T00:00:00"/>
    <n v="4"/>
  </r>
  <r>
    <n v="10553"/>
    <n v="31"/>
    <n v="12.5"/>
    <n v="30"/>
    <s v="Gorgonzola Telino"/>
    <n v="4"/>
    <x v="0"/>
    <n v="375"/>
    <x v="16"/>
    <n v="2"/>
    <x v="7"/>
    <x v="236"/>
    <d v="2014-06-03T00:00:00"/>
    <n v="4"/>
  </r>
  <r>
    <n v="10553"/>
    <n v="35"/>
    <n v="18"/>
    <n v="6"/>
    <s v="Steeleye Stout"/>
    <n v="1"/>
    <x v="6"/>
    <n v="108"/>
    <x v="16"/>
    <n v="2"/>
    <x v="7"/>
    <x v="236"/>
    <d v="2014-06-03T00:00:00"/>
    <n v="4"/>
  </r>
  <r>
    <n v="10554"/>
    <n v="16"/>
    <n v="17.45"/>
    <n v="30"/>
    <s v="Pavlova"/>
    <n v="3"/>
    <x v="5"/>
    <n v="523.5"/>
    <x v="11"/>
    <n v="4"/>
    <x v="2"/>
    <x v="236"/>
    <d v="2014-06-05T00:00:00"/>
    <n v="6"/>
  </r>
  <r>
    <n v="10554"/>
    <n v="23"/>
    <n v="9"/>
    <n v="20"/>
    <s v="Tunnbröd"/>
    <n v="5"/>
    <x v="1"/>
    <n v="180"/>
    <x v="11"/>
    <n v="4"/>
    <x v="2"/>
    <x v="236"/>
    <d v="2014-06-05T00:00:00"/>
    <n v="6"/>
  </r>
  <r>
    <n v="10554"/>
    <n v="62"/>
    <n v="49.3"/>
    <n v="20"/>
    <s v="Tarte au sucre"/>
    <n v="3"/>
    <x v="5"/>
    <n v="986"/>
    <x v="11"/>
    <n v="4"/>
    <x v="2"/>
    <x v="236"/>
    <d v="2014-06-05T00:00:00"/>
    <n v="6"/>
  </r>
  <r>
    <n v="10554"/>
    <n v="77"/>
    <n v="13"/>
    <n v="10"/>
    <s v="Original Frankfurter Grüne Soße"/>
    <n v="2"/>
    <x v="4"/>
    <n v="130"/>
    <x v="11"/>
    <n v="4"/>
    <x v="2"/>
    <x v="236"/>
    <d v="2014-06-05T00:00:00"/>
    <n v="6"/>
  </r>
  <r>
    <n v="10555"/>
    <n v="14"/>
    <n v="23.25"/>
    <n v="30"/>
    <s v="Tofu"/>
    <n v="7"/>
    <x v="2"/>
    <n v="697.5"/>
    <x v="45"/>
    <n v="6"/>
    <x v="1"/>
    <x v="237"/>
    <d v="2014-06-04T00:00:00"/>
    <n v="2"/>
  </r>
  <r>
    <n v="10555"/>
    <n v="19"/>
    <n v="9.1999999999999993"/>
    <n v="35"/>
    <s v="Teatime Chocolate Biscuits"/>
    <n v="3"/>
    <x v="5"/>
    <n v="322"/>
    <x v="45"/>
    <n v="6"/>
    <x v="1"/>
    <x v="237"/>
    <d v="2014-06-04T00:00:00"/>
    <n v="2"/>
  </r>
  <r>
    <n v="10555"/>
    <n v="24"/>
    <n v="4.5"/>
    <n v="18"/>
    <s v="Guarana Fantastica"/>
    <n v="1"/>
    <x v="6"/>
    <n v="81"/>
    <x v="45"/>
    <n v="6"/>
    <x v="1"/>
    <x v="237"/>
    <d v="2014-06-04T00:00:00"/>
    <n v="2"/>
  </r>
  <r>
    <n v="10555"/>
    <n v="51"/>
    <n v="53"/>
    <n v="20"/>
    <s v="Manjimup Dried Apples"/>
    <n v="7"/>
    <x v="2"/>
    <n v="1060"/>
    <x v="45"/>
    <n v="6"/>
    <x v="1"/>
    <x v="237"/>
    <d v="2014-06-04T00:00:00"/>
    <n v="2"/>
  </r>
  <r>
    <n v="10555"/>
    <n v="56"/>
    <n v="38"/>
    <n v="40"/>
    <s v="Gnocchi di nonna Alice"/>
    <n v="5"/>
    <x v="1"/>
    <n v="1520"/>
    <x v="45"/>
    <n v="6"/>
    <x v="1"/>
    <x v="237"/>
    <d v="2014-06-04T00:00:00"/>
    <n v="2"/>
  </r>
  <r>
    <n v="10556"/>
    <n v="72"/>
    <n v="34.799999999999997"/>
    <n v="24"/>
    <s v="Mozzarella di Giovanni"/>
    <n v="4"/>
    <x v="0"/>
    <n v="835.19999999999993"/>
    <x v="51"/>
    <n v="2"/>
    <x v="7"/>
    <x v="238"/>
    <d v="2014-06-13T00:00:00"/>
    <n v="10"/>
  </r>
  <r>
    <n v="10557"/>
    <n v="64"/>
    <n v="33.25"/>
    <n v="30"/>
    <s v="Wimmers gute Semmelknödel"/>
    <n v="5"/>
    <x v="1"/>
    <n v="997.5"/>
    <x v="26"/>
    <n v="9"/>
    <x v="4"/>
    <x v="238"/>
    <d v="2014-06-06T00:00:00"/>
    <n v="3"/>
  </r>
  <r>
    <n v="10557"/>
    <n v="75"/>
    <n v="7.75"/>
    <n v="20"/>
    <s v="Rhönbräu Klosterbier"/>
    <n v="1"/>
    <x v="6"/>
    <n v="155"/>
    <x v="26"/>
    <n v="9"/>
    <x v="4"/>
    <x v="238"/>
    <d v="2014-06-06T00:00:00"/>
    <n v="3"/>
  </r>
  <r>
    <n v="10558"/>
    <n v="47"/>
    <n v="9.5"/>
    <n v="25"/>
    <s v="Zaanse koeken"/>
    <n v="3"/>
    <x v="5"/>
    <n v="237.5"/>
    <x v="55"/>
    <n v="1"/>
    <x v="5"/>
    <x v="239"/>
    <d v="2014-06-10T00:00:00"/>
    <n v="6"/>
  </r>
  <r>
    <n v="10558"/>
    <n v="51"/>
    <n v="53"/>
    <n v="20"/>
    <s v="Manjimup Dried Apples"/>
    <n v="7"/>
    <x v="2"/>
    <n v="1060"/>
    <x v="55"/>
    <n v="1"/>
    <x v="5"/>
    <x v="239"/>
    <d v="2014-06-10T00:00:00"/>
    <n v="6"/>
  </r>
  <r>
    <n v="10558"/>
    <n v="52"/>
    <n v="7"/>
    <n v="30"/>
    <s v="Filo Mix"/>
    <n v="5"/>
    <x v="1"/>
    <n v="210"/>
    <x v="55"/>
    <n v="1"/>
    <x v="5"/>
    <x v="239"/>
    <d v="2014-06-10T00:00:00"/>
    <n v="6"/>
  </r>
  <r>
    <n v="10558"/>
    <n v="53"/>
    <n v="32.799999999999997"/>
    <n v="18"/>
    <s v="Perth Pasties"/>
    <n v="6"/>
    <x v="7"/>
    <n v="590.4"/>
    <x v="55"/>
    <n v="1"/>
    <x v="5"/>
    <x v="239"/>
    <d v="2014-06-10T00:00:00"/>
    <n v="6"/>
  </r>
  <r>
    <n v="10558"/>
    <n v="73"/>
    <n v="15"/>
    <n v="3"/>
    <s v="Röd Kaviar"/>
    <n v="8"/>
    <x v="3"/>
    <n v="45"/>
    <x v="55"/>
    <n v="1"/>
    <x v="5"/>
    <x v="239"/>
    <d v="2014-06-10T00:00:00"/>
    <n v="6"/>
  </r>
  <r>
    <n v="10559"/>
    <n v="41"/>
    <n v="9.65"/>
    <n v="12"/>
    <s v="Jack's New England Clam Chowder"/>
    <n v="8"/>
    <x v="3"/>
    <n v="115.80000000000001"/>
    <x v="15"/>
    <n v="6"/>
    <x v="1"/>
    <x v="240"/>
    <d v="2014-06-13T00:00:00"/>
    <n v="8"/>
  </r>
  <r>
    <n v="10559"/>
    <n v="55"/>
    <n v="24"/>
    <n v="18"/>
    <s v="Pâté chinois"/>
    <n v="6"/>
    <x v="7"/>
    <n v="432"/>
    <x v="15"/>
    <n v="6"/>
    <x v="1"/>
    <x v="240"/>
    <d v="2014-06-13T00:00:00"/>
    <n v="8"/>
  </r>
  <r>
    <n v="10560"/>
    <n v="30"/>
    <n v="25.89"/>
    <n v="20"/>
    <s v="Nord-Ost Matjeshering"/>
    <n v="8"/>
    <x v="3"/>
    <n v="517.79999999999995"/>
    <x v="17"/>
    <n v="8"/>
    <x v="6"/>
    <x v="241"/>
    <d v="2014-06-09T00:00:00"/>
    <n v="3"/>
  </r>
  <r>
    <n v="10560"/>
    <n v="62"/>
    <n v="49.3"/>
    <n v="15"/>
    <s v="Tarte au sucre"/>
    <n v="3"/>
    <x v="5"/>
    <n v="739.5"/>
    <x v="17"/>
    <n v="8"/>
    <x v="6"/>
    <x v="241"/>
    <d v="2014-06-09T00:00:00"/>
    <n v="3"/>
  </r>
  <r>
    <n v="10561"/>
    <n v="44"/>
    <n v="19.45"/>
    <n v="10"/>
    <s v="Gula Malacca"/>
    <n v="2"/>
    <x v="4"/>
    <n v="194.5"/>
    <x v="14"/>
    <n v="2"/>
    <x v="7"/>
    <x v="241"/>
    <d v="2014-06-09T00:00:00"/>
    <n v="3"/>
  </r>
  <r>
    <n v="10561"/>
    <n v="51"/>
    <n v="53"/>
    <n v="50"/>
    <s v="Manjimup Dried Apples"/>
    <n v="7"/>
    <x v="2"/>
    <n v="2650"/>
    <x v="14"/>
    <n v="2"/>
    <x v="7"/>
    <x v="241"/>
    <d v="2014-06-09T00:00:00"/>
    <n v="3"/>
  </r>
  <r>
    <n v="10562"/>
    <n v="33"/>
    <n v="2.5"/>
    <n v="20"/>
    <s v="Geitost"/>
    <n v="4"/>
    <x v="0"/>
    <n v="50"/>
    <x v="30"/>
    <n v="1"/>
    <x v="5"/>
    <x v="242"/>
    <d v="2014-06-12T00:00:00"/>
    <n v="3"/>
  </r>
  <r>
    <n v="10562"/>
    <n v="62"/>
    <n v="49.3"/>
    <n v="10"/>
    <s v="Tarte au sucre"/>
    <n v="3"/>
    <x v="5"/>
    <n v="493"/>
    <x v="30"/>
    <n v="1"/>
    <x v="5"/>
    <x v="242"/>
    <d v="2014-06-12T00:00:00"/>
    <n v="3"/>
  </r>
  <r>
    <n v="10563"/>
    <n v="36"/>
    <n v="19"/>
    <n v="25"/>
    <s v="Inlagd Sill"/>
    <n v="8"/>
    <x v="3"/>
    <n v="475"/>
    <x v="29"/>
    <n v="2"/>
    <x v="7"/>
    <x v="243"/>
    <d v="2014-06-24T00:00:00"/>
    <n v="14"/>
  </r>
  <r>
    <n v="10563"/>
    <n v="52"/>
    <n v="7"/>
    <n v="70"/>
    <s v="Filo Mix"/>
    <n v="5"/>
    <x v="1"/>
    <n v="490"/>
    <x v="29"/>
    <n v="2"/>
    <x v="7"/>
    <x v="243"/>
    <d v="2014-06-24T00:00:00"/>
    <n v="14"/>
  </r>
  <r>
    <n v="10564"/>
    <n v="17"/>
    <n v="39"/>
    <n v="16"/>
    <s v="Alice Mutton"/>
    <n v="6"/>
    <x v="7"/>
    <n v="624"/>
    <x v="13"/>
    <n v="4"/>
    <x v="2"/>
    <x v="243"/>
    <d v="2014-06-16T00:00:00"/>
    <n v="6"/>
  </r>
  <r>
    <n v="10564"/>
    <n v="31"/>
    <n v="12.5"/>
    <n v="6"/>
    <s v="Gorgonzola Telino"/>
    <n v="4"/>
    <x v="0"/>
    <n v="75"/>
    <x v="13"/>
    <n v="4"/>
    <x v="2"/>
    <x v="243"/>
    <d v="2014-06-16T00:00:00"/>
    <n v="6"/>
  </r>
  <r>
    <n v="10564"/>
    <n v="55"/>
    <n v="24"/>
    <n v="25"/>
    <s v="Pâté chinois"/>
    <n v="6"/>
    <x v="7"/>
    <n v="600"/>
    <x v="13"/>
    <n v="4"/>
    <x v="2"/>
    <x v="243"/>
    <d v="2014-06-16T00:00:00"/>
    <n v="6"/>
  </r>
  <r>
    <n v="10565"/>
    <n v="24"/>
    <n v="4.5"/>
    <n v="25"/>
    <s v="Guarana Fantastica"/>
    <n v="1"/>
    <x v="6"/>
    <n v="112.5"/>
    <x v="49"/>
    <n v="8"/>
    <x v="6"/>
    <x v="244"/>
    <d v="2014-06-18T00:00:00"/>
    <n v="7"/>
  </r>
  <r>
    <n v="10565"/>
    <n v="64"/>
    <n v="33.25"/>
    <n v="18"/>
    <s v="Wimmers gute Semmelknödel"/>
    <n v="5"/>
    <x v="1"/>
    <n v="598.5"/>
    <x v="49"/>
    <n v="8"/>
    <x v="6"/>
    <x v="244"/>
    <d v="2014-06-18T00:00:00"/>
    <n v="7"/>
  </r>
  <r>
    <n v="10566"/>
    <n v="11"/>
    <n v="21"/>
    <n v="35"/>
    <s v="Queso Cabrales"/>
    <n v="4"/>
    <x v="0"/>
    <n v="735"/>
    <x v="15"/>
    <n v="9"/>
    <x v="4"/>
    <x v="245"/>
    <d v="2014-06-18T00:00:00"/>
    <n v="6"/>
  </r>
  <r>
    <n v="10566"/>
    <n v="18"/>
    <n v="62.5"/>
    <n v="18"/>
    <s v="Carnarvon Tigers"/>
    <n v="8"/>
    <x v="3"/>
    <n v="1125"/>
    <x v="15"/>
    <n v="9"/>
    <x v="4"/>
    <x v="245"/>
    <d v="2014-06-18T00:00:00"/>
    <n v="6"/>
  </r>
  <r>
    <n v="10566"/>
    <n v="76"/>
    <n v="18"/>
    <n v="10"/>
    <s v="Lakkaliköri"/>
    <n v="1"/>
    <x v="6"/>
    <n v="180"/>
    <x v="15"/>
    <n v="9"/>
    <x v="4"/>
    <x v="245"/>
    <d v="2014-06-18T00:00:00"/>
    <n v="6"/>
  </r>
  <r>
    <n v="10567"/>
    <n v="31"/>
    <n v="12.5"/>
    <n v="60"/>
    <s v="Gorgonzola Telino"/>
    <n v="4"/>
    <x v="0"/>
    <n v="750"/>
    <x v="34"/>
    <n v="1"/>
    <x v="5"/>
    <x v="245"/>
    <d v="2014-06-17T00:00:00"/>
    <n v="5"/>
  </r>
  <r>
    <n v="10567"/>
    <n v="51"/>
    <n v="53"/>
    <n v="3"/>
    <s v="Manjimup Dried Apples"/>
    <n v="7"/>
    <x v="2"/>
    <n v="159"/>
    <x v="34"/>
    <n v="1"/>
    <x v="5"/>
    <x v="245"/>
    <d v="2014-06-17T00:00:00"/>
    <n v="5"/>
  </r>
  <r>
    <n v="10567"/>
    <n v="59"/>
    <n v="55"/>
    <n v="40"/>
    <s v="Raclette Courdavault"/>
    <n v="4"/>
    <x v="0"/>
    <n v="2200"/>
    <x v="34"/>
    <n v="1"/>
    <x v="5"/>
    <x v="245"/>
    <d v="2014-06-17T00:00:00"/>
    <n v="5"/>
  </r>
  <r>
    <n v="10568"/>
    <n v="10"/>
    <n v="31"/>
    <n v="5"/>
    <s v="Ikura"/>
    <n v="8"/>
    <x v="3"/>
    <n v="155"/>
    <x v="60"/>
    <n v="3"/>
    <x v="3"/>
    <x v="246"/>
    <d v="2014-07-09T00:00:00"/>
    <n v="26"/>
  </r>
  <r>
    <n v="10569"/>
    <n v="31"/>
    <n v="12.5"/>
    <n v="35"/>
    <s v="Gorgonzola Telino"/>
    <n v="4"/>
    <x v="0"/>
    <n v="437.5"/>
    <x v="13"/>
    <n v="5"/>
    <x v="0"/>
    <x v="247"/>
    <d v="2014-07-11T00:00:00"/>
    <n v="25"/>
  </r>
  <r>
    <n v="10569"/>
    <n v="76"/>
    <n v="18"/>
    <n v="30"/>
    <s v="Lakkaliköri"/>
    <n v="1"/>
    <x v="6"/>
    <n v="540"/>
    <x v="13"/>
    <n v="5"/>
    <x v="0"/>
    <x v="247"/>
    <d v="2014-07-11T00:00:00"/>
    <n v="25"/>
  </r>
  <r>
    <n v="10570"/>
    <n v="11"/>
    <n v="21"/>
    <n v="15"/>
    <s v="Queso Cabrales"/>
    <n v="4"/>
    <x v="0"/>
    <n v="315"/>
    <x v="49"/>
    <n v="3"/>
    <x v="3"/>
    <x v="248"/>
    <d v="2014-06-19T00:00:00"/>
    <n v="2"/>
  </r>
  <r>
    <n v="10570"/>
    <n v="56"/>
    <n v="38"/>
    <n v="60"/>
    <s v="Gnocchi di nonna Alice"/>
    <n v="5"/>
    <x v="1"/>
    <n v="2280"/>
    <x v="49"/>
    <n v="3"/>
    <x v="3"/>
    <x v="248"/>
    <d v="2014-06-19T00:00:00"/>
    <n v="2"/>
  </r>
  <r>
    <n v="10571"/>
    <n v="14"/>
    <n v="23.25"/>
    <n v="11"/>
    <s v="Tofu"/>
    <n v="7"/>
    <x v="2"/>
    <n v="255.75"/>
    <x v="9"/>
    <n v="8"/>
    <x v="6"/>
    <x v="248"/>
    <d v="2014-07-04T00:00:00"/>
    <n v="17"/>
  </r>
  <r>
    <n v="10571"/>
    <n v="42"/>
    <n v="14"/>
    <n v="28"/>
    <s v="Singaporean Hokkien Fried Mee"/>
    <n v="5"/>
    <x v="1"/>
    <n v="392"/>
    <x v="9"/>
    <n v="8"/>
    <x v="6"/>
    <x v="248"/>
    <d v="2014-07-04T00:00:00"/>
    <n v="17"/>
  </r>
  <r>
    <n v="10572"/>
    <n v="16"/>
    <n v="17.45"/>
    <n v="12"/>
    <s v="Pavlova"/>
    <n v="3"/>
    <x v="5"/>
    <n v="209.39999999999998"/>
    <x v="25"/>
    <n v="3"/>
    <x v="3"/>
    <x v="249"/>
    <d v="2014-06-25T00:00:00"/>
    <n v="7"/>
  </r>
  <r>
    <n v="10572"/>
    <n v="32"/>
    <n v="32"/>
    <n v="10"/>
    <s v="Mascarpone Fabioli"/>
    <n v="4"/>
    <x v="0"/>
    <n v="320"/>
    <x v="25"/>
    <n v="3"/>
    <x v="3"/>
    <x v="249"/>
    <d v="2014-06-25T00:00:00"/>
    <n v="7"/>
  </r>
  <r>
    <n v="10572"/>
    <n v="40"/>
    <n v="18.399999999999999"/>
    <n v="50"/>
    <s v="Boston Crab Meat"/>
    <n v="8"/>
    <x v="3"/>
    <n v="919.99999999999989"/>
    <x v="25"/>
    <n v="3"/>
    <x v="3"/>
    <x v="249"/>
    <d v="2014-06-25T00:00:00"/>
    <n v="7"/>
  </r>
  <r>
    <n v="10572"/>
    <n v="75"/>
    <n v="7.75"/>
    <n v="15"/>
    <s v="Rhönbräu Klosterbier"/>
    <n v="1"/>
    <x v="6"/>
    <n v="116.25"/>
    <x v="25"/>
    <n v="3"/>
    <x v="3"/>
    <x v="249"/>
    <d v="2014-06-25T00:00:00"/>
    <n v="7"/>
  </r>
  <r>
    <n v="10573"/>
    <n v="17"/>
    <n v="39"/>
    <n v="18"/>
    <s v="Alice Mutton"/>
    <n v="6"/>
    <x v="7"/>
    <n v="702"/>
    <x v="59"/>
    <n v="7"/>
    <x v="8"/>
    <x v="250"/>
    <d v="2014-06-20T00:00:00"/>
    <n v="1"/>
  </r>
  <r>
    <n v="10573"/>
    <n v="34"/>
    <n v="14"/>
    <n v="40"/>
    <s v="Sasquatch Ale"/>
    <n v="1"/>
    <x v="6"/>
    <n v="560"/>
    <x v="59"/>
    <n v="7"/>
    <x v="8"/>
    <x v="250"/>
    <d v="2014-06-20T00:00:00"/>
    <n v="1"/>
  </r>
  <r>
    <n v="10573"/>
    <n v="53"/>
    <n v="32.799999999999997"/>
    <n v="25"/>
    <s v="Perth Pasties"/>
    <n v="6"/>
    <x v="7"/>
    <n v="819.99999999999989"/>
    <x v="59"/>
    <n v="7"/>
    <x v="8"/>
    <x v="250"/>
    <d v="2014-06-20T00:00:00"/>
    <n v="1"/>
  </r>
  <r>
    <n v="10574"/>
    <n v="33"/>
    <n v="2.5"/>
    <n v="14"/>
    <s v="Geitost"/>
    <n v="4"/>
    <x v="0"/>
    <n v="35"/>
    <x v="81"/>
    <n v="4"/>
    <x v="2"/>
    <x v="250"/>
    <d v="2014-06-30T00:00:00"/>
    <n v="11"/>
  </r>
  <r>
    <n v="10574"/>
    <n v="40"/>
    <n v="18.399999999999999"/>
    <n v="2"/>
    <s v="Boston Crab Meat"/>
    <n v="8"/>
    <x v="3"/>
    <n v="36.799999999999997"/>
    <x v="81"/>
    <n v="4"/>
    <x v="2"/>
    <x v="250"/>
    <d v="2014-06-30T00:00:00"/>
    <n v="11"/>
  </r>
  <r>
    <n v="10574"/>
    <n v="62"/>
    <n v="49.3"/>
    <n v="10"/>
    <s v="Tarte au sucre"/>
    <n v="3"/>
    <x v="5"/>
    <n v="493"/>
    <x v="81"/>
    <n v="4"/>
    <x v="2"/>
    <x v="250"/>
    <d v="2014-06-30T00:00:00"/>
    <n v="11"/>
  </r>
  <r>
    <n v="10574"/>
    <n v="64"/>
    <n v="33.25"/>
    <n v="6"/>
    <s v="Wimmers gute Semmelknödel"/>
    <n v="5"/>
    <x v="1"/>
    <n v="199.5"/>
    <x v="81"/>
    <n v="4"/>
    <x v="2"/>
    <x v="250"/>
    <d v="2014-06-30T00:00:00"/>
    <n v="11"/>
  </r>
  <r>
    <n v="10575"/>
    <n v="59"/>
    <n v="55"/>
    <n v="12"/>
    <s v="Raclette Courdavault"/>
    <n v="4"/>
    <x v="0"/>
    <n v="660"/>
    <x v="24"/>
    <n v="5"/>
    <x v="0"/>
    <x v="251"/>
    <d v="2014-06-30T00:00:00"/>
    <n v="10"/>
  </r>
  <r>
    <n v="10575"/>
    <n v="63"/>
    <n v="43.9"/>
    <n v="6"/>
    <s v="Vegie-spread"/>
    <n v="2"/>
    <x v="4"/>
    <n v="263.39999999999998"/>
    <x v="24"/>
    <n v="5"/>
    <x v="0"/>
    <x v="251"/>
    <d v="2014-06-30T00:00:00"/>
    <n v="10"/>
  </r>
  <r>
    <n v="10575"/>
    <n v="72"/>
    <n v="34.799999999999997"/>
    <n v="30"/>
    <s v="Mozzarella di Giovanni"/>
    <n v="4"/>
    <x v="0"/>
    <n v="1044"/>
    <x v="24"/>
    <n v="5"/>
    <x v="0"/>
    <x v="251"/>
    <d v="2014-06-30T00:00:00"/>
    <n v="10"/>
  </r>
  <r>
    <n v="10575"/>
    <n v="76"/>
    <n v="18"/>
    <n v="10"/>
    <s v="Lakkaliköri"/>
    <n v="1"/>
    <x v="6"/>
    <n v="180"/>
    <x v="24"/>
    <n v="5"/>
    <x v="0"/>
    <x v="251"/>
    <d v="2014-06-30T00:00:00"/>
    <n v="10"/>
  </r>
  <r>
    <n v="10576"/>
    <n v="1"/>
    <n v="18"/>
    <n v="10"/>
    <s v="Chai"/>
    <n v="1"/>
    <x v="6"/>
    <n v="180"/>
    <x v="23"/>
    <n v="3"/>
    <x v="3"/>
    <x v="252"/>
    <d v="2014-06-30T00:00:00"/>
    <n v="7"/>
  </r>
  <r>
    <n v="10576"/>
    <n v="31"/>
    <n v="12.5"/>
    <n v="20"/>
    <s v="Gorgonzola Telino"/>
    <n v="4"/>
    <x v="0"/>
    <n v="250"/>
    <x v="23"/>
    <n v="3"/>
    <x v="3"/>
    <x v="252"/>
    <d v="2014-06-30T00:00:00"/>
    <n v="7"/>
  </r>
  <r>
    <n v="10576"/>
    <n v="44"/>
    <n v="19.45"/>
    <n v="21"/>
    <s v="Gula Malacca"/>
    <n v="2"/>
    <x v="4"/>
    <n v="408.45"/>
    <x v="23"/>
    <n v="3"/>
    <x v="3"/>
    <x v="252"/>
    <d v="2014-06-30T00:00:00"/>
    <n v="7"/>
  </r>
  <r>
    <n v="10577"/>
    <n v="39"/>
    <n v="18"/>
    <n v="10"/>
    <s v="Chartreuse verte"/>
    <n v="1"/>
    <x v="6"/>
    <n v="180"/>
    <x v="81"/>
    <n v="9"/>
    <x v="4"/>
    <x v="252"/>
    <d v="2014-06-30T00:00:00"/>
    <n v="7"/>
  </r>
  <r>
    <n v="10577"/>
    <n v="75"/>
    <n v="7.75"/>
    <n v="20"/>
    <s v="Rhönbräu Klosterbier"/>
    <n v="1"/>
    <x v="6"/>
    <n v="155"/>
    <x v="81"/>
    <n v="9"/>
    <x v="4"/>
    <x v="252"/>
    <d v="2014-06-30T00:00:00"/>
    <n v="7"/>
  </r>
  <r>
    <n v="10577"/>
    <n v="77"/>
    <n v="13"/>
    <n v="18"/>
    <s v="Original Frankfurter Grüne Soße"/>
    <n v="2"/>
    <x v="4"/>
    <n v="234"/>
    <x v="81"/>
    <n v="9"/>
    <x v="4"/>
    <x v="252"/>
    <d v="2014-06-30T00:00:00"/>
    <n v="7"/>
  </r>
  <r>
    <n v="10578"/>
    <n v="35"/>
    <n v="18"/>
    <n v="20"/>
    <s v="Steeleye Stout"/>
    <n v="1"/>
    <x v="6"/>
    <n v="360"/>
    <x v="31"/>
    <n v="4"/>
    <x v="2"/>
    <x v="253"/>
    <d v="2014-07-25T00:00:00"/>
    <n v="31"/>
  </r>
  <r>
    <n v="10578"/>
    <n v="57"/>
    <n v="19.5"/>
    <n v="6"/>
    <s v="Ravioli Angelo"/>
    <n v="5"/>
    <x v="1"/>
    <n v="117"/>
    <x v="31"/>
    <n v="4"/>
    <x v="2"/>
    <x v="253"/>
    <d v="2014-07-25T00:00:00"/>
    <n v="31"/>
  </r>
  <r>
    <n v="10579"/>
    <n v="15"/>
    <n v="15.5"/>
    <n v="10"/>
    <s v="Genen Shouyu"/>
    <n v="2"/>
    <x v="4"/>
    <n v="155"/>
    <x v="82"/>
    <n v="1"/>
    <x v="5"/>
    <x v="254"/>
    <d v="2014-07-04T00:00:00"/>
    <n v="9"/>
  </r>
  <r>
    <n v="10579"/>
    <n v="75"/>
    <n v="7.75"/>
    <n v="21"/>
    <s v="Rhönbräu Klosterbier"/>
    <n v="1"/>
    <x v="6"/>
    <n v="162.75"/>
    <x v="82"/>
    <n v="1"/>
    <x v="5"/>
    <x v="254"/>
    <d v="2014-07-04T00:00:00"/>
    <n v="9"/>
  </r>
  <r>
    <n v="10580"/>
    <n v="14"/>
    <n v="23.25"/>
    <n v="15"/>
    <s v="Tofu"/>
    <n v="7"/>
    <x v="2"/>
    <n v="348.75"/>
    <x v="11"/>
    <n v="4"/>
    <x v="2"/>
    <x v="255"/>
    <d v="2014-07-01T00:00:00"/>
    <n v="5"/>
  </r>
  <r>
    <n v="10580"/>
    <n v="41"/>
    <n v="9.65"/>
    <n v="9"/>
    <s v="Jack's New England Clam Chowder"/>
    <n v="8"/>
    <x v="3"/>
    <n v="86.850000000000009"/>
    <x v="11"/>
    <n v="4"/>
    <x v="2"/>
    <x v="255"/>
    <d v="2014-07-01T00:00:00"/>
    <n v="5"/>
  </r>
  <r>
    <n v="10580"/>
    <n v="65"/>
    <n v="21.05"/>
    <n v="30"/>
    <s v="Louisiana Fiery Hot Pepper Sauce"/>
    <n v="2"/>
    <x v="4"/>
    <n v="631.5"/>
    <x v="11"/>
    <n v="4"/>
    <x v="2"/>
    <x v="255"/>
    <d v="2014-07-01T00:00:00"/>
    <n v="5"/>
  </r>
  <r>
    <n v="10581"/>
    <n v="75"/>
    <n v="7.75"/>
    <n v="50"/>
    <s v="Rhönbräu Klosterbier"/>
    <n v="1"/>
    <x v="6"/>
    <n v="387.5"/>
    <x v="52"/>
    <n v="3"/>
    <x v="3"/>
    <x v="255"/>
    <d v="2014-07-02T00:00:00"/>
    <n v="6"/>
  </r>
  <r>
    <n v="10582"/>
    <n v="57"/>
    <n v="19.5"/>
    <n v="4"/>
    <s v="Ravioli Angelo"/>
    <n v="5"/>
    <x v="1"/>
    <n v="78"/>
    <x v="76"/>
    <n v="3"/>
    <x v="3"/>
    <x v="256"/>
    <d v="2014-07-14T00:00:00"/>
    <n v="17"/>
  </r>
  <r>
    <n v="10582"/>
    <n v="76"/>
    <n v="18"/>
    <n v="14"/>
    <s v="Lakkaliköri"/>
    <n v="1"/>
    <x v="6"/>
    <n v="252"/>
    <x v="76"/>
    <n v="3"/>
    <x v="3"/>
    <x v="256"/>
    <d v="2014-07-14T00:00:00"/>
    <n v="17"/>
  </r>
  <r>
    <n v="10583"/>
    <n v="29"/>
    <n v="123.79"/>
    <n v="10"/>
    <s v="Thüringer Rostbratwurst"/>
    <n v="6"/>
    <x v="7"/>
    <n v="1237.9000000000001"/>
    <x v="16"/>
    <n v="2"/>
    <x v="7"/>
    <x v="257"/>
    <d v="2014-07-04T00:00:00"/>
    <n v="4"/>
  </r>
  <r>
    <n v="10583"/>
    <n v="60"/>
    <n v="34"/>
    <n v="24"/>
    <s v="Camembert Pierrot"/>
    <n v="4"/>
    <x v="0"/>
    <n v="816"/>
    <x v="16"/>
    <n v="2"/>
    <x v="7"/>
    <x v="257"/>
    <d v="2014-07-04T00:00:00"/>
    <n v="4"/>
  </r>
  <r>
    <n v="10583"/>
    <n v="69"/>
    <n v="36"/>
    <n v="10"/>
    <s v="Gudbrandsdalsost"/>
    <n v="4"/>
    <x v="0"/>
    <n v="360"/>
    <x v="16"/>
    <n v="2"/>
    <x v="7"/>
    <x v="257"/>
    <d v="2014-07-04T00:00:00"/>
    <n v="4"/>
  </r>
  <r>
    <n v="10584"/>
    <n v="31"/>
    <n v="12.5"/>
    <n v="50"/>
    <s v="Gorgonzola Telino"/>
    <n v="4"/>
    <x v="0"/>
    <n v="625"/>
    <x v="15"/>
    <n v="4"/>
    <x v="2"/>
    <x v="257"/>
    <d v="2014-07-04T00:00:00"/>
    <n v="4"/>
  </r>
  <r>
    <n v="10585"/>
    <n v="47"/>
    <n v="9.5"/>
    <n v="15"/>
    <s v="Zaanse koeken"/>
    <n v="3"/>
    <x v="5"/>
    <n v="142.5"/>
    <x v="7"/>
    <n v="7"/>
    <x v="8"/>
    <x v="258"/>
    <d v="2014-07-10T00:00:00"/>
    <n v="9"/>
  </r>
  <r>
    <n v="10586"/>
    <n v="52"/>
    <n v="7"/>
    <n v="4"/>
    <s v="Filo Mix"/>
    <n v="5"/>
    <x v="1"/>
    <n v="28"/>
    <x v="30"/>
    <n v="9"/>
    <x v="4"/>
    <x v="259"/>
    <d v="2014-07-09T00:00:00"/>
    <n v="7"/>
  </r>
  <r>
    <n v="10587"/>
    <n v="26"/>
    <n v="31.23"/>
    <n v="6"/>
    <s v="Gumbär Gummibärchen"/>
    <n v="3"/>
    <x v="5"/>
    <n v="187.38"/>
    <x v="12"/>
    <n v="1"/>
    <x v="5"/>
    <x v="259"/>
    <d v="2014-07-09T00:00:00"/>
    <n v="7"/>
  </r>
  <r>
    <n v="10587"/>
    <n v="35"/>
    <n v="18"/>
    <n v="20"/>
    <s v="Steeleye Stout"/>
    <n v="1"/>
    <x v="6"/>
    <n v="360"/>
    <x v="12"/>
    <n v="1"/>
    <x v="5"/>
    <x v="259"/>
    <d v="2014-07-09T00:00:00"/>
    <n v="7"/>
  </r>
  <r>
    <n v="10587"/>
    <n v="77"/>
    <n v="13"/>
    <n v="20"/>
    <s v="Original Frankfurter Grüne Soße"/>
    <n v="2"/>
    <x v="4"/>
    <n v="260"/>
    <x v="12"/>
    <n v="1"/>
    <x v="5"/>
    <x v="259"/>
    <d v="2014-07-09T00:00:00"/>
    <n v="7"/>
  </r>
  <r>
    <n v="10588"/>
    <n v="18"/>
    <n v="62.5"/>
    <n v="40"/>
    <s v="Carnarvon Tigers"/>
    <n v="8"/>
    <x v="3"/>
    <n v="2500"/>
    <x v="21"/>
    <n v="2"/>
    <x v="7"/>
    <x v="260"/>
    <d v="2014-07-10T00:00:00"/>
    <n v="7"/>
  </r>
  <r>
    <n v="10588"/>
    <n v="42"/>
    <n v="14"/>
    <n v="100"/>
    <s v="Singaporean Hokkien Fried Mee"/>
    <n v="5"/>
    <x v="1"/>
    <n v="1400"/>
    <x v="21"/>
    <n v="2"/>
    <x v="7"/>
    <x v="260"/>
    <d v="2014-07-10T00:00:00"/>
    <n v="7"/>
  </r>
  <r>
    <n v="10589"/>
    <n v="35"/>
    <n v="18"/>
    <n v="4"/>
    <s v="Steeleye Stout"/>
    <n v="1"/>
    <x v="6"/>
    <n v="72"/>
    <x v="79"/>
    <n v="8"/>
    <x v="6"/>
    <x v="261"/>
    <d v="2014-07-14T00:00:00"/>
    <n v="10"/>
  </r>
  <r>
    <n v="10590"/>
    <n v="1"/>
    <n v="18"/>
    <n v="20"/>
    <s v="Chai"/>
    <n v="1"/>
    <x v="6"/>
    <n v="360"/>
    <x v="49"/>
    <n v="4"/>
    <x v="2"/>
    <x v="262"/>
    <d v="2014-07-14T00:00:00"/>
    <n v="7"/>
  </r>
  <r>
    <n v="10590"/>
    <n v="77"/>
    <n v="13"/>
    <n v="60"/>
    <s v="Original Frankfurter Grüne Soße"/>
    <n v="2"/>
    <x v="4"/>
    <n v="780"/>
    <x v="49"/>
    <n v="4"/>
    <x v="2"/>
    <x v="262"/>
    <d v="2014-07-14T00:00:00"/>
    <n v="7"/>
  </r>
  <r>
    <n v="10591"/>
    <n v="3"/>
    <n v="10"/>
    <n v="14"/>
    <s v="Aniseed Syrup"/>
    <n v="2"/>
    <x v="4"/>
    <n v="140"/>
    <x v="61"/>
    <n v="1"/>
    <x v="5"/>
    <x v="262"/>
    <d v="2014-07-16T00:00:00"/>
    <n v="9"/>
  </r>
  <r>
    <n v="10591"/>
    <n v="7"/>
    <n v="30"/>
    <n v="10"/>
    <s v="Uncle Bob's Organic Dried Pears"/>
    <n v="7"/>
    <x v="2"/>
    <n v="300"/>
    <x v="61"/>
    <n v="1"/>
    <x v="5"/>
    <x v="262"/>
    <d v="2014-07-16T00:00:00"/>
    <n v="9"/>
  </r>
  <r>
    <n v="10591"/>
    <n v="54"/>
    <n v="7.45"/>
    <n v="50"/>
    <s v="Tourtière"/>
    <n v="6"/>
    <x v="7"/>
    <n v="372.5"/>
    <x v="61"/>
    <n v="1"/>
    <x v="5"/>
    <x v="262"/>
    <d v="2014-07-16T00:00:00"/>
    <n v="9"/>
  </r>
  <r>
    <n v="10592"/>
    <n v="15"/>
    <n v="15.5"/>
    <n v="25"/>
    <s v="Genen Shouyu"/>
    <n v="2"/>
    <x v="4"/>
    <n v="387.5"/>
    <x v="26"/>
    <n v="3"/>
    <x v="3"/>
    <x v="263"/>
    <d v="2014-07-16T00:00:00"/>
    <n v="8"/>
  </r>
  <r>
    <n v="10592"/>
    <n v="26"/>
    <n v="31.23"/>
    <n v="5"/>
    <s v="Gumbär Gummibärchen"/>
    <n v="3"/>
    <x v="5"/>
    <n v="156.15"/>
    <x v="26"/>
    <n v="3"/>
    <x v="3"/>
    <x v="263"/>
    <d v="2014-07-16T00:00:00"/>
    <n v="8"/>
  </r>
  <r>
    <n v="10593"/>
    <n v="20"/>
    <n v="81"/>
    <n v="21"/>
    <s v="Sir Rodney's Marmalade"/>
    <n v="3"/>
    <x v="5"/>
    <n v="1701"/>
    <x v="26"/>
    <n v="7"/>
    <x v="8"/>
    <x v="264"/>
    <d v="2014-08-13T00:00:00"/>
    <n v="35"/>
  </r>
  <r>
    <n v="10593"/>
    <n v="69"/>
    <n v="36"/>
    <n v="20"/>
    <s v="Gudbrandsdalsost"/>
    <n v="4"/>
    <x v="0"/>
    <n v="720"/>
    <x v="26"/>
    <n v="7"/>
    <x v="8"/>
    <x v="264"/>
    <d v="2014-08-13T00:00:00"/>
    <n v="35"/>
  </r>
  <r>
    <n v="10593"/>
    <n v="76"/>
    <n v="18"/>
    <n v="4"/>
    <s v="Lakkaliköri"/>
    <n v="1"/>
    <x v="6"/>
    <n v="72"/>
    <x v="26"/>
    <n v="7"/>
    <x v="8"/>
    <x v="264"/>
    <d v="2014-08-13T00:00:00"/>
    <n v="35"/>
  </r>
  <r>
    <n v="10594"/>
    <n v="52"/>
    <n v="7"/>
    <n v="24"/>
    <s v="Filo Mix"/>
    <n v="5"/>
    <x v="1"/>
    <n v="168"/>
    <x v="37"/>
    <n v="3"/>
    <x v="3"/>
    <x v="264"/>
    <d v="2014-07-16T00:00:00"/>
    <n v="7"/>
  </r>
  <r>
    <n v="10594"/>
    <n v="58"/>
    <n v="13.25"/>
    <n v="30"/>
    <s v="Escargots de Bourgogne"/>
    <n v="8"/>
    <x v="3"/>
    <n v="397.5"/>
    <x v="37"/>
    <n v="3"/>
    <x v="3"/>
    <x v="264"/>
    <d v="2014-07-16T00:00:00"/>
    <n v="7"/>
  </r>
  <r>
    <n v="10595"/>
    <n v="35"/>
    <n v="18"/>
    <n v="30"/>
    <s v="Steeleye Stout"/>
    <n v="1"/>
    <x v="6"/>
    <n v="540"/>
    <x v="9"/>
    <n v="2"/>
    <x v="7"/>
    <x v="265"/>
    <d v="2014-07-14T00:00:00"/>
    <n v="4"/>
  </r>
  <r>
    <n v="10595"/>
    <n v="61"/>
    <n v="28.5"/>
    <n v="120"/>
    <s v="Sirop d'érable"/>
    <n v="2"/>
    <x v="4"/>
    <n v="3420"/>
    <x v="9"/>
    <n v="2"/>
    <x v="7"/>
    <x v="265"/>
    <d v="2014-07-14T00:00:00"/>
    <n v="4"/>
  </r>
  <r>
    <n v="10595"/>
    <n v="69"/>
    <n v="36"/>
    <n v="65"/>
    <s v="Gudbrandsdalsost"/>
    <n v="4"/>
    <x v="0"/>
    <n v="2340"/>
    <x v="9"/>
    <n v="2"/>
    <x v="7"/>
    <x v="265"/>
    <d v="2014-07-14T00:00:00"/>
    <n v="4"/>
  </r>
  <r>
    <n v="10596"/>
    <n v="56"/>
    <n v="38"/>
    <n v="5"/>
    <s v="Gnocchi di nonna Alice"/>
    <n v="5"/>
    <x v="1"/>
    <n v="190"/>
    <x v="19"/>
    <n v="8"/>
    <x v="6"/>
    <x v="266"/>
    <d v="2014-08-12T00:00:00"/>
    <n v="32"/>
  </r>
  <r>
    <n v="10596"/>
    <n v="63"/>
    <n v="43.9"/>
    <n v="24"/>
    <s v="Vegie-spread"/>
    <n v="2"/>
    <x v="4"/>
    <n v="1053.5999999999999"/>
    <x v="19"/>
    <n v="8"/>
    <x v="6"/>
    <x v="266"/>
    <d v="2014-08-12T00:00:00"/>
    <n v="32"/>
  </r>
  <r>
    <n v="10596"/>
    <n v="75"/>
    <n v="7.75"/>
    <n v="30"/>
    <s v="Rhönbräu Klosterbier"/>
    <n v="1"/>
    <x v="6"/>
    <n v="232.5"/>
    <x v="19"/>
    <n v="8"/>
    <x v="6"/>
    <x v="266"/>
    <d v="2014-08-12T00:00:00"/>
    <n v="32"/>
  </r>
  <r>
    <n v="10597"/>
    <n v="24"/>
    <n v="4.5"/>
    <n v="35"/>
    <s v="Guarana Fantastica"/>
    <n v="1"/>
    <x v="6"/>
    <n v="157.5"/>
    <x v="54"/>
    <n v="7"/>
    <x v="8"/>
    <x v="266"/>
    <d v="2014-07-18T00:00:00"/>
    <n v="7"/>
  </r>
  <r>
    <n v="10597"/>
    <n v="57"/>
    <n v="19.5"/>
    <n v="20"/>
    <s v="Ravioli Angelo"/>
    <n v="5"/>
    <x v="1"/>
    <n v="390"/>
    <x v="54"/>
    <n v="7"/>
    <x v="8"/>
    <x v="266"/>
    <d v="2014-07-18T00:00:00"/>
    <n v="7"/>
  </r>
  <r>
    <n v="10597"/>
    <n v="65"/>
    <n v="21.05"/>
    <n v="12"/>
    <s v="Louisiana Fiery Hot Pepper Sauce"/>
    <n v="2"/>
    <x v="4"/>
    <n v="252.60000000000002"/>
    <x v="54"/>
    <n v="7"/>
    <x v="8"/>
    <x v="266"/>
    <d v="2014-07-18T00:00:00"/>
    <n v="7"/>
  </r>
  <r>
    <n v="10598"/>
    <n v="27"/>
    <n v="43.9"/>
    <n v="50"/>
    <s v="Schoggi Schokolade"/>
    <n v="3"/>
    <x v="5"/>
    <n v="2195"/>
    <x v="13"/>
    <n v="1"/>
    <x v="5"/>
    <x v="267"/>
    <d v="2014-07-18T00:00:00"/>
    <n v="4"/>
  </r>
  <r>
    <n v="10598"/>
    <n v="71"/>
    <n v="21.5"/>
    <n v="9"/>
    <s v="Flotemysost"/>
    <n v="4"/>
    <x v="0"/>
    <n v="193.5"/>
    <x v="13"/>
    <n v="1"/>
    <x v="5"/>
    <x v="267"/>
    <d v="2014-07-18T00:00:00"/>
    <n v="4"/>
  </r>
  <r>
    <n v="10599"/>
    <n v="62"/>
    <n v="49.3"/>
    <n v="10"/>
    <s v="Tarte au sucre"/>
    <n v="3"/>
    <x v="5"/>
    <n v="493"/>
    <x v="31"/>
    <n v="6"/>
    <x v="1"/>
    <x v="268"/>
    <d v="2014-07-21T00:00:00"/>
    <n v="6"/>
  </r>
  <r>
    <n v="10600"/>
    <n v="54"/>
    <n v="7.45"/>
    <n v="4"/>
    <s v="Tourtière"/>
    <n v="6"/>
    <x v="7"/>
    <n v="29.8"/>
    <x v="64"/>
    <n v="4"/>
    <x v="2"/>
    <x v="269"/>
    <d v="2014-07-21T00:00:00"/>
    <n v="5"/>
  </r>
  <r>
    <n v="10600"/>
    <n v="73"/>
    <n v="15"/>
    <n v="30"/>
    <s v="Röd Kaviar"/>
    <n v="8"/>
    <x v="3"/>
    <n v="450"/>
    <x v="64"/>
    <n v="4"/>
    <x v="2"/>
    <x v="269"/>
    <d v="2014-07-21T00:00:00"/>
    <n v="5"/>
  </r>
  <r>
    <n v="10601"/>
    <n v="13"/>
    <n v="6"/>
    <n v="60"/>
    <s v="Konbu"/>
    <n v="8"/>
    <x v="3"/>
    <n v="360"/>
    <x v="8"/>
    <n v="7"/>
    <x v="8"/>
    <x v="269"/>
    <d v="2014-07-22T00:00:00"/>
    <n v="6"/>
  </r>
  <r>
    <n v="10601"/>
    <n v="59"/>
    <n v="55"/>
    <n v="35"/>
    <s v="Raclette Courdavault"/>
    <n v="4"/>
    <x v="0"/>
    <n v="1925"/>
    <x v="8"/>
    <n v="7"/>
    <x v="8"/>
    <x v="269"/>
    <d v="2014-07-22T00:00:00"/>
    <n v="6"/>
  </r>
  <r>
    <n v="10602"/>
    <n v="77"/>
    <n v="13"/>
    <n v="5"/>
    <s v="Original Frankfurter Grüne Soße"/>
    <n v="2"/>
    <x v="4"/>
    <n v="65"/>
    <x v="61"/>
    <n v="8"/>
    <x v="6"/>
    <x v="270"/>
    <d v="2014-07-22T00:00:00"/>
    <n v="5"/>
  </r>
  <r>
    <n v="10603"/>
    <n v="22"/>
    <n v="21"/>
    <n v="48"/>
    <s v="Gustaf's Knackebröd"/>
    <n v="5"/>
    <x v="1"/>
    <n v="1008"/>
    <x v="45"/>
    <n v="8"/>
    <x v="6"/>
    <x v="271"/>
    <d v="2014-08-08T00:00:00"/>
    <n v="21"/>
  </r>
  <r>
    <n v="10603"/>
    <n v="49"/>
    <n v="20"/>
    <n v="25"/>
    <s v="Maxilaku"/>
    <n v="3"/>
    <x v="5"/>
    <n v="500"/>
    <x v="45"/>
    <n v="8"/>
    <x v="6"/>
    <x v="271"/>
    <d v="2014-08-08T00:00:00"/>
    <n v="21"/>
  </r>
  <r>
    <n v="10604"/>
    <n v="48"/>
    <n v="12.75"/>
    <n v="6"/>
    <s v="Chocolade"/>
    <n v="3"/>
    <x v="5"/>
    <n v="76.5"/>
    <x v="47"/>
    <n v="1"/>
    <x v="5"/>
    <x v="271"/>
    <d v="2014-07-29T00:00:00"/>
    <n v="11"/>
  </r>
  <r>
    <n v="10604"/>
    <n v="76"/>
    <n v="18"/>
    <n v="10"/>
    <s v="Lakkaliköri"/>
    <n v="1"/>
    <x v="6"/>
    <n v="180"/>
    <x v="47"/>
    <n v="1"/>
    <x v="5"/>
    <x v="271"/>
    <d v="2014-07-29T00:00:00"/>
    <n v="11"/>
  </r>
  <r>
    <n v="10605"/>
    <n v="16"/>
    <n v="17.45"/>
    <n v="30"/>
    <s v="Pavlova"/>
    <n v="3"/>
    <x v="5"/>
    <n v="523.5"/>
    <x v="49"/>
    <n v="1"/>
    <x v="5"/>
    <x v="272"/>
    <d v="2014-07-29T00:00:00"/>
    <n v="8"/>
  </r>
  <r>
    <n v="10605"/>
    <n v="59"/>
    <n v="55"/>
    <n v="20"/>
    <s v="Raclette Courdavault"/>
    <n v="4"/>
    <x v="0"/>
    <n v="1100"/>
    <x v="49"/>
    <n v="1"/>
    <x v="5"/>
    <x v="272"/>
    <d v="2014-07-29T00:00:00"/>
    <n v="8"/>
  </r>
  <r>
    <n v="10605"/>
    <n v="60"/>
    <n v="34"/>
    <n v="70"/>
    <s v="Camembert Pierrot"/>
    <n v="4"/>
    <x v="0"/>
    <n v="2380"/>
    <x v="49"/>
    <n v="1"/>
    <x v="5"/>
    <x v="272"/>
    <d v="2014-07-29T00:00:00"/>
    <n v="8"/>
  </r>
  <r>
    <n v="10605"/>
    <n v="71"/>
    <n v="21.5"/>
    <n v="15"/>
    <s v="Flotemysost"/>
    <n v="4"/>
    <x v="0"/>
    <n v="322.5"/>
    <x v="49"/>
    <n v="1"/>
    <x v="5"/>
    <x v="272"/>
    <d v="2014-07-29T00:00:00"/>
    <n v="8"/>
  </r>
  <r>
    <n v="10606"/>
    <n v="4"/>
    <n v="22"/>
    <n v="20"/>
    <s v="Chef Anton's Cajun Seasoning"/>
    <n v="2"/>
    <x v="4"/>
    <n v="440"/>
    <x v="33"/>
    <n v="4"/>
    <x v="2"/>
    <x v="273"/>
    <d v="2014-07-31T00:00:00"/>
    <n v="9"/>
  </r>
  <r>
    <n v="10606"/>
    <n v="55"/>
    <n v="24"/>
    <n v="20"/>
    <s v="Pâté chinois"/>
    <n v="6"/>
    <x v="7"/>
    <n v="480"/>
    <x v="33"/>
    <n v="4"/>
    <x v="2"/>
    <x v="273"/>
    <d v="2014-07-31T00:00:00"/>
    <n v="9"/>
  </r>
  <r>
    <n v="10606"/>
    <n v="62"/>
    <n v="49.3"/>
    <n v="10"/>
    <s v="Tarte au sucre"/>
    <n v="3"/>
    <x v="5"/>
    <n v="493"/>
    <x v="33"/>
    <n v="4"/>
    <x v="2"/>
    <x v="273"/>
    <d v="2014-07-31T00:00:00"/>
    <n v="9"/>
  </r>
  <r>
    <n v="10607"/>
    <n v="7"/>
    <n v="30"/>
    <n v="45"/>
    <s v="Uncle Bob's Organic Dried Pears"/>
    <n v="7"/>
    <x v="2"/>
    <n v="1350"/>
    <x v="45"/>
    <n v="5"/>
    <x v="0"/>
    <x v="273"/>
    <d v="2014-07-25T00:00:00"/>
    <n v="3"/>
  </r>
  <r>
    <n v="10607"/>
    <n v="17"/>
    <n v="39"/>
    <n v="100"/>
    <s v="Alice Mutton"/>
    <n v="6"/>
    <x v="7"/>
    <n v="3900"/>
    <x v="45"/>
    <n v="5"/>
    <x v="0"/>
    <x v="273"/>
    <d v="2014-07-25T00:00:00"/>
    <n v="3"/>
  </r>
  <r>
    <n v="10607"/>
    <n v="33"/>
    <n v="2.5"/>
    <n v="14"/>
    <s v="Geitost"/>
    <n v="4"/>
    <x v="0"/>
    <n v="35"/>
    <x v="45"/>
    <n v="5"/>
    <x v="0"/>
    <x v="273"/>
    <d v="2014-07-25T00:00:00"/>
    <n v="3"/>
  </r>
  <r>
    <n v="10607"/>
    <n v="40"/>
    <n v="18.399999999999999"/>
    <n v="42"/>
    <s v="Boston Crab Meat"/>
    <n v="8"/>
    <x v="3"/>
    <n v="772.8"/>
    <x v="45"/>
    <n v="5"/>
    <x v="0"/>
    <x v="273"/>
    <d v="2014-07-25T00:00:00"/>
    <n v="3"/>
  </r>
  <r>
    <n v="10607"/>
    <n v="72"/>
    <n v="34.799999999999997"/>
    <n v="12"/>
    <s v="Mozzarella di Giovanni"/>
    <n v="4"/>
    <x v="0"/>
    <n v="417.59999999999997"/>
    <x v="45"/>
    <n v="5"/>
    <x v="0"/>
    <x v="273"/>
    <d v="2014-07-25T00:00:00"/>
    <n v="3"/>
  </r>
  <r>
    <n v="10608"/>
    <n v="56"/>
    <n v="38"/>
    <n v="28"/>
    <s v="Gnocchi di nonna Alice"/>
    <n v="5"/>
    <x v="1"/>
    <n v="1064"/>
    <x v="1"/>
    <n v="4"/>
    <x v="2"/>
    <x v="274"/>
    <d v="2014-08-01T00:00:00"/>
    <n v="9"/>
  </r>
  <r>
    <n v="10609"/>
    <n v="1"/>
    <n v="18"/>
    <n v="3"/>
    <s v="Chai"/>
    <n v="1"/>
    <x v="6"/>
    <n v="54"/>
    <x v="41"/>
    <n v="7"/>
    <x v="8"/>
    <x v="275"/>
    <d v="2014-07-30T00:00:00"/>
    <n v="6"/>
  </r>
  <r>
    <n v="10609"/>
    <n v="10"/>
    <n v="31"/>
    <n v="10"/>
    <s v="Ikura"/>
    <n v="8"/>
    <x v="3"/>
    <n v="310"/>
    <x v="41"/>
    <n v="7"/>
    <x v="8"/>
    <x v="275"/>
    <d v="2014-07-30T00:00:00"/>
    <n v="6"/>
  </r>
  <r>
    <n v="10609"/>
    <n v="21"/>
    <n v="10"/>
    <n v="6"/>
    <s v="Sir Rodney's Scones"/>
    <n v="3"/>
    <x v="5"/>
    <n v="60"/>
    <x v="41"/>
    <n v="7"/>
    <x v="8"/>
    <x v="275"/>
    <d v="2014-07-30T00:00:00"/>
    <n v="6"/>
  </r>
  <r>
    <n v="10610"/>
    <n v="36"/>
    <n v="19"/>
    <n v="21"/>
    <s v="Inlagd Sill"/>
    <n v="8"/>
    <x v="3"/>
    <n v="399"/>
    <x v="53"/>
    <n v="8"/>
    <x v="6"/>
    <x v="276"/>
    <d v="2014-08-06T00:00:00"/>
    <n v="12"/>
  </r>
  <r>
    <n v="10611"/>
    <n v="1"/>
    <n v="18"/>
    <n v="6"/>
    <s v="Chai"/>
    <n v="1"/>
    <x v="6"/>
    <n v="108"/>
    <x v="63"/>
    <n v="6"/>
    <x v="1"/>
    <x v="276"/>
    <d v="2014-08-01T00:00:00"/>
    <n v="7"/>
  </r>
  <r>
    <n v="10611"/>
    <n v="2"/>
    <n v="19"/>
    <n v="10"/>
    <s v="Chang"/>
    <n v="1"/>
    <x v="6"/>
    <n v="190"/>
    <x v="63"/>
    <n v="6"/>
    <x v="1"/>
    <x v="276"/>
    <d v="2014-08-01T00:00:00"/>
    <n v="7"/>
  </r>
  <r>
    <n v="10611"/>
    <n v="60"/>
    <n v="34"/>
    <n v="15"/>
    <s v="Camembert Pierrot"/>
    <n v="4"/>
    <x v="0"/>
    <n v="510"/>
    <x v="63"/>
    <n v="6"/>
    <x v="1"/>
    <x v="276"/>
    <d v="2014-08-01T00:00:00"/>
    <n v="7"/>
  </r>
  <r>
    <n v="10612"/>
    <n v="10"/>
    <n v="31"/>
    <n v="70"/>
    <s v="Ikura"/>
    <n v="8"/>
    <x v="3"/>
    <n v="2170"/>
    <x v="45"/>
    <n v="1"/>
    <x v="5"/>
    <x v="277"/>
    <d v="2014-08-01T00:00:00"/>
    <n v="4"/>
  </r>
  <r>
    <n v="10612"/>
    <n v="36"/>
    <n v="19"/>
    <n v="55"/>
    <s v="Inlagd Sill"/>
    <n v="8"/>
    <x v="3"/>
    <n v="1045"/>
    <x v="45"/>
    <n v="1"/>
    <x v="5"/>
    <x v="277"/>
    <d v="2014-08-01T00:00:00"/>
    <n v="4"/>
  </r>
  <r>
    <n v="10612"/>
    <n v="49"/>
    <n v="20"/>
    <n v="18"/>
    <s v="Maxilaku"/>
    <n v="3"/>
    <x v="5"/>
    <n v="360"/>
    <x v="45"/>
    <n v="1"/>
    <x v="5"/>
    <x v="277"/>
    <d v="2014-08-01T00:00:00"/>
    <n v="4"/>
  </r>
  <r>
    <n v="10612"/>
    <n v="60"/>
    <n v="34"/>
    <n v="40"/>
    <s v="Camembert Pierrot"/>
    <n v="4"/>
    <x v="0"/>
    <n v="1360"/>
    <x v="45"/>
    <n v="1"/>
    <x v="5"/>
    <x v="277"/>
    <d v="2014-08-01T00:00:00"/>
    <n v="4"/>
  </r>
  <r>
    <n v="10612"/>
    <n v="76"/>
    <n v="18"/>
    <n v="80"/>
    <s v="Lakkaliköri"/>
    <n v="1"/>
    <x v="6"/>
    <n v="1440"/>
    <x v="45"/>
    <n v="1"/>
    <x v="5"/>
    <x v="277"/>
    <d v="2014-08-01T00:00:00"/>
    <n v="4"/>
  </r>
  <r>
    <n v="10613"/>
    <n v="13"/>
    <n v="6"/>
    <n v="8"/>
    <s v="Konbu"/>
    <n v="8"/>
    <x v="3"/>
    <n v="48"/>
    <x v="8"/>
    <n v="4"/>
    <x v="2"/>
    <x v="278"/>
    <d v="2014-08-01T00:00:00"/>
    <n v="3"/>
  </r>
  <r>
    <n v="10613"/>
    <n v="75"/>
    <n v="7.75"/>
    <n v="40"/>
    <s v="Rhönbräu Klosterbier"/>
    <n v="1"/>
    <x v="6"/>
    <n v="310"/>
    <x v="8"/>
    <n v="4"/>
    <x v="2"/>
    <x v="278"/>
    <d v="2014-08-01T00:00:00"/>
    <n v="3"/>
  </r>
  <r>
    <n v="10614"/>
    <n v="11"/>
    <n v="21"/>
    <n v="14"/>
    <s v="Queso Cabrales"/>
    <n v="4"/>
    <x v="0"/>
    <n v="294"/>
    <x v="76"/>
    <n v="8"/>
    <x v="6"/>
    <x v="278"/>
    <d v="2014-08-01T00:00:00"/>
    <n v="3"/>
  </r>
  <r>
    <n v="10614"/>
    <n v="21"/>
    <n v="10"/>
    <n v="8"/>
    <s v="Sir Rodney's Scones"/>
    <n v="3"/>
    <x v="5"/>
    <n v="80"/>
    <x v="76"/>
    <n v="8"/>
    <x v="6"/>
    <x v="278"/>
    <d v="2014-08-01T00:00:00"/>
    <n v="3"/>
  </r>
  <r>
    <n v="10614"/>
    <n v="39"/>
    <n v="18"/>
    <n v="5"/>
    <s v="Chartreuse verte"/>
    <n v="1"/>
    <x v="6"/>
    <n v="90"/>
    <x v="76"/>
    <n v="8"/>
    <x v="6"/>
    <x v="278"/>
    <d v="2014-08-01T00:00:00"/>
    <n v="3"/>
  </r>
  <r>
    <n v="10615"/>
    <n v="55"/>
    <n v="24"/>
    <n v="5"/>
    <s v="Pâté chinois"/>
    <n v="6"/>
    <x v="7"/>
    <n v="120"/>
    <x v="83"/>
    <n v="2"/>
    <x v="7"/>
    <x v="279"/>
    <d v="2014-08-06T00:00:00"/>
    <n v="7"/>
  </r>
  <r>
    <n v="10616"/>
    <n v="38"/>
    <n v="263.5"/>
    <n v="15"/>
    <s v="Côte de Blaye"/>
    <n v="1"/>
    <x v="6"/>
    <n v="3952.5"/>
    <x v="79"/>
    <n v="1"/>
    <x v="5"/>
    <x v="280"/>
    <d v="2014-08-05T00:00:00"/>
    <n v="5"/>
  </r>
  <r>
    <n v="10616"/>
    <n v="56"/>
    <n v="38"/>
    <n v="14"/>
    <s v="Gnocchi di nonna Alice"/>
    <n v="5"/>
    <x v="1"/>
    <n v="532"/>
    <x v="79"/>
    <n v="1"/>
    <x v="5"/>
    <x v="280"/>
    <d v="2014-08-05T00:00:00"/>
    <n v="5"/>
  </r>
  <r>
    <n v="10616"/>
    <n v="70"/>
    <n v="15"/>
    <n v="15"/>
    <s v="Outback Lager"/>
    <n v="1"/>
    <x v="6"/>
    <n v="225"/>
    <x v="79"/>
    <n v="1"/>
    <x v="5"/>
    <x v="280"/>
    <d v="2014-08-05T00:00:00"/>
    <n v="5"/>
  </r>
  <r>
    <n v="10616"/>
    <n v="71"/>
    <n v="21.5"/>
    <n v="15"/>
    <s v="Flotemysost"/>
    <n v="4"/>
    <x v="0"/>
    <n v="322.5"/>
    <x v="79"/>
    <n v="1"/>
    <x v="5"/>
    <x v="280"/>
    <d v="2014-08-05T00:00:00"/>
    <n v="5"/>
  </r>
  <r>
    <n v="10617"/>
    <n v="59"/>
    <n v="55"/>
    <n v="30"/>
    <s v="Raclette Courdavault"/>
    <n v="4"/>
    <x v="0"/>
    <n v="1650"/>
    <x v="79"/>
    <n v="4"/>
    <x v="2"/>
    <x v="280"/>
    <d v="2014-08-04T00:00:00"/>
    <n v="4"/>
  </r>
  <r>
    <n v="10618"/>
    <n v="6"/>
    <n v="25"/>
    <n v="70"/>
    <s v="Grandma's Boysenberry Spread"/>
    <n v="2"/>
    <x v="4"/>
    <n v="1750"/>
    <x v="49"/>
    <n v="1"/>
    <x v="5"/>
    <x v="281"/>
    <d v="2014-08-08T00:00:00"/>
    <n v="7"/>
  </r>
  <r>
    <n v="10618"/>
    <n v="56"/>
    <n v="38"/>
    <n v="20"/>
    <s v="Gnocchi di nonna Alice"/>
    <n v="5"/>
    <x v="1"/>
    <n v="760"/>
    <x v="49"/>
    <n v="1"/>
    <x v="5"/>
    <x v="281"/>
    <d v="2014-08-08T00:00:00"/>
    <n v="7"/>
  </r>
  <r>
    <n v="10618"/>
    <n v="68"/>
    <n v="12.5"/>
    <n v="15"/>
    <s v="Scottish Longbreads"/>
    <n v="3"/>
    <x v="5"/>
    <n v="187.5"/>
    <x v="49"/>
    <n v="1"/>
    <x v="5"/>
    <x v="281"/>
    <d v="2014-08-08T00:00:00"/>
    <n v="7"/>
  </r>
  <r>
    <n v="10619"/>
    <n v="21"/>
    <n v="10"/>
    <n v="42"/>
    <s v="Sir Rodney's Scones"/>
    <n v="3"/>
    <x v="5"/>
    <n v="420"/>
    <x v="49"/>
    <n v="3"/>
    <x v="3"/>
    <x v="282"/>
    <d v="2014-08-07T00:00:00"/>
    <n v="3"/>
  </r>
  <r>
    <n v="10619"/>
    <n v="22"/>
    <n v="21"/>
    <n v="40"/>
    <s v="Gustaf's Knackebröd"/>
    <n v="5"/>
    <x v="1"/>
    <n v="840"/>
    <x v="49"/>
    <n v="3"/>
    <x v="3"/>
    <x v="282"/>
    <d v="2014-08-07T00:00:00"/>
    <n v="3"/>
  </r>
  <r>
    <n v="10620"/>
    <n v="24"/>
    <n v="4.5"/>
    <n v="5"/>
    <s v="Guarana Fantastica"/>
    <n v="1"/>
    <x v="6"/>
    <n v="22.5"/>
    <x v="75"/>
    <n v="2"/>
    <x v="7"/>
    <x v="283"/>
    <d v="2014-08-14T00:00:00"/>
    <n v="9"/>
  </r>
  <r>
    <n v="10620"/>
    <n v="52"/>
    <n v="7"/>
    <n v="5"/>
    <s v="Filo Mix"/>
    <n v="5"/>
    <x v="1"/>
    <n v="35"/>
    <x v="75"/>
    <n v="2"/>
    <x v="7"/>
    <x v="283"/>
    <d v="2014-08-14T00:00:00"/>
    <n v="9"/>
  </r>
  <r>
    <n v="10621"/>
    <n v="19"/>
    <n v="9.1999999999999993"/>
    <n v="5"/>
    <s v="Teatime Chocolate Biscuits"/>
    <n v="3"/>
    <x v="5"/>
    <n v="46"/>
    <x v="42"/>
    <n v="4"/>
    <x v="2"/>
    <x v="283"/>
    <d v="2014-08-11T00:00:00"/>
    <n v="6"/>
  </r>
  <r>
    <n v="10621"/>
    <n v="23"/>
    <n v="9"/>
    <n v="10"/>
    <s v="Tunnbröd"/>
    <n v="5"/>
    <x v="1"/>
    <n v="90"/>
    <x v="42"/>
    <n v="4"/>
    <x v="2"/>
    <x v="283"/>
    <d v="2014-08-11T00:00:00"/>
    <n v="6"/>
  </r>
  <r>
    <n v="10621"/>
    <n v="70"/>
    <n v="15"/>
    <n v="20"/>
    <s v="Outback Lager"/>
    <n v="1"/>
    <x v="6"/>
    <n v="300"/>
    <x v="42"/>
    <n v="4"/>
    <x v="2"/>
    <x v="283"/>
    <d v="2014-08-11T00:00:00"/>
    <n v="6"/>
  </r>
  <r>
    <n v="10621"/>
    <n v="71"/>
    <n v="21.5"/>
    <n v="15"/>
    <s v="Flotemysost"/>
    <n v="4"/>
    <x v="0"/>
    <n v="322.5"/>
    <x v="42"/>
    <n v="4"/>
    <x v="2"/>
    <x v="283"/>
    <d v="2014-08-11T00:00:00"/>
    <n v="6"/>
  </r>
  <r>
    <n v="10622"/>
    <n v="2"/>
    <n v="19"/>
    <n v="20"/>
    <s v="Chang"/>
    <n v="1"/>
    <x v="6"/>
    <n v="380"/>
    <x v="29"/>
    <n v="4"/>
    <x v="2"/>
    <x v="284"/>
    <d v="2014-08-11T00:00:00"/>
    <n v="5"/>
  </r>
  <r>
    <n v="10622"/>
    <n v="68"/>
    <n v="12.5"/>
    <n v="18"/>
    <s v="Scottish Longbreads"/>
    <n v="3"/>
    <x v="5"/>
    <n v="225"/>
    <x v="29"/>
    <n v="4"/>
    <x v="2"/>
    <x v="284"/>
    <d v="2014-08-11T00:00:00"/>
    <n v="5"/>
  </r>
  <r>
    <n v="10623"/>
    <n v="14"/>
    <n v="23.25"/>
    <n v="21"/>
    <s v="Tofu"/>
    <n v="7"/>
    <x v="2"/>
    <n v="488.25"/>
    <x v="17"/>
    <n v="8"/>
    <x v="6"/>
    <x v="285"/>
    <d v="2014-08-12T00:00:00"/>
    <n v="5"/>
  </r>
  <r>
    <n v="10623"/>
    <n v="19"/>
    <n v="9.1999999999999993"/>
    <n v="15"/>
    <s v="Teatime Chocolate Biscuits"/>
    <n v="3"/>
    <x v="5"/>
    <n v="138"/>
    <x v="17"/>
    <n v="8"/>
    <x v="6"/>
    <x v="285"/>
    <d v="2014-08-12T00:00:00"/>
    <n v="5"/>
  </r>
  <r>
    <n v="10623"/>
    <n v="21"/>
    <n v="10"/>
    <n v="25"/>
    <s v="Sir Rodney's Scones"/>
    <n v="3"/>
    <x v="5"/>
    <n v="250"/>
    <x v="17"/>
    <n v="8"/>
    <x v="6"/>
    <x v="285"/>
    <d v="2014-08-12T00:00:00"/>
    <n v="5"/>
  </r>
  <r>
    <n v="10623"/>
    <n v="24"/>
    <n v="4.5"/>
    <n v="3"/>
    <s v="Guarana Fantastica"/>
    <n v="1"/>
    <x v="6"/>
    <n v="13.5"/>
    <x v="17"/>
    <n v="8"/>
    <x v="6"/>
    <x v="285"/>
    <d v="2014-08-12T00:00:00"/>
    <n v="5"/>
  </r>
  <r>
    <n v="10623"/>
    <n v="35"/>
    <n v="18"/>
    <n v="30"/>
    <s v="Steeleye Stout"/>
    <n v="1"/>
    <x v="6"/>
    <n v="540"/>
    <x v="17"/>
    <n v="8"/>
    <x v="6"/>
    <x v="285"/>
    <d v="2014-08-12T00:00:00"/>
    <n v="5"/>
  </r>
  <r>
    <n v="10624"/>
    <n v="28"/>
    <n v="45.6"/>
    <n v="10"/>
    <s v="Rössle Sauerkraut"/>
    <n v="7"/>
    <x v="2"/>
    <n v="456"/>
    <x v="84"/>
    <n v="4"/>
    <x v="2"/>
    <x v="285"/>
    <d v="2014-08-19T00:00:00"/>
    <n v="12"/>
  </r>
  <r>
    <n v="10624"/>
    <n v="29"/>
    <n v="123.79"/>
    <n v="6"/>
    <s v="Thüringer Rostbratwurst"/>
    <n v="6"/>
    <x v="7"/>
    <n v="742.74"/>
    <x v="84"/>
    <n v="4"/>
    <x v="2"/>
    <x v="285"/>
    <d v="2014-08-19T00:00:00"/>
    <n v="12"/>
  </r>
  <r>
    <n v="10624"/>
    <n v="44"/>
    <n v="19.45"/>
    <n v="10"/>
    <s v="Gula Malacca"/>
    <n v="2"/>
    <x v="4"/>
    <n v="194.5"/>
    <x v="84"/>
    <n v="4"/>
    <x v="2"/>
    <x v="285"/>
    <d v="2014-08-19T00:00:00"/>
    <n v="12"/>
  </r>
  <r>
    <n v="10625"/>
    <n v="14"/>
    <n v="23.25"/>
    <n v="3"/>
    <s v="Tofu"/>
    <n v="7"/>
    <x v="2"/>
    <n v="69.75"/>
    <x v="39"/>
    <n v="3"/>
    <x v="3"/>
    <x v="286"/>
    <d v="2014-08-14T00:00:00"/>
    <n v="6"/>
  </r>
  <r>
    <n v="10625"/>
    <n v="42"/>
    <n v="14"/>
    <n v="5"/>
    <s v="Singaporean Hokkien Fried Mee"/>
    <n v="5"/>
    <x v="1"/>
    <n v="70"/>
    <x v="39"/>
    <n v="3"/>
    <x v="3"/>
    <x v="286"/>
    <d v="2014-08-14T00:00:00"/>
    <n v="6"/>
  </r>
  <r>
    <n v="10625"/>
    <n v="60"/>
    <n v="34"/>
    <n v="10"/>
    <s v="Camembert Pierrot"/>
    <n v="4"/>
    <x v="0"/>
    <n v="340"/>
    <x v="39"/>
    <n v="3"/>
    <x v="3"/>
    <x v="286"/>
    <d v="2014-08-14T00:00:00"/>
    <n v="6"/>
  </r>
  <r>
    <n v="10626"/>
    <n v="53"/>
    <n v="32.799999999999997"/>
    <n v="12"/>
    <s v="Perth Pasties"/>
    <n v="6"/>
    <x v="7"/>
    <n v="393.59999999999997"/>
    <x v="25"/>
    <n v="1"/>
    <x v="5"/>
    <x v="287"/>
    <d v="2014-08-20T00:00:00"/>
    <n v="9"/>
  </r>
  <r>
    <n v="10626"/>
    <n v="60"/>
    <n v="34"/>
    <n v="20"/>
    <s v="Camembert Pierrot"/>
    <n v="4"/>
    <x v="0"/>
    <n v="680"/>
    <x v="25"/>
    <n v="1"/>
    <x v="5"/>
    <x v="287"/>
    <d v="2014-08-20T00:00:00"/>
    <n v="9"/>
  </r>
  <r>
    <n v="10626"/>
    <n v="71"/>
    <n v="21.5"/>
    <n v="20"/>
    <s v="Flotemysost"/>
    <n v="4"/>
    <x v="0"/>
    <n v="430"/>
    <x v="25"/>
    <n v="1"/>
    <x v="5"/>
    <x v="287"/>
    <d v="2014-08-20T00:00:00"/>
    <n v="9"/>
  </r>
  <r>
    <n v="10627"/>
    <n v="62"/>
    <n v="49.3"/>
    <n v="15"/>
    <s v="Tarte au sucre"/>
    <n v="3"/>
    <x v="5"/>
    <n v="739.5"/>
    <x v="45"/>
    <n v="8"/>
    <x v="6"/>
    <x v="287"/>
    <d v="2014-08-21T00:00:00"/>
    <n v="10"/>
  </r>
  <r>
    <n v="10627"/>
    <n v="73"/>
    <n v="15"/>
    <n v="35"/>
    <s v="Röd Kaviar"/>
    <n v="8"/>
    <x v="3"/>
    <n v="525"/>
    <x v="45"/>
    <n v="8"/>
    <x v="6"/>
    <x v="287"/>
    <d v="2014-08-21T00:00:00"/>
    <n v="10"/>
  </r>
  <r>
    <n v="10628"/>
    <n v="1"/>
    <n v="18"/>
    <n v="25"/>
    <s v="Chai"/>
    <n v="1"/>
    <x v="6"/>
    <n v="450"/>
    <x v="15"/>
    <n v="4"/>
    <x v="2"/>
    <x v="288"/>
    <d v="2014-08-20T00:00:00"/>
    <n v="8"/>
  </r>
  <r>
    <n v="10629"/>
    <n v="29"/>
    <n v="123.79"/>
    <n v="20"/>
    <s v="Thüringer Rostbratwurst"/>
    <n v="6"/>
    <x v="7"/>
    <n v="2475.8000000000002"/>
    <x v="36"/>
    <n v="4"/>
    <x v="2"/>
    <x v="288"/>
    <d v="2014-08-20T00:00:00"/>
    <n v="8"/>
  </r>
  <r>
    <n v="10629"/>
    <n v="64"/>
    <n v="33.25"/>
    <n v="9"/>
    <s v="Wimmers gute Semmelknödel"/>
    <n v="5"/>
    <x v="1"/>
    <n v="299.25"/>
    <x v="36"/>
    <n v="4"/>
    <x v="2"/>
    <x v="288"/>
    <d v="2014-08-20T00:00:00"/>
    <n v="8"/>
  </r>
  <r>
    <n v="10630"/>
    <n v="55"/>
    <n v="24"/>
    <n v="12"/>
    <s v="Pâté chinois"/>
    <n v="6"/>
    <x v="7"/>
    <n v="288"/>
    <x v="44"/>
    <n v="1"/>
    <x v="5"/>
    <x v="289"/>
    <d v="2014-08-19T00:00:00"/>
    <n v="6"/>
  </r>
  <r>
    <n v="10630"/>
    <n v="76"/>
    <n v="18"/>
    <n v="35"/>
    <s v="Lakkaliköri"/>
    <n v="1"/>
    <x v="6"/>
    <n v="630"/>
    <x v="44"/>
    <n v="1"/>
    <x v="5"/>
    <x v="289"/>
    <d v="2014-08-19T00:00:00"/>
    <n v="6"/>
  </r>
  <r>
    <n v="10631"/>
    <n v="75"/>
    <n v="7.75"/>
    <n v="8"/>
    <s v="Rhönbräu Klosterbier"/>
    <n v="1"/>
    <x v="6"/>
    <n v="62"/>
    <x v="53"/>
    <n v="8"/>
    <x v="6"/>
    <x v="290"/>
    <d v="2014-08-15T00:00:00"/>
    <n v="1"/>
  </r>
  <r>
    <n v="10632"/>
    <n v="2"/>
    <n v="19"/>
    <n v="30"/>
    <s v="Chang"/>
    <n v="1"/>
    <x v="6"/>
    <n v="570"/>
    <x v="35"/>
    <n v="8"/>
    <x v="6"/>
    <x v="290"/>
    <d v="2014-08-19T00:00:00"/>
    <n v="5"/>
  </r>
  <r>
    <n v="10632"/>
    <n v="33"/>
    <n v="2.5"/>
    <n v="20"/>
    <s v="Geitost"/>
    <n v="4"/>
    <x v="0"/>
    <n v="50"/>
    <x v="35"/>
    <n v="8"/>
    <x v="6"/>
    <x v="290"/>
    <d v="2014-08-19T00:00:00"/>
    <n v="5"/>
  </r>
  <r>
    <n v="10633"/>
    <n v="12"/>
    <n v="38"/>
    <n v="36"/>
    <s v="Queso Manchego La Pastora"/>
    <n v="4"/>
    <x v="0"/>
    <n v="1368"/>
    <x v="9"/>
    <n v="7"/>
    <x v="8"/>
    <x v="291"/>
    <d v="2014-08-18T00:00:00"/>
    <n v="3"/>
  </r>
  <r>
    <n v="10633"/>
    <n v="13"/>
    <n v="6"/>
    <n v="13"/>
    <s v="Konbu"/>
    <n v="8"/>
    <x v="3"/>
    <n v="78"/>
    <x v="9"/>
    <n v="7"/>
    <x v="8"/>
    <x v="291"/>
    <d v="2014-08-18T00:00:00"/>
    <n v="3"/>
  </r>
  <r>
    <n v="10633"/>
    <n v="26"/>
    <n v="31.23"/>
    <n v="35"/>
    <s v="Gumbär Gummibärchen"/>
    <n v="3"/>
    <x v="5"/>
    <n v="1093.05"/>
    <x v="9"/>
    <n v="7"/>
    <x v="8"/>
    <x v="291"/>
    <d v="2014-08-18T00:00:00"/>
    <n v="3"/>
  </r>
  <r>
    <n v="10633"/>
    <n v="62"/>
    <n v="49.3"/>
    <n v="80"/>
    <s v="Tarte au sucre"/>
    <n v="3"/>
    <x v="5"/>
    <n v="3944"/>
    <x v="9"/>
    <n v="7"/>
    <x v="8"/>
    <x v="291"/>
    <d v="2014-08-18T00:00:00"/>
    <n v="3"/>
  </r>
  <r>
    <n v="10634"/>
    <n v="7"/>
    <n v="30"/>
    <n v="35"/>
    <s v="Uncle Bob's Organic Dried Pears"/>
    <n v="7"/>
    <x v="2"/>
    <n v="1050"/>
    <x v="68"/>
    <n v="4"/>
    <x v="2"/>
    <x v="291"/>
    <d v="2014-08-21T00:00:00"/>
    <n v="6"/>
  </r>
  <r>
    <n v="10634"/>
    <n v="18"/>
    <n v="62.5"/>
    <n v="50"/>
    <s v="Carnarvon Tigers"/>
    <n v="8"/>
    <x v="3"/>
    <n v="3125"/>
    <x v="68"/>
    <n v="4"/>
    <x v="2"/>
    <x v="291"/>
    <d v="2014-08-21T00:00:00"/>
    <n v="6"/>
  </r>
  <r>
    <n v="10634"/>
    <n v="51"/>
    <n v="53"/>
    <n v="15"/>
    <s v="Manjimup Dried Apples"/>
    <n v="7"/>
    <x v="2"/>
    <n v="795"/>
    <x v="68"/>
    <n v="4"/>
    <x v="2"/>
    <x v="291"/>
    <d v="2014-08-21T00:00:00"/>
    <n v="6"/>
  </r>
  <r>
    <n v="10634"/>
    <n v="75"/>
    <n v="7.75"/>
    <n v="2"/>
    <s v="Rhönbräu Klosterbier"/>
    <n v="1"/>
    <x v="6"/>
    <n v="15.5"/>
    <x v="68"/>
    <n v="4"/>
    <x v="2"/>
    <x v="291"/>
    <d v="2014-08-21T00:00:00"/>
    <n v="6"/>
  </r>
  <r>
    <n v="10635"/>
    <n v="4"/>
    <n v="22"/>
    <n v="10"/>
    <s v="Chef Anton's Cajun Seasoning"/>
    <n v="2"/>
    <x v="4"/>
    <n v="220"/>
    <x v="22"/>
    <n v="8"/>
    <x v="6"/>
    <x v="292"/>
    <d v="2014-08-21T00:00:00"/>
    <n v="3"/>
  </r>
  <r>
    <n v="10635"/>
    <n v="5"/>
    <n v="21.35"/>
    <n v="15"/>
    <s v="Chef Anton's Gumbo Mix"/>
    <n v="2"/>
    <x v="4"/>
    <n v="320.25"/>
    <x v="22"/>
    <n v="8"/>
    <x v="6"/>
    <x v="292"/>
    <d v="2014-08-21T00:00:00"/>
    <n v="3"/>
  </r>
  <r>
    <n v="10635"/>
    <n v="22"/>
    <n v="21"/>
    <n v="40"/>
    <s v="Gustaf's Knackebröd"/>
    <n v="5"/>
    <x v="1"/>
    <n v="840"/>
    <x v="22"/>
    <n v="8"/>
    <x v="6"/>
    <x v="292"/>
    <d v="2014-08-21T00:00:00"/>
    <n v="3"/>
  </r>
  <r>
    <n v="10636"/>
    <n v="4"/>
    <n v="22"/>
    <n v="25"/>
    <s v="Chef Anton's Cajun Seasoning"/>
    <n v="2"/>
    <x v="4"/>
    <n v="550"/>
    <x v="16"/>
    <n v="4"/>
    <x v="2"/>
    <x v="293"/>
    <d v="2014-08-26T00:00:00"/>
    <n v="7"/>
  </r>
  <r>
    <n v="10636"/>
    <n v="58"/>
    <n v="13.25"/>
    <n v="6"/>
    <s v="Escargots de Bourgogne"/>
    <n v="8"/>
    <x v="3"/>
    <n v="79.5"/>
    <x v="16"/>
    <n v="4"/>
    <x v="2"/>
    <x v="293"/>
    <d v="2014-08-26T00:00:00"/>
    <n v="7"/>
  </r>
  <r>
    <n v="10637"/>
    <n v="11"/>
    <n v="21"/>
    <n v="10"/>
    <s v="Queso Cabrales"/>
    <n v="4"/>
    <x v="0"/>
    <n v="210"/>
    <x v="62"/>
    <n v="6"/>
    <x v="1"/>
    <x v="293"/>
    <d v="2014-08-26T00:00:00"/>
    <n v="7"/>
  </r>
  <r>
    <n v="10637"/>
    <n v="50"/>
    <n v="16.25"/>
    <n v="25"/>
    <s v="Valkoinen suklaa"/>
    <n v="3"/>
    <x v="5"/>
    <n v="406.25"/>
    <x v="62"/>
    <n v="6"/>
    <x v="1"/>
    <x v="293"/>
    <d v="2014-08-26T00:00:00"/>
    <n v="7"/>
  </r>
  <r>
    <n v="10637"/>
    <n v="56"/>
    <n v="38"/>
    <n v="60"/>
    <s v="Gnocchi di nonna Alice"/>
    <n v="5"/>
    <x v="1"/>
    <n v="2280"/>
    <x v="62"/>
    <n v="6"/>
    <x v="1"/>
    <x v="293"/>
    <d v="2014-08-26T00:00:00"/>
    <n v="7"/>
  </r>
  <r>
    <n v="10638"/>
    <n v="45"/>
    <n v="9.5"/>
    <n v="20"/>
    <s v="Rogede sild"/>
    <n v="8"/>
    <x v="3"/>
    <n v="190"/>
    <x v="67"/>
    <n v="3"/>
    <x v="3"/>
    <x v="294"/>
    <d v="2014-09-01T00:00:00"/>
    <n v="12"/>
  </r>
  <r>
    <n v="10638"/>
    <n v="65"/>
    <n v="21.05"/>
    <n v="21"/>
    <s v="Louisiana Fiery Hot Pepper Sauce"/>
    <n v="2"/>
    <x v="4"/>
    <n v="442.05"/>
    <x v="67"/>
    <n v="3"/>
    <x v="3"/>
    <x v="294"/>
    <d v="2014-09-01T00:00:00"/>
    <n v="12"/>
  </r>
  <r>
    <n v="10638"/>
    <n v="72"/>
    <n v="34.799999999999997"/>
    <n v="60"/>
    <s v="Mozzarella di Giovanni"/>
    <n v="4"/>
    <x v="0"/>
    <n v="2088"/>
    <x v="67"/>
    <n v="3"/>
    <x v="3"/>
    <x v="294"/>
    <d v="2014-09-01T00:00:00"/>
    <n v="12"/>
  </r>
  <r>
    <n v="10639"/>
    <n v="18"/>
    <n v="62.5"/>
    <n v="8"/>
    <s v="Carnarvon Tigers"/>
    <n v="8"/>
    <x v="3"/>
    <n v="500"/>
    <x v="65"/>
    <n v="7"/>
    <x v="8"/>
    <x v="294"/>
    <d v="2014-08-27T00:00:00"/>
    <n v="7"/>
  </r>
  <r>
    <n v="10640"/>
    <n v="69"/>
    <n v="36"/>
    <n v="20"/>
    <s v="Gudbrandsdalsost"/>
    <n v="4"/>
    <x v="0"/>
    <n v="720"/>
    <x v="35"/>
    <n v="4"/>
    <x v="2"/>
    <x v="295"/>
    <d v="2014-08-28T00:00:00"/>
    <n v="7"/>
  </r>
  <r>
    <n v="10640"/>
    <n v="70"/>
    <n v="15"/>
    <n v="15"/>
    <s v="Outback Lager"/>
    <n v="1"/>
    <x v="6"/>
    <n v="225"/>
    <x v="35"/>
    <n v="4"/>
    <x v="2"/>
    <x v="295"/>
    <d v="2014-08-28T00:00:00"/>
    <n v="7"/>
  </r>
  <r>
    <n v="10641"/>
    <n v="2"/>
    <n v="19"/>
    <n v="50"/>
    <s v="Chang"/>
    <n v="1"/>
    <x v="6"/>
    <n v="950"/>
    <x v="8"/>
    <n v="4"/>
    <x v="2"/>
    <x v="296"/>
    <d v="2014-08-26T00:00:00"/>
    <n v="4"/>
  </r>
  <r>
    <n v="10641"/>
    <n v="40"/>
    <n v="18.399999999999999"/>
    <n v="60"/>
    <s v="Boston Crab Meat"/>
    <n v="8"/>
    <x v="3"/>
    <n v="1104"/>
    <x v="8"/>
    <n v="4"/>
    <x v="2"/>
    <x v="296"/>
    <d v="2014-08-26T00:00:00"/>
    <n v="4"/>
  </r>
  <r>
    <n v="10642"/>
    <n v="21"/>
    <n v="10"/>
    <n v="30"/>
    <s v="Sir Rodney's Scones"/>
    <n v="3"/>
    <x v="5"/>
    <n v="300"/>
    <x v="51"/>
    <n v="7"/>
    <x v="8"/>
    <x v="296"/>
    <d v="2014-09-05T00:00:00"/>
    <n v="14"/>
  </r>
  <r>
    <n v="10642"/>
    <n v="61"/>
    <n v="28.5"/>
    <n v="20"/>
    <s v="Sirop d'érable"/>
    <n v="2"/>
    <x v="4"/>
    <n v="570"/>
    <x v="51"/>
    <n v="7"/>
    <x v="8"/>
    <x v="296"/>
    <d v="2014-09-05T00:00:00"/>
    <n v="14"/>
  </r>
  <r>
    <n v="10643"/>
    <n v="28"/>
    <n v="45.6"/>
    <n v="15"/>
    <s v="Rössle Sauerkraut"/>
    <n v="7"/>
    <x v="2"/>
    <n v="684"/>
    <x v="85"/>
    <n v="6"/>
    <x v="1"/>
    <x v="297"/>
    <d v="2014-09-02T00:00:00"/>
    <n v="8"/>
  </r>
  <r>
    <n v="10643"/>
    <n v="39"/>
    <n v="18"/>
    <n v="21"/>
    <s v="Chartreuse verte"/>
    <n v="1"/>
    <x v="6"/>
    <n v="378"/>
    <x v="85"/>
    <n v="6"/>
    <x v="1"/>
    <x v="297"/>
    <d v="2014-09-02T00:00:00"/>
    <n v="8"/>
  </r>
  <r>
    <n v="10643"/>
    <n v="46"/>
    <n v="12"/>
    <n v="2"/>
    <s v="Spegesild"/>
    <n v="8"/>
    <x v="3"/>
    <n v="24"/>
    <x v="85"/>
    <n v="6"/>
    <x v="1"/>
    <x v="297"/>
    <d v="2014-09-02T00:00:00"/>
    <n v="8"/>
  </r>
  <r>
    <n v="10644"/>
    <n v="18"/>
    <n v="62.5"/>
    <n v="4"/>
    <s v="Carnarvon Tigers"/>
    <n v="8"/>
    <x v="3"/>
    <n v="250"/>
    <x v="7"/>
    <n v="3"/>
    <x v="3"/>
    <x v="297"/>
    <d v="2014-09-01T00:00:00"/>
    <n v="7"/>
  </r>
  <r>
    <n v="10644"/>
    <n v="43"/>
    <n v="46"/>
    <n v="20"/>
    <s v="Ipoh Coffee"/>
    <n v="1"/>
    <x v="6"/>
    <n v="920"/>
    <x v="7"/>
    <n v="3"/>
    <x v="3"/>
    <x v="297"/>
    <d v="2014-09-01T00:00:00"/>
    <n v="7"/>
  </r>
  <r>
    <n v="10644"/>
    <n v="46"/>
    <n v="12"/>
    <n v="21"/>
    <s v="Spegesild"/>
    <n v="8"/>
    <x v="3"/>
    <n v="252"/>
    <x v="7"/>
    <n v="3"/>
    <x v="3"/>
    <x v="297"/>
    <d v="2014-09-01T00:00:00"/>
    <n v="7"/>
  </r>
  <r>
    <n v="10645"/>
    <n v="18"/>
    <n v="62.5"/>
    <n v="20"/>
    <s v="Carnarvon Tigers"/>
    <n v="8"/>
    <x v="3"/>
    <n v="1250"/>
    <x v="2"/>
    <n v="4"/>
    <x v="2"/>
    <x v="298"/>
    <d v="2014-09-02T00:00:00"/>
    <n v="7"/>
  </r>
  <r>
    <n v="10645"/>
    <n v="36"/>
    <n v="19"/>
    <n v="15"/>
    <s v="Inlagd Sill"/>
    <n v="8"/>
    <x v="3"/>
    <n v="285"/>
    <x v="2"/>
    <n v="4"/>
    <x v="2"/>
    <x v="298"/>
    <d v="2014-09-02T00:00:00"/>
    <n v="7"/>
  </r>
  <r>
    <n v="10646"/>
    <n v="1"/>
    <n v="18"/>
    <n v="15"/>
    <s v="Chai"/>
    <n v="1"/>
    <x v="6"/>
    <n v="270"/>
    <x v="34"/>
    <n v="9"/>
    <x v="4"/>
    <x v="299"/>
    <d v="2014-09-03T00:00:00"/>
    <n v="7"/>
  </r>
  <r>
    <n v="10646"/>
    <n v="10"/>
    <n v="31"/>
    <n v="18"/>
    <s v="Ikura"/>
    <n v="8"/>
    <x v="3"/>
    <n v="558"/>
    <x v="34"/>
    <n v="9"/>
    <x v="4"/>
    <x v="299"/>
    <d v="2014-09-03T00:00:00"/>
    <n v="7"/>
  </r>
  <r>
    <n v="10646"/>
    <n v="71"/>
    <n v="21.5"/>
    <n v="30"/>
    <s v="Flotemysost"/>
    <n v="4"/>
    <x v="0"/>
    <n v="645"/>
    <x v="34"/>
    <n v="9"/>
    <x v="4"/>
    <x v="299"/>
    <d v="2014-09-03T00:00:00"/>
    <n v="7"/>
  </r>
  <r>
    <n v="10646"/>
    <n v="77"/>
    <n v="13"/>
    <n v="35"/>
    <s v="Original Frankfurter Grüne Soße"/>
    <n v="2"/>
    <x v="4"/>
    <n v="455"/>
    <x v="34"/>
    <n v="9"/>
    <x v="4"/>
    <x v="299"/>
    <d v="2014-09-03T00:00:00"/>
    <n v="7"/>
  </r>
  <r>
    <n v="10647"/>
    <n v="19"/>
    <n v="9.1999999999999993"/>
    <n v="30"/>
    <s v="Teatime Chocolate Biscuits"/>
    <n v="3"/>
    <x v="5"/>
    <n v="276"/>
    <x v="12"/>
    <n v="4"/>
    <x v="2"/>
    <x v="299"/>
    <d v="2014-09-03T00:00:00"/>
    <n v="7"/>
  </r>
  <r>
    <n v="10647"/>
    <n v="39"/>
    <n v="18"/>
    <n v="20"/>
    <s v="Chartreuse verte"/>
    <n v="1"/>
    <x v="6"/>
    <n v="360"/>
    <x v="12"/>
    <n v="4"/>
    <x v="2"/>
    <x v="299"/>
    <d v="2014-09-03T00:00:00"/>
    <n v="7"/>
  </r>
  <r>
    <n v="10648"/>
    <n v="22"/>
    <n v="21"/>
    <n v="15"/>
    <s v="Gustaf's Knackebröd"/>
    <n v="5"/>
    <x v="1"/>
    <n v="315"/>
    <x v="29"/>
    <n v="5"/>
    <x v="0"/>
    <x v="300"/>
    <d v="2014-09-09T00:00:00"/>
    <n v="12"/>
  </r>
  <r>
    <n v="10648"/>
    <n v="24"/>
    <n v="4.5"/>
    <n v="15"/>
    <s v="Guarana Fantastica"/>
    <n v="1"/>
    <x v="6"/>
    <n v="67.5"/>
    <x v="29"/>
    <n v="5"/>
    <x v="0"/>
    <x v="300"/>
    <d v="2014-09-09T00:00:00"/>
    <n v="12"/>
  </r>
  <r>
    <n v="10649"/>
    <n v="28"/>
    <n v="45.6"/>
    <n v="20"/>
    <s v="Rössle Sauerkraut"/>
    <n v="7"/>
    <x v="2"/>
    <n v="912"/>
    <x v="80"/>
    <n v="5"/>
    <x v="0"/>
    <x v="300"/>
    <d v="2014-08-29T00:00:00"/>
    <n v="1"/>
  </r>
  <r>
    <n v="10649"/>
    <n v="72"/>
    <n v="34.799999999999997"/>
    <n v="15"/>
    <s v="Mozzarella di Giovanni"/>
    <n v="4"/>
    <x v="0"/>
    <n v="522"/>
    <x v="80"/>
    <n v="5"/>
    <x v="0"/>
    <x v="300"/>
    <d v="2014-08-29T00:00:00"/>
    <n v="1"/>
  </r>
  <r>
    <n v="10650"/>
    <n v="30"/>
    <n v="25.89"/>
    <n v="30"/>
    <s v="Nord-Ost Matjeshering"/>
    <n v="8"/>
    <x v="3"/>
    <n v="776.7"/>
    <x v="52"/>
    <n v="5"/>
    <x v="0"/>
    <x v="301"/>
    <d v="2014-09-03T00:00:00"/>
    <n v="5"/>
  </r>
  <r>
    <n v="10650"/>
    <n v="53"/>
    <n v="32.799999999999997"/>
    <n v="25"/>
    <s v="Perth Pasties"/>
    <n v="6"/>
    <x v="7"/>
    <n v="819.99999999999989"/>
    <x v="52"/>
    <n v="5"/>
    <x v="0"/>
    <x v="301"/>
    <d v="2014-09-03T00:00:00"/>
    <n v="5"/>
  </r>
  <r>
    <n v="10650"/>
    <n v="54"/>
    <n v="7.45"/>
    <n v="30"/>
    <s v="Tourtière"/>
    <n v="6"/>
    <x v="7"/>
    <n v="223.5"/>
    <x v="52"/>
    <n v="5"/>
    <x v="0"/>
    <x v="301"/>
    <d v="2014-09-03T00:00:00"/>
    <n v="5"/>
  </r>
  <r>
    <n v="10651"/>
    <n v="19"/>
    <n v="9.1999999999999993"/>
    <n v="12"/>
    <s v="Teatime Chocolate Biscuits"/>
    <n v="3"/>
    <x v="5"/>
    <n v="110.39999999999999"/>
    <x v="35"/>
    <n v="8"/>
    <x v="6"/>
    <x v="302"/>
    <d v="2014-09-11T00:00:00"/>
    <n v="10"/>
  </r>
  <r>
    <n v="10651"/>
    <n v="22"/>
    <n v="21"/>
    <n v="20"/>
    <s v="Gustaf's Knackebröd"/>
    <n v="5"/>
    <x v="1"/>
    <n v="420"/>
    <x v="35"/>
    <n v="8"/>
    <x v="6"/>
    <x v="302"/>
    <d v="2014-09-11T00:00:00"/>
    <n v="10"/>
  </r>
  <r>
    <n v="10652"/>
    <n v="30"/>
    <n v="25.89"/>
    <n v="2"/>
    <s v="Nord-Ost Matjeshering"/>
    <n v="8"/>
    <x v="3"/>
    <n v="51.78"/>
    <x v="71"/>
    <n v="4"/>
    <x v="2"/>
    <x v="302"/>
    <d v="2014-09-08T00:00:00"/>
    <n v="7"/>
  </r>
  <r>
    <n v="10652"/>
    <n v="42"/>
    <n v="14"/>
    <n v="20"/>
    <s v="Singaporean Hokkien Fried Mee"/>
    <n v="5"/>
    <x v="1"/>
    <n v="280"/>
    <x v="71"/>
    <n v="4"/>
    <x v="2"/>
    <x v="302"/>
    <d v="2014-09-08T00:00:00"/>
    <n v="7"/>
  </r>
  <r>
    <n v="10653"/>
    <n v="16"/>
    <n v="17.45"/>
    <n v="30"/>
    <s v="Pavlova"/>
    <n v="3"/>
    <x v="5"/>
    <n v="523.5"/>
    <x v="17"/>
    <n v="1"/>
    <x v="5"/>
    <x v="303"/>
    <d v="2014-09-19T00:00:00"/>
    <n v="17"/>
  </r>
  <r>
    <n v="10653"/>
    <n v="60"/>
    <n v="34"/>
    <n v="20"/>
    <s v="Camembert Pierrot"/>
    <n v="4"/>
    <x v="0"/>
    <n v="680"/>
    <x v="17"/>
    <n v="1"/>
    <x v="5"/>
    <x v="303"/>
    <d v="2014-09-19T00:00:00"/>
    <n v="17"/>
  </r>
  <r>
    <n v="10654"/>
    <n v="4"/>
    <n v="22"/>
    <n v="12"/>
    <s v="Chef Anton's Cajun Seasoning"/>
    <n v="2"/>
    <x v="4"/>
    <n v="264"/>
    <x v="25"/>
    <n v="5"/>
    <x v="0"/>
    <x v="303"/>
    <d v="2014-09-11T00:00:00"/>
    <n v="9"/>
  </r>
  <r>
    <n v="10654"/>
    <n v="39"/>
    <n v="18"/>
    <n v="20"/>
    <s v="Chartreuse verte"/>
    <n v="1"/>
    <x v="6"/>
    <n v="360"/>
    <x v="25"/>
    <n v="5"/>
    <x v="0"/>
    <x v="303"/>
    <d v="2014-09-11T00:00:00"/>
    <n v="9"/>
  </r>
  <r>
    <n v="10654"/>
    <n v="54"/>
    <n v="7.45"/>
    <n v="6"/>
    <s v="Tourtière"/>
    <n v="6"/>
    <x v="7"/>
    <n v="44.7"/>
    <x v="25"/>
    <n v="5"/>
    <x v="0"/>
    <x v="303"/>
    <d v="2014-09-11T00:00:00"/>
    <n v="9"/>
  </r>
  <r>
    <n v="10655"/>
    <n v="41"/>
    <n v="9.65"/>
    <n v="20"/>
    <s v="Jack's New England Clam Chowder"/>
    <n v="8"/>
    <x v="3"/>
    <n v="193"/>
    <x v="30"/>
    <n v="1"/>
    <x v="5"/>
    <x v="304"/>
    <d v="2014-09-11T00:00:00"/>
    <n v="8"/>
  </r>
  <r>
    <n v="10656"/>
    <n v="14"/>
    <n v="23.25"/>
    <n v="3"/>
    <s v="Tofu"/>
    <n v="7"/>
    <x v="2"/>
    <n v="69.75"/>
    <x v="79"/>
    <n v="6"/>
    <x v="1"/>
    <x v="305"/>
    <d v="2014-09-10T00:00:00"/>
    <n v="6"/>
  </r>
  <r>
    <n v="10656"/>
    <n v="44"/>
    <n v="19.45"/>
    <n v="28"/>
    <s v="Gula Malacca"/>
    <n v="2"/>
    <x v="4"/>
    <n v="544.6"/>
    <x v="79"/>
    <n v="6"/>
    <x v="1"/>
    <x v="305"/>
    <d v="2014-09-10T00:00:00"/>
    <n v="6"/>
  </r>
  <r>
    <n v="10656"/>
    <n v="47"/>
    <n v="9.5"/>
    <n v="6"/>
    <s v="Zaanse koeken"/>
    <n v="3"/>
    <x v="5"/>
    <n v="57"/>
    <x v="79"/>
    <n v="6"/>
    <x v="1"/>
    <x v="305"/>
    <d v="2014-09-10T00:00:00"/>
    <n v="6"/>
  </r>
  <r>
    <n v="10657"/>
    <n v="15"/>
    <n v="15.5"/>
    <n v="50"/>
    <s v="Genen Shouyu"/>
    <n v="2"/>
    <x v="4"/>
    <n v="775"/>
    <x v="45"/>
    <n v="2"/>
    <x v="7"/>
    <x v="305"/>
    <d v="2014-09-15T00:00:00"/>
    <n v="11"/>
  </r>
  <r>
    <n v="10657"/>
    <n v="41"/>
    <n v="9.65"/>
    <n v="24"/>
    <s v="Jack's New England Clam Chowder"/>
    <n v="8"/>
    <x v="3"/>
    <n v="231.60000000000002"/>
    <x v="45"/>
    <n v="2"/>
    <x v="7"/>
    <x v="305"/>
    <d v="2014-09-15T00:00:00"/>
    <n v="11"/>
  </r>
  <r>
    <n v="10657"/>
    <n v="46"/>
    <n v="12"/>
    <n v="45"/>
    <s v="Spegesild"/>
    <n v="8"/>
    <x v="3"/>
    <n v="540"/>
    <x v="45"/>
    <n v="2"/>
    <x v="7"/>
    <x v="305"/>
    <d v="2014-09-15T00:00:00"/>
    <n v="11"/>
  </r>
  <r>
    <n v="10657"/>
    <n v="47"/>
    <n v="9.5"/>
    <n v="10"/>
    <s v="Zaanse koeken"/>
    <n v="3"/>
    <x v="5"/>
    <n v="95"/>
    <x v="45"/>
    <n v="2"/>
    <x v="7"/>
    <x v="305"/>
    <d v="2014-09-15T00:00:00"/>
    <n v="11"/>
  </r>
  <r>
    <n v="10657"/>
    <n v="56"/>
    <n v="38"/>
    <n v="45"/>
    <s v="Gnocchi di nonna Alice"/>
    <n v="5"/>
    <x v="1"/>
    <n v="1710"/>
    <x v="45"/>
    <n v="2"/>
    <x v="7"/>
    <x v="305"/>
    <d v="2014-09-15T00:00:00"/>
    <n v="11"/>
  </r>
  <r>
    <n v="10657"/>
    <n v="60"/>
    <n v="34"/>
    <n v="30"/>
    <s v="Camembert Pierrot"/>
    <n v="4"/>
    <x v="0"/>
    <n v="1020"/>
    <x v="45"/>
    <n v="2"/>
    <x v="7"/>
    <x v="305"/>
    <d v="2014-09-15T00:00:00"/>
    <n v="11"/>
  </r>
  <r>
    <n v="10658"/>
    <n v="21"/>
    <n v="10"/>
    <n v="60"/>
    <s v="Sir Rodney's Scones"/>
    <n v="3"/>
    <x v="5"/>
    <n v="600"/>
    <x v="21"/>
    <n v="4"/>
    <x v="2"/>
    <x v="306"/>
    <d v="2014-09-08T00:00:00"/>
    <n v="3"/>
  </r>
  <r>
    <n v="10658"/>
    <n v="40"/>
    <n v="18.399999999999999"/>
    <n v="70"/>
    <s v="Boston Crab Meat"/>
    <n v="8"/>
    <x v="3"/>
    <n v="1288"/>
    <x v="21"/>
    <n v="4"/>
    <x v="2"/>
    <x v="306"/>
    <d v="2014-09-08T00:00:00"/>
    <n v="3"/>
  </r>
  <r>
    <n v="10658"/>
    <n v="60"/>
    <n v="34"/>
    <n v="55"/>
    <s v="Camembert Pierrot"/>
    <n v="4"/>
    <x v="0"/>
    <n v="1870"/>
    <x v="21"/>
    <n v="4"/>
    <x v="2"/>
    <x v="306"/>
    <d v="2014-09-08T00:00:00"/>
    <n v="3"/>
  </r>
  <r>
    <n v="10658"/>
    <n v="77"/>
    <n v="13"/>
    <n v="70"/>
    <s v="Original Frankfurter Grüne Soße"/>
    <n v="2"/>
    <x v="4"/>
    <n v="910"/>
    <x v="21"/>
    <n v="4"/>
    <x v="2"/>
    <x v="306"/>
    <d v="2014-09-08T00:00:00"/>
    <n v="3"/>
  </r>
  <r>
    <n v="10659"/>
    <n v="31"/>
    <n v="12.5"/>
    <n v="20"/>
    <s v="Gorgonzola Telino"/>
    <n v="4"/>
    <x v="0"/>
    <n v="250"/>
    <x v="62"/>
    <n v="7"/>
    <x v="8"/>
    <x v="306"/>
    <d v="2014-09-10T00:00:00"/>
    <n v="5"/>
  </r>
  <r>
    <n v="10659"/>
    <n v="40"/>
    <n v="18.399999999999999"/>
    <n v="24"/>
    <s v="Boston Crab Meat"/>
    <n v="8"/>
    <x v="3"/>
    <n v="441.59999999999997"/>
    <x v="62"/>
    <n v="7"/>
    <x v="8"/>
    <x v="306"/>
    <d v="2014-09-10T00:00:00"/>
    <n v="5"/>
  </r>
  <r>
    <n v="10659"/>
    <n v="70"/>
    <n v="15"/>
    <n v="40"/>
    <s v="Outback Lager"/>
    <n v="1"/>
    <x v="6"/>
    <n v="600"/>
    <x v="62"/>
    <n v="7"/>
    <x v="8"/>
    <x v="306"/>
    <d v="2014-09-10T00:00:00"/>
    <n v="5"/>
  </r>
  <r>
    <n v="10660"/>
    <n v="20"/>
    <n v="81"/>
    <n v="21"/>
    <s v="Sir Rodney's Marmalade"/>
    <n v="3"/>
    <x v="5"/>
    <n v="1701"/>
    <x v="64"/>
    <n v="8"/>
    <x v="6"/>
    <x v="307"/>
    <d v="2014-10-15T00:00:00"/>
    <n v="37"/>
  </r>
  <r>
    <n v="10661"/>
    <n v="39"/>
    <n v="18"/>
    <n v="3"/>
    <s v="Chartreuse verte"/>
    <n v="1"/>
    <x v="6"/>
    <n v="54"/>
    <x v="34"/>
    <n v="7"/>
    <x v="8"/>
    <x v="308"/>
    <d v="2014-09-15T00:00:00"/>
    <n v="6"/>
  </r>
  <r>
    <n v="10661"/>
    <n v="58"/>
    <n v="13.25"/>
    <n v="49"/>
    <s v="Escargots de Bourgogne"/>
    <n v="8"/>
    <x v="3"/>
    <n v="649.25"/>
    <x v="34"/>
    <n v="7"/>
    <x v="8"/>
    <x v="308"/>
    <d v="2014-09-15T00:00:00"/>
    <n v="6"/>
  </r>
  <r>
    <n v="10662"/>
    <n v="68"/>
    <n v="12.5"/>
    <n v="10"/>
    <s v="Scottish Longbreads"/>
    <n v="3"/>
    <x v="5"/>
    <n v="125"/>
    <x v="38"/>
    <n v="3"/>
    <x v="3"/>
    <x v="308"/>
    <d v="2014-09-18T00:00:00"/>
    <n v="9"/>
  </r>
  <r>
    <n v="10663"/>
    <n v="40"/>
    <n v="18.399999999999999"/>
    <n v="30"/>
    <s v="Boston Crab Meat"/>
    <n v="8"/>
    <x v="3"/>
    <n v="552"/>
    <x v="48"/>
    <n v="2"/>
    <x v="7"/>
    <x v="309"/>
    <d v="2014-10-03T00:00:00"/>
    <n v="23"/>
  </r>
  <r>
    <n v="10663"/>
    <n v="42"/>
    <n v="14"/>
    <n v="30"/>
    <s v="Singaporean Hokkien Fried Mee"/>
    <n v="5"/>
    <x v="1"/>
    <n v="420"/>
    <x v="48"/>
    <n v="2"/>
    <x v="7"/>
    <x v="309"/>
    <d v="2014-10-03T00:00:00"/>
    <n v="23"/>
  </r>
  <r>
    <n v="10663"/>
    <n v="51"/>
    <n v="53"/>
    <n v="20"/>
    <s v="Manjimup Dried Apples"/>
    <n v="7"/>
    <x v="2"/>
    <n v="1060"/>
    <x v="48"/>
    <n v="2"/>
    <x v="7"/>
    <x v="309"/>
    <d v="2014-10-03T00:00:00"/>
    <n v="23"/>
  </r>
  <r>
    <n v="10664"/>
    <n v="10"/>
    <n v="31"/>
    <n v="24"/>
    <s v="Ikura"/>
    <n v="8"/>
    <x v="3"/>
    <n v="744"/>
    <x v="47"/>
    <n v="1"/>
    <x v="5"/>
    <x v="309"/>
    <d v="2014-09-19T00:00:00"/>
    <n v="9"/>
  </r>
  <r>
    <n v="10664"/>
    <n v="56"/>
    <n v="38"/>
    <n v="12"/>
    <s v="Gnocchi di nonna Alice"/>
    <n v="5"/>
    <x v="1"/>
    <n v="456"/>
    <x v="47"/>
    <n v="1"/>
    <x v="5"/>
    <x v="309"/>
    <d v="2014-09-19T00:00:00"/>
    <n v="9"/>
  </r>
  <r>
    <n v="10664"/>
    <n v="65"/>
    <n v="21.05"/>
    <n v="15"/>
    <s v="Louisiana Fiery Hot Pepper Sauce"/>
    <n v="2"/>
    <x v="4"/>
    <n v="315.75"/>
    <x v="47"/>
    <n v="1"/>
    <x v="5"/>
    <x v="309"/>
    <d v="2014-09-19T00:00:00"/>
    <n v="9"/>
  </r>
  <r>
    <n v="10665"/>
    <n v="51"/>
    <n v="53"/>
    <n v="20"/>
    <s v="Manjimup Dried Apples"/>
    <n v="7"/>
    <x v="2"/>
    <n v="1060"/>
    <x v="38"/>
    <n v="1"/>
    <x v="5"/>
    <x v="310"/>
    <d v="2014-09-17T00:00:00"/>
    <n v="6"/>
  </r>
  <r>
    <n v="10665"/>
    <n v="59"/>
    <n v="55"/>
    <n v="1"/>
    <s v="Raclette Courdavault"/>
    <n v="4"/>
    <x v="0"/>
    <n v="55"/>
    <x v="38"/>
    <n v="1"/>
    <x v="5"/>
    <x v="310"/>
    <d v="2014-09-17T00:00:00"/>
    <n v="6"/>
  </r>
  <r>
    <n v="10665"/>
    <n v="76"/>
    <n v="18"/>
    <n v="10"/>
    <s v="Lakkaliköri"/>
    <n v="1"/>
    <x v="6"/>
    <n v="180"/>
    <x v="38"/>
    <n v="1"/>
    <x v="5"/>
    <x v="310"/>
    <d v="2014-09-17T00:00:00"/>
    <n v="6"/>
  </r>
  <r>
    <n v="10666"/>
    <n v="29"/>
    <n v="123.79"/>
    <n v="36"/>
    <s v="Thüringer Rostbratwurst"/>
    <n v="6"/>
    <x v="7"/>
    <n v="4456.4400000000005"/>
    <x v="6"/>
    <n v="7"/>
    <x v="8"/>
    <x v="311"/>
    <d v="2014-09-22T00:00:00"/>
    <n v="10"/>
  </r>
  <r>
    <n v="10666"/>
    <n v="65"/>
    <n v="21.05"/>
    <n v="10"/>
    <s v="Louisiana Fiery Hot Pepper Sauce"/>
    <n v="2"/>
    <x v="4"/>
    <n v="210.5"/>
    <x v="6"/>
    <n v="7"/>
    <x v="8"/>
    <x v="311"/>
    <d v="2014-09-22T00:00:00"/>
    <n v="10"/>
  </r>
  <r>
    <n v="10667"/>
    <n v="69"/>
    <n v="36"/>
    <n v="45"/>
    <s v="Gudbrandsdalsost"/>
    <n v="4"/>
    <x v="0"/>
    <n v="1620"/>
    <x v="9"/>
    <n v="7"/>
    <x v="8"/>
    <x v="311"/>
    <d v="2014-09-19T00:00:00"/>
    <n v="7"/>
  </r>
  <r>
    <n v="10667"/>
    <n v="71"/>
    <n v="21.5"/>
    <n v="14"/>
    <s v="Flotemysost"/>
    <n v="4"/>
    <x v="0"/>
    <n v="301"/>
    <x v="9"/>
    <n v="7"/>
    <x v="8"/>
    <x v="311"/>
    <d v="2014-09-19T00:00:00"/>
    <n v="7"/>
  </r>
  <r>
    <n v="10668"/>
    <n v="31"/>
    <n v="12.5"/>
    <n v="8"/>
    <s v="Gorgonzola Telino"/>
    <n v="4"/>
    <x v="0"/>
    <n v="100"/>
    <x v="35"/>
    <n v="1"/>
    <x v="5"/>
    <x v="312"/>
    <d v="2014-09-23T00:00:00"/>
    <n v="8"/>
  </r>
  <r>
    <n v="10668"/>
    <n v="55"/>
    <n v="24"/>
    <n v="4"/>
    <s v="Pâté chinois"/>
    <n v="6"/>
    <x v="7"/>
    <n v="96"/>
    <x v="35"/>
    <n v="1"/>
    <x v="5"/>
    <x v="312"/>
    <d v="2014-09-23T00:00:00"/>
    <n v="8"/>
  </r>
  <r>
    <n v="10668"/>
    <n v="64"/>
    <n v="33.25"/>
    <n v="15"/>
    <s v="Wimmers gute Semmelknödel"/>
    <n v="5"/>
    <x v="1"/>
    <n v="498.75"/>
    <x v="35"/>
    <n v="1"/>
    <x v="5"/>
    <x v="312"/>
    <d v="2014-09-23T00:00:00"/>
    <n v="8"/>
  </r>
  <r>
    <n v="10669"/>
    <n v="36"/>
    <n v="19"/>
    <n v="30"/>
    <s v="Inlagd Sill"/>
    <n v="8"/>
    <x v="3"/>
    <n v="570"/>
    <x v="51"/>
    <n v="2"/>
    <x v="7"/>
    <x v="312"/>
    <d v="2014-09-22T00:00:00"/>
    <n v="7"/>
  </r>
  <r>
    <n v="10670"/>
    <n v="23"/>
    <n v="9"/>
    <n v="32"/>
    <s v="Tunnbröd"/>
    <n v="5"/>
    <x v="1"/>
    <n v="288"/>
    <x v="17"/>
    <n v="4"/>
    <x v="2"/>
    <x v="313"/>
    <d v="2014-09-18T00:00:00"/>
    <n v="2"/>
  </r>
  <r>
    <n v="10670"/>
    <n v="46"/>
    <n v="12"/>
    <n v="60"/>
    <s v="Spegesild"/>
    <n v="8"/>
    <x v="3"/>
    <n v="720"/>
    <x v="17"/>
    <n v="4"/>
    <x v="2"/>
    <x v="313"/>
    <d v="2014-09-18T00:00:00"/>
    <n v="2"/>
  </r>
  <r>
    <n v="10670"/>
    <n v="67"/>
    <n v="14"/>
    <n v="25"/>
    <s v="Laughing Lumberjack Lager"/>
    <n v="1"/>
    <x v="6"/>
    <n v="350"/>
    <x v="17"/>
    <n v="4"/>
    <x v="2"/>
    <x v="313"/>
    <d v="2014-09-18T00:00:00"/>
    <n v="2"/>
  </r>
  <r>
    <n v="10670"/>
    <n v="73"/>
    <n v="15"/>
    <n v="50"/>
    <s v="Röd Kaviar"/>
    <n v="8"/>
    <x v="3"/>
    <n v="750"/>
    <x v="17"/>
    <n v="4"/>
    <x v="2"/>
    <x v="313"/>
    <d v="2014-09-18T00:00:00"/>
    <n v="2"/>
  </r>
  <r>
    <n v="10670"/>
    <n v="75"/>
    <n v="7.75"/>
    <n v="25"/>
    <s v="Rhönbräu Klosterbier"/>
    <n v="1"/>
    <x v="6"/>
    <n v="193.75"/>
    <x v="17"/>
    <n v="4"/>
    <x v="2"/>
    <x v="313"/>
    <d v="2014-09-18T00:00:00"/>
    <n v="2"/>
  </r>
  <r>
    <n v="10671"/>
    <n v="16"/>
    <n v="17.45"/>
    <n v="10"/>
    <s v="Pavlova"/>
    <n v="3"/>
    <x v="5"/>
    <n v="174.5"/>
    <x v="86"/>
    <n v="1"/>
    <x v="5"/>
    <x v="314"/>
    <d v="2014-09-24T00:00:00"/>
    <n v="7"/>
  </r>
  <r>
    <n v="10671"/>
    <n v="62"/>
    <n v="49.3"/>
    <n v="10"/>
    <s v="Tarte au sucre"/>
    <n v="3"/>
    <x v="5"/>
    <n v="493"/>
    <x v="86"/>
    <n v="1"/>
    <x v="5"/>
    <x v="314"/>
    <d v="2014-09-24T00:00:00"/>
    <n v="7"/>
  </r>
  <r>
    <n v="10671"/>
    <n v="65"/>
    <n v="21.05"/>
    <n v="12"/>
    <s v="Louisiana Fiery Hot Pepper Sauce"/>
    <n v="2"/>
    <x v="4"/>
    <n v="252.60000000000002"/>
    <x v="86"/>
    <n v="1"/>
    <x v="5"/>
    <x v="314"/>
    <d v="2014-09-24T00:00:00"/>
    <n v="7"/>
  </r>
  <r>
    <n v="10672"/>
    <n v="38"/>
    <n v="263.5"/>
    <n v="15"/>
    <s v="Côte de Blaye"/>
    <n v="1"/>
    <x v="6"/>
    <n v="3952.5"/>
    <x v="25"/>
    <n v="9"/>
    <x v="4"/>
    <x v="314"/>
    <d v="2014-09-26T00:00:00"/>
    <n v="9"/>
  </r>
  <r>
    <n v="10672"/>
    <n v="71"/>
    <n v="21.5"/>
    <n v="12"/>
    <s v="Flotemysost"/>
    <n v="4"/>
    <x v="0"/>
    <n v="258"/>
    <x v="25"/>
    <n v="9"/>
    <x v="4"/>
    <x v="314"/>
    <d v="2014-09-26T00:00:00"/>
    <n v="9"/>
  </r>
  <r>
    <n v="10673"/>
    <n v="16"/>
    <n v="17.45"/>
    <n v="3"/>
    <s v="Pavlova"/>
    <n v="3"/>
    <x v="5"/>
    <n v="52.349999999999994"/>
    <x v="83"/>
    <n v="2"/>
    <x v="7"/>
    <x v="315"/>
    <d v="2014-09-19T00:00:00"/>
    <n v="1"/>
  </r>
  <r>
    <n v="10673"/>
    <n v="42"/>
    <n v="14"/>
    <n v="6"/>
    <s v="Singaporean Hokkien Fried Mee"/>
    <n v="5"/>
    <x v="1"/>
    <n v="84"/>
    <x v="83"/>
    <n v="2"/>
    <x v="7"/>
    <x v="315"/>
    <d v="2014-09-19T00:00:00"/>
    <n v="1"/>
  </r>
  <r>
    <n v="10673"/>
    <n v="43"/>
    <n v="46"/>
    <n v="6"/>
    <s v="Ipoh Coffee"/>
    <n v="1"/>
    <x v="6"/>
    <n v="276"/>
    <x v="83"/>
    <n v="2"/>
    <x v="7"/>
    <x v="315"/>
    <d v="2014-09-19T00:00:00"/>
    <n v="1"/>
  </r>
  <r>
    <n v="10674"/>
    <n v="23"/>
    <n v="9"/>
    <n v="5"/>
    <s v="Tunnbröd"/>
    <n v="5"/>
    <x v="1"/>
    <n v="45"/>
    <x v="42"/>
    <n v="4"/>
    <x v="2"/>
    <x v="315"/>
    <d v="2014-09-30T00:00:00"/>
    <n v="12"/>
  </r>
  <r>
    <n v="10675"/>
    <n v="14"/>
    <n v="23.25"/>
    <n v="30"/>
    <s v="Tofu"/>
    <n v="7"/>
    <x v="2"/>
    <n v="697.5"/>
    <x v="17"/>
    <n v="5"/>
    <x v="0"/>
    <x v="316"/>
    <d v="2014-09-23T00:00:00"/>
    <n v="4"/>
  </r>
  <r>
    <n v="10675"/>
    <n v="53"/>
    <n v="32.799999999999997"/>
    <n v="10"/>
    <s v="Perth Pasties"/>
    <n v="6"/>
    <x v="7"/>
    <n v="328"/>
    <x v="17"/>
    <n v="5"/>
    <x v="0"/>
    <x v="316"/>
    <d v="2014-09-23T00:00:00"/>
    <n v="4"/>
  </r>
  <r>
    <n v="10675"/>
    <n v="58"/>
    <n v="13.25"/>
    <n v="30"/>
    <s v="Escargots de Bourgogne"/>
    <n v="8"/>
    <x v="3"/>
    <n v="397.5"/>
    <x v="17"/>
    <n v="5"/>
    <x v="0"/>
    <x v="316"/>
    <d v="2014-09-23T00:00:00"/>
    <n v="4"/>
  </r>
  <r>
    <n v="10676"/>
    <n v="10"/>
    <n v="31"/>
    <n v="2"/>
    <s v="Ikura"/>
    <n v="8"/>
    <x v="3"/>
    <n v="62"/>
    <x v="23"/>
    <n v="2"/>
    <x v="7"/>
    <x v="317"/>
    <d v="2014-09-29T00:00:00"/>
    <n v="7"/>
  </r>
  <r>
    <n v="10676"/>
    <n v="19"/>
    <n v="9.1999999999999993"/>
    <n v="7"/>
    <s v="Teatime Chocolate Biscuits"/>
    <n v="3"/>
    <x v="5"/>
    <n v="64.399999999999991"/>
    <x v="23"/>
    <n v="2"/>
    <x v="7"/>
    <x v="317"/>
    <d v="2014-09-29T00:00:00"/>
    <n v="7"/>
  </r>
  <r>
    <n v="10676"/>
    <n v="44"/>
    <n v="19.45"/>
    <n v="21"/>
    <s v="Gula Malacca"/>
    <n v="2"/>
    <x v="4"/>
    <n v="408.45"/>
    <x v="23"/>
    <n v="2"/>
    <x v="7"/>
    <x v="317"/>
    <d v="2014-09-29T00:00:00"/>
    <n v="7"/>
  </r>
  <r>
    <n v="10677"/>
    <n v="26"/>
    <n v="31.23"/>
    <n v="30"/>
    <s v="Gumbär Gummibärchen"/>
    <n v="3"/>
    <x v="5"/>
    <n v="936.9"/>
    <x v="59"/>
    <n v="1"/>
    <x v="5"/>
    <x v="317"/>
    <d v="2014-09-26T00:00:00"/>
    <n v="4"/>
  </r>
  <r>
    <n v="10677"/>
    <n v="33"/>
    <n v="2.5"/>
    <n v="8"/>
    <s v="Geitost"/>
    <n v="4"/>
    <x v="0"/>
    <n v="20"/>
    <x v="59"/>
    <n v="1"/>
    <x v="5"/>
    <x v="317"/>
    <d v="2014-09-26T00:00:00"/>
    <n v="4"/>
  </r>
  <r>
    <n v="10678"/>
    <n v="12"/>
    <n v="38"/>
    <n v="100"/>
    <s v="Queso Manchego La Pastora"/>
    <n v="4"/>
    <x v="0"/>
    <n v="3800"/>
    <x v="45"/>
    <n v="7"/>
    <x v="8"/>
    <x v="318"/>
    <d v="2014-10-16T00:00:00"/>
    <n v="23"/>
  </r>
  <r>
    <n v="10678"/>
    <n v="33"/>
    <n v="2.5"/>
    <n v="30"/>
    <s v="Geitost"/>
    <n v="4"/>
    <x v="0"/>
    <n v="75"/>
    <x v="45"/>
    <n v="7"/>
    <x v="8"/>
    <x v="318"/>
    <d v="2014-10-16T00:00:00"/>
    <n v="23"/>
  </r>
  <r>
    <n v="10678"/>
    <n v="41"/>
    <n v="9.65"/>
    <n v="120"/>
    <s v="Jack's New England Clam Chowder"/>
    <n v="8"/>
    <x v="3"/>
    <n v="1158"/>
    <x v="45"/>
    <n v="7"/>
    <x v="8"/>
    <x v="318"/>
    <d v="2014-10-16T00:00:00"/>
    <n v="23"/>
  </r>
  <r>
    <n v="10678"/>
    <n v="54"/>
    <n v="7.45"/>
    <n v="30"/>
    <s v="Tourtière"/>
    <n v="6"/>
    <x v="7"/>
    <n v="223.5"/>
    <x v="45"/>
    <n v="7"/>
    <x v="8"/>
    <x v="318"/>
    <d v="2014-10-16T00:00:00"/>
    <n v="23"/>
  </r>
  <r>
    <n v="10679"/>
    <n v="59"/>
    <n v="55"/>
    <n v="12"/>
    <s v="Raclette Courdavault"/>
    <n v="4"/>
    <x v="0"/>
    <n v="660"/>
    <x v="15"/>
    <n v="8"/>
    <x v="6"/>
    <x v="318"/>
    <d v="2014-09-30T00:00:00"/>
    <n v="7"/>
  </r>
  <r>
    <n v="10680"/>
    <n v="16"/>
    <n v="17.45"/>
    <n v="50"/>
    <s v="Pavlova"/>
    <n v="3"/>
    <x v="5"/>
    <n v="872.5"/>
    <x v="37"/>
    <n v="1"/>
    <x v="5"/>
    <x v="319"/>
    <d v="2014-09-26T00:00:00"/>
    <n v="2"/>
  </r>
  <r>
    <n v="10680"/>
    <n v="31"/>
    <n v="12.5"/>
    <n v="20"/>
    <s v="Gorgonzola Telino"/>
    <n v="4"/>
    <x v="0"/>
    <n v="250"/>
    <x v="37"/>
    <n v="1"/>
    <x v="5"/>
    <x v="319"/>
    <d v="2014-09-26T00:00:00"/>
    <n v="2"/>
  </r>
  <r>
    <n v="10680"/>
    <n v="42"/>
    <n v="14"/>
    <n v="40"/>
    <s v="Singaporean Hokkien Fried Mee"/>
    <n v="5"/>
    <x v="1"/>
    <n v="560"/>
    <x v="37"/>
    <n v="1"/>
    <x v="5"/>
    <x v="319"/>
    <d v="2014-09-26T00:00:00"/>
    <n v="2"/>
  </r>
  <r>
    <n v="10681"/>
    <n v="19"/>
    <n v="9.1999999999999993"/>
    <n v="30"/>
    <s v="Teatime Chocolate Biscuits"/>
    <n v="3"/>
    <x v="5"/>
    <n v="276"/>
    <x v="79"/>
    <n v="3"/>
    <x v="3"/>
    <x v="320"/>
    <d v="2014-09-30T00:00:00"/>
    <n v="5"/>
  </r>
  <r>
    <n v="10681"/>
    <n v="21"/>
    <n v="10"/>
    <n v="12"/>
    <s v="Sir Rodney's Scones"/>
    <n v="3"/>
    <x v="5"/>
    <n v="120"/>
    <x v="79"/>
    <n v="3"/>
    <x v="3"/>
    <x v="320"/>
    <d v="2014-09-30T00:00:00"/>
    <n v="5"/>
  </r>
  <r>
    <n v="10681"/>
    <n v="64"/>
    <n v="33.25"/>
    <n v="28"/>
    <s v="Wimmers gute Semmelknödel"/>
    <n v="5"/>
    <x v="1"/>
    <n v="931"/>
    <x v="79"/>
    <n v="3"/>
    <x v="3"/>
    <x v="320"/>
    <d v="2014-09-30T00:00:00"/>
    <n v="5"/>
  </r>
  <r>
    <n v="10682"/>
    <n v="33"/>
    <n v="2.5"/>
    <n v="30"/>
    <s v="Geitost"/>
    <n v="4"/>
    <x v="0"/>
    <n v="75"/>
    <x v="59"/>
    <n v="3"/>
    <x v="3"/>
    <x v="320"/>
    <d v="2014-10-01T00:00:00"/>
    <n v="6"/>
  </r>
  <r>
    <n v="10682"/>
    <n v="66"/>
    <n v="17"/>
    <n v="4"/>
    <s v="Louisiana Hot Spiced Okra"/>
    <n v="2"/>
    <x v="4"/>
    <n v="68"/>
    <x v="59"/>
    <n v="3"/>
    <x v="3"/>
    <x v="320"/>
    <d v="2014-10-01T00:00:00"/>
    <n v="6"/>
  </r>
  <r>
    <n v="10682"/>
    <n v="75"/>
    <n v="7.75"/>
    <n v="30"/>
    <s v="Rhönbräu Klosterbier"/>
    <n v="1"/>
    <x v="6"/>
    <n v="232.5"/>
    <x v="59"/>
    <n v="3"/>
    <x v="3"/>
    <x v="320"/>
    <d v="2014-10-01T00:00:00"/>
    <n v="6"/>
  </r>
  <r>
    <n v="10683"/>
    <n v="52"/>
    <n v="7"/>
    <n v="9"/>
    <s v="Filo Mix"/>
    <n v="5"/>
    <x v="1"/>
    <n v="63"/>
    <x v="41"/>
    <n v="2"/>
    <x v="7"/>
    <x v="321"/>
    <d v="2014-10-01T00:00:00"/>
    <n v="5"/>
  </r>
  <r>
    <n v="10684"/>
    <n v="40"/>
    <n v="18.399999999999999"/>
    <n v="20"/>
    <s v="Boston Crab Meat"/>
    <n v="8"/>
    <x v="3"/>
    <n v="368"/>
    <x v="11"/>
    <n v="3"/>
    <x v="3"/>
    <x v="321"/>
    <d v="2014-09-30T00:00:00"/>
    <n v="4"/>
  </r>
  <r>
    <n v="10684"/>
    <n v="47"/>
    <n v="9.5"/>
    <n v="40"/>
    <s v="Zaanse koeken"/>
    <n v="3"/>
    <x v="5"/>
    <n v="380"/>
    <x v="11"/>
    <n v="3"/>
    <x v="3"/>
    <x v="321"/>
    <d v="2014-09-30T00:00:00"/>
    <n v="4"/>
  </r>
  <r>
    <n v="10684"/>
    <n v="60"/>
    <n v="34"/>
    <n v="30"/>
    <s v="Camembert Pierrot"/>
    <n v="4"/>
    <x v="0"/>
    <n v="1020"/>
    <x v="11"/>
    <n v="3"/>
    <x v="3"/>
    <x v="321"/>
    <d v="2014-09-30T00:00:00"/>
    <n v="4"/>
  </r>
  <r>
    <n v="10685"/>
    <n v="10"/>
    <n v="31"/>
    <n v="20"/>
    <s v="Ikura"/>
    <n v="8"/>
    <x v="3"/>
    <n v="620"/>
    <x v="71"/>
    <n v="4"/>
    <x v="2"/>
    <x v="322"/>
    <d v="2014-10-03T00:00:00"/>
    <n v="4"/>
  </r>
  <r>
    <n v="10685"/>
    <n v="41"/>
    <n v="9.65"/>
    <n v="4"/>
    <s v="Jack's New England Clam Chowder"/>
    <n v="8"/>
    <x v="3"/>
    <n v="38.6"/>
    <x v="71"/>
    <n v="4"/>
    <x v="2"/>
    <x v="322"/>
    <d v="2014-10-03T00:00:00"/>
    <n v="4"/>
  </r>
  <r>
    <n v="10685"/>
    <n v="47"/>
    <n v="9.5"/>
    <n v="15"/>
    <s v="Zaanse koeken"/>
    <n v="3"/>
    <x v="5"/>
    <n v="142.5"/>
    <x v="71"/>
    <n v="4"/>
    <x v="2"/>
    <x v="322"/>
    <d v="2014-10-03T00:00:00"/>
    <n v="4"/>
  </r>
  <r>
    <n v="10686"/>
    <n v="17"/>
    <n v="39"/>
    <n v="30"/>
    <s v="Alice Mutton"/>
    <n v="6"/>
    <x v="7"/>
    <n v="1170"/>
    <x v="54"/>
    <n v="2"/>
    <x v="7"/>
    <x v="323"/>
    <d v="2014-10-08T00:00:00"/>
    <n v="8"/>
  </r>
  <r>
    <n v="10686"/>
    <n v="26"/>
    <n v="31.23"/>
    <n v="15"/>
    <s v="Gumbär Gummibärchen"/>
    <n v="3"/>
    <x v="5"/>
    <n v="468.45"/>
    <x v="54"/>
    <n v="2"/>
    <x v="7"/>
    <x v="323"/>
    <d v="2014-10-08T00:00:00"/>
    <n v="8"/>
  </r>
  <r>
    <n v="10687"/>
    <n v="9"/>
    <n v="97"/>
    <n v="50"/>
    <s v="Mishi Kobe Niku"/>
    <n v="6"/>
    <x v="7"/>
    <n v="4850"/>
    <x v="34"/>
    <n v="9"/>
    <x v="4"/>
    <x v="323"/>
    <d v="2014-10-30T00:00:00"/>
    <n v="30"/>
  </r>
  <r>
    <n v="10687"/>
    <n v="29"/>
    <n v="123.79"/>
    <n v="10"/>
    <s v="Thüringer Rostbratwurst"/>
    <n v="6"/>
    <x v="7"/>
    <n v="1237.9000000000001"/>
    <x v="34"/>
    <n v="9"/>
    <x v="4"/>
    <x v="323"/>
    <d v="2014-10-30T00:00:00"/>
    <n v="30"/>
  </r>
  <r>
    <n v="10687"/>
    <n v="36"/>
    <n v="19"/>
    <n v="6"/>
    <s v="Inlagd Sill"/>
    <n v="8"/>
    <x v="3"/>
    <n v="114"/>
    <x v="34"/>
    <n v="9"/>
    <x v="4"/>
    <x v="323"/>
    <d v="2014-10-30T00:00:00"/>
    <n v="30"/>
  </r>
  <r>
    <n v="10688"/>
    <n v="10"/>
    <n v="31"/>
    <n v="18"/>
    <s v="Ikura"/>
    <n v="8"/>
    <x v="3"/>
    <n v="558"/>
    <x v="61"/>
    <n v="4"/>
    <x v="2"/>
    <x v="324"/>
    <d v="2014-10-07T00:00:00"/>
    <n v="6"/>
  </r>
  <r>
    <n v="10688"/>
    <n v="28"/>
    <n v="45.6"/>
    <n v="60"/>
    <s v="Rössle Sauerkraut"/>
    <n v="7"/>
    <x v="2"/>
    <n v="2736"/>
    <x v="61"/>
    <n v="4"/>
    <x v="2"/>
    <x v="324"/>
    <d v="2014-10-07T00:00:00"/>
    <n v="6"/>
  </r>
  <r>
    <n v="10688"/>
    <n v="34"/>
    <n v="14"/>
    <n v="14"/>
    <s v="Sasquatch Ale"/>
    <n v="1"/>
    <x v="6"/>
    <n v="196"/>
    <x v="61"/>
    <n v="4"/>
    <x v="2"/>
    <x v="324"/>
    <d v="2014-10-07T00:00:00"/>
    <n v="6"/>
  </r>
  <r>
    <n v="10689"/>
    <n v="1"/>
    <n v="18"/>
    <n v="35"/>
    <s v="Chai"/>
    <n v="1"/>
    <x v="6"/>
    <n v="630"/>
    <x v="25"/>
    <n v="1"/>
    <x v="5"/>
    <x v="324"/>
    <d v="2014-10-07T00:00:00"/>
    <n v="6"/>
  </r>
  <r>
    <n v="10690"/>
    <n v="56"/>
    <n v="38"/>
    <n v="20"/>
    <s v="Gnocchi di nonna Alice"/>
    <n v="5"/>
    <x v="1"/>
    <n v="760"/>
    <x v="2"/>
    <n v="1"/>
    <x v="5"/>
    <x v="325"/>
    <d v="2014-10-03T00:00:00"/>
    <n v="1"/>
  </r>
  <r>
    <n v="10690"/>
    <n v="77"/>
    <n v="13"/>
    <n v="30"/>
    <s v="Original Frankfurter Grüne Soße"/>
    <n v="2"/>
    <x v="4"/>
    <n v="390"/>
    <x v="2"/>
    <n v="1"/>
    <x v="5"/>
    <x v="325"/>
    <d v="2014-10-03T00:00:00"/>
    <n v="1"/>
  </r>
  <r>
    <n v="10691"/>
    <n v="1"/>
    <n v="18"/>
    <n v="30"/>
    <s v="Chai"/>
    <n v="1"/>
    <x v="6"/>
    <n v="540"/>
    <x v="21"/>
    <n v="2"/>
    <x v="7"/>
    <x v="326"/>
    <d v="2014-10-22T00:00:00"/>
    <n v="19"/>
  </r>
  <r>
    <n v="10691"/>
    <n v="29"/>
    <n v="123.79"/>
    <n v="40"/>
    <s v="Thüringer Rostbratwurst"/>
    <n v="6"/>
    <x v="7"/>
    <n v="4951.6000000000004"/>
    <x v="21"/>
    <n v="2"/>
    <x v="7"/>
    <x v="326"/>
    <d v="2014-10-22T00:00:00"/>
    <n v="19"/>
  </r>
  <r>
    <n v="10691"/>
    <n v="43"/>
    <n v="46"/>
    <n v="40"/>
    <s v="Ipoh Coffee"/>
    <n v="1"/>
    <x v="6"/>
    <n v="1840"/>
    <x v="21"/>
    <n v="2"/>
    <x v="7"/>
    <x v="326"/>
    <d v="2014-10-22T00:00:00"/>
    <n v="19"/>
  </r>
  <r>
    <n v="10691"/>
    <n v="44"/>
    <n v="19.45"/>
    <n v="24"/>
    <s v="Gula Malacca"/>
    <n v="2"/>
    <x v="4"/>
    <n v="466.79999999999995"/>
    <x v="21"/>
    <n v="2"/>
    <x v="7"/>
    <x v="326"/>
    <d v="2014-10-22T00:00:00"/>
    <n v="19"/>
  </r>
  <r>
    <n v="10691"/>
    <n v="62"/>
    <n v="49.3"/>
    <n v="48"/>
    <s v="Tarte au sucre"/>
    <n v="3"/>
    <x v="5"/>
    <n v="2366.3999999999996"/>
    <x v="21"/>
    <n v="2"/>
    <x v="7"/>
    <x v="326"/>
    <d v="2014-10-22T00:00:00"/>
    <n v="19"/>
  </r>
  <r>
    <n v="10692"/>
    <n v="63"/>
    <n v="43.9"/>
    <n v="20"/>
    <s v="Vegie-spread"/>
    <n v="2"/>
    <x v="4"/>
    <n v="878"/>
    <x v="85"/>
    <n v="4"/>
    <x v="2"/>
    <x v="326"/>
    <d v="2014-10-13T00:00:00"/>
    <n v="10"/>
  </r>
  <r>
    <n v="10693"/>
    <n v="9"/>
    <n v="97"/>
    <n v="6"/>
    <s v="Mishi Kobe Niku"/>
    <n v="6"/>
    <x v="7"/>
    <n v="582"/>
    <x v="19"/>
    <n v="3"/>
    <x v="3"/>
    <x v="327"/>
    <d v="2014-10-10T00:00:00"/>
    <n v="4"/>
  </r>
  <r>
    <n v="10693"/>
    <n v="54"/>
    <n v="7.45"/>
    <n v="60"/>
    <s v="Tourtière"/>
    <n v="6"/>
    <x v="7"/>
    <n v="447"/>
    <x v="19"/>
    <n v="3"/>
    <x v="3"/>
    <x v="327"/>
    <d v="2014-10-10T00:00:00"/>
    <n v="4"/>
  </r>
  <r>
    <n v="10693"/>
    <n v="69"/>
    <n v="36"/>
    <n v="30"/>
    <s v="Gudbrandsdalsost"/>
    <n v="4"/>
    <x v="0"/>
    <n v="1080"/>
    <x v="19"/>
    <n v="3"/>
    <x v="3"/>
    <x v="327"/>
    <d v="2014-10-10T00:00:00"/>
    <n v="4"/>
  </r>
  <r>
    <n v="10693"/>
    <n v="73"/>
    <n v="15"/>
    <n v="15"/>
    <s v="Röd Kaviar"/>
    <n v="8"/>
    <x v="3"/>
    <n v="225"/>
    <x v="19"/>
    <n v="3"/>
    <x v="3"/>
    <x v="327"/>
    <d v="2014-10-10T00:00:00"/>
    <n v="4"/>
  </r>
  <r>
    <n v="10694"/>
    <n v="7"/>
    <n v="30"/>
    <n v="90"/>
    <s v="Uncle Bob's Organic Dried Pears"/>
    <n v="7"/>
    <x v="2"/>
    <n v="2700"/>
    <x v="21"/>
    <n v="8"/>
    <x v="6"/>
    <x v="327"/>
    <d v="2014-10-09T00:00:00"/>
    <n v="3"/>
  </r>
  <r>
    <n v="10694"/>
    <n v="59"/>
    <n v="55"/>
    <n v="25"/>
    <s v="Raclette Courdavault"/>
    <n v="4"/>
    <x v="0"/>
    <n v="1375"/>
    <x v="21"/>
    <n v="8"/>
    <x v="6"/>
    <x v="327"/>
    <d v="2014-10-09T00:00:00"/>
    <n v="3"/>
  </r>
  <r>
    <n v="10694"/>
    <n v="70"/>
    <n v="15"/>
    <n v="50"/>
    <s v="Outback Lager"/>
    <n v="1"/>
    <x v="6"/>
    <n v="750"/>
    <x v="21"/>
    <n v="8"/>
    <x v="6"/>
    <x v="327"/>
    <d v="2014-10-09T00:00:00"/>
    <n v="3"/>
  </r>
  <r>
    <n v="10695"/>
    <n v="8"/>
    <n v="40"/>
    <n v="10"/>
    <s v="Northwoods Cranberry Sauce"/>
    <n v="2"/>
    <x v="4"/>
    <n v="400"/>
    <x v="83"/>
    <n v="7"/>
    <x v="8"/>
    <x v="328"/>
    <d v="2014-10-14T00:00:00"/>
    <n v="7"/>
  </r>
  <r>
    <n v="10695"/>
    <n v="12"/>
    <n v="38"/>
    <n v="4"/>
    <s v="Queso Manchego La Pastora"/>
    <n v="4"/>
    <x v="0"/>
    <n v="152"/>
    <x v="83"/>
    <n v="7"/>
    <x v="8"/>
    <x v="328"/>
    <d v="2014-10-14T00:00:00"/>
    <n v="7"/>
  </r>
  <r>
    <n v="10695"/>
    <n v="24"/>
    <n v="4.5"/>
    <n v="20"/>
    <s v="Guarana Fantastica"/>
    <n v="1"/>
    <x v="6"/>
    <n v="90"/>
    <x v="83"/>
    <n v="7"/>
    <x v="8"/>
    <x v="328"/>
    <d v="2014-10-14T00:00:00"/>
    <n v="7"/>
  </r>
  <r>
    <n v="10696"/>
    <n v="17"/>
    <n v="39"/>
    <n v="20"/>
    <s v="Alice Mutton"/>
    <n v="6"/>
    <x v="7"/>
    <n v="780"/>
    <x v="19"/>
    <n v="8"/>
    <x v="6"/>
    <x v="329"/>
    <d v="2014-10-14T00:00:00"/>
    <n v="6"/>
  </r>
  <r>
    <n v="10696"/>
    <n v="46"/>
    <n v="12"/>
    <n v="18"/>
    <s v="Spegesild"/>
    <n v="8"/>
    <x v="3"/>
    <n v="216"/>
    <x v="19"/>
    <n v="8"/>
    <x v="6"/>
    <x v="329"/>
    <d v="2014-10-14T00:00:00"/>
    <n v="6"/>
  </r>
  <r>
    <n v="10697"/>
    <n v="19"/>
    <n v="9.1999999999999993"/>
    <n v="7"/>
    <s v="Teatime Chocolate Biscuits"/>
    <n v="3"/>
    <x v="5"/>
    <n v="64.399999999999991"/>
    <x v="67"/>
    <n v="3"/>
    <x v="3"/>
    <x v="329"/>
    <d v="2014-10-14T00:00:00"/>
    <n v="6"/>
  </r>
  <r>
    <n v="10697"/>
    <n v="35"/>
    <n v="18"/>
    <n v="9"/>
    <s v="Steeleye Stout"/>
    <n v="1"/>
    <x v="6"/>
    <n v="162"/>
    <x v="67"/>
    <n v="3"/>
    <x v="3"/>
    <x v="329"/>
    <d v="2014-10-14T00:00:00"/>
    <n v="6"/>
  </r>
  <r>
    <n v="10697"/>
    <n v="58"/>
    <n v="13.25"/>
    <n v="30"/>
    <s v="Escargots de Bourgogne"/>
    <n v="8"/>
    <x v="3"/>
    <n v="397.5"/>
    <x v="67"/>
    <n v="3"/>
    <x v="3"/>
    <x v="329"/>
    <d v="2014-10-14T00:00:00"/>
    <n v="6"/>
  </r>
  <r>
    <n v="10697"/>
    <n v="70"/>
    <n v="15"/>
    <n v="30"/>
    <s v="Outback Lager"/>
    <n v="1"/>
    <x v="6"/>
    <n v="450"/>
    <x v="67"/>
    <n v="3"/>
    <x v="3"/>
    <x v="329"/>
    <d v="2014-10-14T00:00:00"/>
    <n v="6"/>
  </r>
  <r>
    <n v="10698"/>
    <n v="11"/>
    <n v="21"/>
    <n v="15"/>
    <s v="Queso Cabrales"/>
    <n v="4"/>
    <x v="0"/>
    <n v="315"/>
    <x v="9"/>
    <n v="4"/>
    <x v="2"/>
    <x v="330"/>
    <d v="2014-10-17T00:00:00"/>
    <n v="8"/>
  </r>
  <r>
    <n v="10698"/>
    <n v="17"/>
    <n v="39"/>
    <n v="8"/>
    <s v="Alice Mutton"/>
    <n v="6"/>
    <x v="7"/>
    <n v="312"/>
    <x v="9"/>
    <n v="4"/>
    <x v="2"/>
    <x v="330"/>
    <d v="2014-10-17T00:00:00"/>
    <n v="8"/>
  </r>
  <r>
    <n v="10698"/>
    <n v="29"/>
    <n v="123.79"/>
    <n v="12"/>
    <s v="Thüringer Rostbratwurst"/>
    <n v="6"/>
    <x v="7"/>
    <n v="1485.48"/>
    <x v="9"/>
    <n v="4"/>
    <x v="2"/>
    <x v="330"/>
    <d v="2014-10-17T00:00:00"/>
    <n v="8"/>
  </r>
  <r>
    <n v="10698"/>
    <n v="65"/>
    <n v="21.05"/>
    <n v="65"/>
    <s v="Louisiana Fiery Hot Pepper Sauce"/>
    <n v="2"/>
    <x v="4"/>
    <n v="1368.25"/>
    <x v="9"/>
    <n v="4"/>
    <x v="2"/>
    <x v="330"/>
    <d v="2014-10-17T00:00:00"/>
    <n v="8"/>
  </r>
  <r>
    <n v="10698"/>
    <n v="70"/>
    <n v="15"/>
    <n v="8"/>
    <s v="Outback Lager"/>
    <n v="1"/>
    <x v="6"/>
    <n v="120"/>
    <x v="9"/>
    <n v="4"/>
    <x v="2"/>
    <x v="330"/>
    <d v="2014-10-17T00:00:00"/>
    <n v="8"/>
  </r>
  <r>
    <n v="10699"/>
    <n v="47"/>
    <n v="9.5"/>
    <n v="12"/>
    <s v="Zaanse koeken"/>
    <n v="3"/>
    <x v="5"/>
    <n v="114"/>
    <x v="24"/>
    <n v="3"/>
    <x v="3"/>
    <x v="330"/>
    <d v="2014-10-13T00:00:00"/>
    <n v="4"/>
  </r>
  <r>
    <n v="10700"/>
    <n v="1"/>
    <n v="18"/>
    <n v="5"/>
    <s v="Chai"/>
    <n v="1"/>
    <x v="6"/>
    <n v="90"/>
    <x v="45"/>
    <n v="3"/>
    <x v="3"/>
    <x v="331"/>
    <d v="2014-10-16T00:00:00"/>
    <n v="6"/>
  </r>
  <r>
    <n v="10700"/>
    <n v="34"/>
    <n v="14"/>
    <n v="12"/>
    <s v="Sasquatch Ale"/>
    <n v="1"/>
    <x v="6"/>
    <n v="168"/>
    <x v="45"/>
    <n v="3"/>
    <x v="3"/>
    <x v="331"/>
    <d v="2014-10-16T00:00:00"/>
    <n v="6"/>
  </r>
  <r>
    <n v="10700"/>
    <n v="68"/>
    <n v="12.5"/>
    <n v="40"/>
    <s v="Scottish Longbreads"/>
    <n v="3"/>
    <x v="5"/>
    <n v="500"/>
    <x v="45"/>
    <n v="3"/>
    <x v="3"/>
    <x v="331"/>
    <d v="2014-10-16T00:00:00"/>
    <n v="6"/>
  </r>
  <r>
    <n v="10700"/>
    <n v="71"/>
    <n v="21.5"/>
    <n v="60"/>
    <s v="Flotemysost"/>
    <n v="4"/>
    <x v="0"/>
    <n v="1290"/>
    <x v="45"/>
    <n v="3"/>
    <x v="3"/>
    <x v="331"/>
    <d v="2014-10-16T00:00:00"/>
    <n v="6"/>
  </r>
  <r>
    <n v="10701"/>
    <n v="59"/>
    <n v="55"/>
    <n v="42"/>
    <s v="Raclette Courdavault"/>
    <n v="4"/>
    <x v="0"/>
    <n v="2310"/>
    <x v="34"/>
    <n v="6"/>
    <x v="1"/>
    <x v="332"/>
    <d v="2014-10-15T00:00:00"/>
    <n v="2"/>
  </r>
  <r>
    <n v="10701"/>
    <n v="71"/>
    <n v="21.5"/>
    <n v="20"/>
    <s v="Flotemysost"/>
    <n v="4"/>
    <x v="0"/>
    <n v="430"/>
    <x v="34"/>
    <n v="6"/>
    <x v="1"/>
    <x v="332"/>
    <d v="2014-10-15T00:00:00"/>
    <n v="2"/>
  </r>
  <r>
    <n v="10701"/>
    <n v="76"/>
    <n v="18"/>
    <n v="35"/>
    <s v="Lakkaliköri"/>
    <n v="1"/>
    <x v="6"/>
    <n v="630"/>
    <x v="34"/>
    <n v="6"/>
    <x v="1"/>
    <x v="332"/>
    <d v="2014-10-15T00:00:00"/>
    <n v="2"/>
  </r>
  <r>
    <n v="10702"/>
    <n v="3"/>
    <n v="10"/>
    <n v="6"/>
    <s v="Aniseed Syrup"/>
    <n v="2"/>
    <x v="4"/>
    <n v="60"/>
    <x v="85"/>
    <n v="4"/>
    <x v="2"/>
    <x v="332"/>
    <d v="2014-10-21T00:00:00"/>
    <n v="8"/>
  </r>
  <r>
    <n v="10702"/>
    <n v="76"/>
    <n v="18"/>
    <n v="15"/>
    <s v="Lakkaliköri"/>
    <n v="1"/>
    <x v="6"/>
    <n v="270"/>
    <x v="85"/>
    <n v="4"/>
    <x v="2"/>
    <x v="332"/>
    <d v="2014-10-21T00:00:00"/>
    <n v="8"/>
  </r>
  <r>
    <n v="10703"/>
    <n v="2"/>
    <n v="19"/>
    <n v="5"/>
    <s v="Chang"/>
    <n v="1"/>
    <x v="6"/>
    <n v="95"/>
    <x v="14"/>
    <n v="6"/>
    <x v="1"/>
    <x v="333"/>
    <d v="2014-10-20T00:00:00"/>
    <n v="6"/>
  </r>
  <r>
    <n v="10703"/>
    <n v="59"/>
    <n v="55"/>
    <n v="35"/>
    <s v="Raclette Courdavault"/>
    <n v="4"/>
    <x v="0"/>
    <n v="1925"/>
    <x v="14"/>
    <n v="6"/>
    <x v="1"/>
    <x v="333"/>
    <d v="2014-10-20T00:00:00"/>
    <n v="6"/>
  </r>
  <r>
    <n v="10703"/>
    <n v="73"/>
    <n v="15"/>
    <n v="35"/>
    <s v="Röd Kaviar"/>
    <n v="8"/>
    <x v="3"/>
    <n v="525"/>
    <x v="14"/>
    <n v="6"/>
    <x v="1"/>
    <x v="333"/>
    <d v="2014-10-20T00:00:00"/>
    <n v="6"/>
  </r>
  <r>
    <n v="10704"/>
    <n v="4"/>
    <n v="22"/>
    <n v="6"/>
    <s v="Chef Anton's Cajun Seasoning"/>
    <n v="2"/>
    <x v="4"/>
    <n v="132"/>
    <x v="62"/>
    <n v="6"/>
    <x v="1"/>
    <x v="333"/>
    <d v="2014-11-07T00:00:00"/>
    <n v="24"/>
  </r>
  <r>
    <n v="10704"/>
    <n v="24"/>
    <n v="4.5"/>
    <n v="35"/>
    <s v="Guarana Fantastica"/>
    <n v="1"/>
    <x v="6"/>
    <n v="157.5"/>
    <x v="62"/>
    <n v="6"/>
    <x v="1"/>
    <x v="333"/>
    <d v="2014-11-07T00:00:00"/>
    <n v="24"/>
  </r>
  <r>
    <n v="10704"/>
    <n v="48"/>
    <n v="12.75"/>
    <n v="24"/>
    <s v="Chocolade"/>
    <n v="3"/>
    <x v="5"/>
    <n v="306"/>
    <x v="62"/>
    <n v="6"/>
    <x v="1"/>
    <x v="333"/>
    <d v="2014-11-07T00:00:00"/>
    <n v="24"/>
  </r>
  <r>
    <n v="10705"/>
    <n v="31"/>
    <n v="12.5"/>
    <n v="20"/>
    <s v="Gorgonzola Telino"/>
    <n v="4"/>
    <x v="0"/>
    <n v="250"/>
    <x v="8"/>
    <n v="9"/>
    <x v="4"/>
    <x v="334"/>
    <d v="2014-11-18T00:00:00"/>
    <n v="34"/>
  </r>
  <r>
    <n v="10705"/>
    <n v="32"/>
    <n v="32"/>
    <n v="4"/>
    <s v="Mascarpone Fabioli"/>
    <n v="4"/>
    <x v="0"/>
    <n v="128"/>
    <x v="8"/>
    <n v="9"/>
    <x v="4"/>
    <x v="334"/>
    <d v="2014-11-18T00:00:00"/>
    <n v="34"/>
  </r>
  <r>
    <n v="10706"/>
    <n v="16"/>
    <n v="17.45"/>
    <n v="20"/>
    <s v="Pavlova"/>
    <n v="3"/>
    <x v="5"/>
    <n v="349"/>
    <x v="37"/>
    <n v="8"/>
    <x v="6"/>
    <x v="335"/>
    <d v="2014-10-21T00:00:00"/>
    <n v="5"/>
  </r>
  <r>
    <n v="10706"/>
    <n v="43"/>
    <n v="46"/>
    <n v="24"/>
    <s v="Ipoh Coffee"/>
    <n v="1"/>
    <x v="6"/>
    <n v="1104"/>
    <x v="37"/>
    <n v="8"/>
    <x v="6"/>
    <x v="335"/>
    <d v="2014-10-21T00:00:00"/>
    <n v="5"/>
  </r>
  <r>
    <n v="10706"/>
    <n v="59"/>
    <n v="55"/>
    <n v="8"/>
    <s v="Raclette Courdavault"/>
    <n v="4"/>
    <x v="0"/>
    <n v="440"/>
    <x v="37"/>
    <n v="8"/>
    <x v="6"/>
    <x v="335"/>
    <d v="2014-10-21T00:00:00"/>
    <n v="5"/>
  </r>
  <r>
    <n v="10707"/>
    <n v="55"/>
    <n v="24"/>
    <n v="21"/>
    <s v="Pâté chinois"/>
    <n v="6"/>
    <x v="7"/>
    <n v="504"/>
    <x v="55"/>
    <n v="4"/>
    <x v="2"/>
    <x v="335"/>
    <d v="2014-10-23T00:00:00"/>
    <n v="7"/>
  </r>
  <r>
    <n v="10707"/>
    <n v="57"/>
    <n v="19.5"/>
    <n v="40"/>
    <s v="Ravioli Angelo"/>
    <n v="5"/>
    <x v="1"/>
    <n v="780"/>
    <x v="55"/>
    <n v="4"/>
    <x v="2"/>
    <x v="335"/>
    <d v="2014-10-23T00:00:00"/>
    <n v="7"/>
  </r>
  <r>
    <n v="10707"/>
    <n v="70"/>
    <n v="15"/>
    <n v="28"/>
    <s v="Outback Lager"/>
    <n v="1"/>
    <x v="6"/>
    <n v="420"/>
    <x v="55"/>
    <n v="4"/>
    <x v="2"/>
    <x v="335"/>
    <d v="2014-10-23T00:00:00"/>
    <n v="7"/>
  </r>
  <r>
    <n v="10708"/>
    <n v="5"/>
    <n v="21.35"/>
    <n v="4"/>
    <s v="Chef Anton's Gumbo Mix"/>
    <n v="2"/>
    <x v="4"/>
    <n v="85.4"/>
    <x v="40"/>
    <n v="6"/>
    <x v="1"/>
    <x v="336"/>
    <d v="2014-11-05T00:00:00"/>
    <n v="19"/>
  </r>
  <r>
    <n v="10708"/>
    <n v="36"/>
    <n v="19"/>
    <n v="5"/>
    <s v="Inlagd Sill"/>
    <n v="8"/>
    <x v="3"/>
    <n v="95"/>
    <x v="40"/>
    <n v="6"/>
    <x v="1"/>
    <x v="336"/>
    <d v="2014-11-05T00:00:00"/>
    <n v="19"/>
  </r>
  <r>
    <n v="10709"/>
    <n v="8"/>
    <n v="40"/>
    <n v="40"/>
    <s v="Northwoods Cranberry Sauce"/>
    <n v="2"/>
    <x v="4"/>
    <n v="1600"/>
    <x v="71"/>
    <n v="1"/>
    <x v="5"/>
    <x v="336"/>
    <d v="2014-11-20T00:00:00"/>
    <n v="34"/>
  </r>
  <r>
    <n v="10709"/>
    <n v="51"/>
    <n v="53"/>
    <n v="28"/>
    <s v="Manjimup Dried Apples"/>
    <n v="7"/>
    <x v="2"/>
    <n v="1484"/>
    <x v="71"/>
    <n v="1"/>
    <x v="5"/>
    <x v="336"/>
    <d v="2014-11-20T00:00:00"/>
    <n v="34"/>
  </r>
  <r>
    <n v="10709"/>
    <n v="60"/>
    <n v="34"/>
    <n v="10"/>
    <s v="Camembert Pierrot"/>
    <n v="4"/>
    <x v="0"/>
    <n v="340"/>
    <x v="71"/>
    <n v="1"/>
    <x v="5"/>
    <x v="336"/>
    <d v="2014-11-20T00:00:00"/>
    <n v="34"/>
  </r>
  <r>
    <n v="10710"/>
    <n v="19"/>
    <n v="9.1999999999999993"/>
    <n v="5"/>
    <s v="Teatime Chocolate Biscuits"/>
    <n v="3"/>
    <x v="5"/>
    <n v="46"/>
    <x v="70"/>
    <n v="1"/>
    <x v="5"/>
    <x v="337"/>
    <d v="2014-10-23T00:00:00"/>
    <n v="3"/>
  </r>
  <r>
    <n v="10710"/>
    <n v="47"/>
    <n v="9.5"/>
    <n v="5"/>
    <s v="Zaanse koeken"/>
    <n v="3"/>
    <x v="5"/>
    <n v="47.5"/>
    <x v="70"/>
    <n v="1"/>
    <x v="5"/>
    <x v="337"/>
    <d v="2014-10-23T00:00:00"/>
    <n v="3"/>
  </r>
  <r>
    <n v="10711"/>
    <n v="19"/>
    <n v="9.1999999999999993"/>
    <n v="12"/>
    <s v="Teatime Chocolate Biscuits"/>
    <n v="3"/>
    <x v="5"/>
    <n v="110.39999999999999"/>
    <x v="45"/>
    <n v="5"/>
    <x v="0"/>
    <x v="338"/>
    <d v="2014-10-29T00:00:00"/>
    <n v="8"/>
  </r>
  <r>
    <n v="10711"/>
    <n v="41"/>
    <n v="9.65"/>
    <n v="42"/>
    <s v="Jack's New England Clam Chowder"/>
    <n v="8"/>
    <x v="3"/>
    <n v="405.3"/>
    <x v="45"/>
    <n v="5"/>
    <x v="0"/>
    <x v="338"/>
    <d v="2014-10-29T00:00:00"/>
    <n v="8"/>
  </r>
  <r>
    <n v="10711"/>
    <n v="53"/>
    <n v="32.799999999999997"/>
    <n v="120"/>
    <s v="Perth Pasties"/>
    <n v="6"/>
    <x v="7"/>
    <n v="3935.9999999999995"/>
    <x v="45"/>
    <n v="5"/>
    <x v="0"/>
    <x v="338"/>
    <d v="2014-10-29T00:00:00"/>
    <n v="8"/>
  </r>
  <r>
    <n v="10712"/>
    <n v="53"/>
    <n v="32.799999999999997"/>
    <n v="3"/>
    <s v="Perth Pasties"/>
    <n v="6"/>
    <x v="7"/>
    <n v="98.399999999999991"/>
    <x v="34"/>
    <n v="3"/>
    <x v="3"/>
    <x v="338"/>
    <d v="2014-10-31T00:00:00"/>
    <n v="10"/>
  </r>
  <r>
    <n v="10712"/>
    <n v="56"/>
    <n v="38"/>
    <n v="30"/>
    <s v="Gnocchi di nonna Alice"/>
    <n v="5"/>
    <x v="1"/>
    <n v="1140"/>
    <x v="34"/>
    <n v="3"/>
    <x v="3"/>
    <x v="338"/>
    <d v="2014-10-31T00:00:00"/>
    <n v="10"/>
  </r>
  <r>
    <n v="10713"/>
    <n v="10"/>
    <n v="31"/>
    <n v="18"/>
    <s v="Ikura"/>
    <n v="8"/>
    <x v="3"/>
    <n v="558"/>
    <x v="45"/>
    <n v="1"/>
    <x v="5"/>
    <x v="339"/>
    <d v="2014-10-24T00:00:00"/>
    <n v="2"/>
  </r>
  <r>
    <n v="10713"/>
    <n v="26"/>
    <n v="31.23"/>
    <n v="30"/>
    <s v="Gumbär Gummibärchen"/>
    <n v="3"/>
    <x v="5"/>
    <n v="936.9"/>
    <x v="45"/>
    <n v="1"/>
    <x v="5"/>
    <x v="339"/>
    <d v="2014-10-24T00:00:00"/>
    <n v="2"/>
  </r>
  <r>
    <n v="10713"/>
    <n v="45"/>
    <n v="9.5"/>
    <n v="110"/>
    <s v="Rogede sild"/>
    <n v="8"/>
    <x v="3"/>
    <n v="1045"/>
    <x v="45"/>
    <n v="1"/>
    <x v="5"/>
    <x v="339"/>
    <d v="2014-10-24T00:00:00"/>
    <n v="2"/>
  </r>
  <r>
    <n v="10713"/>
    <n v="46"/>
    <n v="12"/>
    <n v="24"/>
    <s v="Spegesild"/>
    <n v="8"/>
    <x v="3"/>
    <n v="288"/>
    <x v="45"/>
    <n v="1"/>
    <x v="5"/>
    <x v="339"/>
    <d v="2014-10-24T00:00:00"/>
    <n v="2"/>
  </r>
  <r>
    <n v="10714"/>
    <n v="2"/>
    <n v="19"/>
    <n v="30"/>
    <s v="Chang"/>
    <n v="1"/>
    <x v="6"/>
    <n v="570"/>
    <x v="45"/>
    <n v="5"/>
    <x v="0"/>
    <x v="339"/>
    <d v="2014-10-27T00:00:00"/>
    <n v="5"/>
  </r>
  <r>
    <n v="10714"/>
    <n v="17"/>
    <n v="39"/>
    <n v="27"/>
    <s v="Alice Mutton"/>
    <n v="6"/>
    <x v="7"/>
    <n v="1053"/>
    <x v="45"/>
    <n v="5"/>
    <x v="0"/>
    <x v="339"/>
    <d v="2014-10-27T00:00:00"/>
    <n v="5"/>
  </r>
  <r>
    <n v="10714"/>
    <n v="47"/>
    <n v="9.5"/>
    <n v="50"/>
    <s v="Zaanse koeken"/>
    <n v="3"/>
    <x v="5"/>
    <n v="475"/>
    <x v="45"/>
    <n v="5"/>
    <x v="0"/>
    <x v="339"/>
    <d v="2014-10-27T00:00:00"/>
    <n v="5"/>
  </r>
  <r>
    <n v="10714"/>
    <n v="56"/>
    <n v="38"/>
    <n v="18"/>
    <s v="Gnocchi di nonna Alice"/>
    <n v="5"/>
    <x v="1"/>
    <n v="684"/>
    <x v="45"/>
    <n v="5"/>
    <x v="0"/>
    <x v="339"/>
    <d v="2014-10-27T00:00:00"/>
    <n v="5"/>
  </r>
  <r>
    <n v="10714"/>
    <n v="58"/>
    <n v="13.25"/>
    <n v="12"/>
    <s v="Escargots de Bourgogne"/>
    <n v="8"/>
    <x v="3"/>
    <n v="159"/>
    <x v="45"/>
    <n v="5"/>
    <x v="0"/>
    <x v="339"/>
    <d v="2014-10-27T00:00:00"/>
    <n v="5"/>
  </r>
  <r>
    <n v="10715"/>
    <n v="10"/>
    <n v="31"/>
    <n v="21"/>
    <s v="Ikura"/>
    <n v="8"/>
    <x v="3"/>
    <n v="651"/>
    <x v="48"/>
    <n v="3"/>
    <x v="3"/>
    <x v="340"/>
    <d v="2014-10-29T00:00:00"/>
    <n v="6"/>
  </r>
  <r>
    <n v="10715"/>
    <n v="71"/>
    <n v="21.5"/>
    <n v="30"/>
    <s v="Flotemysost"/>
    <n v="4"/>
    <x v="0"/>
    <n v="645"/>
    <x v="48"/>
    <n v="3"/>
    <x v="3"/>
    <x v="340"/>
    <d v="2014-10-29T00:00:00"/>
    <n v="6"/>
  </r>
  <r>
    <n v="10716"/>
    <n v="21"/>
    <n v="10"/>
    <n v="5"/>
    <s v="Sir Rodney's Scones"/>
    <n v="3"/>
    <x v="5"/>
    <n v="50"/>
    <x v="73"/>
    <n v="4"/>
    <x v="2"/>
    <x v="341"/>
    <d v="2014-10-27T00:00:00"/>
    <n v="3"/>
  </r>
  <r>
    <n v="10716"/>
    <n v="51"/>
    <n v="53"/>
    <n v="7"/>
    <s v="Manjimup Dried Apples"/>
    <n v="7"/>
    <x v="2"/>
    <n v="371"/>
    <x v="73"/>
    <n v="4"/>
    <x v="2"/>
    <x v="341"/>
    <d v="2014-10-27T00:00:00"/>
    <n v="3"/>
  </r>
  <r>
    <n v="10716"/>
    <n v="61"/>
    <n v="28.5"/>
    <n v="10"/>
    <s v="Sirop d'érable"/>
    <n v="2"/>
    <x v="4"/>
    <n v="285"/>
    <x v="73"/>
    <n v="4"/>
    <x v="2"/>
    <x v="341"/>
    <d v="2014-10-27T00:00:00"/>
    <n v="3"/>
  </r>
  <r>
    <n v="10717"/>
    <n v="21"/>
    <n v="10"/>
    <n v="32"/>
    <s v="Sir Rodney's Scones"/>
    <n v="3"/>
    <x v="5"/>
    <n v="320"/>
    <x v="17"/>
    <n v="1"/>
    <x v="5"/>
    <x v="341"/>
    <d v="2014-10-29T00:00:00"/>
    <n v="5"/>
  </r>
  <r>
    <n v="10717"/>
    <n v="54"/>
    <n v="7.45"/>
    <n v="15"/>
    <s v="Tourtière"/>
    <n v="6"/>
    <x v="7"/>
    <n v="111.75"/>
    <x v="17"/>
    <n v="1"/>
    <x v="5"/>
    <x v="341"/>
    <d v="2014-10-29T00:00:00"/>
    <n v="5"/>
  </r>
  <r>
    <n v="10717"/>
    <n v="69"/>
    <n v="36"/>
    <n v="25"/>
    <s v="Gudbrandsdalsost"/>
    <n v="4"/>
    <x v="0"/>
    <n v="900"/>
    <x v="17"/>
    <n v="1"/>
    <x v="5"/>
    <x v="341"/>
    <d v="2014-10-29T00:00:00"/>
    <n v="5"/>
  </r>
  <r>
    <n v="10718"/>
    <n v="12"/>
    <n v="38"/>
    <n v="36"/>
    <s v="Queso Manchego La Pastora"/>
    <n v="4"/>
    <x v="0"/>
    <n v="1368"/>
    <x v="44"/>
    <n v="1"/>
    <x v="5"/>
    <x v="342"/>
    <d v="2014-10-29T00:00:00"/>
    <n v="2"/>
  </r>
  <r>
    <n v="10718"/>
    <n v="16"/>
    <n v="17.45"/>
    <n v="20"/>
    <s v="Pavlova"/>
    <n v="3"/>
    <x v="5"/>
    <n v="349"/>
    <x v="44"/>
    <n v="1"/>
    <x v="5"/>
    <x v="342"/>
    <d v="2014-10-29T00:00:00"/>
    <n v="2"/>
  </r>
  <r>
    <n v="10718"/>
    <n v="36"/>
    <n v="19"/>
    <n v="40"/>
    <s v="Inlagd Sill"/>
    <n v="8"/>
    <x v="3"/>
    <n v="760"/>
    <x v="44"/>
    <n v="1"/>
    <x v="5"/>
    <x v="342"/>
    <d v="2014-10-29T00:00:00"/>
    <n v="2"/>
  </r>
  <r>
    <n v="10718"/>
    <n v="62"/>
    <n v="49.3"/>
    <n v="20"/>
    <s v="Tarte au sucre"/>
    <n v="3"/>
    <x v="5"/>
    <n v="986"/>
    <x v="44"/>
    <n v="1"/>
    <x v="5"/>
    <x v="342"/>
    <d v="2014-10-29T00:00:00"/>
    <n v="2"/>
  </r>
  <r>
    <n v="10719"/>
    <n v="18"/>
    <n v="62.5"/>
    <n v="12"/>
    <s v="Carnarvon Tigers"/>
    <n v="8"/>
    <x v="3"/>
    <n v="750"/>
    <x v="82"/>
    <n v="8"/>
    <x v="6"/>
    <x v="342"/>
    <d v="2014-11-05T00:00:00"/>
    <n v="9"/>
  </r>
  <r>
    <n v="10719"/>
    <n v="30"/>
    <n v="25.89"/>
    <n v="3"/>
    <s v="Nord-Ost Matjeshering"/>
    <n v="8"/>
    <x v="3"/>
    <n v="77.67"/>
    <x v="82"/>
    <n v="8"/>
    <x v="6"/>
    <x v="342"/>
    <d v="2014-11-05T00:00:00"/>
    <n v="9"/>
  </r>
  <r>
    <n v="10719"/>
    <n v="54"/>
    <n v="7.45"/>
    <n v="40"/>
    <s v="Tourtière"/>
    <n v="6"/>
    <x v="7"/>
    <n v="298"/>
    <x v="82"/>
    <n v="8"/>
    <x v="6"/>
    <x v="342"/>
    <d v="2014-11-05T00:00:00"/>
    <n v="9"/>
  </r>
  <r>
    <n v="10720"/>
    <n v="35"/>
    <n v="18"/>
    <n v="21"/>
    <s v="Steeleye Stout"/>
    <n v="1"/>
    <x v="6"/>
    <n v="378"/>
    <x v="12"/>
    <n v="8"/>
    <x v="6"/>
    <x v="343"/>
    <d v="2014-11-05T00:00:00"/>
    <n v="8"/>
  </r>
  <r>
    <n v="10720"/>
    <n v="71"/>
    <n v="21.5"/>
    <n v="8"/>
    <s v="Flotemysost"/>
    <n v="4"/>
    <x v="0"/>
    <n v="172"/>
    <x v="12"/>
    <n v="8"/>
    <x v="6"/>
    <x v="343"/>
    <d v="2014-11-05T00:00:00"/>
    <n v="8"/>
  </r>
  <r>
    <n v="10721"/>
    <n v="44"/>
    <n v="19.45"/>
    <n v="50"/>
    <s v="Gula Malacca"/>
    <n v="2"/>
    <x v="4"/>
    <n v="972.5"/>
    <x v="21"/>
    <n v="5"/>
    <x v="0"/>
    <x v="344"/>
    <d v="2014-10-31T00:00:00"/>
    <n v="2"/>
  </r>
  <r>
    <n v="10722"/>
    <n v="2"/>
    <n v="19"/>
    <n v="3"/>
    <s v="Chang"/>
    <n v="1"/>
    <x v="6"/>
    <n v="57"/>
    <x v="45"/>
    <n v="8"/>
    <x v="6"/>
    <x v="344"/>
    <d v="2014-11-04T00:00:00"/>
    <n v="6"/>
  </r>
  <r>
    <n v="10722"/>
    <n v="31"/>
    <n v="12.5"/>
    <n v="50"/>
    <s v="Gorgonzola Telino"/>
    <n v="4"/>
    <x v="0"/>
    <n v="625"/>
    <x v="45"/>
    <n v="8"/>
    <x v="6"/>
    <x v="344"/>
    <d v="2014-11-04T00:00:00"/>
    <n v="6"/>
  </r>
  <r>
    <n v="10722"/>
    <n v="68"/>
    <n v="12.5"/>
    <n v="45"/>
    <s v="Scottish Longbreads"/>
    <n v="3"/>
    <x v="5"/>
    <n v="562.5"/>
    <x v="45"/>
    <n v="8"/>
    <x v="6"/>
    <x v="344"/>
    <d v="2014-11-04T00:00:00"/>
    <n v="6"/>
  </r>
  <r>
    <n v="10722"/>
    <n v="75"/>
    <n v="7.75"/>
    <n v="42"/>
    <s v="Rhönbräu Klosterbier"/>
    <n v="1"/>
    <x v="6"/>
    <n v="325.5"/>
    <x v="45"/>
    <n v="8"/>
    <x v="6"/>
    <x v="344"/>
    <d v="2014-11-04T00:00:00"/>
    <n v="6"/>
  </r>
  <r>
    <n v="10723"/>
    <n v="26"/>
    <n v="31.23"/>
    <n v="15"/>
    <s v="Gumbär Gummibärchen"/>
    <n v="3"/>
    <x v="5"/>
    <n v="468.45"/>
    <x v="19"/>
    <n v="3"/>
    <x v="3"/>
    <x v="345"/>
    <d v="2014-11-25T00:00:00"/>
    <n v="26"/>
  </r>
  <r>
    <n v="10724"/>
    <n v="10"/>
    <n v="31"/>
    <n v="16"/>
    <s v="Ikura"/>
    <n v="8"/>
    <x v="3"/>
    <n v="496"/>
    <x v="49"/>
    <n v="8"/>
    <x v="6"/>
    <x v="345"/>
    <d v="2014-11-05T00:00:00"/>
    <n v="6"/>
  </r>
  <r>
    <n v="10724"/>
    <n v="61"/>
    <n v="28.5"/>
    <n v="5"/>
    <s v="Sirop d'érable"/>
    <n v="2"/>
    <x v="4"/>
    <n v="142.5"/>
    <x v="49"/>
    <n v="8"/>
    <x v="6"/>
    <x v="345"/>
    <d v="2014-11-05T00:00:00"/>
    <n v="6"/>
  </r>
  <r>
    <n v="10725"/>
    <n v="41"/>
    <n v="9.65"/>
    <n v="12"/>
    <s v="Jack's New England Clam Chowder"/>
    <n v="8"/>
    <x v="3"/>
    <n v="115.80000000000001"/>
    <x v="52"/>
    <n v="4"/>
    <x v="2"/>
    <x v="346"/>
    <d v="2014-11-05T00:00:00"/>
    <n v="5"/>
  </r>
  <r>
    <n v="10725"/>
    <n v="52"/>
    <n v="7"/>
    <n v="4"/>
    <s v="Filo Mix"/>
    <n v="5"/>
    <x v="1"/>
    <n v="28"/>
    <x v="52"/>
    <n v="4"/>
    <x v="2"/>
    <x v="346"/>
    <d v="2014-11-05T00:00:00"/>
    <n v="5"/>
  </r>
  <r>
    <n v="10725"/>
    <n v="55"/>
    <n v="24"/>
    <n v="6"/>
    <s v="Pâté chinois"/>
    <n v="6"/>
    <x v="7"/>
    <n v="144"/>
    <x v="52"/>
    <n v="4"/>
    <x v="2"/>
    <x v="346"/>
    <d v="2014-11-05T00:00:00"/>
    <n v="5"/>
  </r>
  <r>
    <n v="10726"/>
    <n v="4"/>
    <n v="22"/>
    <n v="25"/>
    <s v="Chef Anton's Cajun Seasoning"/>
    <n v="2"/>
    <x v="4"/>
    <n v="550"/>
    <x v="58"/>
    <n v="4"/>
    <x v="2"/>
    <x v="347"/>
    <d v="2014-12-05T00:00:00"/>
    <n v="32"/>
  </r>
  <r>
    <n v="10726"/>
    <n v="11"/>
    <n v="21"/>
    <n v="5"/>
    <s v="Queso Cabrales"/>
    <n v="4"/>
    <x v="0"/>
    <n v="105"/>
    <x v="58"/>
    <n v="4"/>
    <x v="2"/>
    <x v="347"/>
    <d v="2014-12-05T00:00:00"/>
    <n v="32"/>
  </r>
  <r>
    <n v="10727"/>
    <n v="17"/>
    <n v="39"/>
    <n v="20"/>
    <s v="Alice Mutton"/>
    <n v="6"/>
    <x v="7"/>
    <n v="780"/>
    <x v="30"/>
    <n v="2"/>
    <x v="7"/>
    <x v="347"/>
    <d v="2014-12-05T00:00:00"/>
    <n v="32"/>
  </r>
  <r>
    <n v="10727"/>
    <n v="56"/>
    <n v="38"/>
    <n v="10"/>
    <s v="Gnocchi di nonna Alice"/>
    <n v="5"/>
    <x v="1"/>
    <n v="380"/>
    <x v="30"/>
    <n v="2"/>
    <x v="7"/>
    <x v="347"/>
    <d v="2014-12-05T00:00:00"/>
    <n v="32"/>
  </r>
  <r>
    <n v="10727"/>
    <n v="59"/>
    <n v="55"/>
    <n v="10"/>
    <s v="Raclette Courdavault"/>
    <n v="4"/>
    <x v="0"/>
    <n v="550"/>
    <x v="30"/>
    <n v="2"/>
    <x v="7"/>
    <x v="347"/>
    <d v="2014-12-05T00:00:00"/>
    <n v="32"/>
  </r>
  <r>
    <n v="10728"/>
    <n v="30"/>
    <n v="25.89"/>
    <n v="15"/>
    <s v="Nord-Ost Matjeshering"/>
    <n v="8"/>
    <x v="3"/>
    <n v="388.35"/>
    <x v="62"/>
    <n v="4"/>
    <x v="2"/>
    <x v="348"/>
    <d v="2014-11-11T00:00:00"/>
    <n v="7"/>
  </r>
  <r>
    <n v="10728"/>
    <n v="40"/>
    <n v="18.399999999999999"/>
    <n v="6"/>
    <s v="Boston Crab Meat"/>
    <n v="8"/>
    <x v="3"/>
    <n v="110.39999999999999"/>
    <x v="62"/>
    <n v="4"/>
    <x v="2"/>
    <x v="348"/>
    <d v="2014-11-11T00:00:00"/>
    <n v="7"/>
  </r>
  <r>
    <n v="10728"/>
    <n v="55"/>
    <n v="24"/>
    <n v="12"/>
    <s v="Pâté chinois"/>
    <n v="6"/>
    <x v="7"/>
    <n v="288"/>
    <x v="62"/>
    <n v="4"/>
    <x v="2"/>
    <x v="348"/>
    <d v="2014-11-11T00:00:00"/>
    <n v="7"/>
  </r>
  <r>
    <n v="10728"/>
    <n v="60"/>
    <n v="34"/>
    <n v="15"/>
    <s v="Camembert Pierrot"/>
    <n v="4"/>
    <x v="0"/>
    <n v="510"/>
    <x v="62"/>
    <n v="4"/>
    <x v="2"/>
    <x v="348"/>
    <d v="2014-11-11T00:00:00"/>
    <n v="7"/>
  </r>
  <r>
    <n v="10729"/>
    <n v="1"/>
    <n v="18"/>
    <n v="50"/>
    <s v="Chai"/>
    <n v="1"/>
    <x v="6"/>
    <n v="900"/>
    <x v="67"/>
    <n v="8"/>
    <x v="6"/>
    <x v="348"/>
    <d v="2014-11-14T00:00:00"/>
    <n v="10"/>
  </r>
  <r>
    <n v="10729"/>
    <n v="21"/>
    <n v="10"/>
    <n v="30"/>
    <s v="Sir Rodney's Scones"/>
    <n v="3"/>
    <x v="5"/>
    <n v="300"/>
    <x v="67"/>
    <n v="8"/>
    <x v="6"/>
    <x v="348"/>
    <d v="2014-11-14T00:00:00"/>
    <n v="10"/>
  </r>
  <r>
    <n v="10729"/>
    <n v="50"/>
    <n v="16.25"/>
    <n v="40"/>
    <s v="Valkoinen suklaa"/>
    <n v="3"/>
    <x v="5"/>
    <n v="650"/>
    <x v="67"/>
    <n v="8"/>
    <x v="6"/>
    <x v="348"/>
    <d v="2014-11-14T00:00:00"/>
    <n v="10"/>
  </r>
  <r>
    <n v="10730"/>
    <n v="16"/>
    <n v="17.45"/>
    <n v="15"/>
    <s v="Pavlova"/>
    <n v="3"/>
    <x v="5"/>
    <n v="261.75"/>
    <x v="48"/>
    <n v="5"/>
    <x v="0"/>
    <x v="349"/>
    <d v="2014-11-14T00:00:00"/>
    <n v="9"/>
  </r>
  <r>
    <n v="10730"/>
    <n v="31"/>
    <n v="12.5"/>
    <n v="3"/>
    <s v="Gorgonzola Telino"/>
    <n v="4"/>
    <x v="0"/>
    <n v="37.5"/>
    <x v="48"/>
    <n v="5"/>
    <x v="0"/>
    <x v="349"/>
    <d v="2014-11-14T00:00:00"/>
    <n v="9"/>
  </r>
  <r>
    <n v="10730"/>
    <n v="65"/>
    <n v="21.05"/>
    <n v="10"/>
    <s v="Louisiana Fiery Hot Pepper Sauce"/>
    <n v="2"/>
    <x v="4"/>
    <n v="210.5"/>
    <x v="48"/>
    <n v="5"/>
    <x v="0"/>
    <x v="349"/>
    <d v="2014-11-14T00:00:00"/>
    <n v="9"/>
  </r>
  <r>
    <n v="10731"/>
    <n v="21"/>
    <n v="10"/>
    <n v="40"/>
    <s v="Sir Rodney's Scones"/>
    <n v="3"/>
    <x v="5"/>
    <n v="400"/>
    <x v="5"/>
    <n v="7"/>
    <x v="8"/>
    <x v="350"/>
    <d v="2014-11-14T00:00:00"/>
    <n v="8"/>
  </r>
  <r>
    <n v="10731"/>
    <n v="51"/>
    <n v="53"/>
    <n v="30"/>
    <s v="Manjimup Dried Apples"/>
    <n v="7"/>
    <x v="2"/>
    <n v="1590"/>
    <x v="5"/>
    <n v="7"/>
    <x v="8"/>
    <x v="350"/>
    <d v="2014-11-14T00:00:00"/>
    <n v="8"/>
  </r>
  <r>
    <n v="10732"/>
    <n v="76"/>
    <n v="18"/>
    <n v="20"/>
    <s v="Lakkaliköri"/>
    <n v="1"/>
    <x v="6"/>
    <n v="360"/>
    <x v="48"/>
    <n v="3"/>
    <x v="3"/>
    <x v="350"/>
    <d v="2014-11-07T00:00:00"/>
    <n v="1"/>
  </r>
  <r>
    <n v="10733"/>
    <n v="14"/>
    <n v="23.25"/>
    <n v="16"/>
    <s v="Tofu"/>
    <n v="7"/>
    <x v="2"/>
    <n v="372"/>
    <x v="25"/>
    <n v="1"/>
    <x v="5"/>
    <x v="351"/>
    <d v="2014-11-10T00:00:00"/>
    <n v="3"/>
  </r>
  <r>
    <n v="10733"/>
    <n v="28"/>
    <n v="45.6"/>
    <n v="20"/>
    <s v="Rössle Sauerkraut"/>
    <n v="7"/>
    <x v="2"/>
    <n v="912"/>
    <x v="25"/>
    <n v="1"/>
    <x v="5"/>
    <x v="351"/>
    <d v="2014-11-10T00:00:00"/>
    <n v="3"/>
  </r>
  <r>
    <n v="10733"/>
    <n v="52"/>
    <n v="7"/>
    <n v="25"/>
    <s v="Filo Mix"/>
    <n v="5"/>
    <x v="1"/>
    <n v="175"/>
    <x v="25"/>
    <n v="1"/>
    <x v="5"/>
    <x v="351"/>
    <d v="2014-11-10T00:00:00"/>
    <n v="3"/>
  </r>
  <r>
    <n v="10734"/>
    <n v="6"/>
    <n v="25"/>
    <n v="30"/>
    <s v="Grandma's Boysenberry Spread"/>
    <n v="2"/>
    <x v="4"/>
    <n v="750"/>
    <x v="71"/>
    <n v="2"/>
    <x v="7"/>
    <x v="351"/>
    <d v="2014-11-12T00:00:00"/>
    <n v="5"/>
  </r>
  <r>
    <n v="10734"/>
    <n v="30"/>
    <n v="25.89"/>
    <n v="15"/>
    <s v="Nord-Ost Matjeshering"/>
    <n v="8"/>
    <x v="3"/>
    <n v="388.35"/>
    <x v="71"/>
    <n v="2"/>
    <x v="7"/>
    <x v="351"/>
    <d v="2014-11-12T00:00:00"/>
    <n v="5"/>
  </r>
  <r>
    <n v="10734"/>
    <n v="76"/>
    <n v="18"/>
    <n v="20"/>
    <s v="Lakkaliköri"/>
    <n v="1"/>
    <x v="6"/>
    <n v="360"/>
    <x v="71"/>
    <n v="2"/>
    <x v="7"/>
    <x v="351"/>
    <d v="2014-11-12T00:00:00"/>
    <n v="5"/>
  </r>
  <r>
    <n v="10735"/>
    <n v="61"/>
    <n v="28.5"/>
    <n v="20"/>
    <s v="Sirop d'érable"/>
    <n v="2"/>
    <x v="4"/>
    <n v="570"/>
    <x v="82"/>
    <n v="6"/>
    <x v="1"/>
    <x v="352"/>
    <d v="2014-11-21T00:00:00"/>
    <n v="11"/>
  </r>
  <r>
    <n v="10735"/>
    <n v="77"/>
    <n v="13"/>
    <n v="2"/>
    <s v="Original Frankfurter Grüne Soße"/>
    <n v="2"/>
    <x v="4"/>
    <n v="26"/>
    <x v="82"/>
    <n v="6"/>
    <x v="1"/>
    <x v="352"/>
    <d v="2014-11-21T00:00:00"/>
    <n v="11"/>
  </r>
  <r>
    <n v="10736"/>
    <n v="65"/>
    <n v="21.05"/>
    <n v="40"/>
    <s v="Louisiana Fiery Hot Pepper Sauce"/>
    <n v="2"/>
    <x v="4"/>
    <n v="842"/>
    <x v="34"/>
    <n v="9"/>
    <x v="4"/>
    <x v="353"/>
    <d v="2014-11-21T00:00:00"/>
    <n v="10"/>
  </r>
  <r>
    <n v="10736"/>
    <n v="75"/>
    <n v="7.75"/>
    <n v="20"/>
    <s v="Rhönbräu Klosterbier"/>
    <n v="1"/>
    <x v="6"/>
    <n v="155"/>
    <x v="34"/>
    <n v="9"/>
    <x v="4"/>
    <x v="353"/>
    <d v="2014-11-21T00:00:00"/>
    <n v="10"/>
  </r>
  <r>
    <n v="10737"/>
    <n v="13"/>
    <n v="6"/>
    <n v="4"/>
    <s v="Konbu"/>
    <n v="8"/>
    <x v="3"/>
    <n v="24"/>
    <x v="0"/>
    <n v="2"/>
    <x v="7"/>
    <x v="353"/>
    <d v="2014-11-18T00:00:00"/>
    <n v="7"/>
  </r>
  <r>
    <n v="10737"/>
    <n v="41"/>
    <n v="9.65"/>
    <n v="12"/>
    <s v="Jack's New England Clam Chowder"/>
    <n v="8"/>
    <x v="3"/>
    <n v="115.80000000000001"/>
    <x v="0"/>
    <n v="2"/>
    <x v="7"/>
    <x v="353"/>
    <d v="2014-11-18T00:00:00"/>
    <n v="7"/>
  </r>
  <r>
    <n v="10738"/>
    <n v="16"/>
    <n v="17.45"/>
    <n v="3"/>
    <s v="Pavlova"/>
    <n v="3"/>
    <x v="5"/>
    <n v="52.349999999999994"/>
    <x v="87"/>
    <n v="2"/>
    <x v="7"/>
    <x v="354"/>
    <d v="2014-11-18T00:00:00"/>
    <n v="6"/>
  </r>
  <r>
    <n v="10739"/>
    <n v="36"/>
    <n v="19"/>
    <n v="6"/>
    <s v="Inlagd Sill"/>
    <n v="8"/>
    <x v="3"/>
    <n v="114"/>
    <x v="0"/>
    <n v="3"/>
    <x v="3"/>
    <x v="354"/>
    <d v="2014-11-17T00:00:00"/>
    <n v="5"/>
  </r>
  <r>
    <n v="10739"/>
    <n v="52"/>
    <n v="7"/>
    <n v="18"/>
    <s v="Filo Mix"/>
    <n v="5"/>
    <x v="1"/>
    <n v="126"/>
    <x v="0"/>
    <n v="3"/>
    <x v="3"/>
    <x v="354"/>
    <d v="2014-11-17T00:00:00"/>
    <n v="5"/>
  </r>
  <r>
    <n v="10740"/>
    <n v="28"/>
    <n v="45.6"/>
    <n v="5"/>
    <s v="Rössle Sauerkraut"/>
    <n v="7"/>
    <x v="2"/>
    <n v="228"/>
    <x v="19"/>
    <n v="4"/>
    <x v="2"/>
    <x v="355"/>
    <d v="2014-11-25T00:00:00"/>
    <n v="12"/>
  </r>
  <r>
    <n v="10740"/>
    <n v="35"/>
    <n v="18"/>
    <n v="35"/>
    <s v="Steeleye Stout"/>
    <n v="1"/>
    <x v="6"/>
    <n v="630"/>
    <x v="19"/>
    <n v="4"/>
    <x v="2"/>
    <x v="355"/>
    <d v="2014-11-25T00:00:00"/>
    <n v="12"/>
  </r>
  <r>
    <n v="10740"/>
    <n v="45"/>
    <n v="9.5"/>
    <n v="40"/>
    <s v="Rogede sild"/>
    <n v="8"/>
    <x v="3"/>
    <n v="380"/>
    <x v="19"/>
    <n v="4"/>
    <x v="2"/>
    <x v="355"/>
    <d v="2014-11-25T00:00:00"/>
    <n v="12"/>
  </r>
  <r>
    <n v="10740"/>
    <n v="56"/>
    <n v="38"/>
    <n v="14"/>
    <s v="Gnocchi di nonna Alice"/>
    <n v="5"/>
    <x v="1"/>
    <n v="532"/>
    <x v="19"/>
    <n v="4"/>
    <x v="2"/>
    <x v="355"/>
    <d v="2014-11-25T00:00:00"/>
    <n v="12"/>
  </r>
  <r>
    <n v="10741"/>
    <n v="2"/>
    <n v="19"/>
    <n v="15"/>
    <s v="Chang"/>
    <n v="1"/>
    <x v="6"/>
    <n v="285"/>
    <x v="55"/>
    <n v="4"/>
    <x v="2"/>
    <x v="356"/>
    <d v="2014-11-18T00:00:00"/>
    <n v="4"/>
  </r>
  <r>
    <n v="10742"/>
    <n v="3"/>
    <n v="10"/>
    <n v="20"/>
    <s v="Aniseed Syrup"/>
    <n v="2"/>
    <x v="4"/>
    <n v="200"/>
    <x v="66"/>
    <n v="3"/>
    <x v="3"/>
    <x v="356"/>
    <d v="2014-11-18T00:00:00"/>
    <n v="4"/>
  </r>
  <r>
    <n v="10742"/>
    <n v="60"/>
    <n v="34"/>
    <n v="50"/>
    <s v="Camembert Pierrot"/>
    <n v="4"/>
    <x v="0"/>
    <n v="1700"/>
    <x v="66"/>
    <n v="3"/>
    <x v="3"/>
    <x v="356"/>
    <d v="2014-11-18T00:00:00"/>
    <n v="4"/>
  </r>
  <r>
    <n v="10742"/>
    <n v="72"/>
    <n v="34.799999999999997"/>
    <n v="35"/>
    <s v="Mozzarella di Giovanni"/>
    <n v="4"/>
    <x v="0"/>
    <n v="1218"/>
    <x v="66"/>
    <n v="3"/>
    <x v="3"/>
    <x v="356"/>
    <d v="2014-11-18T00:00:00"/>
    <n v="4"/>
  </r>
  <r>
    <n v="10743"/>
    <n v="46"/>
    <n v="12"/>
    <n v="28"/>
    <s v="Spegesild"/>
    <n v="8"/>
    <x v="3"/>
    <n v="336"/>
    <x v="55"/>
    <n v="1"/>
    <x v="5"/>
    <x v="357"/>
    <d v="2014-11-21T00:00:00"/>
    <n v="4"/>
  </r>
  <r>
    <n v="10744"/>
    <n v="40"/>
    <n v="18.399999999999999"/>
    <n v="50"/>
    <s v="Boston Crab Meat"/>
    <n v="8"/>
    <x v="3"/>
    <n v="919.99999999999989"/>
    <x v="61"/>
    <n v="6"/>
    <x v="1"/>
    <x v="357"/>
    <d v="2014-11-24T00:00:00"/>
    <n v="7"/>
  </r>
  <r>
    <n v="10745"/>
    <n v="18"/>
    <n v="62.5"/>
    <n v="24"/>
    <s v="Carnarvon Tigers"/>
    <n v="8"/>
    <x v="3"/>
    <n v="1500"/>
    <x v="21"/>
    <n v="9"/>
    <x v="4"/>
    <x v="358"/>
    <d v="2014-11-27T00:00:00"/>
    <n v="9"/>
  </r>
  <r>
    <n v="10745"/>
    <n v="44"/>
    <n v="19.45"/>
    <n v="16"/>
    <s v="Gula Malacca"/>
    <n v="2"/>
    <x v="4"/>
    <n v="311.2"/>
    <x v="21"/>
    <n v="9"/>
    <x v="4"/>
    <x v="358"/>
    <d v="2014-11-27T00:00:00"/>
    <n v="9"/>
  </r>
  <r>
    <n v="10745"/>
    <n v="59"/>
    <n v="55"/>
    <n v="45"/>
    <s v="Raclette Courdavault"/>
    <n v="4"/>
    <x v="0"/>
    <n v="2475"/>
    <x v="21"/>
    <n v="9"/>
    <x v="4"/>
    <x v="358"/>
    <d v="2014-11-27T00:00:00"/>
    <n v="9"/>
  </r>
  <r>
    <n v="10745"/>
    <n v="72"/>
    <n v="34.799999999999997"/>
    <n v="7"/>
    <s v="Mozzarella di Giovanni"/>
    <n v="4"/>
    <x v="0"/>
    <n v="243.59999999999997"/>
    <x v="21"/>
    <n v="9"/>
    <x v="4"/>
    <x v="358"/>
    <d v="2014-11-27T00:00:00"/>
    <n v="9"/>
  </r>
  <r>
    <n v="10746"/>
    <n v="13"/>
    <n v="6"/>
    <n v="6"/>
    <s v="Konbu"/>
    <n v="8"/>
    <x v="3"/>
    <n v="36"/>
    <x v="5"/>
    <n v="1"/>
    <x v="5"/>
    <x v="359"/>
    <d v="2014-11-21T00:00:00"/>
    <n v="2"/>
  </r>
  <r>
    <n v="10746"/>
    <n v="42"/>
    <n v="14"/>
    <n v="28"/>
    <s v="Singaporean Hokkien Fried Mee"/>
    <n v="5"/>
    <x v="1"/>
    <n v="392"/>
    <x v="5"/>
    <n v="1"/>
    <x v="5"/>
    <x v="359"/>
    <d v="2014-11-21T00:00:00"/>
    <n v="2"/>
  </r>
  <r>
    <n v="10746"/>
    <n v="62"/>
    <n v="49.3"/>
    <n v="9"/>
    <s v="Tarte au sucre"/>
    <n v="3"/>
    <x v="5"/>
    <n v="443.7"/>
    <x v="5"/>
    <n v="1"/>
    <x v="5"/>
    <x v="359"/>
    <d v="2014-11-21T00:00:00"/>
    <n v="2"/>
  </r>
  <r>
    <n v="10746"/>
    <n v="69"/>
    <n v="36"/>
    <n v="40"/>
    <s v="Gudbrandsdalsost"/>
    <n v="4"/>
    <x v="0"/>
    <n v="1440"/>
    <x v="5"/>
    <n v="1"/>
    <x v="5"/>
    <x v="359"/>
    <d v="2014-11-21T00:00:00"/>
    <n v="2"/>
  </r>
  <r>
    <n v="10747"/>
    <n v="31"/>
    <n v="12.5"/>
    <n v="8"/>
    <s v="Gorgonzola Telino"/>
    <n v="4"/>
    <x v="0"/>
    <n v="100"/>
    <x v="54"/>
    <n v="6"/>
    <x v="1"/>
    <x v="359"/>
    <d v="2014-11-26T00:00:00"/>
    <n v="7"/>
  </r>
  <r>
    <n v="10747"/>
    <n v="41"/>
    <n v="9.65"/>
    <n v="35"/>
    <s v="Jack's New England Clam Chowder"/>
    <n v="8"/>
    <x v="3"/>
    <n v="337.75"/>
    <x v="54"/>
    <n v="6"/>
    <x v="1"/>
    <x v="359"/>
    <d v="2014-11-26T00:00:00"/>
    <n v="7"/>
  </r>
  <r>
    <n v="10747"/>
    <n v="63"/>
    <n v="43.9"/>
    <n v="9"/>
    <s v="Vegie-spread"/>
    <n v="2"/>
    <x v="4"/>
    <n v="395.09999999999997"/>
    <x v="54"/>
    <n v="6"/>
    <x v="1"/>
    <x v="359"/>
    <d v="2014-11-26T00:00:00"/>
    <n v="7"/>
  </r>
  <r>
    <n v="10747"/>
    <n v="69"/>
    <n v="36"/>
    <n v="30"/>
    <s v="Gudbrandsdalsost"/>
    <n v="4"/>
    <x v="0"/>
    <n v="1080"/>
    <x v="54"/>
    <n v="6"/>
    <x v="1"/>
    <x v="359"/>
    <d v="2014-11-26T00:00:00"/>
    <n v="7"/>
  </r>
  <r>
    <n v="10748"/>
    <n v="23"/>
    <n v="9"/>
    <n v="44"/>
    <s v="Tunnbröd"/>
    <n v="5"/>
    <x v="1"/>
    <n v="396"/>
    <x v="45"/>
    <n v="3"/>
    <x v="3"/>
    <x v="360"/>
    <d v="2014-11-28T00:00:00"/>
    <n v="8"/>
  </r>
  <r>
    <n v="10748"/>
    <n v="40"/>
    <n v="18.399999999999999"/>
    <n v="40"/>
    <s v="Boston Crab Meat"/>
    <n v="8"/>
    <x v="3"/>
    <n v="736"/>
    <x v="45"/>
    <n v="3"/>
    <x v="3"/>
    <x v="360"/>
    <d v="2014-11-28T00:00:00"/>
    <n v="8"/>
  </r>
  <r>
    <n v="10748"/>
    <n v="56"/>
    <n v="38"/>
    <n v="28"/>
    <s v="Gnocchi di nonna Alice"/>
    <n v="5"/>
    <x v="1"/>
    <n v="1064"/>
    <x v="45"/>
    <n v="3"/>
    <x v="3"/>
    <x v="360"/>
    <d v="2014-11-28T00:00:00"/>
    <n v="8"/>
  </r>
  <r>
    <n v="10749"/>
    <n v="56"/>
    <n v="38"/>
    <n v="15"/>
    <s v="Gnocchi di nonna Alice"/>
    <n v="5"/>
    <x v="1"/>
    <n v="570"/>
    <x v="42"/>
    <n v="4"/>
    <x v="2"/>
    <x v="360"/>
    <d v="2014-12-19T00:00:00"/>
    <n v="29"/>
  </r>
  <r>
    <n v="10749"/>
    <n v="59"/>
    <n v="55"/>
    <n v="6"/>
    <s v="Raclette Courdavault"/>
    <n v="4"/>
    <x v="0"/>
    <n v="330"/>
    <x v="42"/>
    <n v="4"/>
    <x v="2"/>
    <x v="360"/>
    <d v="2014-12-19T00:00:00"/>
    <n v="29"/>
  </r>
  <r>
    <n v="10749"/>
    <n v="76"/>
    <n v="18"/>
    <n v="10"/>
    <s v="Lakkaliköri"/>
    <n v="1"/>
    <x v="6"/>
    <n v="180"/>
    <x v="42"/>
    <n v="4"/>
    <x v="2"/>
    <x v="360"/>
    <d v="2014-12-19T00:00:00"/>
    <n v="29"/>
  </r>
  <r>
    <n v="10750"/>
    <n v="14"/>
    <n v="23.25"/>
    <n v="5"/>
    <s v="Tofu"/>
    <n v="7"/>
    <x v="2"/>
    <n v="116.25"/>
    <x v="16"/>
    <n v="9"/>
    <x v="4"/>
    <x v="361"/>
    <d v="2014-11-24T00:00:00"/>
    <n v="3"/>
  </r>
  <r>
    <n v="10750"/>
    <n v="45"/>
    <n v="9.5"/>
    <n v="40"/>
    <s v="Rogede sild"/>
    <n v="8"/>
    <x v="3"/>
    <n v="380"/>
    <x v="16"/>
    <n v="9"/>
    <x v="4"/>
    <x v="361"/>
    <d v="2014-11-24T00:00:00"/>
    <n v="3"/>
  </r>
  <r>
    <n v="10750"/>
    <n v="59"/>
    <n v="55"/>
    <n v="25"/>
    <s v="Raclette Courdavault"/>
    <n v="4"/>
    <x v="0"/>
    <n v="1375"/>
    <x v="16"/>
    <n v="9"/>
    <x v="4"/>
    <x v="361"/>
    <d v="2014-11-24T00:00:00"/>
    <n v="3"/>
  </r>
  <r>
    <n v="10751"/>
    <n v="26"/>
    <n v="31.23"/>
    <n v="12"/>
    <s v="Gumbär Gummibärchen"/>
    <n v="3"/>
    <x v="5"/>
    <n v="374.76"/>
    <x v="6"/>
    <n v="3"/>
    <x v="3"/>
    <x v="362"/>
    <d v="2014-12-03T00:00:00"/>
    <n v="9"/>
  </r>
  <r>
    <n v="10751"/>
    <n v="30"/>
    <n v="25.89"/>
    <n v="30"/>
    <s v="Nord-Ost Matjeshering"/>
    <n v="8"/>
    <x v="3"/>
    <n v="776.7"/>
    <x v="6"/>
    <n v="3"/>
    <x v="3"/>
    <x v="362"/>
    <d v="2014-12-03T00:00:00"/>
    <n v="9"/>
  </r>
  <r>
    <n v="10751"/>
    <n v="50"/>
    <n v="16.25"/>
    <n v="20"/>
    <s v="Valkoinen suklaa"/>
    <n v="3"/>
    <x v="5"/>
    <n v="325"/>
    <x v="6"/>
    <n v="3"/>
    <x v="3"/>
    <x v="362"/>
    <d v="2014-12-03T00:00:00"/>
    <n v="9"/>
  </r>
  <r>
    <n v="10751"/>
    <n v="73"/>
    <n v="15"/>
    <n v="15"/>
    <s v="Röd Kaviar"/>
    <n v="8"/>
    <x v="3"/>
    <n v="225"/>
    <x v="6"/>
    <n v="3"/>
    <x v="3"/>
    <x v="362"/>
    <d v="2014-12-03T00:00:00"/>
    <n v="9"/>
  </r>
  <r>
    <n v="10752"/>
    <n v="1"/>
    <n v="18"/>
    <n v="8"/>
    <s v="Chai"/>
    <n v="1"/>
    <x v="6"/>
    <n v="144"/>
    <x v="77"/>
    <n v="2"/>
    <x v="7"/>
    <x v="362"/>
    <d v="2014-11-28T00:00:00"/>
    <n v="4"/>
  </r>
  <r>
    <n v="10752"/>
    <n v="69"/>
    <n v="36"/>
    <n v="3"/>
    <s v="Gudbrandsdalsost"/>
    <n v="4"/>
    <x v="0"/>
    <n v="108"/>
    <x v="77"/>
    <n v="2"/>
    <x v="7"/>
    <x v="362"/>
    <d v="2014-11-28T00:00:00"/>
    <n v="4"/>
  </r>
  <r>
    <n v="10753"/>
    <n v="45"/>
    <n v="9.5"/>
    <n v="4"/>
    <s v="Rogede sild"/>
    <n v="8"/>
    <x v="3"/>
    <n v="38"/>
    <x v="70"/>
    <n v="3"/>
    <x v="3"/>
    <x v="363"/>
    <d v="2014-11-27T00:00:00"/>
    <n v="2"/>
  </r>
  <r>
    <n v="10753"/>
    <n v="74"/>
    <n v="10"/>
    <n v="5"/>
    <s v="Longlife Tofu"/>
    <n v="7"/>
    <x v="2"/>
    <n v="50"/>
    <x v="70"/>
    <n v="3"/>
    <x v="3"/>
    <x v="363"/>
    <d v="2014-11-27T00:00:00"/>
    <n v="2"/>
  </r>
  <r>
    <n v="10754"/>
    <n v="40"/>
    <n v="18.399999999999999"/>
    <n v="3"/>
    <s v="Boston Crab Meat"/>
    <n v="8"/>
    <x v="3"/>
    <n v="55.199999999999996"/>
    <x v="22"/>
    <n v="6"/>
    <x v="1"/>
    <x v="363"/>
    <d v="2014-11-27T00:00:00"/>
    <n v="2"/>
  </r>
  <r>
    <n v="10755"/>
    <n v="47"/>
    <n v="9.5"/>
    <n v="30"/>
    <s v="Zaanse koeken"/>
    <n v="3"/>
    <x v="5"/>
    <n v="285"/>
    <x v="48"/>
    <n v="4"/>
    <x v="2"/>
    <x v="364"/>
    <d v="2014-11-28T00:00:00"/>
    <n v="2"/>
  </r>
  <r>
    <n v="10755"/>
    <n v="56"/>
    <n v="38"/>
    <n v="30"/>
    <s v="Gnocchi di nonna Alice"/>
    <n v="5"/>
    <x v="1"/>
    <n v="1140"/>
    <x v="48"/>
    <n v="4"/>
    <x v="2"/>
    <x v="364"/>
    <d v="2014-11-28T00:00:00"/>
    <n v="2"/>
  </r>
  <r>
    <n v="10755"/>
    <n v="57"/>
    <n v="19.5"/>
    <n v="14"/>
    <s v="Ravioli Angelo"/>
    <n v="5"/>
    <x v="1"/>
    <n v="273"/>
    <x v="48"/>
    <n v="4"/>
    <x v="2"/>
    <x v="364"/>
    <d v="2014-11-28T00:00:00"/>
    <n v="2"/>
  </r>
  <r>
    <n v="10755"/>
    <n v="69"/>
    <n v="36"/>
    <n v="25"/>
    <s v="Gudbrandsdalsost"/>
    <n v="4"/>
    <x v="0"/>
    <n v="900"/>
    <x v="48"/>
    <n v="4"/>
    <x v="2"/>
    <x v="364"/>
    <d v="2014-11-28T00:00:00"/>
    <n v="2"/>
  </r>
  <r>
    <n v="10756"/>
    <n v="18"/>
    <n v="62.5"/>
    <n v="21"/>
    <s v="Carnarvon Tigers"/>
    <n v="8"/>
    <x v="3"/>
    <n v="1312.5"/>
    <x v="20"/>
    <n v="8"/>
    <x v="6"/>
    <x v="365"/>
    <d v="2014-12-02T00:00:00"/>
    <n v="5"/>
  </r>
  <r>
    <n v="10756"/>
    <n v="36"/>
    <n v="19"/>
    <n v="20"/>
    <s v="Inlagd Sill"/>
    <n v="8"/>
    <x v="3"/>
    <n v="380"/>
    <x v="20"/>
    <n v="8"/>
    <x v="6"/>
    <x v="365"/>
    <d v="2014-12-02T00:00:00"/>
    <n v="5"/>
  </r>
  <r>
    <n v="10756"/>
    <n v="68"/>
    <n v="12.5"/>
    <n v="6"/>
    <s v="Scottish Longbreads"/>
    <n v="3"/>
    <x v="5"/>
    <n v="75"/>
    <x v="20"/>
    <n v="8"/>
    <x v="6"/>
    <x v="365"/>
    <d v="2014-12-02T00:00:00"/>
    <n v="5"/>
  </r>
  <r>
    <n v="10756"/>
    <n v="69"/>
    <n v="36"/>
    <n v="20"/>
    <s v="Gudbrandsdalsost"/>
    <n v="4"/>
    <x v="0"/>
    <n v="720"/>
    <x v="20"/>
    <n v="8"/>
    <x v="6"/>
    <x v="365"/>
    <d v="2014-12-02T00:00:00"/>
    <n v="5"/>
  </r>
  <r>
    <n v="10757"/>
    <n v="34"/>
    <n v="14"/>
    <n v="30"/>
    <s v="Sasquatch Ale"/>
    <n v="1"/>
    <x v="6"/>
    <n v="420"/>
    <x v="45"/>
    <n v="6"/>
    <x v="1"/>
    <x v="365"/>
    <d v="2014-12-15T00:00:00"/>
    <n v="18"/>
  </r>
  <r>
    <n v="10757"/>
    <n v="59"/>
    <n v="55"/>
    <n v="7"/>
    <s v="Raclette Courdavault"/>
    <n v="4"/>
    <x v="0"/>
    <n v="385"/>
    <x v="45"/>
    <n v="6"/>
    <x v="1"/>
    <x v="365"/>
    <d v="2014-12-15T00:00:00"/>
    <n v="18"/>
  </r>
  <r>
    <n v="10757"/>
    <n v="62"/>
    <n v="49.3"/>
    <n v="30"/>
    <s v="Tarte au sucre"/>
    <n v="3"/>
    <x v="5"/>
    <n v="1479"/>
    <x v="45"/>
    <n v="6"/>
    <x v="1"/>
    <x v="365"/>
    <d v="2014-12-15T00:00:00"/>
    <n v="18"/>
  </r>
  <r>
    <n v="10757"/>
    <n v="64"/>
    <n v="33.25"/>
    <n v="24"/>
    <s v="Wimmers gute Semmelknödel"/>
    <n v="5"/>
    <x v="1"/>
    <n v="798"/>
    <x v="45"/>
    <n v="6"/>
    <x v="1"/>
    <x v="365"/>
    <d v="2014-12-15T00:00:00"/>
    <n v="18"/>
  </r>
  <r>
    <n v="10758"/>
    <n v="26"/>
    <n v="31.23"/>
    <n v="20"/>
    <s v="Gumbär Gummibärchen"/>
    <n v="3"/>
    <x v="5"/>
    <n v="624.6"/>
    <x v="6"/>
    <n v="3"/>
    <x v="3"/>
    <x v="366"/>
    <d v="2014-12-04T00:00:00"/>
    <n v="6"/>
  </r>
  <r>
    <n v="10758"/>
    <n v="52"/>
    <n v="7"/>
    <n v="60"/>
    <s v="Filo Mix"/>
    <n v="5"/>
    <x v="1"/>
    <n v="420"/>
    <x v="6"/>
    <n v="3"/>
    <x v="3"/>
    <x v="366"/>
    <d v="2014-12-04T00:00:00"/>
    <n v="6"/>
  </r>
  <r>
    <n v="10758"/>
    <n v="70"/>
    <n v="15"/>
    <n v="40"/>
    <s v="Outback Lager"/>
    <n v="1"/>
    <x v="6"/>
    <n v="600"/>
    <x v="6"/>
    <n v="3"/>
    <x v="3"/>
    <x v="366"/>
    <d v="2014-12-04T00:00:00"/>
    <n v="6"/>
  </r>
  <r>
    <n v="10759"/>
    <n v="32"/>
    <n v="32"/>
    <n v="10"/>
    <s v="Mascarpone Fabioli"/>
    <n v="4"/>
    <x v="0"/>
    <n v="320"/>
    <x v="39"/>
    <n v="3"/>
    <x v="3"/>
    <x v="366"/>
    <d v="2014-12-12T00:00:00"/>
    <n v="14"/>
  </r>
  <r>
    <n v="10760"/>
    <n v="25"/>
    <n v="14"/>
    <n v="12"/>
    <s v="NuNuCa Nuß-Nougat-Creme"/>
    <n v="3"/>
    <x v="5"/>
    <n v="168"/>
    <x v="80"/>
    <n v="4"/>
    <x v="2"/>
    <x v="367"/>
    <d v="2014-12-10T00:00:00"/>
    <n v="9"/>
  </r>
  <r>
    <n v="10760"/>
    <n v="27"/>
    <n v="43.9"/>
    <n v="40"/>
    <s v="Schoggi Schokolade"/>
    <n v="3"/>
    <x v="5"/>
    <n v="1756"/>
    <x v="80"/>
    <n v="4"/>
    <x v="2"/>
    <x v="367"/>
    <d v="2014-12-10T00:00:00"/>
    <n v="9"/>
  </r>
  <r>
    <n v="10760"/>
    <n v="43"/>
    <n v="46"/>
    <n v="30"/>
    <s v="Ipoh Coffee"/>
    <n v="1"/>
    <x v="6"/>
    <n v="1380"/>
    <x v="80"/>
    <n v="4"/>
    <x v="2"/>
    <x v="367"/>
    <d v="2014-12-10T00:00:00"/>
    <n v="9"/>
  </r>
  <r>
    <n v="10761"/>
    <n v="25"/>
    <n v="14"/>
    <n v="35"/>
    <s v="NuNuCa Nuß-Nougat-Creme"/>
    <n v="3"/>
    <x v="5"/>
    <n v="490"/>
    <x v="13"/>
    <n v="5"/>
    <x v="0"/>
    <x v="368"/>
    <d v="2014-12-08T00:00:00"/>
    <n v="6"/>
  </r>
  <r>
    <n v="10761"/>
    <n v="75"/>
    <n v="7.75"/>
    <n v="18"/>
    <s v="Rhönbräu Klosterbier"/>
    <n v="1"/>
    <x v="6"/>
    <n v="139.5"/>
    <x v="13"/>
    <n v="5"/>
    <x v="0"/>
    <x v="368"/>
    <d v="2014-12-08T00:00:00"/>
    <n v="6"/>
  </r>
  <r>
    <n v="10762"/>
    <n v="39"/>
    <n v="18"/>
    <n v="16"/>
    <s v="Chartreuse verte"/>
    <n v="1"/>
    <x v="6"/>
    <n v="288"/>
    <x v="14"/>
    <n v="3"/>
    <x v="3"/>
    <x v="368"/>
    <d v="2014-12-09T00:00:00"/>
    <n v="7"/>
  </r>
  <r>
    <n v="10762"/>
    <n v="47"/>
    <n v="9.5"/>
    <n v="30"/>
    <s v="Zaanse koeken"/>
    <n v="3"/>
    <x v="5"/>
    <n v="285"/>
    <x v="14"/>
    <n v="3"/>
    <x v="3"/>
    <x v="368"/>
    <d v="2014-12-09T00:00:00"/>
    <n v="7"/>
  </r>
  <r>
    <n v="10762"/>
    <n v="51"/>
    <n v="53"/>
    <n v="28"/>
    <s v="Manjimup Dried Apples"/>
    <n v="7"/>
    <x v="2"/>
    <n v="1484"/>
    <x v="14"/>
    <n v="3"/>
    <x v="3"/>
    <x v="368"/>
    <d v="2014-12-09T00:00:00"/>
    <n v="7"/>
  </r>
  <r>
    <n v="10762"/>
    <n v="56"/>
    <n v="38"/>
    <n v="60"/>
    <s v="Gnocchi di nonna Alice"/>
    <n v="5"/>
    <x v="1"/>
    <n v="2280"/>
    <x v="14"/>
    <n v="3"/>
    <x v="3"/>
    <x v="368"/>
    <d v="2014-12-09T00:00:00"/>
    <n v="7"/>
  </r>
  <r>
    <n v="10763"/>
    <n v="21"/>
    <n v="10"/>
    <n v="40"/>
    <s v="Sir Rodney's Scones"/>
    <n v="3"/>
    <x v="5"/>
    <n v="400"/>
    <x v="68"/>
    <n v="3"/>
    <x v="3"/>
    <x v="369"/>
    <d v="2014-12-08T00:00:00"/>
    <n v="5"/>
  </r>
  <r>
    <n v="10763"/>
    <n v="22"/>
    <n v="21"/>
    <n v="6"/>
    <s v="Gustaf's Knackebröd"/>
    <n v="5"/>
    <x v="1"/>
    <n v="126"/>
    <x v="68"/>
    <n v="3"/>
    <x v="3"/>
    <x v="369"/>
    <d v="2014-12-08T00:00:00"/>
    <n v="5"/>
  </r>
  <r>
    <n v="10763"/>
    <n v="24"/>
    <n v="4.5"/>
    <n v="20"/>
    <s v="Guarana Fantastica"/>
    <n v="1"/>
    <x v="6"/>
    <n v="90"/>
    <x v="68"/>
    <n v="3"/>
    <x v="3"/>
    <x v="369"/>
    <d v="2014-12-08T00:00:00"/>
    <n v="5"/>
  </r>
  <r>
    <n v="10764"/>
    <n v="3"/>
    <n v="10"/>
    <n v="20"/>
    <s v="Aniseed Syrup"/>
    <n v="2"/>
    <x v="4"/>
    <n v="200"/>
    <x v="9"/>
    <n v="6"/>
    <x v="1"/>
    <x v="369"/>
    <d v="2014-12-08T00:00:00"/>
    <n v="5"/>
  </r>
  <r>
    <n v="10764"/>
    <n v="39"/>
    <n v="18"/>
    <n v="130"/>
    <s v="Chartreuse verte"/>
    <n v="1"/>
    <x v="6"/>
    <n v="2340"/>
    <x v="9"/>
    <n v="6"/>
    <x v="1"/>
    <x v="369"/>
    <d v="2014-12-08T00:00:00"/>
    <n v="5"/>
  </r>
  <r>
    <n v="10765"/>
    <n v="65"/>
    <n v="21.05"/>
    <n v="80"/>
    <s v="Louisiana Fiery Hot Pepper Sauce"/>
    <n v="2"/>
    <x v="4"/>
    <n v="1684"/>
    <x v="21"/>
    <n v="3"/>
    <x v="3"/>
    <x v="370"/>
    <d v="2014-12-09T00:00:00"/>
    <n v="5"/>
  </r>
  <r>
    <n v="10766"/>
    <n v="2"/>
    <n v="19"/>
    <n v="40"/>
    <s v="Chang"/>
    <n v="1"/>
    <x v="6"/>
    <n v="760"/>
    <x v="11"/>
    <n v="4"/>
    <x v="2"/>
    <x v="371"/>
    <d v="2014-12-09T00:00:00"/>
    <n v="4"/>
  </r>
  <r>
    <n v="10766"/>
    <n v="7"/>
    <n v="30"/>
    <n v="35"/>
    <s v="Uncle Bob's Organic Dried Pears"/>
    <n v="7"/>
    <x v="2"/>
    <n v="1050"/>
    <x v="11"/>
    <n v="4"/>
    <x v="2"/>
    <x v="371"/>
    <d v="2014-12-09T00:00:00"/>
    <n v="4"/>
  </r>
  <r>
    <n v="10766"/>
    <n v="68"/>
    <n v="12.5"/>
    <n v="40"/>
    <s v="Scottish Longbreads"/>
    <n v="3"/>
    <x v="5"/>
    <n v="500"/>
    <x v="11"/>
    <n v="4"/>
    <x v="2"/>
    <x v="371"/>
    <d v="2014-12-09T00:00:00"/>
    <n v="4"/>
  </r>
  <r>
    <n v="10767"/>
    <n v="42"/>
    <n v="14"/>
    <n v="2"/>
    <s v="Singaporean Hokkien Fried Mee"/>
    <n v="5"/>
    <x v="1"/>
    <n v="28"/>
    <x v="4"/>
    <n v="4"/>
    <x v="2"/>
    <x v="371"/>
    <d v="2014-12-15T00:00:00"/>
    <n v="10"/>
  </r>
  <r>
    <n v="10768"/>
    <n v="22"/>
    <n v="21"/>
    <n v="4"/>
    <s v="Gustaf's Knackebröd"/>
    <n v="5"/>
    <x v="1"/>
    <n v="84"/>
    <x v="55"/>
    <n v="3"/>
    <x v="3"/>
    <x v="372"/>
    <d v="2014-12-15T00:00:00"/>
    <n v="7"/>
  </r>
  <r>
    <n v="10768"/>
    <n v="31"/>
    <n v="12.5"/>
    <n v="50"/>
    <s v="Gorgonzola Telino"/>
    <n v="4"/>
    <x v="0"/>
    <n v="625"/>
    <x v="55"/>
    <n v="3"/>
    <x v="3"/>
    <x v="372"/>
    <d v="2014-12-15T00:00:00"/>
    <n v="7"/>
  </r>
  <r>
    <n v="10768"/>
    <n v="60"/>
    <n v="34"/>
    <n v="15"/>
    <s v="Camembert Pierrot"/>
    <n v="4"/>
    <x v="0"/>
    <n v="510"/>
    <x v="55"/>
    <n v="3"/>
    <x v="3"/>
    <x v="372"/>
    <d v="2014-12-15T00:00:00"/>
    <n v="7"/>
  </r>
  <r>
    <n v="10768"/>
    <n v="71"/>
    <n v="21.5"/>
    <n v="12"/>
    <s v="Flotemysost"/>
    <n v="4"/>
    <x v="0"/>
    <n v="258"/>
    <x v="55"/>
    <n v="3"/>
    <x v="3"/>
    <x v="372"/>
    <d v="2014-12-15T00:00:00"/>
    <n v="7"/>
  </r>
  <r>
    <n v="10769"/>
    <n v="41"/>
    <n v="9.65"/>
    <n v="30"/>
    <s v="Jack's New England Clam Chowder"/>
    <n v="8"/>
    <x v="3"/>
    <n v="289.5"/>
    <x v="61"/>
    <n v="3"/>
    <x v="3"/>
    <x v="372"/>
    <d v="2014-12-12T00:00:00"/>
    <n v="4"/>
  </r>
  <r>
    <n v="10769"/>
    <n v="52"/>
    <n v="7"/>
    <n v="15"/>
    <s v="Filo Mix"/>
    <n v="5"/>
    <x v="1"/>
    <n v="105"/>
    <x v="61"/>
    <n v="3"/>
    <x v="3"/>
    <x v="372"/>
    <d v="2014-12-12T00:00:00"/>
    <n v="4"/>
  </r>
  <r>
    <n v="10769"/>
    <n v="61"/>
    <n v="28.5"/>
    <n v="20"/>
    <s v="Sirop d'érable"/>
    <n v="2"/>
    <x v="4"/>
    <n v="570"/>
    <x v="61"/>
    <n v="3"/>
    <x v="3"/>
    <x v="372"/>
    <d v="2014-12-12T00:00:00"/>
    <n v="4"/>
  </r>
  <r>
    <n v="10769"/>
    <n v="62"/>
    <n v="49.3"/>
    <n v="15"/>
    <s v="Tarte au sucre"/>
    <n v="3"/>
    <x v="5"/>
    <n v="739.5"/>
    <x v="61"/>
    <n v="3"/>
    <x v="3"/>
    <x v="372"/>
    <d v="2014-12-12T00:00:00"/>
    <n v="4"/>
  </r>
  <r>
    <n v="10770"/>
    <n v="11"/>
    <n v="21"/>
    <n v="15"/>
    <s v="Queso Cabrales"/>
    <n v="4"/>
    <x v="0"/>
    <n v="315"/>
    <x v="2"/>
    <n v="8"/>
    <x v="6"/>
    <x v="373"/>
    <d v="2014-12-17T00:00:00"/>
    <n v="8"/>
  </r>
  <r>
    <n v="10771"/>
    <n v="71"/>
    <n v="21.5"/>
    <n v="16"/>
    <s v="Flotemysost"/>
    <n v="4"/>
    <x v="0"/>
    <n v="344"/>
    <x v="9"/>
    <n v="9"/>
    <x v="4"/>
    <x v="374"/>
    <d v="2015-01-02T00:00:00"/>
    <n v="23"/>
  </r>
  <r>
    <n v="10772"/>
    <n v="29"/>
    <n v="123.79"/>
    <n v="18"/>
    <s v="Thüringer Rostbratwurst"/>
    <n v="6"/>
    <x v="7"/>
    <n v="2228.2200000000003"/>
    <x v="26"/>
    <n v="3"/>
    <x v="3"/>
    <x v="374"/>
    <d v="2014-12-19T00:00:00"/>
    <n v="9"/>
  </r>
  <r>
    <n v="10772"/>
    <n v="59"/>
    <n v="55"/>
    <n v="25"/>
    <s v="Raclette Courdavault"/>
    <n v="4"/>
    <x v="0"/>
    <n v="1375"/>
    <x v="26"/>
    <n v="3"/>
    <x v="3"/>
    <x v="374"/>
    <d v="2014-12-19T00:00:00"/>
    <n v="9"/>
  </r>
  <r>
    <n v="10773"/>
    <n v="17"/>
    <n v="39"/>
    <n v="33"/>
    <s v="Alice Mutton"/>
    <n v="6"/>
    <x v="7"/>
    <n v="1287"/>
    <x v="9"/>
    <n v="1"/>
    <x v="5"/>
    <x v="375"/>
    <d v="2014-12-16T00:00:00"/>
    <n v="5"/>
  </r>
  <r>
    <n v="10773"/>
    <n v="31"/>
    <n v="12.5"/>
    <n v="70"/>
    <s v="Gorgonzola Telino"/>
    <n v="4"/>
    <x v="0"/>
    <n v="875"/>
    <x v="9"/>
    <n v="1"/>
    <x v="5"/>
    <x v="375"/>
    <d v="2014-12-16T00:00:00"/>
    <n v="5"/>
  </r>
  <r>
    <n v="10773"/>
    <n v="75"/>
    <n v="7.75"/>
    <n v="7"/>
    <s v="Rhönbräu Klosterbier"/>
    <n v="1"/>
    <x v="6"/>
    <n v="54.25"/>
    <x v="9"/>
    <n v="1"/>
    <x v="5"/>
    <x v="375"/>
    <d v="2014-12-16T00:00:00"/>
    <n v="5"/>
  </r>
  <r>
    <n v="10774"/>
    <n v="31"/>
    <n v="12.5"/>
    <n v="2"/>
    <s v="Gorgonzola Telino"/>
    <n v="4"/>
    <x v="0"/>
    <n v="25"/>
    <x v="14"/>
    <n v="4"/>
    <x v="2"/>
    <x v="375"/>
    <d v="2014-12-12T00:00:00"/>
    <n v="1"/>
  </r>
  <r>
    <n v="10774"/>
    <n v="66"/>
    <n v="17"/>
    <n v="50"/>
    <s v="Louisiana Hot Spiced Okra"/>
    <n v="2"/>
    <x v="4"/>
    <n v="850"/>
    <x v="14"/>
    <n v="4"/>
    <x v="2"/>
    <x v="375"/>
    <d v="2014-12-12T00:00:00"/>
    <n v="1"/>
  </r>
  <r>
    <n v="10775"/>
    <n v="10"/>
    <n v="31"/>
    <n v="6"/>
    <s v="Ikura"/>
    <n v="8"/>
    <x v="3"/>
    <n v="186"/>
    <x v="84"/>
    <n v="7"/>
    <x v="8"/>
    <x v="376"/>
    <d v="2014-12-26T00:00:00"/>
    <n v="14"/>
  </r>
  <r>
    <n v="10775"/>
    <n v="67"/>
    <n v="14"/>
    <n v="3"/>
    <s v="Laughing Lumberjack Lager"/>
    <n v="1"/>
    <x v="6"/>
    <n v="42"/>
    <x v="84"/>
    <n v="7"/>
    <x v="8"/>
    <x v="376"/>
    <d v="2014-12-26T00:00:00"/>
    <n v="14"/>
  </r>
  <r>
    <n v="10776"/>
    <n v="31"/>
    <n v="12.5"/>
    <n v="16"/>
    <s v="Gorgonzola Telino"/>
    <n v="4"/>
    <x v="0"/>
    <n v="200"/>
    <x v="9"/>
    <n v="1"/>
    <x v="5"/>
    <x v="377"/>
    <d v="2014-12-18T00:00:00"/>
    <n v="3"/>
  </r>
  <r>
    <n v="10776"/>
    <n v="42"/>
    <n v="14"/>
    <n v="12"/>
    <s v="Singaporean Hokkien Fried Mee"/>
    <n v="5"/>
    <x v="1"/>
    <n v="168"/>
    <x v="9"/>
    <n v="1"/>
    <x v="5"/>
    <x v="377"/>
    <d v="2014-12-18T00:00:00"/>
    <n v="3"/>
  </r>
  <r>
    <n v="10776"/>
    <n v="45"/>
    <n v="9.5"/>
    <n v="27"/>
    <s v="Rogede sild"/>
    <n v="8"/>
    <x v="3"/>
    <n v="256.5"/>
    <x v="9"/>
    <n v="1"/>
    <x v="5"/>
    <x v="377"/>
    <d v="2014-12-18T00:00:00"/>
    <n v="3"/>
  </r>
  <r>
    <n v="10776"/>
    <n v="51"/>
    <n v="53"/>
    <n v="120"/>
    <s v="Manjimup Dried Apples"/>
    <n v="7"/>
    <x v="2"/>
    <n v="6360"/>
    <x v="9"/>
    <n v="1"/>
    <x v="5"/>
    <x v="377"/>
    <d v="2014-12-18T00:00:00"/>
    <n v="3"/>
  </r>
  <r>
    <n v="10777"/>
    <n v="42"/>
    <n v="14"/>
    <n v="20"/>
    <s v="Singaporean Hokkien Fried Mee"/>
    <n v="5"/>
    <x v="1"/>
    <n v="280"/>
    <x v="71"/>
    <n v="7"/>
    <x v="8"/>
    <x v="377"/>
    <d v="2015-01-21T00:00:00"/>
    <n v="37"/>
  </r>
  <r>
    <n v="10778"/>
    <n v="41"/>
    <n v="9.65"/>
    <n v="10"/>
    <s v="Jack's New England Clam Chowder"/>
    <n v="8"/>
    <x v="3"/>
    <n v="96.5"/>
    <x v="25"/>
    <n v="3"/>
    <x v="3"/>
    <x v="378"/>
    <d v="2014-12-24T00:00:00"/>
    <n v="8"/>
  </r>
  <r>
    <n v="10779"/>
    <n v="16"/>
    <n v="17.45"/>
    <n v="20"/>
    <s v="Pavlova"/>
    <n v="3"/>
    <x v="5"/>
    <n v="349"/>
    <x v="24"/>
    <n v="3"/>
    <x v="3"/>
    <x v="378"/>
    <d v="2015-01-14T00:00:00"/>
    <n v="29"/>
  </r>
  <r>
    <n v="10779"/>
    <n v="62"/>
    <n v="49.3"/>
    <n v="20"/>
    <s v="Tarte au sucre"/>
    <n v="3"/>
    <x v="5"/>
    <n v="986"/>
    <x v="24"/>
    <n v="3"/>
    <x v="3"/>
    <x v="378"/>
    <d v="2015-01-14T00:00:00"/>
    <n v="29"/>
  </r>
  <r>
    <n v="10780"/>
    <n v="70"/>
    <n v="15"/>
    <n v="35"/>
    <s v="Outback Lager"/>
    <n v="1"/>
    <x v="6"/>
    <n v="525"/>
    <x v="28"/>
    <n v="2"/>
    <x v="7"/>
    <x v="378"/>
    <d v="2014-12-25T00:00:00"/>
    <n v="9"/>
  </r>
  <r>
    <n v="10780"/>
    <n v="77"/>
    <n v="13"/>
    <n v="15"/>
    <s v="Original Frankfurter Grüne Soße"/>
    <n v="2"/>
    <x v="4"/>
    <n v="195"/>
    <x v="28"/>
    <n v="2"/>
    <x v="7"/>
    <x v="378"/>
    <d v="2014-12-25T00:00:00"/>
    <n v="9"/>
  </r>
  <r>
    <n v="10781"/>
    <n v="54"/>
    <n v="7.45"/>
    <n v="3"/>
    <s v="Tourtière"/>
    <n v="6"/>
    <x v="7"/>
    <n v="22.35"/>
    <x v="16"/>
    <n v="2"/>
    <x v="7"/>
    <x v="379"/>
    <d v="2014-12-19T00:00:00"/>
    <n v="2"/>
  </r>
  <r>
    <n v="10781"/>
    <n v="56"/>
    <n v="38"/>
    <n v="20"/>
    <s v="Gnocchi di nonna Alice"/>
    <n v="5"/>
    <x v="1"/>
    <n v="760"/>
    <x v="16"/>
    <n v="2"/>
    <x v="7"/>
    <x v="379"/>
    <d v="2014-12-19T00:00:00"/>
    <n v="2"/>
  </r>
  <r>
    <n v="10781"/>
    <n v="74"/>
    <n v="10"/>
    <n v="35"/>
    <s v="Longlife Tofu"/>
    <n v="7"/>
    <x v="2"/>
    <n v="350"/>
    <x v="16"/>
    <n v="2"/>
    <x v="7"/>
    <x v="379"/>
    <d v="2014-12-19T00:00:00"/>
    <n v="2"/>
  </r>
  <r>
    <n v="10782"/>
    <n v="31"/>
    <n v="12.5"/>
    <n v="1"/>
    <s v="Gorgonzola Telino"/>
    <n v="4"/>
    <x v="0"/>
    <n v="12.5"/>
    <x v="78"/>
    <n v="9"/>
    <x v="4"/>
    <x v="379"/>
    <d v="2014-12-22T00:00:00"/>
    <n v="5"/>
  </r>
  <r>
    <n v="10783"/>
    <n v="31"/>
    <n v="12.5"/>
    <n v="10"/>
    <s v="Gorgonzola Telino"/>
    <n v="4"/>
    <x v="0"/>
    <n v="125"/>
    <x v="2"/>
    <n v="4"/>
    <x v="2"/>
    <x v="380"/>
    <d v="2014-12-19T00:00:00"/>
    <n v="1"/>
  </r>
  <r>
    <n v="10783"/>
    <n v="38"/>
    <n v="263.5"/>
    <n v="5"/>
    <s v="Côte de Blaye"/>
    <n v="1"/>
    <x v="6"/>
    <n v="1317.5"/>
    <x v="2"/>
    <n v="4"/>
    <x v="2"/>
    <x v="380"/>
    <d v="2014-12-19T00:00:00"/>
    <n v="1"/>
  </r>
  <r>
    <n v="10784"/>
    <n v="36"/>
    <n v="19"/>
    <n v="30"/>
    <s v="Inlagd Sill"/>
    <n v="8"/>
    <x v="3"/>
    <n v="570"/>
    <x v="22"/>
    <n v="4"/>
    <x v="2"/>
    <x v="380"/>
    <d v="2014-12-22T00:00:00"/>
    <n v="4"/>
  </r>
  <r>
    <n v="10784"/>
    <n v="39"/>
    <n v="18"/>
    <n v="2"/>
    <s v="Chartreuse verte"/>
    <n v="1"/>
    <x v="6"/>
    <n v="36"/>
    <x v="22"/>
    <n v="4"/>
    <x v="2"/>
    <x v="380"/>
    <d v="2014-12-22T00:00:00"/>
    <n v="4"/>
  </r>
  <r>
    <n v="10784"/>
    <n v="72"/>
    <n v="34.799999999999997"/>
    <n v="30"/>
    <s v="Mozzarella di Giovanni"/>
    <n v="4"/>
    <x v="0"/>
    <n v="1044"/>
    <x v="22"/>
    <n v="4"/>
    <x v="2"/>
    <x v="380"/>
    <d v="2014-12-22T00:00:00"/>
    <n v="4"/>
  </r>
  <r>
    <n v="10785"/>
    <n v="10"/>
    <n v="31"/>
    <n v="10"/>
    <s v="Ikura"/>
    <n v="8"/>
    <x v="3"/>
    <n v="310"/>
    <x v="18"/>
    <n v="1"/>
    <x v="5"/>
    <x v="380"/>
    <d v="2014-12-24T00:00:00"/>
    <n v="6"/>
  </r>
  <r>
    <n v="10785"/>
    <n v="75"/>
    <n v="7.75"/>
    <n v="10"/>
    <s v="Rhönbräu Klosterbier"/>
    <n v="1"/>
    <x v="6"/>
    <n v="77.5"/>
    <x v="18"/>
    <n v="1"/>
    <x v="5"/>
    <x v="380"/>
    <d v="2014-12-24T00:00:00"/>
    <n v="6"/>
  </r>
  <r>
    <n v="10786"/>
    <n v="8"/>
    <n v="40"/>
    <n v="30"/>
    <s v="Northwoods Cranberry Sauce"/>
    <n v="2"/>
    <x v="4"/>
    <n v="1200"/>
    <x v="62"/>
    <n v="8"/>
    <x v="6"/>
    <x v="381"/>
    <d v="2014-12-23T00:00:00"/>
    <n v="4"/>
  </r>
  <r>
    <n v="10786"/>
    <n v="30"/>
    <n v="25.89"/>
    <n v="15"/>
    <s v="Nord-Ost Matjeshering"/>
    <n v="8"/>
    <x v="3"/>
    <n v="388.35"/>
    <x v="62"/>
    <n v="8"/>
    <x v="6"/>
    <x v="381"/>
    <d v="2014-12-23T00:00:00"/>
    <n v="4"/>
  </r>
  <r>
    <n v="10786"/>
    <n v="75"/>
    <n v="7.75"/>
    <n v="42"/>
    <s v="Rhönbräu Klosterbier"/>
    <n v="1"/>
    <x v="6"/>
    <n v="325.5"/>
    <x v="62"/>
    <n v="8"/>
    <x v="6"/>
    <x v="381"/>
    <d v="2014-12-23T00:00:00"/>
    <n v="4"/>
  </r>
  <r>
    <n v="10787"/>
    <n v="2"/>
    <n v="19"/>
    <n v="15"/>
    <s v="Chang"/>
    <n v="1"/>
    <x v="6"/>
    <n v="285"/>
    <x v="53"/>
    <n v="2"/>
    <x v="7"/>
    <x v="381"/>
    <d v="2014-12-26T00:00:00"/>
    <n v="7"/>
  </r>
  <r>
    <n v="10787"/>
    <n v="29"/>
    <n v="123.79"/>
    <n v="20"/>
    <s v="Thüringer Rostbratwurst"/>
    <n v="6"/>
    <x v="7"/>
    <n v="2475.8000000000002"/>
    <x v="53"/>
    <n v="2"/>
    <x v="7"/>
    <x v="381"/>
    <d v="2014-12-26T00:00:00"/>
    <n v="7"/>
  </r>
  <r>
    <n v="10788"/>
    <n v="19"/>
    <n v="9.1999999999999993"/>
    <n v="50"/>
    <s v="Teatime Chocolate Biscuits"/>
    <n v="3"/>
    <x v="5"/>
    <n v="459.99999999999994"/>
    <x v="21"/>
    <n v="1"/>
    <x v="5"/>
    <x v="382"/>
    <d v="2015-01-19T00:00:00"/>
    <n v="28"/>
  </r>
  <r>
    <n v="10788"/>
    <n v="75"/>
    <n v="7.75"/>
    <n v="40"/>
    <s v="Rhönbräu Klosterbier"/>
    <n v="1"/>
    <x v="6"/>
    <n v="310"/>
    <x v="21"/>
    <n v="1"/>
    <x v="5"/>
    <x v="382"/>
    <d v="2015-01-19T00:00:00"/>
    <n v="28"/>
  </r>
  <r>
    <n v="10789"/>
    <n v="18"/>
    <n v="62.5"/>
    <n v="30"/>
    <s v="Carnarvon Tigers"/>
    <n v="8"/>
    <x v="3"/>
    <n v="1875"/>
    <x v="68"/>
    <n v="1"/>
    <x v="5"/>
    <x v="382"/>
    <d v="2014-12-31T00:00:00"/>
    <n v="9"/>
  </r>
  <r>
    <n v="10789"/>
    <n v="35"/>
    <n v="18"/>
    <n v="15"/>
    <s v="Steeleye Stout"/>
    <n v="1"/>
    <x v="6"/>
    <n v="270"/>
    <x v="68"/>
    <n v="1"/>
    <x v="5"/>
    <x v="382"/>
    <d v="2014-12-31T00:00:00"/>
    <n v="9"/>
  </r>
  <r>
    <n v="10789"/>
    <n v="63"/>
    <n v="43.9"/>
    <n v="30"/>
    <s v="Vegie-spread"/>
    <n v="2"/>
    <x v="4"/>
    <n v="1317"/>
    <x v="68"/>
    <n v="1"/>
    <x v="5"/>
    <x v="382"/>
    <d v="2014-12-31T00:00:00"/>
    <n v="9"/>
  </r>
  <r>
    <n v="10789"/>
    <n v="68"/>
    <n v="12.5"/>
    <n v="18"/>
    <s v="Scottish Longbreads"/>
    <n v="3"/>
    <x v="5"/>
    <n v="225"/>
    <x v="68"/>
    <n v="1"/>
    <x v="5"/>
    <x v="382"/>
    <d v="2014-12-31T00:00:00"/>
    <n v="9"/>
  </r>
  <r>
    <n v="10790"/>
    <n v="7"/>
    <n v="30"/>
    <n v="3"/>
    <s v="Uncle Bob's Organic Dried Pears"/>
    <n v="7"/>
    <x v="2"/>
    <n v="90"/>
    <x v="71"/>
    <n v="6"/>
    <x v="1"/>
    <x v="382"/>
    <d v="2014-12-26T00:00:00"/>
    <n v="4"/>
  </r>
  <r>
    <n v="10790"/>
    <n v="56"/>
    <n v="38"/>
    <n v="20"/>
    <s v="Gnocchi di nonna Alice"/>
    <n v="5"/>
    <x v="1"/>
    <n v="760"/>
    <x v="71"/>
    <n v="6"/>
    <x v="1"/>
    <x v="382"/>
    <d v="2014-12-26T00:00:00"/>
    <n v="4"/>
  </r>
  <r>
    <n v="10791"/>
    <n v="29"/>
    <n v="123.79"/>
    <n v="14"/>
    <s v="Thüringer Rostbratwurst"/>
    <n v="6"/>
    <x v="7"/>
    <n v="1733.0600000000002"/>
    <x v="17"/>
    <n v="6"/>
    <x v="1"/>
    <x v="383"/>
    <d v="2015-01-01T00:00:00"/>
    <n v="9"/>
  </r>
  <r>
    <n v="10791"/>
    <n v="41"/>
    <n v="9.65"/>
    <n v="20"/>
    <s v="Jack's New England Clam Chowder"/>
    <n v="8"/>
    <x v="3"/>
    <n v="193"/>
    <x v="17"/>
    <n v="6"/>
    <x v="1"/>
    <x v="383"/>
    <d v="2015-01-01T00:00:00"/>
    <n v="9"/>
  </r>
  <r>
    <n v="10792"/>
    <n v="2"/>
    <n v="19"/>
    <n v="10"/>
    <s v="Chang"/>
    <n v="1"/>
    <x v="6"/>
    <n v="190"/>
    <x v="63"/>
    <n v="1"/>
    <x v="5"/>
    <x v="383"/>
    <d v="2014-12-31T00:00:00"/>
    <n v="8"/>
  </r>
  <r>
    <n v="10792"/>
    <n v="54"/>
    <n v="7.45"/>
    <n v="3"/>
    <s v="Tourtière"/>
    <n v="6"/>
    <x v="7"/>
    <n v="22.35"/>
    <x v="63"/>
    <n v="1"/>
    <x v="5"/>
    <x v="383"/>
    <d v="2014-12-31T00:00:00"/>
    <n v="8"/>
  </r>
  <r>
    <n v="10792"/>
    <n v="68"/>
    <n v="12.5"/>
    <n v="15"/>
    <s v="Scottish Longbreads"/>
    <n v="3"/>
    <x v="5"/>
    <n v="187.5"/>
    <x v="63"/>
    <n v="1"/>
    <x v="5"/>
    <x v="383"/>
    <d v="2014-12-31T00:00:00"/>
    <n v="8"/>
  </r>
  <r>
    <n v="10793"/>
    <n v="41"/>
    <n v="9.65"/>
    <n v="14"/>
    <s v="Jack's New England Clam Chowder"/>
    <n v="8"/>
    <x v="3"/>
    <n v="135.1"/>
    <x v="55"/>
    <n v="3"/>
    <x v="3"/>
    <x v="384"/>
    <d v="2015-01-08T00:00:00"/>
    <n v="15"/>
  </r>
  <r>
    <n v="10793"/>
    <n v="52"/>
    <n v="7"/>
    <n v="8"/>
    <s v="Filo Mix"/>
    <n v="5"/>
    <x v="1"/>
    <n v="56"/>
    <x v="55"/>
    <n v="3"/>
    <x v="3"/>
    <x v="384"/>
    <d v="2015-01-08T00:00:00"/>
    <n v="15"/>
  </r>
  <r>
    <n v="10794"/>
    <n v="14"/>
    <n v="23.25"/>
    <n v="15"/>
    <s v="Tofu"/>
    <n v="7"/>
    <x v="2"/>
    <n v="348.75"/>
    <x v="12"/>
    <n v="6"/>
    <x v="1"/>
    <x v="384"/>
    <d v="2015-01-02T00:00:00"/>
    <n v="9"/>
  </r>
  <r>
    <n v="10794"/>
    <n v="54"/>
    <n v="7.45"/>
    <n v="6"/>
    <s v="Tourtière"/>
    <n v="6"/>
    <x v="7"/>
    <n v="44.7"/>
    <x v="12"/>
    <n v="6"/>
    <x v="1"/>
    <x v="384"/>
    <d v="2015-01-02T00:00:00"/>
    <n v="9"/>
  </r>
  <r>
    <n v="10795"/>
    <n v="16"/>
    <n v="17.45"/>
    <n v="65"/>
    <s v="Pavlova"/>
    <n v="3"/>
    <x v="5"/>
    <n v="1134.25"/>
    <x v="9"/>
    <n v="8"/>
    <x v="6"/>
    <x v="384"/>
    <d v="2015-01-20T00:00:00"/>
    <n v="27"/>
  </r>
  <r>
    <n v="10795"/>
    <n v="17"/>
    <n v="39"/>
    <n v="35"/>
    <s v="Alice Mutton"/>
    <n v="6"/>
    <x v="7"/>
    <n v="1365"/>
    <x v="9"/>
    <n v="8"/>
    <x v="6"/>
    <x v="384"/>
    <d v="2015-01-20T00:00:00"/>
    <n v="27"/>
  </r>
  <r>
    <n v="10796"/>
    <n v="26"/>
    <n v="31.23"/>
    <n v="21"/>
    <s v="Gumbär Gummibärchen"/>
    <n v="3"/>
    <x v="5"/>
    <n v="655.83"/>
    <x v="8"/>
    <n v="3"/>
    <x v="3"/>
    <x v="385"/>
    <d v="2015-01-14T00:00:00"/>
    <n v="20"/>
  </r>
  <r>
    <n v="10796"/>
    <n v="44"/>
    <n v="19.45"/>
    <n v="10"/>
    <s v="Gula Malacca"/>
    <n v="2"/>
    <x v="4"/>
    <n v="194.5"/>
    <x v="8"/>
    <n v="3"/>
    <x v="3"/>
    <x v="385"/>
    <d v="2015-01-14T00:00:00"/>
    <n v="20"/>
  </r>
  <r>
    <n v="10796"/>
    <n v="64"/>
    <n v="33.25"/>
    <n v="35"/>
    <s v="Wimmers gute Semmelknödel"/>
    <n v="5"/>
    <x v="1"/>
    <n v="1163.75"/>
    <x v="8"/>
    <n v="3"/>
    <x v="3"/>
    <x v="385"/>
    <d v="2015-01-14T00:00:00"/>
    <n v="20"/>
  </r>
  <r>
    <n v="10796"/>
    <n v="69"/>
    <n v="36"/>
    <n v="24"/>
    <s v="Gudbrandsdalsost"/>
    <n v="4"/>
    <x v="0"/>
    <n v="864"/>
    <x v="8"/>
    <n v="3"/>
    <x v="3"/>
    <x v="385"/>
    <d v="2015-01-14T00:00:00"/>
    <n v="20"/>
  </r>
  <r>
    <n v="10797"/>
    <n v="11"/>
    <n v="21"/>
    <n v="20"/>
    <s v="Queso Cabrales"/>
    <n v="4"/>
    <x v="0"/>
    <n v="420"/>
    <x v="57"/>
    <n v="7"/>
    <x v="8"/>
    <x v="385"/>
    <d v="2015-01-05T00:00:00"/>
    <n v="11"/>
  </r>
  <r>
    <n v="10798"/>
    <n v="62"/>
    <n v="49.3"/>
    <n v="2"/>
    <s v="Tarte au sucre"/>
    <n v="3"/>
    <x v="5"/>
    <n v="98.6"/>
    <x v="42"/>
    <n v="2"/>
    <x v="7"/>
    <x v="386"/>
    <d v="2015-01-05T00:00:00"/>
    <n v="10"/>
  </r>
  <r>
    <n v="10798"/>
    <n v="72"/>
    <n v="34.799999999999997"/>
    <n v="10"/>
    <s v="Mozzarella di Giovanni"/>
    <n v="4"/>
    <x v="0"/>
    <n v="348"/>
    <x v="42"/>
    <n v="2"/>
    <x v="7"/>
    <x v="386"/>
    <d v="2015-01-05T00:00:00"/>
    <n v="10"/>
  </r>
  <r>
    <n v="10799"/>
    <n v="13"/>
    <n v="6"/>
    <n v="20"/>
    <s v="Konbu"/>
    <n v="8"/>
    <x v="3"/>
    <n v="120"/>
    <x v="44"/>
    <n v="9"/>
    <x v="4"/>
    <x v="386"/>
    <d v="2015-01-05T00:00:00"/>
    <n v="10"/>
  </r>
  <r>
    <n v="10799"/>
    <n v="24"/>
    <n v="4.5"/>
    <n v="20"/>
    <s v="Guarana Fantastica"/>
    <n v="1"/>
    <x v="6"/>
    <n v="90"/>
    <x v="44"/>
    <n v="9"/>
    <x v="4"/>
    <x v="386"/>
    <d v="2015-01-05T00:00:00"/>
    <n v="10"/>
  </r>
  <r>
    <n v="10799"/>
    <n v="59"/>
    <n v="55"/>
    <n v="25"/>
    <s v="Raclette Courdavault"/>
    <n v="4"/>
    <x v="0"/>
    <n v="1375"/>
    <x v="44"/>
    <n v="9"/>
    <x v="4"/>
    <x v="386"/>
    <d v="2015-01-05T00:00:00"/>
    <n v="10"/>
  </r>
  <r>
    <n v="10800"/>
    <n v="11"/>
    <n v="21"/>
    <n v="50"/>
    <s v="Queso Cabrales"/>
    <n v="4"/>
    <x v="0"/>
    <n v="1050"/>
    <x v="56"/>
    <n v="1"/>
    <x v="5"/>
    <x v="386"/>
    <d v="2015-01-05T00:00:00"/>
    <n v="10"/>
  </r>
  <r>
    <n v="10800"/>
    <n v="51"/>
    <n v="53"/>
    <n v="10"/>
    <s v="Manjimup Dried Apples"/>
    <n v="7"/>
    <x v="2"/>
    <n v="530"/>
    <x v="56"/>
    <n v="1"/>
    <x v="5"/>
    <x v="386"/>
    <d v="2015-01-05T00:00:00"/>
    <n v="10"/>
  </r>
  <r>
    <n v="10800"/>
    <n v="54"/>
    <n v="7.45"/>
    <n v="7"/>
    <s v="Tourtière"/>
    <n v="6"/>
    <x v="7"/>
    <n v="52.15"/>
    <x v="56"/>
    <n v="1"/>
    <x v="5"/>
    <x v="386"/>
    <d v="2015-01-05T00:00:00"/>
    <n v="10"/>
  </r>
  <r>
    <n v="10801"/>
    <n v="17"/>
    <n v="39"/>
    <n v="40"/>
    <s v="Alice Mutton"/>
    <n v="6"/>
    <x v="7"/>
    <n v="1560"/>
    <x v="46"/>
    <n v="4"/>
    <x v="2"/>
    <x v="387"/>
    <d v="2014-12-31T00:00:00"/>
    <n v="2"/>
  </r>
  <r>
    <n v="10801"/>
    <n v="29"/>
    <n v="123.79"/>
    <n v="20"/>
    <s v="Thüringer Rostbratwurst"/>
    <n v="6"/>
    <x v="7"/>
    <n v="2475.8000000000002"/>
    <x v="46"/>
    <n v="4"/>
    <x v="2"/>
    <x v="387"/>
    <d v="2014-12-31T00:00:00"/>
    <n v="2"/>
  </r>
  <r>
    <n v="10802"/>
    <n v="30"/>
    <n v="25.89"/>
    <n v="25"/>
    <s v="Nord-Ost Matjeshering"/>
    <n v="8"/>
    <x v="3"/>
    <n v="647.25"/>
    <x v="51"/>
    <n v="4"/>
    <x v="2"/>
    <x v="387"/>
    <d v="2015-01-02T00:00:00"/>
    <n v="4"/>
  </r>
  <r>
    <n v="10802"/>
    <n v="51"/>
    <n v="53"/>
    <n v="30"/>
    <s v="Manjimup Dried Apples"/>
    <n v="7"/>
    <x v="2"/>
    <n v="1590"/>
    <x v="51"/>
    <n v="4"/>
    <x v="2"/>
    <x v="387"/>
    <d v="2015-01-02T00:00:00"/>
    <n v="4"/>
  </r>
  <r>
    <n v="10802"/>
    <n v="55"/>
    <n v="24"/>
    <n v="60"/>
    <s v="Pâté chinois"/>
    <n v="6"/>
    <x v="7"/>
    <n v="1440"/>
    <x v="51"/>
    <n v="4"/>
    <x v="2"/>
    <x v="387"/>
    <d v="2015-01-02T00:00:00"/>
    <n v="4"/>
  </r>
  <r>
    <n v="10802"/>
    <n v="62"/>
    <n v="49.3"/>
    <n v="5"/>
    <s v="Tarte au sucre"/>
    <n v="3"/>
    <x v="5"/>
    <n v="246.5"/>
    <x v="51"/>
    <n v="4"/>
    <x v="2"/>
    <x v="387"/>
    <d v="2015-01-02T00:00:00"/>
    <n v="4"/>
  </r>
  <r>
    <n v="10803"/>
    <n v="19"/>
    <n v="9.1999999999999993"/>
    <n v="24"/>
    <s v="Teatime Chocolate Biscuits"/>
    <n v="3"/>
    <x v="5"/>
    <n v="220.79999999999998"/>
    <x v="7"/>
    <n v="4"/>
    <x v="2"/>
    <x v="388"/>
    <d v="2015-01-06T00:00:00"/>
    <n v="7"/>
  </r>
  <r>
    <n v="10803"/>
    <n v="25"/>
    <n v="14"/>
    <n v="15"/>
    <s v="NuNuCa Nuß-Nougat-Creme"/>
    <n v="3"/>
    <x v="5"/>
    <n v="210"/>
    <x v="7"/>
    <n v="4"/>
    <x v="2"/>
    <x v="388"/>
    <d v="2015-01-06T00:00:00"/>
    <n v="7"/>
  </r>
  <r>
    <n v="10803"/>
    <n v="59"/>
    <n v="55"/>
    <n v="15"/>
    <s v="Raclette Courdavault"/>
    <n v="4"/>
    <x v="0"/>
    <n v="825"/>
    <x v="7"/>
    <n v="4"/>
    <x v="2"/>
    <x v="388"/>
    <d v="2015-01-06T00:00:00"/>
    <n v="7"/>
  </r>
  <r>
    <n v="10804"/>
    <n v="10"/>
    <n v="31"/>
    <n v="36"/>
    <s v="Ikura"/>
    <n v="8"/>
    <x v="3"/>
    <n v="1116"/>
    <x v="56"/>
    <n v="6"/>
    <x v="1"/>
    <x v="388"/>
    <d v="2015-01-07T00:00:00"/>
    <n v="8"/>
  </r>
  <r>
    <n v="10804"/>
    <n v="28"/>
    <n v="45.6"/>
    <n v="24"/>
    <s v="Rössle Sauerkraut"/>
    <n v="7"/>
    <x v="2"/>
    <n v="1094.4000000000001"/>
    <x v="56"/>
    <n v="6"/>
    <x v="1"/>
    <x v="388"/>
    <d v="2015-01-07T00:00:00"/>
    <n v="8"/>
  </r>
  <r>
    <n v="10804"/>
    <n v="49"/>
    <n v="20"/>
    <n v="4"/>
    <s v="Maxilaku"/>
    <n v="3"/>
    <x v="5"/>
    <n v="80"/>
    <x v="56"/>
    <n v="6"/>
    <x v="1"/>
    <x v="388"/>
    <d v="2015-01-07T00:00:00"/>
    <n v="8"/>
  </r>
  <r>
    <n v="10805"/>
    <n v="34"/>
    <n v="14"/>
    <n v="10"/>
    <s v="Sasquatch Ale"/>
    <n v="1"/>
    <x v="6"/>
    <n v="140"/>
    <x v="40"/>
    <n v="2"/>
    <x v="7"/>
    <x v="388"/>
    <d v="2015-01-09T00:00:00"/>
    <n v="10"/>
  </r>
  <r>
    <n v="10805"/>
    <n v="38"/>
    <n v="263.5"/>
    <n v="10"/>
    <s v="Côte de Blaye"/>
    <n v="1"/>
    <x v="6"/>
    <n v="2635"/>
    <x v="40"/>
    <n v="2"/>
    <x v="7"/>
    <x v="388"/>
    <d v="2015-01-09T00:00:00"/>
    <n v="10"/>
  </r>
  <r>
    <n v="10806"/>
    <n v="2"/>
    <n v="19"/>
    <n v="20"/>
    <s v="Chang"/>
    <n v="1"/>
    <x v="6"/>
    <n v="380"/>
    <x v="3"/>
    <n v="3"/>
    <x v="3"/>
    <x v="389"/>
    <d v="2015-01-05T00:00:00"/>
    <n v="5"/>
  </r>
  <r>
    <n v="10806"/>
    <n v="65"/>
    <n v="21.05"/>
    <n v="2"/>
    <s v="Louisiana Fiery Hot Pepper Sauce"/>
    <n v="2"/>
    <x v="4"/>
    <n v="42.1"/>
    <x v="3"/>
    <n v="3"/>
    <x v="3"/>
    <x v="389"/>
    <d v="2015-01-05T00:00:00"/>
    <n v="5"/>
  </r>
  <r>
    <n v="10806"/>
    <n v="74"/>
    <n v="10"/>
    <n v="15"/>
    <s v="Longlife Tofu"/>
    <n v="7"/>
    <x v="2"/>
    <n v="150"/>
    <x v="3"/>
    <n v="3"/>
    <x v="3"/>
    <x v="389"/>
    <d v="2015-01-05T00:00:00"/>
    <n v="5"/>
  </r>
  <r>
    <n v="10807"/>
    <n v="40"/>
    <n v="18.399999999999999"/>
    <n v="1"/>
    <s v="Boston Crab Meat"/>
    <n v="8"/>
    <x v="3"/>
    <n v="18.399999999999999"/>
    <x v="70"/>
    <n v="4"/>
    <x v="2"/>
    <x v="389"/>
    <d v="2015-01-30T00:00:00"/>
    <n v="30"/>
  </r>
  <r>
    <n v="10808"/>
    <n v="56"/>
    <n v="38"/>
    <n v="20"/>
    <s v="Gnocchi di nonna Alice"/>
    <n v="5"/>
    <x v="1"/>
    <n v="760"/>
    <x v="37"/>
    <n v="2"/>
    <x v="7"/>
    <x v="390"/>
    <d v="2015-01-09T00:00:00"/>
    <n v="8"/>
  </r>
  <r>
    <n v="10808"/>
    <n v="76"/>
    <n v="18"/>
    <n v="50"/>
    <s v="Lakkaliköri"/>
    <n v="1"/>
    <x v="6"/>
    <n v="900"/>
    <x v="37"/>
    <n v="2"/>
    <x v="7"/>
    <x v="390"/>
    <d v="2015-01-09T00:00:00"/>
    <n v="8"/>
  </r>
  <r>
    <n v="10809"/>
    <n v="52"/>
    <n v="7"/>
    <n v="20"/>
    <s v="Filo Mix"/>
    <n v="5"/>
    <x v="1"/>
    <n v="140"/>
    <x v="7"/>
    <n v="7"/>
    <x v="8"/>
    <x v="390"/>
    <d v="2015-01-07T00:00:00"/>
    <n v="6"/>
  </r>
  <r>
    <n v="10810"/>
    <n v="13"/>
    <n v="6"/>
    <n v="7"/>
    <s v="Konbu"/>
    <n v="8"/>
    <x v="3"/>
    <n v="42"/>
    <x v="75"/>
    <n v="2"/>
    <x v="7"/>
    <x v="390"/>
    <d v="2015-01-07T00:00:00"/>
    <n v="6"/>
  </r>
  <r>
    <n v="10810"/>
    <n v="25"/>
    <n v="14"/>
    <n v="5"/>
    <s v="NuNuCa Nuß-Nougat-Creme"/>
    <n v="3"/>
    <x v="5"/>
    <n v="70"/>
    <x v="75"/>
    <n v="2"/>
    <x v="7"/>
    <x v="390"/>
    <d v="2015-01-07T00:00:00"/>
    <n v="6"/>
  </r>
  <r>
    <n v="10810"/>
    <n v="70"/>
    <n v="15"/>
    <n v="5"/>
    <s v="Outback Lager"/>
    <n v="1"/>
    <x v="6"/>
    <n v="75"/>
    <x v="75"/>
    <n v="2"/>
    <x v="7"/>
    <x v="390"/>
    <d v="2015-01-07T00:00:00"/>
    <n v="6"/>
  </r>
  <r>
    <n v="10811"/>
    <n v="19"/>
    <n v="9.1999999999999993"/>
    <n v="15"/>
    <s v="Teatime Chocolate Biscuits"/>
    <n v="3"/>
    <x v="5"/>
    <n v="138"/>
    <x v="67"/>
    <n v="8"/>
    <x v="6"/>
    <x v="391"/>
    <d v="2015-01-08T00:00:00"/>
    <n v="6"/>
  </r>
  <r>
    <n v="10811"/>
    <n v="23"/>
    <n v="9"/>
    <n v="18"/>
    <s v="Tunnbröd"/>
    <n v="5"/>
    <x v="1"/>
    <n v="162"/>
    <x v="67"/>
    <n v="8"/>
    <x v="6"/>
    <x v="391"/>
    <d v="2015-01-08T00:00:00"/>
    <n v="6"/>
  </r>
  <r>
    <n v="10811"/>
    <n v="40"/>
    <n v="18.399999999999999"/>
    <n v="30"/>
    <s v="Boston Crab Meat"/>
    <n v="8"/>
    <x v="3"/>
    <n v="552"/>
    <x v="67"/>
    <n v="8"/>
    <x v="6"/>
    <x v="391"/>
    <d v="2015-01-08T00:00:00"/>
    <n v="6"/>
  </r>
  <r>
    <n v="10812"/>
    <n v="31"/>
    <n v="12.5"/>
    <n v="16"/>
    <s v="Gorgonzola Telino"/>
    <n v="4"/>
    <x v="0"/>
    <n v="200"/>
    <x v="30"/>
    <n v="5"/>
    <x v="0"/>
    <x v="391"/>
    <d v="2015-01-12T00:00:00"/>
    <n v="10"/>
  </r>
  <r>
    <n v="10812"/>
    <n v="72"/>
    <n v="34.799999999999997"/>
    <n v="40"/>
    <s v="Mozzarella di Giovanni"/>
    <n v="4"/>
    <x v="0"/>
    <n v="1392"/>
    <x v="30"/>
    <n v="5"/>
    <x v="0"/>
    <x v="391"/>
    <d v="2015-01-12T00:00:00"/>
    <n v="10"/>
  </r>
  <r>
    <n v="10812"/>
    <n v="77"/>
    <n v="13"/>
    <n v="20"/>
    <s v="Original Frankfurter Grüne Soße"/>
    <n v="2"/>
    <x v="4"/>
    <n v="260"/>
    <x v="30"/>
    <n v="5"/>
    <x v="0"/>
    <x v="391"/>
    <d v="2015-01-12T00:00:00"/>
    <n v="10"/>
  </r>
  <r>
    <n v="10813"/>
    <n v="2"/>
    <n v="19"/>
    <n v="12"/>
    <s v="Chang"/>
    <n v="1"/>
    <x v="6"/>
    <n v="228"/>
    <x v="29"/>
    <n v="1"/>
    <x v="5"/>
    <x v="392"/>
    <d v="2015-01-09T00:00:00"/>
    <n v="4"/>
  </r>
  <r>
    <n v="10813"/>
    <n v="46"/>
    <n v="12"/>
    <n v="35"/>
    <s v="Spegesild"/>
    <n v="8"/>
    <x v="3"/>
    <n v="420"/>
    <x v="29"/>
    <n v="1"/>
    <x v="5"/>
    <x v="392"/>
    <d v="2015-01-09T00:00:00"/>
    <n v="4"/>
  </r>
  <r>
    <n v="10814"/>
    <n v="41"/>
    <n v="9.65"/>
    <n v="20"/>
    <s v="Jack's New England Clam Chowder"/>
    <n v="8"/>
    <x v="3"/>
    <n v="193"/>
    <x v="3"/>
    <n v="3"/>
    <x v="3"/>
    <x v="392"/>
    <d v="2015-01-14T00:00:00"/>
    <n v="9"/>
  </r>
  <r>
    <n v="10814"/>
    <n v="43"/>
    <n v="46"/>
    <n v="20"/>
    <s v="Ipoh Coffee"/>
    <n v="1"/>
    <x v="6"/>
    <n v="920"/>
    <x v="3"/>
    <n v="3"/>
    <x v="3"/>
    <x v="392"/>
    <d v="2015-01-14T00:00:00"/>
    <n v="9"/>
  </r>
  <r>
    <n v="10814"/>
    <n v="48"/>
    <n v="12.75"/>
    <n v="8"/>
    <s v="Chocolade"/>
    <n v="3"/>
    <x v="5"/>
    <n v="102"/>
    <x v="3"/>
    <n v="3"/>
    <x v="3"/>
    <x v="392"/>
    <d v="2015-01-14T00:00:00"/>
    <n v="9"/>
  </r>
  <r>
    <n v="10814"/>
    <n v="61"/>
    <n v="28.5"/>
    <n v="30"/>
    <s v="Sirop d'érable"/>
    <n v="2"/>
    <x v="4"/>
    <n v="855"/>
    <x v="3"/>
    <n v="3"/>
    <x v="3"/>
    <x v="392"/>
    <d v="2015-01-14T00:00:00"/>
    <n v="9"/>
  </r>
  <r>
    <n v="10815"/>
    <n v="33"/>
    <n v="2.5"/>
    <n v="16"/>
    <s v="Geitost"/>
    <n v="4"/>
    <x v="0"/>
    <n v="40"/>
    <x v="45"/>
    <n v="2"/>
    <x v="7"/>
    <x v="392"/>
    <d v="2015-01-14T00:00:00"/>
    <n v="9"/>
  </r>
  <r>
    <n v="10816"/>
    <n v="38"/>
    <n v="263.5"/>
    <n v="30"/>
    <s v="Côte de Blaye"/>
    <n v="1"/>
    <x v="6"/>
    <n v="7905"/>
    <x v="79"/>
    <n v="4"/>
    <x v="2"/>
    <x v="393"/>
    <d v="2015-02-04T00:00:00"/>
    <n v="29"/>
  </r>
  <r>
    <n v="10816"/>
    <n v="62"/>
    <n v="49.3"/>
    <n v="20"/>
    <s v="Tarte au sucre"/>
    <n v="3"/>
    <x v="5"/>
    <n v="986"/>
    <x v="79"/>
    <n v="4"/>
    <x v="2"/>
    <x v="393"/>
    <d v="2015-02-04T00:00:00"/>
    <n v="29"/>
  </r>
  <r>
    <n v="10817"/>
    <n v="26"/>
    <n v="31.23"/>
    <n v="40"/>
    <s v="Gumbär Gummibärchen"/>
    <n v="3"/>
    <x v="5"/>
    <n v="1249.2"/>
    <x v="44"/>
    <n v="3"/>
    <x v="3"/>
    <x v="393"/>
    <d v="2015-01-13T00:00:00"/>
    <n v="7"/>
  </r>
  <r>
    <n v="10817"/>
    <n v="38"/>
    <n v="263.5"/>
    <n v="30"/>
    <s v="Côte de Blaye"/>
    <n v="1"/>
    <x v="6"/>
    <n v="7905"/>
    <x v="44"/>
    <n v="3"/>
    <x v="3"/>
    <x v="393"/>
    <d v="2015-01-13T00:00:00"/>
    <n v="7"/>
  </r>
  <r>
    <n v="10817"/>
    <n v="40"/>
    <n v="18.399999999999999"/>
    <n v="60"/>
    <s v="Boston Crab Meat"/>
    <n v="8"/>
    <x v="3"/>
    <n v="1104"/>
    <x v="44"/>
    <n v="3"/>
    <x v="3"/>
    <x v="393"/>
    <d v="2015-01-13T00:00:00"/>
    <n v="7"/>
  </r>
  <r>
    <n v="10817"/>
    <n v="62"/>
    <n v="49.3"/>
    <n v="25"/>
    <s v="Tarte au sucre"/>
    <n v="3"/>
    <x v="5"/>
    <n v="1232.5"/>
    <x v="44"/>
    <n v="3"/>
    <x v="3"/>
    <x v="393"/>
    <d v="2015-01-13T00:00:00"/>
    <n v="7"/>
  </r>
  <r>
    <n v="10818"/>
    <n v="32"/>
    <n v="32"/>
    <n v="20"/>
    <s v="Mascarpone Fabioli"/>
    <n v="4"/>
    <x v="0"/>
    <n v="640"/>
    <x v="22"/>
    <n v="7"/>
    <x v="8"/>
    <x v="394"/>
    <d v="2015-01-12T00:00:00"/>
    <n v="5"/>
  </r>
  <r>
    <n v="10818"/>
    <n v="41"/>
    <n v="9.65"/>
    <n v="20"/>
    <s v="Jack's New England Clam Chowder"/>
    <n v="8"/>
    <x v="3"/>
    <n v="193"/>
    <x v="22"/>
    <n v="7"/>
    <x v="8"/>
    <x v="394"/>
    <d v="2015-01-12T00:00:00"/>
    <n v="5"/>
  </r>
  <r>
    <n v="10819"/>
    <n v="43"/>
    <n v="46"/>
    <n v="7"/>
    <s v="Ipoh Coffee"/>
    <n v="1"/>
    <x v="6"/>
    <n v="322"/>
    <x v="78"/>
    <n v="2"/>
    <x v="7"/>
    <x v="394"/>
    <d v="2015-01-16T00:00:00"/>
    <n v="9"/>
  </r>
  <r>
    <n v="10819"/>
    <n v="75"/>
    <n v="7.75"/>
    <n v="20"/>
    <s v="Rhönbräu Klosterbier"/>
    <n v="1"/>
    <x v="6"/>
    <n v="155"/>
    <x v="78"/>
    <n v="2"/>
    <x v="7"/>
    <x v="394"/>
    <d v="2015-01-16T00:00:00"/>
    <n v="9"/>
  </r>
  <r>
    <n v="10820"/>
    <n v="56"/>
    <n v="38"/>
    <n v="30"/>
    <s v="Gnocchi di nonna Alice"/>
    <n v="5"/>
    <x v="1"/>
    <n v="1140"/>
    <x v="13"/>
    <n v="3"/>
    <x v="3"/>
    <x v="394"/>
    <d v="2015-01-13T00:00:00"/>
    <n v="6"/>
  </r>
  <r>
    <n v="10821"/>
    <n v="35"/>
    <n v="18"/>
    <n v="20"/>
    <s v="Steeleye Stout"/>
    <n v="1"/>
    <x v="6"/>
    <n v="360"/>
    <x v="20"/>
    <n v="1"/>
    <x v="5"/>
    <x v="395"/>
    <d v="2015-01-15T00:00:00"/>
    <n v="7"/>
  </r>
  <r>
    <n v="10821"/>
    <n v="51"/>
    <n v="53"/>
    <n v="6"/>
    <s v="Manjimup Dried Apples"/>
    <n v="7"/>
    <x v="2"/>
    <n v="318"/>
    <x v="20"/>
    <n v="1"/>
    <x v="5"/>
    <x v="395"/>
    <d v="2015-01-15T00:00:00"/>
    <n v="7"/>
  </r>
  <r>
    <n v="10822"/>
    <n v="62"/>
    <n v="49.3"/>
    <n v="3"/>
    <s v="Tarte au sucre"/>
    <n v="3"/>
    <x v="5"/>
    <n v="147.89999999999998"/>
    <x v="81"/>
    <n v="6"/>
    <x v="1"/>
    <x v="395"/>
    <d v="2015-01-16T00:00:00"/>
    <n v="8"/>
  </r>
  <r>
    <n v="10822"/>
    <n v="70"/>
    <n v="15"/>
    <n v="6"/>
    <s v="Outback Lager"/>
    <n v="1"/>
    <x v="6"/>
    <n v="90"/>
    <x v="81"/>
    <n v="6"/>
    <x v="1"/>
    <x v="395"/>
    <d v="2015-01-16T00:00:00"/>
    <n v="8"/>
  </r>
  <r>
    <n v="10823"/>
    <n v="11"/>
    <n v="21"/>
    <n v="20"/>
    <s v="Queso Cabrales"/>
    <n v="4"/>
    <x v="0"/>
    <n v="420"/>
    <x v="28"/>
    <n v="5"/>
    <x v="0"/>
    <x v="396"/>
    <d v="2015-01-13T00:00:00"/>
    <n v="4"/>
  </r>
  <r>
    <n v="10823"/>
    <n v="57"/>
    <n v="19.5"/>
    <n v="15"/>
    <s v="Ravioli Angelo"/>
    <n v="5"/>
    <x v="1"/>
    <n v="292.5"/>
    <x v="28"/>
    <n v="5"/>
    <x v="0"/>
    <x v="396"/>
    <d v="2015-01-13T00:00:00"/>
    <n v="4"/>
  </r>
  <r>
    <n v="10823"/>
    <n v="59"/>
    <n v="55"/>
    <n v="40"/>
    <s v="Raclette Courdavault"/>
    <n v="4"/>
    <x v="0"/>
    <n v="2200"/>
    <x v="28"/>
    <n v="5"/>
    <x v="0"/>
    <x v="396"/>
    <d v="2015-01-13T00:00:00"/>
    <n v="4"/>
  </r>
  <r>
    <n v="10823"/>
    <n v="77"/>
    <n v="13"/>
    <n v="15"/>
    <s v="Original Frankfurter Grüne Soße"/>
    <n v="2"/>
    <x v="4"/>
    <n v="195"/>
    <x v="28"/>
    <n v="5"/>
    <x v="0"/>
    <x v="396"/>
    <d v="2015-01-13T00:00:00"/>
    <n v="4"/>
  </r>
  <r>
    <n v="10824"/>
    <n v="41"/>
    <n v="9.65"/>
    <n v="12"/>
    <s v="Jack's New England Clam Chowder"/>
    <n v="8"/>
    <x v="3"/>
    <n v="115.80000000000001"/>
    <x v="14"/>
    <n v="8"/>
    <x v="6"/>
    <x v="396"/>
    <d v="2015-01-30T00:00:00"/>
    <n v="21"/>
  </r>
  <r>
    <n v="10824"/>
    <n v="70"/>
    <n v="15"/>
    <n v="9"/>
    <s v="Outback Lager"/>
    <n v="1"/>
    <x v="6"/>
    <n v="135"/>
    <x v="14"/>
    <n v="8"/>
    <x v="6"/>
    <x v="396"/>
    <d v="2015-01-30T00:00:00"/>
    <n v="21"/>
  </r>
  <r>
    <n v="10825"/>
    <n v="26"/>
    <n v="31.23"/>
    <n v="12"/>
    <s v="Gumbär Gummibärchen"/>
    <n v="3"/>
    <x v="5"/>
    <n v="374.76"/>
    <x v="57"/>
    <n v="1"/>
    <x v="5"/>
    <x v="396"/>
    <d v="2015-01-14T00:00:00"/>
    <n v="5"/>
  </r>
  <r>
    <n v="10825"/>
    <n v="53"/>
    <n v="32.799999999999997"/>
    <n v="20"/>
    <s v="Perth Pasties"/>
    <n v="6"/>
    <x v="7"/>
    <n v="656"/>
    <x v="57"/>
    <n v="1"/>
    <x v="5"/>
    <x v="396"/>
    <d v="2015-01-14T00:00:00"/>
    <n v="5"/>
  </r>
  <r>
    <n v="10826"/>
    <n v="31"/>
    <n v="12.5"/>
    <n v="35"/>
    <s v="Gorgonzola Telino"/>
    <n v="4"/>
    <x v="0"/>
    <n v="437.5"/>
    <x v="15"/>
    <n v="6"/>
    <x v="1"/>
    <x v="397"/>
    <d v="2015-02-06T00:00:00"/>
    <n v="25"/>
  </r>
  <r>
    <n v="10826"/>
    <n v="57"/>
    <n v="19.5"/>
    <n v="15"/>
    <s v="Ravioli Angelo"/>
    <n v="5"/>
    <x v="1"/>
    <n v="292.5"/>
    <x v="15"/>
    <n v="6"/>
    <x v="1"/>
    <x v="397"/>
    <d v="2015-02-06T00:00:00"/>
    <n v="25"/>
  </r>
  <r>
    <n v="10827"/>
    <n v="10"/>
    <n v="31"/>
    <n v="15"/>
    <s v="Ikura"/>
    <n v="8"/>
    <x v="3"/>
    <n v="465"/>
    <x v="48"/>
    <n v="1"/>
    <x v="5"/>
    <x v="397"/>
    <d v="2015-02-06T00:00:00"/>
    <n v="25"/>
  </r>
  <r>
    <n v="10827"/>
    <n v="39"/>
    <n v="18"/>
    <n v="21"/>
    <s v="Chartreuse verte"/>
    <n v="1"/>
    <x v="6"/>
    <n v="378"/>
    <x v="48"/>
    <n v="1"/>
    <x v="5"/>
    <x v="397"/>
    <d v="2015-02-06T00:00:00"/>
    <n v="25"/>
  </r>
  <r>
    <n v="10828"/>
    <n v="20"/>
    <n v="81"/>
    <n v="5"/>
    <s v="Sir Rodney's Marmalade"/>
    <n v="3"/>
    <x v="5"/>
    <n v="405"/>
    <x v="73"/>
    <n v="9"/>
    <x v="4"/>
    <x v="398"/>
    <d v="2015-02-04T00:00:00"/>
    <n v="22"/>
  </r>
  <r>
    <n v="10828"/>
    <n v="38"/>
    <n v="263.5"/>
    <n v="2"/>
    <s v="Côte de Blaye"/>
    <n v="1"/>
    <x v="6"/>
    <n v="527"/>
    <x v="73"/>
    <n v="9"/>
    <x v="4"/>
    <x v="398"/>
    <d v="2015-02-04T00:00:00"/>
    <n v="22"/>
  </r>
  <r>
    <n v="10829"/>
    <n v="2"/>
    <n v="19"/>
    <n v="10"/>
    <s v="Chang"/>
    <n v="1"/>
    <x v="6"/>
    <n v="190"/>
    <x v="42"/>
    <n v="9"/>
    <x v="4"/>
    <x v="398"/>
    <d v="2015-01-23T00:00:00"/>
    <n v="10"/>
  </r>
  <r>
    <n v="10829"/>
    <n v="8"/>
    <n v="40"/>
    <n v="20"/>
    <s v="Northwoods Cranberry Sauce"/>
    <n v="2"/>
    <x v="4"/>
    <n v="800"/>
    <x v="42"/>
    <n v="9"/>
    <x v="4"/>
    <x v="398"/>
    <d v="2015-01-23T00:00:00"/>
    <n v="10"/>
  </r>
  <r>
    <n v="10829"/>
    <n v="13"/>
    <n v="6"/>
    <n v="10"/>
    <s v="Konbu"/>
    <n v="8"/>
    <x v="3"/>
    <n v="60"/>
    <x v="42"/>
    <n v="9"/>
    <x v="4"/>
    <x v="398"/>
    <d v="2015-01-23T00:00:00"/>
    <n v="10"/>
  </r>
  <r>
    <n v="10829"/>
    <n v="60"/>
    <n v="34"/>
    <n v="21"/>
    <s v="Camembert Pierrot"/>
    <n v="4"/>
    <x v="0"/>
    <n v="714"/>
    <x v="42"/>
    <n v="9"/>
    <x v="4"/>
    <x v="398"/>
    <d v="2015-01-23T00:00:00"/>
    <n v="10"/>
  </r>
  <r>
    <n v="10830"/>
    <n v="6"/>
    <n v="25"/>
    <n v="6"/>
    <s v="Grandma's Boysenberry Spread"/>
    <n v="2"/>
    <x v="4"/>
    <n v="150"/>
    <x v="33"/>
    <n v="4"/>
    <x v="2"/>
    <x v="398"/>
    <d v="2015-01-21T00:00:00"/>
    <n v="8"/>
  </r>
  <r>
    <n v="10830"/>
    <n v="39"/>
    <n v="18"/>
    <n v="28"/>
    <s v="Chartreuse verte"/>
    <n v="1"/>
    <x v="6"/>
    <n v="504"/>
    <x v="33"/>
    <n v="4"/>
    <x v="2"/>
    <x v="398"/>
    <d v="2015-01-21T00:00:00"/>
    <n v="8"/>
  </r>
  <r>
    <n v="10830"/>
    <n v="60"/>
    <n v="34"/>
    <n v="30"/>
    <s v="Camembert Pierrot"/>
    <n v="4"/>
    <x v="0"/>
    <n v="1020"/>
    <x v="33"/>
    <n v="4"/>
    <x v="2"/>
    <x v="398"/>
    <d v="2015-01-21T00:00:00"/>
    <n v="8"/>
  </r>
  <r>
    <n v="10830"/>
    <n v="68"/>
    <n v="12.5"/>
    <n v="24"/>
    <s v="Scottish Longbreads"/>
    <n v="3"/>
    <x v="5"/>
    <n v="300"/>
    <x v="33"/>
    <n v="4"/>
    <x v="2"/>
    <x v="398"/>
    <d v="2015-01-21T00:00:00"/>
    <n v="8"/>
  </r>
  <r>
    <n v="10831"/>
    <n v="19"/>
    <n v="9.1999999999999993"/>
    <n v="2"/>
    <s v="Teatime Chocolate Biscuits"/>
    <n v="3"/>
    <x v="5"/>
    <n v="18.399999999999999"/>
    <x v="65"/>
    <n v="3"/>
    <x v="3"/>
    <x v="399"/>
    <d v="2015-01-23T00:00:00"/>
    <n v="9"/>
  </r>
  <r>
    <n v="10831"/>
    <n v="35"/>
    <n v="18"/>
    <n v="8"/>
    <s v="Steeleye Stout"/>
    <n v="1"/>
    <x v="6"/>
    <n v="144"/>
    <x v="65"/>
    <n v="3"/>
    <x v="3"/>
    <x v="399"/>
    <d v="2015-01-23T00:00:00"/>
    <n v="9"/>
  </r>
  <r>
    <n v="10831"/>
    <n v="38"/>
    <n v="263.5"/>
    <n v="8"/>
    <s v="Côte de Blaye"/>
    <n v="1"/>
    <x v="6"/>
    <n v="2108"/>
    <x v="65"/>
    <n v="3"/>
    <x v="3"/>
    <x v="399"/>
    <d v="2015-01-23T00:00:00"/>
    <n v="9"/>
  </r>
  <r>
    <n v="10831"/>
    <n v="43"/>
    <n v="46"/>
    <n v="9"/>
    <s v="Ipoh Coffee"/>
    <n v="1"/>
    <x v="6"/>
    <n v="414"/>
    <x v="65"/>
    <n v="3"/>
    <x v="3"/>
    <x v="399"/>
    <d v="2015-01-23T00:00:00"/>
    <n v="9"/>
  </r>
  <r>
    <n v="10832"/>
    <n v="13"/>
    <n v="6"/>
    <n v="3"/>
    <s v="Konbu"/>
    <n v="8"/>
    <x v="3"/>
    <n v="18"/>
    <x v="53"/>
    <n v="2"/>
    <x v="7"/>
    <x v="399"/>
    <d v="2015-01-19T00:00:00"/>
    <n v="5"/>
  </r>
  <r>
    <n v="10832"/>
    <n v="25"/>
    <n v="14"/>
    <n v="10"/>
    <s v="NuNuCa Nuß-Nougat-Creme"/>
    <n v="3"/>
    <x v="5"/>
    <n v="140"/>
    <x v="53"/>
    <n v="2"/>
    <x v="7"/>
    <x v="399"/>
    <d v="2015-01-19T00:00:00"/>
    <n v="5"/>
  </r>
  <r>
    <n v="10832"/>
    <n v="44"/>
    <n v="19.45"/>
    <n v="16"/>
    <s v="Gula Malacca"/>
    <n v="2"/>
    <x v="4"/>
    <n v="311.2"/>
    <x v="53"/>
    <n v="2"/>
    <x v="7"/>
    <x v="399"/>
    <d v="2015-01-19T00:00:00"/>
    <n v="5"/>
  </r>
  <r>
    <n v="10832"/>
    <n v="64"/>
    <n v="33.25"/>
    <n v="3"/>
    <s v="Wimmers gute Semmelknödel"/>
    <n v="5"/>
    <x v="1"/>
    <n v="99.75"/>
    <x v="53"/>
    <n v="2"/>
    <x v="7"/>
    <x v="399"/>
    <d v="2015-01-19T00:00:00"/>
    <n v="5"/>
  </r>
  <r>
    <n v="10833"/>
    <n v="7"/>
    <n v="30"/>
    <n v="20"/>
    <s v="Uncle Bob's Organic Dried Pears"/>
    <n v="7"/>
    <x v="2"/>
    <n v="600"/>
    <x v="11"/>
    <n v="6"/>
    <x v="1"/>
    <x v="400"/>
    <d v="2015-01-23T00:00:00"/>
    <n v="8"/>
  </r>
  <r>
    <n v="10833"/>
    <n v="31"/>
    <n v="12.5"/>
    <n v="9"/>
    <s v="Gorgonzola Telino"/>
    <n v="4"/>
    <x v="0"/>
    <n v="112.5"/>
    <x v="11"/>
    <n v="6"/>
    <x v="1"/>
    <x v="400"/>
    <d v="2015-01-23T00:00:00"/>
    <n v="8"/>
  </r>
  <r>
    <n v="10833"/>
    <n v="53"/>
    <n v="32.799999999999997"/>
    <n v="9"/>
    <s v="Perth Pasties"/>
    <n v="6"/>
    <x v="7"/>
    <n v="295.2"/>
    <x v="11"/>
    <n v="6"/>
    <x v="1"/>
    <x v="400"/>
    <d v="2015-01-23T00:00:00"/>
    <n v="8"/>
  </r>
  <r>
    <n v="10834"/>
    <n v="29"/>
    <n v="123.79"/>
    <n v="8"/>
    <s v="Thüringer Rostbratwurst"/>
    <n v="6"/>
    <x v="7"/>
    <n v="990.32"/>
    <x v="33"/>
    <n v="1"/>
    <x v="5"/>
    <x v="400"/>
    <d v="2015-01-19T00:00:00"/>
    <n v="4"/>
  </r>
  <r>
    <n v="10834"/>
    <n v="30"/>
    <n v="25.89"/>
    <n v="20"/>
    <s v="Nord-Ost Matjeshering"/>
    <n v="8"/>
    <x v="3"/>
    <n v="517.79999999999995"/>
    <x v="33"/>
    <n v="1"/>
    <x v="5"/>
    <x v="400"/>
    <d v="2015-01-19T00:00:00"/>
    <n v="4"/>
  </r>
  <r>
    <n v="10835"/>
    <n v="59"/>
    <n v="55"/>
    <n v="15"/>
    <s v="Raclette Courdavault"/>
    <n v="4"/>
    <x v="0"/>
    <n v="825"/>
    <x v="85"/>
    <n v="1"/>
    <x v="5"/>
    <x v="400"/>
    <d v="2015-01-21T00:00:00"/>
    <n v="6"/>
  </r>
  <r>
    <n v="10835"/>
    <n v="77"/>
    <n v="13"/>
    <n v="2"/>
    <s v="Original Frankfurter Grüne Soße"/>
    <n v="2"/>
    <x v="4"/>
    <n v="26"/>
    <x v="85"/>
    <n v="1"/>
    <x v="5"/>
    <x v="400"/>
    <d v="2015-01-21T00:00:00"/>
    <n v="6"/>
  </r>
  <r>
    <n v="10836"/>
    <n v="22"/>
    <n v="21"/>
    <n v="52"/>
    <s v="Gustaf's Knackebröd"/>
    <n v="5"/>
    <x v="1"/>
    <n v="1092"/>
    <x v="9"/>
    <n v="7"/>
    <x v="8"/>
    <x v="401"/>
    <d v="2015-01-21T00:00:00"/>
    <n v="5"/>
  </r>
  <r>
    <n v="10836"/>
    <n v="35"/>
    <n v="18"/>
    <n v="6"/>
    <s v="Steeleye Stout"/>
    <n v="1"/>
    <x v="6"/>
    <n v="108"/>
    <x v="9"/>
    <n v="7"/>
    <x v="8"/>
    <x v="401"/>
    <d v="2015-01-21T00:00:00"/>
    <n v="5"/>
  </r>
  <r>
    <n v="10836"/>
    <n v="57"/>
    <n v="19.5"/>
    <n v="24"/>
    <s v="Ravioli Angelo"/>
    <n v="5"/>
    <x v="1"/>
    <n v="468"/>
    <x v="9"/>
    <n v="7"/>
    <x v="8"/>
    <x v="401"/>
    <d v="2015-01-21T00:00:00"/>
    <n v="5"/>
  </r>
  <r>
    <n v="10836"/>
    <n v="60"/>
    <n v="34"/>
    <n v="60"/>
    <s v="Camembert Pierrot"/>
    <n v="4"/>
    <x v="0"/>
    <n v="2040"/>
    <x v="9"/>
    <n v="7"/>
    <x v="8"/>
    <x v="401"/>
    <d v="2015-01-21T00:00:00"/>
    <n v="5"/>
  </r>
  <r>
    <n v="10836"/>
    <n v="64"/>
    <n v="33.25"/>
    <n v="30"/>
    <s v="Wimmers gute Semmelknödel"/>
    <n v="5"/>
    <x v="1"/>
    <n v="997.5"/>
    <x v="9"/>
    <n v="7"/>
    <x v="8"/>
    <x v="401"/>
    <d v="2015-01-21T00:00:00"/>
    <n v="5"/>
  </r>
  <r>
    <n v="10837"/>
    <n v="13"/>
    <n v="6"/>
    <n v="6"/>
    <s v="Konbu"/>
    <n v="8"/>
    <x v="3"/>
    <n v="36"/>
    <x v="25"/>
    <n v="9"/>
    <x v="4"/>
    <x v="401"/>
    <d v="2015-01-23T00:00:00"/>
    <n v="7"/>
  </r>
  <r>
    <n v="10837"/>
    <n v="40"/>
    <n v="18.399999999999999"/>
    <n v="25"/>
    <s v="Boston Crab Meat"/>
    <n v="8"/>
    <x v="3"/>
    <n v="459.99999999999994"/>
    <x v="25"/>
    <n v="9"/>
    <x v="4"/>
    <x v="401"/>
    <d v="2015-01-23T00:00:00"/>
    <n v="7"/>
  </r>
  <r>
    <n v="10837"/>
    <n v="47"/>
    <n v="9.5"/>
    <n v="40"/>
    <s v="Zaanse koeken"/>
    <n v="3"/>
    <x v="5"/>
    <n v="380"/>
    <x v="25"/>
    <n v="9"/>
    <x v="4"/>
    <x v="401"/>
    <d v="2015-01-23T00:00:00"/>
    <n v="7"/>
  </r>
  <r>
    <n v="10837"/>
    <n v="76"/>
    <n v="18"/>
    <n v="21"/>
    <s v="Lakkaliköri"/>
    <n v="1"/>
    <x v="6"/>
    <n v="378"/>
    <x v="25"/>
    <n v="9"/>
    <x v="4"/>
    <x v="401"/>
    <d v="2015-01-23T00:00:00"/>
    <n v="7"/>
  </r>
  <r>
    <n v="10838"/>
    <n v="1"/>
    <n v="18"/>
    <n v="4"/>
    <s v="Chai"/>
    <n v="1"/>
    <x v="6"/>
    <n v="72"/>
    <x v="67"/>
    <n v="3"/>
    <x v="3"/>
    <x v="402"/>
    <d v="2015-01-23T00:00:00"/>
    <n v="4"/>
  </r>
  <r>
    <n v="10838"/>
    <n v="18"/>
    <n v="62.5"/>
    <n v="25"/>
    <s v="Carnarvon Tigers"/>
    <n v="8"/>
    <x v="3"/>
    <n v="1562.5"/>
    <x v="67"/>
    <n v="3"/>
    <x v="3"/>
    <x v="402"/>
    <d v="2015-01-23T00:00:00"/>
    <n v="4"/>
  </r>
  <r>
    <n v="10838"/>
    <n v="36"/>
    <n v="19"/>
    <n v="50"/>
    <s v="Inlagd Sill"/>
    <n v="8"/>
    <x v="3"/>
    <n v="950"/>
    <x v="67"/>
    <n v="3"/>
    <x v="3"/>
    <x v="402"/>
    <d v="2015-01-23T00:00:00"/>
    <n v="4"/>
  </r>
  <r>
    <n v="10839"/>
    <n v="58"/>
    <n v="13.25"/>
    <n v="30"/>
    <s v="Escargots de Bourgogne"/>
    <n v="8"/>
    <x v="3"/>
    <n v="397.5"/>
    <x v="33"/>
    <n v="3"/>
    <x v="3"/>
    <x v="402"/>
    <d v="2015-01-22T00:00:00"/>
    <n v="3"/>
  </r>
  <r>
    <n v="10839"/>
    <n v="72"/>
    <n v="34.799999999999997"/>
    <n v="15"/>
    <s v="Mozzarella di Giovanni"/>
    <n v="4"/>
    <x v="0"/>
    <n v="522"/>
    <x v="33"/>
    <n v="3"/>
    <x v="3"/>
    <x v="402"/>
    <d v="2015-01-22T00:00:00"/>
    <n v="3"/>
  </r>
  <r>
    <n v="10840"/>
    <n v="25"/>
    <n v="14"/>
    <n v="6"/>
    <s v="NuNuCa Nuß-Nougat-Creme"/>
    <n v="3"/>
    <x v="5"/>
    <n v="84"/>
    <x v="67"/>
    <n v="4"/>
    <x v="2"/>
    <x v="402"/>
    <d v="2015-02-16T00:00:00"/>
    <n v="28"/>
  </r>
  <r>
    <n v="10840"/>
    <n v="39"/>
    <n v="18"/>
    <n v="10"/>
    <s v="Chartreuse verte"/>
    <n v="1"/>
    <x v="6"/>
    <n v="180"/>
    <x v="67"/>
    <n v="4"/>
    <x v="2"/>
    <x v="402"/>
    <d v="2015-02-16T00:00:00"/>
    <n v="28"/>
  </r>
  <r>
    <n v="10841"/>
    <n v="10"/>
    <n v="31"/>
    <n v="16"/>
    <s v="Ikura"/>
    <n v="8"/>
    <x v="3"/>
    <n v="496"/>
    <x v="4"/>
    <n v="5"/>
    <x v="0"/>
    <x v="403"/>
    <d v="2015-01-29T00:00:00"/>
    <n v="9"/>
  </r>
  <r>
    <n v="10841"/>
    <n v="56"/>
    <n v="38"/>
    <n v="30"/>
    <s v="Gnocchi di nonna Alice"/>
    <n v="5"/>
    <x v="1"/>
    <n v="1140"/>
    <x v="4"/>
    <n v="5"/>
    <x v="0"/>
    <x v="403"/>
    <d v="2015-01-29T00:00:00"/>
    <n v="9"/>
  </r>
  <r>
    <n v="10841"/>
    <n v="59"/>
    <n v="55"/>
    <n v="50"/>
    <s v="Raclette Courdavault"/>
    <n v="4"/>
    <x v="0"/>
    <n v="2750"/>
    <x v="4"/>
    <n v="5"/>
    <x v="0"/>
    <x v="403"/>
    <d v="2015-01-29T00:00:00"/>
    <n v="9"/>
  </r>
  <r>
    <n v="10841"/>
    <n v="77"/>
    <n v="13"/>
    <n v="15"/>
    <s v="Original Frankfurter Grüne Soße"/>
    <n v="2"/>
    <x v="4"/>
    <n v="195"/>
    <x v="4"/>
    <n v="5"/>
    <x v="0"/>
    <x v="403"/>
    <d v="2015-01-29T00:00:00"/>
    <n v="9"/>
  </r>
  <r>
    <n v="10842"/>
    <n v="11"/>
    <n v="21"/>
    <n v="15"/>
    <s v="Queso Cabrales"/>
    <n v="4"/>
    <x v="0"/>
    <n v="315"/>
    <x v="23"/>
    <n v="1"/>
    <x v="5"/>
    <x v="403"/>
    <d v="2015-01-29T00:00:00"/>
    <n v="9"/>
  </r>
  <r>
    <n v="10842"/>
    <n v="43"/>
    <n v="46"/>
    <n v="5"/>
    <s v="Ipoh Coffee"/>
    <n v="1"/>
    <x v="6"/>
    <n v="230"/>
    <x v="23"/>
    <n v="1"/>
    <x v="5"/>
    <x v="403"/>
    <d v="2015-01-29T00:00:00"/>
    <n v="9"/>
  </r>
  <r>
    <n v="10842"/>
    <n v="68"/>
    <n v="12.5"/>
    <n v="20"/>
    <s v="Scottish Longbreads"/>
    <n v="3"/>
    <x v="5"/>
    <n v="250"/>
    <x v="23"/>
    <n v="1"/>
    <x v="5"/>
    <x v="403"/>
    <d v="2015-01-29T00:00:00"/>
    <n v="9"/>
  </r>
  <r>
    <n v="10842"/>
    <n v="70"/>
    <n v="15"/>
    <n v="12"/>
    <s v="Outback Lager"/>
    <n v="1"/>
    <x v="6"/>
    <n v="180"/>
    <x v="23"/>
    <n v="1"/>
    <x v="5"/>
    <x v="403"/>
    <d v="2015-01-29T00:00:00"/>
    <n v="9"/>
  </r>
  <r>
    <n v="10843"/>
    <n v="51"/>
    <n v="53"/>
    <n v="4"/>
    <s v="Manjimup Dried Apples"/>
    <n v="7"/>
    <x v="2"/>
    <n v="212"/>
    <x v="3"/>
    <n v="4"/>
    <x v="2"/>
    <x v="404"/>
    <d v="2015-01-26T00:00:00"/>
    <n v="5"/>
  </r>
  <r>
    <n v="10844"/>
    <n v="22"/>
    <n v="21"/>
    <n v="35"/>
    <s v="Gustaf's Knackebröd"/>
    <n v="5"/>
    <x v="1"/>
    <n v="735"/>
    <x v="54"/>
    <n v="8"/>
    <x v="6"/>
    <x v="404"/>
    <d v="2015-01-26T00:00:00"/>
    <n v="5"/>
  </r>
  <r>
    <n v="10845"/>
    <n v="23"/>
    <n v="9"/>
    <n v="70"/>
    <s v="Tunnbröd"/>
    <n v="5"/>
    <x v="1"/>
    <n v="630"/>
    <x v="21"/>
    <n v="8"/>
    <x v="6"/>
    <x v="404"/>
    <d v="2015-01-30T00:00:00"/>
    <n v="9"/>
  </r>
  <r>
    <n v="10845"/>
    <n v="35"/>
    <n v="18"/>
    <n v="25"/>
    <s v="Steeleye Stout"/>
    <n v="1"/>
    <x v="6"/>
    <n v="450"/>
    <x v="21"/>
    <n v="8"/>
    <x v="6"/>
    <x v="404"/>
    <d v="2015-01-30T00:00:00"/>
    <n v="9"/>
  </r>
  <r>
    <n v="10845"/>
    <n v="42"/>
    <n v="14"/>
    <n v="42"/>
    <s v="Singaporean Hokkien Fried Mee"/>
    <n v="5"/>
    <x v="1"/>
    <n v="588"/>
    <x v="21"/>
    <n v="8"/>
    <x v="6"/>
    <x v="404"/>
    <d v="2015-01-30T00:00:00"/>
    <n v="9"/>
  </r>
  <r>
    <n v="10845"/>
    <n v="58"/>
    <n v="13.25"/>
    <n v="60"/>
    <s v="Escargots de Bourgogne"/>
    <n v="8"/>
    <x v="3"/>
    <n v="795"/>
    <x v="21"/>
    <n v="8"/>
    <x v="6"/>
    <x v="404"/>
    <d v="2015-01-30T00:00:00"/>
    <n v="9"/>
  </r>
  <r>
    <n v="10845"/>
    <n v="64"/>
    <n v="33.25"/>
    <n v="48"/>
    <s v="Wimmers gute Semmelknödel"/>
    <n v="5"/>
    <x v="1"/>
    <n v="1596"/>
    <x v="21"/>
    <n v="8"/>
    <x v="6"/>
    <x v="404"/>
    <d v="2015-01-30T00:00:00"/>
    <n v="9"/>
  </r>
  <r>
    <n v="10846"/>
    <n v="4"/>
    <n v="22"/>
    <n v="21"/>
    <s v="Chef Anton's Cajun Seasoning"/>
    <n v="2"/>
    <x v="4"/>
    <n v="462"/>
    <x v="4"/>
    <n v="2"/>
    <x v="7"/>
    <x v="405"/>
    <d v="2015-01-23T00:00:00"/>
    <n v="1"/>
  </r>
  <r>
    <n v="10846"/>
    <n v="70"/>
    <n v="15"/>
    <n v="30"/>
    <s v="Outback Lager"/>
    <n v="1"/>
    <x v="6"/>
    <n v="450"/>
    <x v="4"/>
    <n v="2"/>
    <x v="7"/>
    <x v="405"/>
    <d v="2015-01-23T00:00:00"/>
    <n v="1"/>
  </r>
  <r>
    <n v="10846"/>
    <n v="74"/>
    <n v="10"/>
    <n v="20"/>
    <s v="Longlife Tofu"/>
    <n v="7"/>
    <x v="2"/>
    <n v="200"/>
    <x v="4"/>
    <n v="2"/>
    <x v="7"/>
    <x v="405"/>
    <d v="2015-01-23T00:00:00"/>
    <n v="1"/>
  </r>
  <r>
    <n v="10847"/>
    <n v="1"/>
    <n v="18"/>
    <n v="80"/>
    <s v="Chai"/>
    <n v="1"/>
    <x v="6"/>
    <n v="1440"/>
    <x v="45"/>
    <n v="4"/>
    <x v="2"/>
    <x v="405"/>
    <d v="2015-02-10T00:00:00"/>
    <n v="19"/>
  </r>
  <r>
    <n v="10847"/>
    <n v="19"/>
    <n v="9.1999999999999993"/>
    <n v="12"/>
    <s v="Teatime Chocolate Biscuits"/>
    <n v="3"/>
    <x v="5"/>
    <n v="110.39999999999999"/>
    <x v="45"/>
    <n v="4"/>
    <x v="2"/>
    <x v="405"/>
    <d v="2015-02-10T00:00:00"/>
    <n v="19"/>
  </r>
  <r>
    <n v="10847"/>
    <n v="37"/>
    <n v="26"/>
    <n v="60"/>
    <s v="Gravad lax"/>
    <n v="8"/>
    <x v="3"/>
    <n v="1560"/>
    <x v="45"/>
    <n v="4"/>
    <x v="2"/>
    <x v="405"/>
    <d v="2015-02-10T00:00:00"/>
    <n v="19"/>
  </r>
  <r>
    <n v="10847"/>
    <n v="45"/>
    <n v="9.5"/>
    <n v="36"/>
    <s v="Rogede sild"/>
    <n v="8"/>
    <x v="3"/>
    <n v="342"/>
    <x v="45"/>
    <n v="4"/>
    <x v="2"/>
    <x v="405"/>
    <d v="2015-02-10T00:00:00"/>
    <n v="19"/>
  </r>
  <r>
    <n v="10847"/>
    <n v="60"/>
    <n v="34"/>
    <n v="45"/>
    <s v="Camembert Pierrot"/>
    <n v="4"/>
    <x v="0"/>
    <n v="1530"/>
    <x v="45"/>
    <n v="4"/>
    <x v="2"/>
    <x v="405"/>
    <d v="2015-02-10T00:00:00"/>
    <n v="19"/>
  </r>
  <r>
    <n v="10847"/>
    <n v="71"/>
    <n v="21.5"/>
    <n v="55"/>
    <s v="Flotemysost"/>
    <n v="4"/>
    <x v="0"/>
    <n v="1182.5"/>
    <x v="45"/>
    <n v="4"/>
    <x v="2"/>
    <x v="405"/>
    <d v="2015-02-10T00:00:00"/>
    <n v="19"/>
  </r>
  <r>
    <n v="10848"/>
    <n v="5"/>
    <n v="21.35"/>
    <n v="30"/>
    <s v="Chef Anton's Gumbo Mix"/>
    <n v="2"/>
    <x v="4"/>
    <n v="640.5"/>
    <x v="72"/>
    <n v="7"/>
    <x v="8"/>
    <x v="406"/>
    <d v="2015-01-29T00:00:00"/>
    <n v="6"/>
  </r>
  <r>
    <n v="10848"/>
    <n v="9"/>
    <n v="97"/>
    <n v="3"/>
    <s v="Mishi Kobe Niku"/>
    <n v="6"/>
    <x v="7"/>
    <n v="291"/>
    <x v="72"/>
    <n v="7"/>
    <x v="8"/>
    <x v="406"/>
    <d v="2015-01-29T00:00:00"/>
    <n v="6"/>
  </r>
  <r>
    <n v="10849"/>
    <n v="3"/>
    <n v="10"/>
    <n v="49"/>
    <s v="Aniseed Syrup"/>
    <n v="2"/>
    <x v="4"/>
    <n v="490"/>
    <x v="44"/>
    <n v="9"/>
    <x v="4"/>
    <x v="406"/>
    <d v="2015-01-30T00:00:00"/>
    <n v="7"/>
  </r>
  <r>
    <n v="10849"/>
    <n v="26"/>
    <n v="31.23"/>
    <n v="18"/>
    <s v="Gumbär Gummibärchen"/>
    <n v="3"/>
    <x v="5"/>
    <n v="562.14"/>
    <x v="44"/>
    <n v="9"/>
    <x v="4"/>
    <x v="406"/>
    <d v="2015-01-30T00:00:00"/>
    <n v="7"/>
  </r>
  <r>
    <n v="10850"/>
    <n v="25"/>
    <n v="14"/>
    <n v="20"/>
    <s v="NuNuCa Nuß-Nougat-Creme"/>
    <n v="3"/>
    <x v="5"/>
    <n v="280"/>
    <x v="3"/>
    <n v="1"/>
    <x v="5"/>
    <x v="406"/>
    <d v="2015-01-30T00:00:00"/>
    <n v="7"/>
  </r>
  <r>
    <n v="10850"/>
    <n v="33"/>
    <n v="2.5"/>
    <n v="4"/>
    <s v="Geitost"/>
    <n v="4"/>
    <x v="0"/>
    <n v="10"/>
    <x v="3"/>
    <n v="1"/>
    <x v="5"/>
    <x v="406"/>
    <d v="2015-01-30T00:00:00"/>
    <n v="7"/>
  </r>
  <r>
    <n v="10850"/>
    <n v="70"/>
    <n v="15"/>
    <n v="30"/>
    <s v="Outback Lager"/>
    <n v="1"/>
    <x v="6"/>
    <n v="450"/>
    <x v="3"/>
    <n v="1"/>
    <x v="5"/>
    <x v="406"/>
    <d v="2015-01-30T00:00:00"/>
    <n v="7"/>
  </r>
  <r>
    <n v="10851"/>
    <n v="2"/>
    <n v="19"/>
    <n v="5"/>
    <s v="Chang"/>
    <n v="1"/>
    <x v="6"/>
    <n v="95"/>
    <x v="29"/>
    <n v="5"/>
    <x v="0"/>
    <x v="407"/>
    <d v="2015-02-02T00:00:00"/>
    <n v="7"/>
  </r>
  <r>
    <n v="10851"/>
    <n v="25"/>
    <n v="14"/>
    <n v="10"/>
    <s v="NuNuCa Nuß-Nougat-Creme"/>
    <n v="3"/>
    <x v="5"/>
    <n v="140"/>
    <x v="29"/>
    <n v="5"/>
    <x v="0"/>
    <x v="407"/>
    <d v="2015-02-02T00:00:00"/>
    <n v="7"/>
  </r>
  <r>
    <n v="10851"/>
    <n v="57"/>
    <n v="19.5"/>
    <n v="10"/>
    <s v="Ravioli Angelo"/>
    <n v="5"/>
    <x v="1"/>
    <n v="195"/>
    <x v="29"/>
    <n v="5"/>
    <x v="0"/>
    <x v="407"/>
    <d v="2015-02-02T00:00:00"/>
    <n v="7"/>
  </r>
  <r>
    <n v="10851"/>
    <n v="59"/>
    <n v="55"/>
    <n v="42"/>
    <s v="Raclette Courdavault"/>
    <n v="4"/>
    <x v="0"/>
    <n v="2310"/>
    <x v="29"/>
    <n v="5"/>
    <x v="0"/>
    <x v="407"/>
    <d v="2015-02-02T00:00:00"/>
    <n v="7"/>
  </r>
  <r>
    <n v="10852"/>
    <n v="2"/>
    <n v="19"/>
    <n v="15"/>
    <s v="Chang"/>
    <n v="1"/>
    <x v="6"/>
    <n v="285"/>
    <x v="13"/>
    <n v="8"/>
    <x v="6"/>
    <x v="407"/>
    <d v="2015-01-30T00:00:00"/>
    <n v="4"/>
  </r>
  <r>
    <n v="10852"/>
    <n v="17"/>
    <n v="39"/>
    <n v="6"/>
    <s v="Alice Mutton"/>
    <n v="6"/>
    <x v="7"/>
    <n v="234"/>
    <x v="13"/>
    <n v="8"/>
    <x v="6"/>
    <x v="407"/>
    <d v="2015-01-30T00:00:00"/>
    <n v="4"/>
  </r>
  <r>
    <n v="10852"/>
    <n v="62"/>
    <n v="49.3"/>
    <n v="50"/>
    <s v="Tarte au sucre"/>
    <n v="3"/>
    <x v="5"/>
    <n v="2465"/>
    <x v="13"/>
    <n v="8"/>
    <x v="6"/>
    <x v="407"/>
    <d v="2015-01-30T00:00:00"/>
    <n v="4"/>
  </r>
  <r>
    <n v="10853"/>
    <n v="18"/>
    <n v="62.5"/>
    <n v="10"/>
    <s v="Carnarvon Tigers"/>
    <n v="8"/>
    <x v="3"/>
    <n v="625"/>
    <x v="76"/>
    <n v="9"/>
    <x v="4"/>
    <x v="408"/>
    <d v="2015-02-03T00:00:00"/>
    <n v="7"/>
  </r>
  <r>
    <n v="10854"/>
    <n v="10"/>
    <n v="31"/>
    <n v="100"/>
    <s v="Ikura"/>
    <n v="8"/>
    <x v="3"/>
    <n v="3100"/>
    <x v="9"/>
    <n v="3"/>
    <x v="3"/>
    <x v="408"/>
    <d v="2015-02-05T00:00:00"/>
    <n v="9"/>
  </r>
  <r>
    <n v="10854"/>
    <n v="13"/>
    <n v="6"/>
    <n v="65"/>
    <s v="Konbu"/>
    <n v="8"/>
    <x v="3"/>
    <n v="390"/>
    <x v="9"/>
    <n v="3"/>
    <x v="3"/>
    <x v="408"/>
    <d v="2015-02-05T00:00:00"/>
    <n v="9"/>
  </r>
  <r>
    <n v="10855"/>
    <n v="16"/>
    <n v="17.45"/>
    <n v="50"/>
    <s v="Pavlova"/>
    <n v="3"/>
    <x v="5"/>
    <n v="872.5"/>
    <x v="37"/>
    <n v="3"/>
    <x v="3"/>
    <x v="408"/>
    <d v="2015-02-04T00:00:00"/>
    <n v="8"/>
  </r>
  <r>
    <n v="10855"/>
    <n v="31"/>
    <n v="12.5"/>
    <n v="14"/>
    <s v="Gorgonzola Telino"/>
    <n v="4"/>
    <x v="0"/>
    <n v="175"/>
    <x v="37"/>
    <n v="3"/>
    <x v="3"/>
    <x v="408"/>
    <d v="2015-02-04T00:00:00"/>
    <n v="8"/>
  </r>
  <r>
    <n v="10855"/>
    <n v="56"/>
    <n v="38"/>
    <n v="24"/>
    <s v="Gnocchi di nonna Alice"/>
    <n v="5"/>
    <x v="1"/>
    <n v="912"/>
    <x v="37"/>
    <n v="3"/>
    <x v="3"/>
    <x v="408"/>
    <d v="2015-02-04T00:00:00"/>
    <n v="8"/>
  </r>
  <r>
    <n v="10855"/>
    <n v="65"/>
    <n v="21.05"/>
    <n v="15"/>
    <s v="Louisiana Fiery Hot Pepper Sauce"/>
    <n v="2"/>
    <x v="4"/>
    <n v="315.75"/>
    <x v="37"/>
    <n v="3"/>
    <x v="3"/>
    <x v="408"/>
    <d v="2015-02-04T00:00:00"/>
    <n v="8"/>
  </r>
  <r>
    <n v="10856"/>
    <n v="2"/>
    <n v="19"/>
    <n v="20"/>
    <s v="Chang"/>
    <n v="1"/>
    <x v="6"/>
    <n v="380"/>
    <x v="59"/>
    <n v="3"/>
    <x v="3"/>
    <x v="409"/>
    <d v="2015-02-10T00:00:00"/>
    <n v="13"/>
  </r>
  <r>
    <n v="10856"/>
    <n v="42"/>
    <n v="14"/>
    <n v="20"/>
    <s v="Singaporean Hokkien Fried Mee"/>
    <n v="5"/>
    <x v="1"/>
    <n v="280"/>
    <x v="59"/>
    <n v="3"/>
    <x v="3"/>
    <x v="409"/>
    <d v="2015-02-10T00:00:00"/>
    <n v="13"/>
  </r>
  <r>
    <n v="10857"/>
    <n v="3"/>
    <n v="10"/>
    <n v="30"/>
    <s v="Aniseed Syrup"/>
    <n v="2"/>
    <x v="4"/>
    <n v="300"/>
    <x v="25"/>
    <n v="8"/>
    <x v="6"/>
    <x v="409"/>
    <d v="2015-02-06T00:00:00"/>
    <n v="9"/>
  </r>
  <r>
    <n v="10857"/>
    <n v="26"/>
    <n v="31.23"/>
    <n v="35"/>
    <s v="Gumbär Gummibärchen"/>
    <n v="3"/>
    <x v="5"/>
    <n v="1093.05"/>
    <x v="25"/>
    <n v="8"/>
    <x v="6"/>
    <x v="409"/>
    <d v="2015-02-06T00:00:00"/>
    <n v="9"/>
  </r>
  <r>
    <n v="10857"/>
    <n v="29"/>
    <n v="123.79"/>
    <n v="10"/>
    <s v="Thüringer Rostbratwurst"/>
    <n v="6"/>
    <x v="7"/>
    <n v="1237.9000000000001"/>
    <x v="25"/>
    <n v="8"/>
    <x v="6"/>
    <x v="409"/>
    <d v="2015-02-06T00:00:00"/>
    <n v="9"/>
  </r>
  <r>
    <n v="10858"/>
    <n v="7"/>
    <n v="30"/>
    <n v="5"/>
    <s v="Uncle Bob's Organic Dried Pears"/>
    <n v="7"/>
    <x v="2"/>
    <n v="150"/>
    <x v="88"/>
    <n v="2"/>
    <x v="7"/>
    <x v="410"/>
    <d v="2015-02-03T00:00:00"/>
    <n v="5"/>
  </r>
  <r>
    <n v="10858"/>
    <n v="27"/>
    <n v="43.9"/>
    <n v="10"/>
    <s v="Schoggi Schokolade"/>
    <n v="3"/>
    <x v="5"/>
    <n v="439"/>
    <x v="88"/>
    <n v="2"/>
    <x v="7"/>
    <x v="410"/>
    <d v="2015-02-03T00:00:00"/>
    <n v="5"/>
  </r>
  <r>
    <n v="10858"/>
    <n v="70"/>
    <n v="15"/>
    <n v="4"/>
    <s v="Outback Lager"/>
    <n v="1"/>
    <x v="6"/>
    <n v="60"/>
    <x v="88"/>
    <n v="2"/>
    <x v="7"/>
    <x v="410"/>
    <d v="2015-02-03T00:00:00"/>
    <n v="5"/>
  </r>
  <r>
    <n v="10859"/>
    <n v="24"/>
    <n v="4.5"/>
    <n v="40"/>
    <s v="Guarana Fantastica"/>
    <n v="1"/>
    <x v="6"/>
    <n v="180"/>
    <x v="17"/>
    <n v="1"/>
    <x v="5"/>
    <x v="410"/>
    <d v="2015-02-02T00:00:00"/>
    <n v="4"/>
  </r>
  <r>
    <n v="10859"/>
    <n v="54"/>
    <n v="7.45"/>
    <n v="35"/>
    <s v="Tourtière"/>
    <n v="6"/>
    <x v="7"/>
    <n v="260.75"/>
    <x v="17"/>
    <n v="1"/>
    <x v="5"/>
    <x v="410"/>
    <d v="2015-02-02T00:00:00"/>
    <n v="4"/>
  </r>
  <r>
    <n v="10859"/>
    <n v="64"/>
    <n v="33.25"/>
    <n v="30"/>
    <s v="Wimmers gute Semmelknödel"/>
    <n v="5"/>
    <x v="1"/>
    <n v="997.5"/>
    <x v="17"/>
    <n v="1"/>
    <x v="5"/>
    <x v="410"/>
    <d v="2015-02-02T00:00:00"/>
    <n v="4"/>
  </r>
  <r>
    <n v="10860"/>
    <n v="51"/>
    <n v="53"/>
    <n v="3"/>
    <s v="Manjimup Dried Apples"/>
    <n v="7"/>
    <x v="2"/>
    <n v="159"/>
    <x v="86"/>
    <n v="3"/>
    <x v="3"/>
    <x v="410"/>
    <d v="2015-02-04T00:00:00"/>
    <n v="6"/>
  </r>
  <r>
    <n v="10860"/>
    <n v="76"/>
    <n v="18"/>
    <n v="20"/>
    <s v="Lakkaliköri"/>
    <n v="1"/>
    <x v="6"/>
    <n v="360"/>
    <x v="86"/>
    <n v="3"/>
    <x v="3"/>
    <x v="410"/>
    <d v="2015-02-04T00:00:00"/>
    <n v="6"/>
  </r>
  <r>
    <n v="10861"/>
    <n v="17"/>
    <n v="39"/>
    <n v="42"/>
    <s v="Alice Mutton"/>
    <n v="6"/>
    <x v="7"/>
    <n v="1638"/>
    <x v="19"/>
    <n v="4"/>
    <x v="2"/>
    <x v="411"/>
    <d v="2015-02-17T00:00:00"/>
    <n v="18"/>
  </r>
  <r>
    <n v="10861"/>
    <n v="18"/>
    <n v="62.5"/>
    <n v="20"/>
    <s v="Carnarvon Tigers"/>
    <n v="8"/>
    <x v="3"/>
    <n v="1250"/>
    <x v="19"/>
    <n v="4"/>
    <x v="2"/>
    <x v="411"/>
    <d v="2015-02-17T00:00:00"/>
    <n v="18"/>
  </r>
  <r>
    <n v="10861"/>
    <n v="21"/>
    <n v="10"/>
    <n v="40"/>
    <s v="Sir Rodney's Scones"/>
    <n v="3"/>
    <x v="5"/>
    <n v="400"/>
    <x v="19"/>
    <n v="4"/>
    <x v="2"/>
    <x v="411"/>
    <d v="2015-02-17T00:00:00"/>
    <n v="18"/>
  </r>
  <r>
    <n v="10861"/>
    <n v="33"/>
    <n v="2.5"/>
    <n v="35"/>
    <s v="Geitost"/>
    <n v="4"/>
    <x v="0"/>
    <n v="87.5"/>
    <x v="19"/>
    <n v="4"/>
    <x v="2"/>
    <x v="411"/>
    <d v="2015-02-17T00:00:00"/>
    <n v="18"/>
  </r>
  <r>
    <n v="10861"/>
    <n v="62"/>
    <n v="49.3"/>
    <n v="3"/>
    <s v="Tarte au sucre"/>
    <n v="3"/>
    <x v="5"/>
    <n v="147.89999999999998"/>
    <x v="19"/>
    <n v="4"/>
    <x v="2"/>
    <x v="411"/>
    <d v="2015-02-17T00:00:00"/>
    <n v="18"/>
  </r>
  <r>
    <n v="10862"/>
    <n v="11"/>
    <n v="21"/>
    <n v="25"/>
    <s v="Queso Cabrales"/>
    <n v="4"/>
    <x v="0"/>
    <n v="525"/>
    <x v="26"/>
    <n v="8"/>
    <x v="6"/>
    <x v="411"/>
    <d v="2015-02-02T00:00:00"/>
    <n v="3"/>
  </r>
  <r>
    <n v="10862"/>
    <n v="52"/>
    <n v="7"/>
    <n v="8"/>
    <s v="Filo Mix"/>
    <n v="5"/>
    <x v="1"/>
    <n v="56"/>
    <x v="26"/>
    <n v="8"/>
    <x v="6"/>
    <x v="411"/>
    <d v="2015-02-02T00:00:00"/>
    <n v="3"/>
  </r>
  <r>
    <n v="10863"/>
    <n v="1"/>
    <n v="18"/>
    <n v="20"/>
    <s v="Chai"/>
    <n v="1"/>
    <x v="6"/>
    <n v="360"/>
    <x v="8"/>
    <n v="4"/>
    <x v="2"/>
    <x v="412"/>
    <d v="2015-02-17T00:00:00"/>
    <n v="15"/>
  </r>
  <r>
    <n v="10863"/>
    <n v="58"/>
    <n v="13.25"/>
    <n v="12"/>
    <s v="Escargots de Bourgogne"/>
    <n v="8"/>
    <x v="3"/>
    <n v="159"/>
    <x v="8"/>
    <n v="4"/>
    <x v="2"/>
    <x v="412"/>
    <d v="2015-02-17T00:00:00"/>
    <n v="15"/>
  </r>
  <r>
    <n v="10864"/>
    <n v="35"/>
    <n v="18"/>
    <n v="4"/>
    <s v="Steeleye Stout"/>
    <n v="1"/>
    <x v="6"/>
    <n v="72"/>
    <x v="55"/>
    <n v="4"/>
    <x v="2"/>
    <x v="412"/>
    <d v="2015-02-09T00:00:00"/>
    <n v="7"/>
  </r>
  <r>
    <n v="10864"/>
    <n v="67"/>
    <n v="14"/>
    <n v="15"/>
    <s v="Laughing Lumberjack Lager"/>
    <n v="1"/>
    <x v="6"/>
    <n v="210"/>
    <x v="55"/>
    <n v="4"/>
    <x v="2"/>
    <x v="412"/>
    <d v="2015-02-09T00:00:00"/>
    <n v="7"/>
  </r>
  <r>
    <n v="10865"/>
    <n v="38"/>
    <n v="263.5"/>
    <n v="60"/>
    <s v="Côte de Blaye"/>
    <n v="1"/>
    <x v="6"/>
    <n v="15810"/>
    <x v="21"/>
    <n v="2"/>
    <x v="7"/>
    <x v="412"/>
    <d v="2015-02-12T00:00:00"/>
    <n v="10"/>
  </r>
  <r>
    <n v="10865"/>
    <n v="39"/>
    <n v="18"/>
    <n v="80"/>
    <s v="Chartreuse verte"/>
    <n v="1"/>
    <x v="6"/>
    <n v="1440"/>
    <x v="21"/>
    <n v="2"/>
    <x v="7"/>
    <x v="412"/>
    <d v="2015-02-12T00:00:00"/>
    <n v="10"/>
  </r>
  <r>
    <n v="10866"/>
    <n v="2"/>
    <n v="19"/>
    <n v="21"/>
    <s v="Chang"/>
    <n v="1"/>
    <x v="6"/>
    <n v="399"/>
    <x v="25"/>
    <n v="5"/>
    <x v="0"/>
    <x v="413"/>
    <d v="2015-02-12T00:00:00"/>
    <n v="9"/>
  </r>
  <r>
    <n v="10866"/>
    <n v="24"/>
    <n v="4.5"/>
    <n v="6"/>
    <s v="Guarana Fantastica"/>
    <n v="1"/>
    <x v="6"/>
    <n v="27"/>
    <x v="25"/>
    <n v="5"/>
    <x v="0"/>
    <x v="413"/>
    <d v="2015-02-12T00:00:00"/>
    <n v="9"/>
  </r>
  <r>
    <n v="10866"/>
    <n v="30"/>
    <n v="25.89"/>
    <n v="40"/>
    <s v="Nord-Ost Matjeshering"/>
    <n v="8"/>
    <x v="3"/>
    <n v="1035.5999999999999"/>
    <x v="25"/>
    <n v="5"/>
    <x v="0"/>
    <x v="413"/>
    <d v="2015-02-12T00:00:00"/>
    <n v="9"/>
  </r>
  <r>
    <n v="10867"/>
    <n v="53"/>
    <n v="32.799999999999997"/>
    <n v="3"/>
    <s v="Perth Pasties"/>
    <n v="6"/>
    <x v="7"/>
    <n v="98.399999999999991"/>
    <x v="38"/>
    <n v="6"/>
    <x v="1"/>
    <x v="413"/>
    <d v="2015-02-11T00:00:00"/>
    <n v="8"/>
  </r>
  <r>
    <n v="10868"/>
    <n v="26"/>
    <n v="31.23"/>
    <n v="20"/>
    <s v="Gumbär Gummibärchen"/>
    <n v="3"/>
    <x v="5"/>
    <n v="624.6"/>
    <x v="62"/>
    <n v="7"/>
    <x v="8"/>
    <x v="414"/>
    <d v="2015-02-23T00:00:00"/>
    <n v="19"/>
  </r>
  <r>
    <n v="10868"/>
    <n v="35"/>
    <n v="18"/>
    <n v="30"/>
    <s v="Steeleye Stout"/>
    <n v="1"/>
    <x v="6"/>
    <n v="540"/>
    <x v="62"/>
    <n v="7"/>
    <x v="8"/>
    <x v="414"/>
    <d v="2015-02-23T00:00:00"/>
    <n v="19"/>
  </r>
  <r>
    <n v="10868"/>
    <n v="49"/>
    <n v="20"/>
    <n v="42"/>
    <s v="Maxilaku"/>
    <n v="3"/>
    <x v="5"/>
    <n v="840"/>
    <x v="62"/>
    <n v="7"/>
    <x v="8"/>
    <x v="414"/>
    <d v="2015-02-23T00:00:00"/>
    <n v="19"/>
  </r>
  <r>
    <n v="10869"/>
    <n v="1"/>
    <n v="18"/>
    <n v="40"/>
    <s v="Chai"/>
    <n v="1"/>
    <x v="6"/>
    <n v="720"/>
    <x v="56"/>
    <n v="5"/>
    <x v="0"/>
    <x v="414"/>
    <d v="2015-02-09T00:00:00"/>
    <n v="5"/>
  </r>
  <r>
    <n v="10869"/>
    <n v="11"/>
    <n v="21"/>
    <n v="10"/>
    <s v="Queso Cabrales"/>
    <n v="4"/>
    <x v="0"/>
    <n v="210"/>
    <x v="56"/>
    <n v="5"/>
    <x v="0"/>
    <x v="414"/>
    <d v="2015-02-09T00:00:00"/>
    <n v="5"/>
  </r>
  <r>
    <n v="10869"/>
    <n v="23"/>
    <n v="9"/>
    <n v="50"/>
    <s v="Tunnbröd"/>
    <n v="5"/>
    <x v="1"/>
    <n v="450"/>
    <x v="56"/>
    <n v="5"/>
    <x v="0"/>
    <x v="414"/>
    <d v="2015-02-09T00:00:00"/>
    <n v="5"/>
  </r>
  <r>
    <n v="10869"/>
    <n v="68"/>
    <n v="12.5"/>
    <n v="20"/>
    <s v="Scottish Longbreads"/>
    <n v="3"/>
    <x v="5"/>
    <n v="250"/>
    <x v="56"/>
    <n v="5"/>
    <x v="0"/>
    <x v="414"/>
    <d v="2015-02-09T00:00:00"/>
    <n v="5"/>
  </r>
  <r>
    <n v="10870"/>
    <n v="35"/>
    <n v="18"/>
    <n v="3"/>
    <s v="Steeleye Stout"/>
    <n v="1"/>
    <x v="6"/>
    <n v="54"/>
    <x v="63"/>
    <n v="5"/>
    <x v="0"/>
    <x v="414"/>
    <d v="2015-02-13T00:00:00"/>
    <n v="9"/>
  </r>
  <r>
    <n v="10870"/>
    <n v="51"/>
    <n v="53"/>
    <n v="2"/>
    <s v="Manjimup Dried Apples"/>
    <n v="7"/>
    <x v="2"/>
    <n v="106"/>
    <x v="63"/>
    <n v="5"/>
    <x v="0"/>
    <x v="414"/>
    <d v="2015-02-13T00:00:00"/>
    <n v="9"/>
  </r>
  <r>
    <n v="10871"/>
    <n v="6"/>
    <n v="25"/>
    <n v="50"/>
    <s v="Grandma's Boysenberry Spread"/>
    <n v="2"/>
    <x v="4"/>
    <n v="1250"/>
    <x v="48"/>
    <n v="9"/>
    <x v="4"/>
    <x v="415"/>
    <d v="2015-02-10T00:00:00"/>
    <n v="5"/>
  </r>
  <r>
    <n v="10871"/>
    <n v="16"/>
    <n v="17.45"/>
    <n v="12"/>
    <s v="Pavlova"/>
    <n v="3"/>
    <x v="5"/>
    <n v="209.39999999999998"/>
    <x v="48"/>
    <n v="9"/>
    <x v="4"/>
    <x v="415"/>
    <d v="2015-02-10T00:00:00"/>
    <n v="5"/>
  </r>
  <r>
    <n v="10871"/>
    <n v="17"/>
    <n v="39"/>
    <n v="16"/>
    <s v="Alice Mutton"/>
    <n v="6"/>
    <x v="7"/>
    <n v="624"/>
    <x v="48"/>
    <n v="9"/>
    <x v="4"/>
    <x v="415"/>
    <d v="2015-02-10T00:00:00"/>
    <n v="5"/>
  </r>
  <r>
    <n v="10872"/>
    <n v="55"/>
    <n v="24"/>
    <n v="10"/>
    <s v="Pâté chinois"/>
    <n v="6"/>
    <x v="7"/>
    <n v="240"/>
    <x v="36"/>
    <n v="5"/>
    <x v="0"/>
    <x v="415"/>
    <d v="2015-02-09T00:00:00"/>
    <n v="4"/>
  </r>
  <r>
    <n v="10872"/>
    <n v="62"/>
    <n v="49.3"/>
    <n v="20"/>
    <s v="Tarte au sucre"/>
    <n v="3"/>
    <x v="5"/>
    <n v="986"/>
    <x v="36"/>
    <n v="5"/>
    <x v="0"/>
    <x v="415"/>
    <d v="2015-02-09T00:00:00"/>
    <n v="4"/>
  </r>
  <r>
    <n v="10872"/>
    <n v="64"/>
    <n v="33.25"/>
    <n v="15"/>
    <s v="Wimmers gute Semmelknödel"/>
    <n v="5"/>
    <x v="1"/>
    <n v="498.75"/>
    <x v="36"/>
    <n v="5"/>
    <x v="0"/>
    <x v="415"/>
    <d v="2015-02-09T00:00:00"/>
    <n v="4"/>
  </r>
  <r>
    <n v="10872"/>
    <n v="65"/>
    <n v="21.05"/>
    <n v="21"/>
    <s v="Louisiana Fiery Hot Pepper Sauce"/>
    <n v="2"/>
    <x v="4"/>
    <n v="442.05"/>
    <x v="36"/>
    <n v="5"/>
    <x v="0"/>
    <x v="415"/>
    <d v="2015-02-09T00:00:00"/>
    <n v="4"/>
  </r>
  <r>
    <n v="10873"/>
    <n v="21"/>
    <n v="10"/>
    <n v="20"/>
    <s v="Sir Rodney's Scones"/>
    <n v="3"/>
    <x v="5"/>
    <n v="200"/>
    <x v="83"/>
    <n v="4"/>
    <x v="2"/>
    <x v="416"/>
    <d v="2015-02-09T00:00:00"/>
    <n v="3"/>
  </r>
  <r>
    <n v="10873"/>
    <n v="28"/>
    <n v="45.6"/>
    <n v="3"/>
    <s v="Rössle Sauerkraut"/>
    <n v="7"/>
    <x v="2"/>
    <n v="136.80000000000001"/>
    <x v="83"/>
    <n v="4"/>
    <x v="2"/>
    <x v="416"/>
    <d v="2015-02-09T00:00:00"/>
    <n v="3"/>
  </r>
  <r>
    <n v="10874"/>
    <n v="10"/>
    <n v="31"/>
    <n v="10"/>
    <s v="Ikura"/>
    <n v="8"/>
    <x v="3"/>
    <n v="310"/>
    <x v="36"/>
    <n v="5"/>
    <x v="0"/>
    <x v="416"/>
    <d v="2015-02-11T00:00:00"/>
    <n v="5"/>
  </r>
  <r>
    <n v="10875"/>
    <n v="19"/>
    <n v="9.1999999999999993"/>
    <n v="25"/>
    <s v="Teatime Chocolate Biscuits"/>
    <n v="3"/>
    <x v="5"/>
    <n v="229.99999999999997"/>
    <x v="25"/>
    <n v="4"/>
    <x v="2"/>
    <x v="416"/>
    <d v="2015-03-03T00:00:00"/>
    <n v="25"/>
  </r>
  <r>
    <n v="10875"/>
    <n v="47"/>
    <n v="9.5"/>
    <n v="21"/>
    <s v="Zaanse koeken"/>
    <n v="3"/>
    <x v="5"/>
    <n v="199.5"/>
    <x v="25"/>
    <n v="4"/>
    <x v="2"/>
    <x v="416"/>
    <d v="2015-03-03T00:00:00"/>
    <n v="25"/>
  </r>
  <r>
    <n v="10875"/>
    <n v="49"/>
    <n v="20"/>
    <n v="15"/>
    <s v="Maxilaku"/>
    <n v="3"/>
    <x v="5"/>
    <n v="300"/>
    <x v="25"/>
    <n v="4"/>
    <x v="2"/>
    <x v="416"/>
    <d v="2015-03-03T00:00:00"/>
    <n v="25"/>
  </r>
  <r>
    <n v="10876"/>
    <n v="46"/>
    <n v="12"/>
    <n v="21"/>
    <s v="Spegesild"/>
    <n v="8"/>
    <x v="3"/>
    <n v="252"/>
    <x v="48"/>
    <n v="7"/>
    <x v="8"/>
    <x v="417"/>
    <d v="2015-02-12T00:00:00"/>
    <n v="3"/>
  </r>
  <r>
    <n v="10876"/>
    <n v="64"/>
    <n v="33.25"/>
    <n v="20"/>
    <s v="Wimmers gute Semmelknödel"/>
    <n v="5"/>
    <x v="1"/>
    <n v="665"/>
    <x v="48"/>
    <n v="7"/>
    <x v="8"/>
    <x v="417"/>
    <d v="2015-02-12T00:00:00"/>
    <n v="3"/>
  </r>
  <r>
    <n v="10877"/>
    <n v="16"/>
    <n v="17.45"/>
    <n v="30"/>
    <s v="Pavlova"/>
    <n v="3"/>
    <x v="5"/>
    <n v="523.5"/>
    <x v="29"/>
    <n v="1"/>
    <x v="5"/>
    <x v="417"/>
    <d v="2015-02-19T00:00:00"/>
    <n v="10"/>
  </r>
  <r>
    <n v="10877"/>
    <n v="18"/>
    <n v="62.5"/>
    <n v="25"/>
    <s v="Carnarvon Tigers"/>
    <n v="8"/>
    <x v="3"/>
    <n v="1562.5"/>
    <x v="29"/>
    <n v="1"/>
    <x v="5"/>
    <x v="417"/>
    <d v="2015-02-19T00:00:00"/>
    <n v="10"/>
  </r>
  <r>
    <n v="10878"/>
    <n v="20"/>
    <n v="81"/>
    <n v="20"/>
    <s v="Sir Rodney's Marmalade"/>
    <n v="3"/>
    <x v="5"/>
    <n v="1620"/>
    <x v="21"/>
    <n v="4"/>
    <x v="2"/>
    <x v="418"/>
    <d v="2015-02-12T00:00:00"/>
    <n v="2"/>
  </r>
  <r>
    <n v="10879"/>
    <n v="40"/>
    <n v="18.399999999999999"/>
    <n v="12"/>
    <s v="Boston Crab Meat"/>
    <n v="8"/>
    <x v="3"/>
    <n v="220.79999999999998"/>
    <x v="83"/>
    <n v="3"/>
    <x v="3"/>
    <x v="418"/>
    <d v="2015-02-12T00:00:00"/>
    <n v="2"/>
  </r>
  <r>
    <n v="10879"/>
    <n v="65"/>
    <n v="21.05"/>
    <n v="10"/>
    <s v="Louisiana Fiery Hot Pepper Sauce"/>
    <n v="2"/>
    <x v="4"/>
    <n v="210.5"/>
    <x v="83"/>
    <n v="3"/>
    <x v="3"/>
    <x v="418"/>
    <d v="2015-02-12T00:00:00"/>
    <n v="2"/>
  </r>
  <r>
    <n v="10879"/>
    <n v="76"/>
    <n v="18"/>
    <n v="10"/>
    <s v="Lakkaliköri"/>
    <n v="1"/>
    <x v="6"/>
    <n v="180"/>
    <x v="83"/>
    <n v="3"/>
    <x v="3"/>
    <x v="418"/>
    <d v="2015-02-12T00:00:00"/>
    <n v="2"/>
  </r>
  <r>
    <n v="10880"/>
    <n v="23"/>
    <n v="9"/>
    <n v="30"/>
    <s v="Tunnbröd"/>
    <n v="5"/>
    <x v="1"/>
    <n v="270"/>
    <x v="14"/>
    <n v="7"/>
    <x v="8"/>
    <x v="418"/>
    <d v="2015-02-18T00:00:00"/>
    <n v="8"/>
  </r>
  <r>
    <n v="10880"/>
    <n v="61"/>
    <n v="28.5"/>
    <n v="30"/>
    <s v="Sirop d'érable"/>
    <n v="2"/>
    <x v="4"/>
    <n v="855"/>
    <x v="14"/>
    <n v="7"/>
    <x v="8"/>
    <x v="418"/>
    <d v="2015-02-18T00:00:00"/>
    <n v="8"/>
  </r>
  <r>
    <n v="10880"/>
    <n v="70"/>
    <n v="15"/>
    <n v="50"/>
    <s v="Outback Lager"/>
    <n v="1"/>
    <x v="6"/>
    <n v="750"/>
    <x v="14"/>
    <n v="7"/>
    <x v="8"/>
    <x v="418"/>
    <d v="2015-02-18T00:00:00"/>
    <n v="8"/>
  </r>
  <r>
    <n v="10881"/>
    <n v="73"/>
    <n v="15"/>
    <n v="10"/>
    <s v="Röd Kaviar"/>
    <n v="8"/>
    <x v="3"/>
    <n v="150"/>
    <x v="78"/>
    <n v="4"/>
    <x v="2"/>
    <x v="419"/>
    <d v="2015-02-18T00:00:00"/>
    <n v="7"/>
  </r>
  <r>
    <n v="10882"/>
    <n v="42"/>
    <n v="14"/>
    <n v="25"/>
    <s v="Singaporean Hokkien Fried Mee"/>
    <n v="5"/>
    <x v="1"/>
    <n v="350"/>
    <x v="45"/>
    <n v="4"/>
    <x v="2"/>
    <x v="419"/>
    <d v="2015-02-20T00:00:00"/>
    <n v="9"/>
  </r>
  <r>
    <n v="10882"/>
    <n v="49"/>
    <n v="20"/>
    <n v="20"/>
    <s v="Maxilaku"/>
    <n v="3"/>
    <x v="5"/>
    <n v="400"/>
    <x v="45"/>
    <n v="4"/>
    <x v="2"/>
    <x v="419"/>
    <d v="2015-02-20T00:00:00"/>
    <n v="9"/>
  </r>
  <r>
    <n v="10882"/>
    <n v="54"/>
    <n v="7.45"/>
    <n v="32"/>
    <s v="Tourtière"/>
    <n v="6"/>
    <x v="7"/>
    <n v="238.4"/>
    <x v="45"/>
    <n v="4"/>
    <x v="2"/>
    <x v="419"/>
    <d v="2015-02-20T00:00:00"/>
    <n v="9"/>
  </r>
  <r>
    <n v="10883"/>
    <n v="24"/>
    <n v="4.5"/>
    <n v="8"/>
    <s v="Guarana Fantastica"/>
    <n v="1"/>
    <x v="6"/>
    <n v="36"/>
    <x v="38"/>
    <n v="8"/>
    <x v="6"/>
    <x v="420"/>
    <d v="2015-02-20T00:00:00"/>
    <n v="8"/>
  </r>
  <r>
    <n v="10884"/>
    <n v="21"/>
    <n v="10"/>
    <n v="40"/>
    <s v="Sir Rodney's Scones"/>
    <n v="3"/>
    <x v="5"/>
    <n v="400"/>
    <x v="82"/>
    <n v="4"/>
    <x v="2"/>
    <x v="420"/>
    <d v="2015-02-13T00:00:00"/>
    <n v="1"/>
  </r>
  <r>
    <n v="10884"/>
    <n v="56"/>
    <n v="38"/>
    <n v="21"/>
    <s v="Gnocchi di nonna Alice"/>
    <n v="5"/>
    <x v="1"/>
    <n v="798"/>
    <x v="82"/>
    <n v="4"/>
    <x v="2"/>
    <x v="420"/>
    <d v="2015-02-13T00:00:00"/>
    <n v="1"/>
  </r>
  <r>
    <n v="10884"/>
    <n v="65"/>
    <n v="21.05"/>
    <n v="12"/>
    <s v="Louisiana Fiery Hot Pepper Sauce"/>
    <n v="2"/>
    <x v="4"/>
    <n v="252.60000000000002"/>
    <x v="82"/>
    <n v="4"/>
    <x v="2"/>
    <x v="420"/>
    <d v="2015-02-13T00:00:00"/>
    <n v="1"/>
  </r>
  <r>
    <n v="10885"/>
    <n v="2"/>
    <n v="19"/>
    <n v="20"/>
    <s v="Chang"/>
    <n v="1"/>
    <x v="6"/>
    <n v="380"/>
    <x v="4"/>
    <n v="6"/>
    <x v="1"/>
    <x v="420"/>
    <d v="2015-02-18T00:00:00"/>
    <n v="6"/>
  </r>
  <r>
    <n v="10885"/>
    <n v="24"/>
    <n v="4.5"/>
    <n v="12"/>
    <s v="Guarana Fantastica"/>
    <n v="1"/>
    <x v="6"/>
    <n v="54"/>
    <x v="4"/>
    <n v="6"/>
    <x v="1"/>
    <x v="420"/>
    <d v="2015-02-18T00:00:00"/>
    <n v="6"/>
  </r>
  <r>
    <n v="10885"/>
    <n v="70"/>
    <n v="15"/>
    <n v="30"/>
    <s v="Outback Lager"/>
    <n v="1"/>
    <x v="6"/>
    <n v="450"/>
    <x v="4"/>
    <n v="6"/>
    <x v="1"/>
    <x v="420"/>
    <d v="2015-02-18T00:00:00"/>
    <n v="6"/>
  </r>
  <r>
    <n v="10885"/>
    <n v="77"/>
    <n v="13"/>
    <n v="25"/>
    <s v="Original Frankfurter Grüne Soße"/>
    <n v="2"/>
    <x v="4"/>
    <n v="325"/>
    <x v="4"/>
    <n v="6"/>
    <x v="1"/>
    <x v="420"/>
    <d v="2015-02-18T00:00:00"/>
    <n v="6"/>
  </r>
  <r>
    <n v="10886"/>
    <n v="10"/>
    <n v="31"/>
    <n v="70"/>
    <s v="Ikura"/>
    <n v="8"/>
    <x v="3"/>
    <n v="2170"/>
    <x v="2"/>
    <n v="1"/>
    <x v="5"/>
    <x v="421"/>
    <d v="2015-03-02T00:00:00"/>
    <n v="17"/>
  </r>
  <r>
    <n v="10886"/>
    <n v="31"/>
    <n v="12.5"/>
    <n v="35"/>
    <s v="Gorgonzola Telino"/>
    <n v="4"/>
    <x v="0"/>
    <n v="437.5"/>
    <x v="2"/>
    <n v="1"/>
    <x v="5"/>
    <x v="421"/>
    <d v="2015-03-02T00:00:00"/>
    <n v="17"/>
  </r>
  <r>
    <n v="10886"/>
    <n v="77"/>
    <n v="13"/>
    <n v="40"/>
    <s v="Original Frankfurter Grüne Soße"/>
    <n v="2"/>
    <x v="4"/>
    <n v="520"/>
    <x v="2"/>
    <n v="1"/>
    <x v="5"/>
    <x v="421"/>
    <d v="2015-03-02T00:00:00"/>
    <n v="17"/>
  </r>
  <r>
    <n v="10887"/>
    <n v="25"/>
    <n v="14"/>
    <n v="5"/>
    <s v="NuNuCa Nuß-Nougat-Creme"/>
    <n v="3"/>
    <x v="5"/>
    <n v="70"/>
    <x v="60"/>
    <n v="8"/>
    <x v="6"/>
    <x v="421"/>
    <d v="2015-02-16T00:00:00"/>
    <n v="3"/>
  </r>
  <r>
    <n v="10888"/>
    <n v="2"/>
    <n v="19"/>
    <n v="20"/>
    <s v="Chang"/>
    <n v="1"/>
    <x v="6"/>
    <n v="380"/>
    <x v="36"/>
    <n v="1"/>
    <x v="5"/>
    <x v="422"/>
    <d v="2015-02-23T00:00:00"/>
    <n v="7"/>
  </r>
  <r>
    <n v="10888"/>
    <n v="68"/>
    <n v="12.5"/>
    <n v="18"/>
    <s v="Scottish Longbreads"/>
    <n v="3"/>
    <x v="5"/>
    <n v="225"/>
    <x v="36"/>
    <n v="1"/>
    <x v="5"/>
    <x v="422"/>
    <d v="2015-02-23T00:00:00"/>
    <n v="7"/>
  </r>
  <r>
    <n v="10889"/>
    <n v="11"/>
    <n v="21"/>
    <n v="40"/>
    <s v="Queso Cabrales"/>
    <n v="4"/>
    <x v="0"/>
    <n v="840"/>
    <x v="13"/>
    <n v="9"/>
    <x v="4"/>
    <x v="422"/>
    <d v="2015-02-23T00:00:00"/>
    <n v="7"/>
  </r>
  <r>
    <n v="10889"/>
    <n v="38"/>
    <n v="263.5"/>
    <n v="40"/>
    <s v="Côte de Blaye"/>
    <n v="1"/>
    <x v="6"/>
    <n v="10540"/>
    <x v="13"/>
    <n v="9"/>
    <x v="4"/>
    <x v="422"/>
    <d v="2015-02-23T00:00:00"/>
    <n v="7"/>
  </r>
  <r>
    <n v="10890"/>
    <n v="17"/>
    <n v="39"/>
    <n v="15"/>
    <s v="Alice Mutton"/>
    <n v="6"/>
    <x v="7"/>
    <n v="585"/>
    <x v="41"/>
    <n v="7"/>
    <x v="8"/>
    <x v="422"/>
    <d v="2015-02-18T00:00:00"/>
    <n v="2"/>
  </r>
  <r>
    <n v="10890"/>
    <n v="34"/>
    <n v="14"/>
    <n v="10"/>
    <s v="Sasquatch Ale"/>
    <n v="1"/>
    <x v="6"/>
    <n v="140"/>
    <x v="41"/>
    <n v="7"/>
    <x v="8"/>
    <x v="422"/>
    <d v="2015-02-18T00:00:00"/>
    <n v="2"/>
  </r>
  <r>
    <n v="10890"/>
    <n v="41"/>
    <n v="9.65"/>
    <n v="14"/>
    <s v="Jack's New England Clam Chowder"/>
    <n v="8"/>
    <x v="3"/>
    <n v="135.1"/>
    <x v="41"/>
    <n v="7"/>
    <x v="8"/>
    <x v="422"/>
    <d v="2015-02-18T00:00:00"/>
    <n v="2"/>
  </r>
  <r>
    <n v="10891"/>
    <n v="30"/>
    <n v="25.89"/>
    <n v="15"/>
    <s v="Nord-Ost Matjeshering"/>
    <n v="8"/>
    <x v="3"/>
    <n v="388.35"/>
    <x v="26"/>
    <n v="7"/>
    <x v="8"/>
    <x v="423"/>
    <d v="2015-02-19T00:00:00"/>
    <n v="2"/>
  </r>
  <r>
    <n v="10892"/>
    <n v="59"/>
    <n v="55"/>
    <n v="40"/>
    <s v="Raclette Courdavault"/>
    <n v="4"/>
    <x v="0"/>
    <n v="2200"/>
    <x v="80"/>
    <n v="4"/>
    <x v="2"/>
    <x v="423"/>
    <d v="2015-02-19T00:00:00"/>
    <n v="2"/>
  </r>
  <r>
    <n v="10893"/>
    <n v="8"/>
    <n v="40"/>
    <n v="30"/>
    <s v="Northwoods Cranberry Sauce"/>
    <n v="2"/>
    <x v="4"/>
    <n v="1200"/>
    <x v="44"/>
    <n v="9"/>
    <x v="4"/>
    <x v="424"/>
    <d v="2015-02-20T00:00:00"/>
    <n v="2"/>
  </r>
  <r>
    <n v="10893"/>
    <n v="24"/>
    <n v="4.5"/>
    <n v="10"/>
    <s v="Guarana Fantastica"/>
    <n v="1"/>
    <x v="6"/>
    <n v="45"/>
    <x v="44"/>
    <n v="9"/>
    <x v="4"/>
    <x v="424"/>
    <d v="2015-02-20T00:00:00"/>
    <n v="2"/>
  </r>
  <r>
    <n v="10893"/>
    <n v="29"/>
    <n v="123.79"/>
    <n v="24"/>
    <s v="Thüringer Rostbratwurst"/>
    <n v="6"/>
    <x v="7"/>
    <n v="2970.96"/>
    <x v="44"/>
    <n v="9"/>
    <x v="4"/>
    <x v="424"/>
    <d v="2015-02-20T00:00:00"/>
    <n v="2"/>
  </r>
  <r>
    <n v="10893"/>
    <n v="30"/>
    <n v="25.89"/>
    <n v="35"/>
    <s v="Nord-Ost Matjeshering"/>
    <n v="8"/>
    <x v="3"/>
    <n v="906.15"/>
    <x v="44"/>
    <n v="9"/>
    <x v="4"/>
    <x v="424"/>
    <d v="2015-02-20T00:00:00"/>
    <n v="2"/>
  </r>
  <r>
    <n v="10893"/>
    <n v="36"/>
    <n v="19"/>
    <n v="20"/>
    <s v="Inlagd Sill"/>
    <n v="8"/>
    <x v="3"/>
    <n v="380"/>
    <x v="44"/>
    <n v="9"/>
    <x v="4"/>
    <x v="424"/>
    <d v="2015-02-20T00:00:00"/>
    <n v="2"/>
  </r>
  <r>
    <n v="10894"/>
    <n v="13"/>
    <n v="6"/>
    <n v="28"/>
    <s v="Konbu"/>
    <n v="8"/>
    <x v="3"/>
    <n v="168"/>
    <x v="45"/>
    <n v="1"/>
    <x v="5"/>
    <x v="424"/>
    <d v="2015-02-20T00:00:00"/>
    <n v="2"/>
  </r>
  <r>
    <n v="10894"/>
    <n v="69"/>
    <n v="36"/>
    <n v="50"/>
    <s v="Gudbrandsdalsost"/>
    <n v="4"/>
    <x v="0"/>
    <n v="1800"/>
    <x v="45"/>
    <n v="1"/>
    <x v="5"/>
    <x v="424"/>
    <d v="2015-02-20T00:00:00"/>
    <n v="2"/>
  </r>
  <r>
    <n v="10894"/>
    <n v="75"/>
    <n v="7.75"/>
    <n v="120"/>
    <s v="Rhönbräu Klosterbier"/>
    <n v="1"/>
    <x v="6"/>
    <n v="930"/>
    <x v="45"/>
    <n v="1"/>
    <x v="5"/>
    <x v="424"/>
    <d v="2015-02-20T00:00:00"/>
    <n v="2"/>
  </r>
  <r>
    <n v="10895"/>
    <n v="24"/>
    <n v="4.5"/>
    <n v="110"/>
    <s v="Guarana Fantastica"/>
    <n v="1"/>
    <x v="6"/>
    <n v="495"/>
    <x v="9"/>
    <n v="3"/>
    <x v="3"/>
    <x v="424"/>
    <d v="2015-02-23T00:00:00"/>
    <n v="5"/>
  </r>
  <r>
    <n v="10895"/>
    <n v="39"/>
    <n v="18"/>
    <n v="45"/>
    <s v="Chartreuse verte"/>
    <n v="1"/>
    <x v="6"/>
    <n v="810"/>
    <x v="9"/>
    <n v="3"/>
    <x v="3"/>
    <x v="424"/>
    <d v="2015-02-23T00:00:00"/>
    <n v="5"/>
  </r>
  <r>
    <n v="10895"/>
    <n v="40"/>
    <n v="18.399999999999999"/>
    <n v="91"/>
    <s v="Boston Crab Meat"/>
    <n v="8"/>
    <x v="3"/>
    <n v="1674.3999999999999"/>
    <x v="9"/>
    <n v="3"/>
    <x v="3"/>
    <x v="424"/>
    <d v="2015-02-23T00:00:00"/>
    <n v="5"/>
  </r>
  <r>
    <n v="10895"/>
    <n v="60"/>
    <n v="34"/>
    <n v="100"/>
    <s v="Camembert Pierrot"/>
    <n v="4"/>
    <x v="0"/>
    <n v="3400"/>
    <x v="9"/>
    <n v="3"/>
    <x v="3"/>
    <x v="424"/>
    <d v="2015-02-23T00:00:00"/>
    <n v="5"/>
  </r>
  <r>
    <n v="10896"/>
    <n v="45"/>
    <n v="9.5"/>
    <n v="15"/>
    <s v="Rogede sild"/>
    <n v="8"/>
    <x v="3"/>
    <n v="142.5"/>
    <x v="80"/>
    <n v="7"/>
    <x v="8"/>
    <x v="425"/>
    <d v="2015-02-27T00:00:00"/>
    <n v="8"/>
  </r>
  <r>
    <n v="10896"/>
    <n v="56"/>
    <n v="38"/>
    <n v="16"/>
    <s v="Gnocchi di nonna Alice"/>
    <n v="5"/>
    <x v="1"/>
    <n v="608"/>
    <x v="80"/>
    <n v="7"/>
    <x v="8"/>
    <x v="425"/>
    <d v="2015-02-27T00:00:00"/>
    <n v="8"/>
  </r>
  <r>
    <n v="10897"/>
    <n v="29"/>
    <n v="123.79"/>
    <n v="80"/>
    <s v="Thüringer Rostbratwurst"/>
    <n v="6"/>
    <x v="7"/>
    <n v="9903.2000000000007"/>
    <x v="34"/>
    <n v="3"/>
    <x v="3"/>
    <x v="425"/>
    <d v="2015-02-25T00:00:00"/>
    <n v="6"/>
  </r>
  <r>
    <n v="10897"/>
    <n v="30"/>
    <n v="25.89"/>
    <n v="36"/>
    <s v="Nord-Ost Matjeshering"/>
    <n v="8"/>
    <x v="3"/>
    <n v="932.04"/>
    <x v="34"/>
    <n v="3"/>
    <x v="3"/>
    <x v="425"/>
    <d v="2015-02-25T00:00:00"/>
    <n v="6"/>
  </r>
  <r>
    <n v="10898"/>
    <n v="13"/>
    <n v="6"/>
    <n v="5"/>
    <s v="Konbu"/>
    <n v="8"/>
    <x v="3"/>
    <n v="30"/>
    <x v="69"/>
    <n v="4"/>
    <x v="2"/>
    <x v="426"/>
    <d v="2015-03-06T00:00:00"/>
    <n v="14"/>
  </r>
  <r>
    <n v="10899"/>
    <n v="39"/>
    <n v="18"/>
    <n v="8"/>
    <s v="Chartreuse verte"/>
    <n v="1"/>
    <x v="6"/>
    <n v="144"/>
    <x v="28"/>
    <n v="5"/>
    <x v="0"/>
    <x v="426"/>
    <d v="2015-02-26T00:00:00"/>
    <n v="6"/>
  </r>
  <r>
    <n v="10900"/>
    <n v="70"/>
    <n v="15"/>
    <n v="3"/>
    <s v="Outback Lager"/>
    <n v="1"/>
    <x v="6"/>
    <n v="45"/>
    <x v="7"/>
    <n v="1"/>
    <x v="5"/>
    <x v="426"/>
    <d v="2015-03-04T00:00:00"/>
    <n v="12"/>
  </r>
  <r>
    <n v="10901"/>
    <n v="41"/>
    <n v="9.65"/>
    <n v="30"/>
    <s v="Jack's New England Clam Chowder"/>
    <n v="8"/>
    <x v="3"/>
    <n v="289.5"/>
    <x v="8"/>
    <n v="4"/>
    <x v="2"/>
    <x v="427"/>
    <d v="2015-02-26T00:00:00"/>
    <n v="3"/>
  </r>
  <r>
    <n v="10901"/>
    <n v="71"/>
    <n v="21.5"/>
    <n v="30"/>
    <s v="Flotemysost"/>
    <n v="4"/>
    <x v="0"/>
    <n v="645"/>
    <x v="8"/>
    <n v="4"/>
    <x v="2"/>
    <x v="427"/>
    <d v="2015-02-26T00:00:00"/>
    <n v="3"/>
  </r>
  <r>
    <n v="10902"/>
    <n v="55"/>
    <n v="24"/>
    <n v="30"/>
    <s v="Pâté chinois"/>
    <n v="6"/>
    <x v="7"/>
    <n v="720"/>
    <x v="14"/>
    <n v="1"/>
    <x v="5"/>
    <x v="427"/>
    <d v="2015-03-03T00:00:00"/>
    <n v="8"/>
  </r>
  <r>
    <n v="10902"/>
    <n v="62"/>
    <n v="49.3"/>
    <n v="6"/>
    <s v="Tarte au sucre"/>
    <n v="3"/>
    <x v="5"/>
    <n v="295.79999999999995"/>
    <x v="14"/>
    <n v="1"/>
    <x v="5"/>
    <x v="427"/>
    <d v="2015-03-03T00:00:00"/>
    <n v="8"/>
  </r>
  <r>
    <n v="10903"/>
    <n v="13"/>
    <n v="6"/>
    <n v="40"/>
    <s v="Konbu"/>
    <n v="8"/>
    <x v="3"/>
    <n v="240"/>
    <x v="2"/>
    <n v="3"/>
    <x v="3"/>
    <x v="428"/>
    <d v="2015-03-04T00:00:00"/>
    <n v="8"/>
  </r>
  <r>
    <n v="10903"/>
    <n v="65"/>
    <n v="21.05"/>
    <n v="21"/>
    <s v="Louisiana Fiery Hot Pepper Sauce"/>
    <n v="2"/>
    <x v="4"/>
    <n v="442.05"/>
    <x v="2"/>
    <n v="3"/>
    <x v="3"/>
    <x v="428"/>
    <d v="2015-03-04T00:00:00"/>
    <n v="8"/>
  </r>
  <r>
    <n v="10903"/>
    <n v="68"/>
    <n v="12.5"/>
    <n v="20"/>
    <s v="Scottish Longbreads"/>
    <n v="3"/>
    <x v="5"/>
    <n v="250"/>
    <x v="2"/>
    <n v="3"/>
    <x v="3"/>
    <x v="428"/>
    <d v="2015-03-04T00:00:00"/>
    <n v="8"/>
  </r>
  <r>
    <n v="10904"/>
    <n v="58"/>
    <n v="13.25"/>
    <n v="15"/>
    <s v="Escargots de Bourgogne"/>
    <n v="8"/>
    <x v="3"/>
    <n v="198.75"/>
    <x v="19"/>
    <n v="3"/>
    <x v="3"/>
    <x v="428"/>
    <d v="2015-02-27T00:00:00"/>
    <n v="3"/>
  </r>
  <r>
    <n v="10904"/>
    <n v="62"/>
    <n v="49.3"/>
    <n v="35"/>
    <s v="Tarte au sucre"/>
    <n v="3"/>
    <x v="5"/>
    <n v="1725.5"/>
    <x v="19"/>
    <n v="3"/>
    <x v="3"/>
    <x v="428"/>
    <d v="2015-02-27T00:00:00"/>
    <n v="3"/>
  </r>
  <r>
    <n v="10905"/>
    <n v="1"/>
    <n v="18"/>
    <n v="20"/>
    <s v="Chai"/>
    <n v="1"/>
    <x v="6"/>
    <n v="360"/>
    <x v="7"/>
    <n v="9"/>
    <x v="4"/>
    <x v="428"/>
    <d v="2015-03-06T00:00:00"/>
    <n v="10"/>
  </r>
  <r>
    <n v="10906"/>
    <n v="61"/>
    <n v="28.5"/>
    <n v="15"/>
    <s v="Sirop d'érable"/>
    <n v="2"/>
    <x v="4"/>
    <n v="427.5"/>
    <x v="63"/>
    <n v="4"/>
    <x v="2"/>
    <x v="429"/>
    <d v="2015-03-03T00:00:00"/>
    <n v="6"/>
  </r>
  <r>
    <n v="10907"/>
    <n v="75"/>
    <n v="7.75"/>
    <n v="14"/>
    <s v="Rhönbräu Klosterbier"/>
    <n v="1"/>
    <x v="6"/>
    <n v="108.5"/>
    <x v="87"/>
    <n v="6"/>
    <x v="1"/>
    <x v="429"/>
    <d v="2015-02-27T00:00:00"/>
    <n v="2"/>
  </r>
  <r>
    <n v="10908"/>
    <n v="7"/>
    <n v="30"/>
    <n v="20"/>
    <s v="Uncle Bob's Organic Dried Pears"/>
    <n v="7"/>
    <x v="2"/>
    <n v="600"/>
    <x v="30"/>
    <n v="4"/>
    <x v="2"/>
    <x v="430"/>
    <d v="2015-03-06T00:00:00"/>
    <n v="8"/>
  </r>
  <r>
    <n v="10908"/>
    <n v="52"/>
    <n v="7"/>
    <n v="14"/>
    <s v="Filo Mix"/>
    <n v="5"/>
    <x v="1"/>
    <n v="98"/>
    <x v="30"/>
    <n v="4"/>
    <x v="2"/>
    <x v="430"/>
    <d v="2015-03-06T00:00:00"/>
    <n v="8"/>
  </r>
  <r>
    <n v="10909"/>
    <n v="7"/>
    <n v="30"/>
    <n v="12"/>
    <s v="Uncle Bob's Organic Dried Pears"/>
    <n v="7"/>
    <x v="2"/>
    <n v="360"/>
    <x v="65"/>
    <n v="1"/>
    <x v="5"/>
    <x v="430"/>
    <d v="2015-03-10T00:00:00"/>
    <n v="12"/>
  </r>
  <r>
    <n v="10909"/>
    <n v="16"/>
    <n v="17.45"/>
    <n v="15"/>
    <s v="Pavlova"/>
    <n v="3"/>
    <x v="5"/>
    <n v="261.75"/>
    <x v="65"/>
    <n v="1"/>
    <x v="5"/>
    <x v="430"/>
    <d v="2015-03-10T00:00:00"/>
    <n v="12"/>
  </r>
  <r>
    <n v="10909"/>
    <n v="41"/>
    <n v="9.65"/>
    <n v="5"/>
    <s v="Jack's New England Clam Chowder"/>
    <n v="8"/>
    <x v="3"/>
    <n v="48.25"/>
    <x v="65"/>
    <n v="1"/>
    <x v="5"/>
    <x v="430"/>
    <d v="2015-03-10T00:00:00"/>
    <n v="12"/>
  </r>
  <r>
    <n v="10910"/>
    <n v="19"/>
    <n v="9.1999999999999993"/>
    <n v="12"/>
    <s v="Teatime Chocolate Biscuits"/>
    <n v="3"/>
    <x v="5"/>
    <n v="110.39999999999999"/>
    <x v="83"/>
    <n v="1"/>
    <x v="5"/>
    <x v="430"/>
    <d v="2015-03-04T00:00:00"/>
    <n v="6"/>
  </r>
  <r>
    <n v="10910"/>
    <n v="49"/>
    <n v="20"/>
    <n v="10"/>
    <s v="Maxilaku"/>
    <n v="3"/>
    <x v="5"/>
    <n v="200"/>
    <x v="83"/>
    <n v="1"/>
    <x v="5"/>
    <x v="430"/>
    <d v="2015-03-04T00:00:00"/>
    <n v="6"/>
  </r>
  <r>
    <n v="10910"/>
    <n v="61"/>
    <n v="28.5"/>
    <n v="5"/>
    <s v="Sirop d'érable"/>
    <n v="2"/>
    <x v="4"/>
    <n v="142.5"/>
    <x v="83"/>
    <n v="1"/>
    <x v="5"/>
    <x v="430"/>
    <d v="2015-03-04T00:00:00"/>
    <n v="6"/>
  </r>
  <r>
    <n v="10911"/>
    <n v="1"/>
    <n v="18"/>
    <n v="10"/>
    <s v="Chai"/>
    <n v="1"/>
    <x v="6"/>
    <n v="180"/>
    <x v="36"/>
    <n v="3"/>
    <x v="3"/>
    <x v="430"/>
    <d v="2015-03-05T00:00:00"/>
    <n v="7"/>
  </r>
  <r>
    <n v="10911"/>
    <n v="17"/>
    <n v="39"/>
    <n v="12"/>
    <s v="Alice Mutton"/>
    <n v="6"/>
    <x v="7"/>
    <n v="468"/>
    <x v="36"/>
    <n v="3"/>
    <x v="3"/>
    <x v="430"/>
    <d v="2015-03-05T00:00:00"/>
    <n v="7"/>
  </r>
  <r>
    <n v="10911"/>
    <n v="67"/>
    <n v="14"/>
    <n v="15"/>
    <s v="Laughing Lumberjack Lager"/>
    <n v="1"/>
    <x v="6"/>
    <n v="210"/>
    <x v="36"/>
    <n v="3"/>
    <x v="3"/>
    <x v="430"/>
    <d v="2015-03-05T00:00:00"/>
    <n v="7"/>
  </r>
  <r>
    <n v="10912"/>
    <n v="11"/>
    <n v="21"/>
    <n v="40"/>
    <s v="Queso Cabrales"/>
    <n v="4"/>
    <x v="0"/>
    <n v="840"/>
    <x v="34"/>
    <n v="2"/>
    <x v="7"/>
    <x v="430"/>
    <d v="2015-03-18T00:00:00"/>
    <n v="20"/>
  </r>
  <r>
    <n v="10912"/>
    <n v="29"/>
    <n v="123.79"/>
    <n v="60"/>
    <s v="Thüringer Rostbratwurst"/>
    <n v="6"/>
    <x v="7"/>
    <n v="7427.4000000000005"/>
    <x v="34"/>
    <n v="2"/>
    <x v="7"/>
    <x v="430"/>
    <d v="2015-03-18T00:00:00"/>
    <n v="20"/>
  </r>
  <r>
    <n v="10913"/>
    <n v="4"/>
    <n v="22"/>
    <n v="30"/>
    <s v="Chef Anton's Cajun Seasoning"/>
    <n v="2"/>
    <x v="4"/>
    <n v="660"/>
    <x v="62"/>
    <n v="4"/>
    <x v="2"/>
    <x v="430"/>
    <d v="2015-03-04T00:00:00"/>
    <n v="6"/>
  </r>
  <r>
    <n v="10913"/>
    <n v="33"/>
    <n v="2.5"/>
    <n v="40"/>
    <s v="Geitost"/>
    <n v="4"/>
    <x v="0"/>
    <n v="100"/>
    <x v="62"/>
    <n v="4"/>
    <x v="2"/>
    <x v="430"/>
    <d v="2015-03-04T00:00:00"/>
    <n v="6"/>
  </r>
  <r>
    <n v="10913"/>
    <n v="58"/>
    <n v="13.25"/>
    <n v="15"/>
    <s v="Escargots de Bourgogne"/>
    <n v="8"/>
    <x v="3"/>
    <n v="198.75"/>
    <x v="62"/>
    <n v="4"/>
    <x v="2"/>
    <x v="430"/>
    <d v="2015-03-04T00:00:00"/>
    <n v="6"/>
  </r>
  <r>
    <n v="10914"/>
    <n v="71"/>
    <n v="21.5"/>
    <n v="25"/>
    <s v="Flotemysost"/>
    <n v="4"/>
    <x v="0"/>
    <n v="537.5"/>
    <x v="62"/>
    <n v="6"/>
    <x v="1"/>
    <x v="431"/>
    <d v="2015-03-02T00:00:00"/>
    <n v="3"/>
  </r>
  <r>
    <n v="10915"/>
    <n v="17"/>
    <n v="39"/>
    <n v="10"/>
    <s v="Alice Mutton"/>
    <n v="6"/>
    <x v="7"/>
    <n v="390"/>
    <x v="23"/>
    <n v="2"/>
    <x v="7"/>
    <x v="431"/>
    <d v="2015-03-02T00:00:00"/>
    <n v="3"/>
  </r>
  <r>
    <n v="10915"/>
    <n v="33"/>
    <n v="2.5"/>
    <n v="30"/>
    <s v="Geitost"/>
    <n v="4"/>
    <x v="0"/>
    <n v="75"/>
    <x v="23"/>
    <n v="2"/>
    <x v="7"/>
    <x v="431"/>
    <d v="2015-03-02T00:00:00"/>
    <n v="3"/>
  </r>
  <r>
    <n v="10915"/>
    <n v="54"/>
    <n v="7.45"/>
    <n v="10"/>
    <s v="Tourtière"/>
    <n v="6"/>
    <x v="7"/>
    <n v="74.5"/>
    <x v="23"/>
    <n v="2"/>
    <x v="7"/>
    <x v="431"/>
    <d v="2015-03-02T00:00:00"/>
    <n v="3"/>
  </r>
  <r>
    <n v="10916"/>
    <n v="16"/>
    <n v="17.45"/>
    <n v="6"/>
    <s v="Pavlova"/>
    <n v="3"/>
    <x v="5"/>
    <n v="104.69999999999999"/>
    <x v="73"/>
    <n v="1"/>
    <x v="5"/>
    <x v="431"/>
    <d v="2015-03-09T00:00:00"/>
    <n v="10"/>
  </r>
  <r>
    <n v="10916"/>
    <n v="32"/>
    <n v="32"/>
    <n v="6"/>
    <s v="Mascarpone Fabioli"/>
    <n v="4"/>
    <x v="0"/>
    <n v="192"/>
    <x v="73"/>
    <n v="1"/>
    <x v="5"/>
    <x v="431"/>
    <d v="2015-03-09T00:00:00"/>
    <n v="10"/>
  </r>
  <r>
    <n v="10916"/>
    <n v="57"/>
    <n v="19.5"/>
    <n v="20"/>
    <s v="Ravioli Angelo"/>
    <n v="5"/>
    <x v="1"/>
    <n v="390"/>
    <x v="73"/>
    <n v="1"/>
    <x v="5"/>
    <x v="431"/>
    <d v="2015-03-09T00:00:00"/>
    <n v="10"/>
  </r>
  <r>
    <n v="10917"/>
    <n v="30"/>
    <n v="25.89"/>
    <n v="1"/>
    <s v="Nord-Ost Matjeshering"/>
    <n v="8"/>
    <x v="3"/>
    <n v="25.89"/>
    <x v="27"/>
    <n v="4"/>
    <x v="2"/>
    <x v="432"/>
    <d v="2015-03-11T00:00:00"/>
    <n v="9"/>
  </r>
  <r>
    <n v="10917"/>
    <n v="60"/>
    <n v="34"/>
    <n v="10"/>
    <s v="Camembert Pierrot"/>
    <n v="4"/>
    <x v="0"/>
    <n v="340"/>
    <x v="27"/>
    <n v="4"/>
    <x v="2"/>
    <x v="432"/>
    <d v="2015-03-11T00:00:00"/>
    <n v="9"/>
  </r>
  <r>
    <n v="10918"/>
    <n v="1"/>
    <n v="18"/>
    <n v="60"/>
    <s v="Chai"/>
    <n v="1"/>
    <x v="6"/>
    <n v="1080"/>
    <x v="66"/>
    <n v="3"/>
    <x v="3"/>
    <x v="432"/>
    <d v="2015-03-11T00:00:00"/>
    <n v="9"/>
  </r>
  <r>
    <n v="10918"/>
    <n v="60"/>
    <n v="34"/>
    <n v="25"/>
    <s v="Camembert Pierrot"/>
    <n v="4"/>
    <x v="0"/>
    <n v="850"/>
    <x v="66"/>
    <n v="3"/>
    <x v="3"/>
    <x v="432"/>
    <d v="2015-03-11T00:00:00"/>
    <n v="9"/>
  </r>
  <r>
    <n v="10919"/>
    <n v="16"/>
    <n v="17.45"/>
    <n v="24"/>
    <s v="Pavlova"/>
    <n v="3"/>
    <x v="5"/>
    <n v="418.79999999999995"/>
    <x v="67"/>
    <n v="2"/>
    <x v="7"/>
    <x v="432"/>
    <d v="2015-03-04T00:00:00"/>
    <n v="2"/>
  </r>
  <r>
    <n v="10919"/>
    <n v="25"/>
    <n v="14"/>
    <n v="24"/>
    <s v="NuNuCa Nuß-Nougat-Creme"/>
    <n v="3"/>
    <x v="5"/>
    <n v="336"/>
    <x v="67"/>
    <n v="2"/>
    <x v="7"/>
    <x v="432"/>
    <d v="2015-03-04T00:00:00"/>
    <n v="2"/>
  </r>
  <r>
    <n v="10919"/>
    <n v="40"/>
    <n v="18.399999999999999"/>
    <n v="20"/>
    <s v="Boston Crab Meat"/>
    <n v="8"/>
    <x v="3"/>
    <n v="368"/>
    <x v="67"/>
    <n v="2"/>
    <x v="7"/>
    <x v="432"/>
    <d v="2015-03-04T00:00:00"/>
    <n v="2"/>
  </r>
  <r>
    <n v="10920"/>
    <n v="50"/>
    <n v="16.25"/>
    <n v="24"/>
    <s v="Valkoinen suklaa"/>
    <n v="3"/>
    <x v="5"/>
    <n v="390"/>
    <x v="55"/>
    <n v="4"/>
    <x v="2"/>
    <x v="433"/>
    <d v="2015-03-09T00:00:00"/>
    <n v="6"/>
  </r>
  <r>
    <n v="10921"/>
    <n v="35"/>
    <n v="18"/>
    <n v="10"/>
    <s v="Steeleye Stout"/>
    <n v="1"/>
    <x v="6"/>
    <n v="180"/>
    <x v="61"/>
    <n v="1"/>
    <x v="5"/>
    <x v="433"/>
    <d v="2015-03-09T00:00:00"/>
    <n v="6"/>
  </r>
  <r>
    <n v="10921"/>
    <n v="63"/>
    <n v="43.9"/>
    <n v="40"/>
    <s v="Vegie-spread"/>
    <n v="2"/>
    <x v="4"/>
    <n v="1756"/>
    <x v="61"/>
    <n v="1"/>
    <x v="5"/>
    <x v="433"/>
    <d v="2015-03-09T00:00:00"/>
    <n v="6"/>
  </r>
  <r>
    <n v="10922"/>
    <n v="17"/>
    <n v="39"/>
    <n v="15"/>
    <s v="Alice Mutton"/>
    <n v="6"/>
    <x v="7"/>
    <n v="585"/>
    <x v="2"/>
    <n v="5"/>
    <x v="0"/>
    <x v="433"/>
    <d v="2015-03-05T00:00:00"/>
    <n v="2"/>
  </r>
  <r>
    <n v="10922"/>
    <n v="24"/>
    <n v="4.5"/>
    <n v="35"/>
    <s v="Guarana Fantastica"/>
    <n v="1"/>
    <x v="6"/>
    <n v="157.5"/>
    <x v="2"/>
    <n v="5"/>
    <x v="0"/>
    <x v="433"/>
    <d v="2015-03-05T00:00:00"/>
    <n v="2"/>
  </r>
  <r>
    <n v="10923"/>
    <n v="42"/>
    <n v="14"/>
    <n v="10"/>
    <s v="Singaporean Hokkien Fried Mee"/>
    <n v="5"/>
    <x v="1"/>
    <n v="140"/>
    <x v="53"/>
    <n v="7"/>
    <x v="8"/>
    <x v="433"/>
    <d v="2015-03-13T00:00:00"/>
    <n v="10"/>
  </r>
  <r>
    <n v="10923"/>
    <n v="43"/>
    <n v="46"/>
    <n v="10"/>
    <s v="Ipoh Coffee"/>
    <n v="1"/>
    <x v="6"/>
    <n v="460"/>
    <x v="53"/>
    <n v="7"/>
    <x v="8"/>
    <x v="433"/>
    <d v="2015-03-13T00:00:00"/>
    <n v="10"/>
  </r>
  <r>
    <n v="10923"/>
    <n v="67"/>
    <n v="14"/>
    <n v="24"/>
    <s v="Laughing Lumberjack Lager"/>
    <n v="1"/>
    <x v="6"/>
    <n v="336"/>
    <x v="53"/>
    <n v="7"/>
    <x v="8"/>
    <x v="433"/>
    <d v="2015-03-13T00:00:00"/>
    <n v="10"/>
  </r>
  <r>
    <n v="10924"/>
    <n v="10"/>
    <n v="31"/>
    <n v="20"/>
    <s v="Ikura"/>
    <n v="8"/>
    <x v="3"/>
    <n v="620"/>
    <x v="25"/>
    <n v="3"/>
    <x v="3"/>
    <x v="434"/>
    <d v="2015-04-08T00:00:00"/>
    <n v="35"/>
  </r>
  <r>
    <n v="10924"/>
    <n v="28"/>
    <n v="45.6"/>
    <n v="30"/>
    <s v="Rössle Sauerkraut"/>
    <n v="7"/>
    <x v="2"/>
    <n v="1368"/>
    <x v="25"/>
    <n v="3"/>
    <x v="3"/>
    <x v="434"/>
    <d v="2015-04-08T00:00:00"/>
    <n v="35"/>
  </r>
  <r>
    <n v="10924"/>
    <n v="75"/>
    <n v="7.75"/>
    <n v="6"/>
    <s v="Rhönbräu Klosterbier"/>
    <n v="1"/>
    <x v="6"/>
    <n v="46.5"/>
    <x v="25"/>
    <n v="3"/>
    <x v="3"/>
    <x v="434"/>
    <d v="2015-04-08T00:00:00"/>
    <n v="35"/>
  </r>
  <r>
    <n v="10925"/>
    <n v="36"/>
    <n v="19"/>
    <n v="25"/>
    <s v="Inlagd Sill"/>
    <n v="8"/>
    <x v="3"/>
    <n v="475"/>
    <x v="2"/>
    <n v="3"/>
    <x v="3"/>
    <x v="434"/>
    <d v="2015-03-13T00:00:00"/>
    <n v="9"/>
  </r>
  <r>
    <n v="10925"/>
    <n v="52"/>
    <n v="7"/>
    <n v="12"/>
    <s v="Filo Mix"/>
    <n v="5"/>
    <x v="1"/>
    <n v="84"/>
    <x v="2"/>
    <n v="3"/>
    <x v="3"/>
    <x v="434"/>
    <d v="2015-03-13T00:00:00"/>
    <n v="9"/>
  </r>
  <r>
    <n v="10926"/>
    <n v="11"/>
    <n v="21"/>
    <n v="2"/>
    <s v="Queso Cabrales"/>
    <n v="4"/>
    <x v="0"/>
    <n v="42"/>
    <x v="39"/>
    <n v="4"/>
    <x v="2"/>
    <x v="434"/>
    <d v="2015-03-11T00:00:00"/>
    <n v="7"/>
  </r>
  <r>
    <n v="10926"/>
    <n v="13"/>
    <n v="6"/>
    <n v="10"/>
    <s v="Konbu"/>
    <n v="8"/>
    <x v="3"/>
    <n v="60"/>
    <x v="39"/>
    <n v="4"/>
    <x v="2"/>
    <x v="434"/>
    <d v="2015-03-11T00:00:00"/>
    <n v="7"/>
  </r>
  <r>
    <n v="10926"/>
    <n v="19"/>
    <n v="9.1999999999999993"/>
    <n v="7"/>
    <s v="Teatime Chocolate Biscuits"/>
    <n v="3"/>
    <x v="5"/>
    <n v="64.399999999999991"/>
    <x v="39"/>
    <n v="4"/>
    <x v="2"/>
    <x v="434"/>
    <d v="2015-03-11T00:00:00"/>
    <n v="7"/>
  </r>
  <r>
    <n v="10926"/>
    <n v="72"/>
    <n v="34.799999999999997"/>
    <n v="10"/>
    <s v="Mozzarella di Giovanni"/>
    <n v="4"/>
    <x v="0"/>
    <n v="348"/>
    <x v="39"/>
    <n v="4"/>
    <x v="2"/>
    <x v="434"/>
    <d v="2015-03-11T00:00:00"/>
    <n v="7"/>
  </r>
  <r>
    <n v="10927"/>
    <n v="20"/>
    <n v="81"/>
    <n v="5"/>
    <s v="Sir Rodney's Marmalade"/>
    <n v="3"/>
    <x v="5"/>
    <n v="405"/>
    <x v="88"/>
    <n v="4"/>
    <x v="2"/>
    <x v="435"/>
    <d v="2015-04-08T00:00:00"/>
    <n v="34"/>
  </r>
  <r>
    <n v="10927"/>
    <n v="52"/>
    <n v="7"/>
    <n v="5"/>
    <s v="Filo Mix"/>
    <n v="5"/>
    <x v="1"/>
    <n v="35"/>
    <x v="88"/>
    <n v="4"/>
    <x v="2"/>
    <x v="435"/>
    <d v="2015-04-08T00:00:00"/>
    <n v="34"/>
  </r>
  <r>
    <n v="10927"/>
    <n v="76"/>
    <n v="18"/>
    <n v="20"/>
    <s v="Lakkaliköri"/>
    <n v="1"/>
    <x v="6"/>
    <n v="360"/>
    <x v="88"/>
    <n v="4"/>
    <x v="2"/>
    <x v="435"/>
    <d v="2015-04-08T00:00:00"/>
    <n v="34"/>
  </r>
  <r>
    <n v="10928"/>
    <n v="47"/>
    <n v="9.5"/>
    <n v="5"/>
    <s v="Zaanse koeken"/>
    <n v="3"/>
    <x v="5"/>
    <n v="47.5"/>
    <x v="60"/>
    <n v="1"/>
    <x v="5"/>
    <x v="435"/>
    <d v="2015-03-18T00:00:00"/>
    <n v="13"/>
  </r>
  <r>
    <n v="10928"/>
    <n v="76"/>
    <n v="18"/>
    <n v="5"/>
    <s v="Lakkaliköri"/>
    <n v="1"/>
    <x v="6"/>
    <n v="90"/>
    <x v="60"/>
    <n v="1"/>
    <x v="5"/>
    <x v="435"/>
    <d v="2015-03-18T00:00:00"/>
    <n v="13"/>
  </r>
  <r>
    <n v="10929"/>
    <n v="21"/>
    <n v="10"/>
    <n v="60"/>
    <s v="Sir Rodney's Scones"/>
    <n v="3"/>
    <x v="5"/>
    <n v="600"/>
    <x v="17"/>
    <n v="6"/>
    <x v="1"/>
    <x v="435"/>
    <d v="2015-03-12T00:00:00"/>
    <n v="7"/>
  </r>
  <r>
    <n v="10929"/>
    <n v="75"/>
    <n v="7.75"/>
    <n v="49"/>
    <s v="Rhönbräu Klosterbier"/>
    <n v="1"/>
    <x v="6"/>
    <n v="379.75"/>
    <x v="17"/>
    <n v="6"/>
    <x v="1"/>
    <x v="435"/>
    <d v="2015-03-12T00:00:00"/>
    <n v="7"/>
  </r>
  <r>
    <n v="10929"/>
    <n v="77"/>
    <n v="13"/>
    <n v="15"/>
    <s v="Original Frankfurter Grüne Soße"/>
    <n v="2"/>
    <x v="4"/>
    <n v="195"/>
    <x v="17"/>
    <n v="6"/>
    <x v="1"/>
    <x v="435"/>
    <d v="2015-03-12T00:00:00"/>
    <n v="7"/>
  </r>
  <r>
    <n v="10930"/>
    <n v="21"/>
    <n v="10"/>
    <n v="36"/>
    <s v="Sir Rodney's Scones"/>
    <n v="3"/>
    <x v="5"/>
    <n v="360"/>
    <x v="4"/>
    <n v="4"/>
    <x v="2"/>
    <x v="436"/>
    <d v="2015-03-18T00:00:00"/>
    <n v="12"/>
  </r>
  <r>
    <n v="10930"/>
    <n v="27"/>
    <n v="43.9"/>
    <n v="25"/>
    <s v="Schoggi Schokolade"/>
    <n v="3"/>
    <x v="5"/>
    <n v="1097.5"/>
    <x v="4"/>
    <n v="4"/>
    <x v="2"/>
    <x v="436"/>
    <d v="2015-03-18T00:00:00"/>
    <n v="12"/>
  </r>
  <r>
    <n v="10930"/>
    <n v="55"/>
    <n v="24"/>
    <n v="25"/>
    <s v="Pâté chinois"/>
    <n v="6"/>
    <x v="7"/>
    <n v="600"/>
    <x v="4"/>
    <n v="4"/>
    <x v="2"/>
    <x v="436"/>
    <d v="2015-03-18T00:00:00"/>
    <n v="12"/>
  </r>
  <r>
    <n v="10930"/>
    <n v="58"/>
    <n v="13.25"/>
    <n v="30"/>
    <s v="Escargots de Bourgogne"/>
    <n v="8"/>
    <x v="3"/>
    <n v="397.5"/>
    <x v="4"/>
    <n v="4"/>
    <x v="2"/>
    <x v="436"/>
    <d v="2015-03-18T00:00:00"/>
    <n v="12"/>
  </r>
  <r>
    <n v="10931"/>
    <n v="13"/>
    <n v="6"/>
    <n v="42"/>
    <s v="Konbu"/>
    <n v="8"/>
    <x v="3"/>
    <n v="252"/>
    <x v="6"/>
    <n v="4"/>
    <x v="2"/>
    <x v="436"/>
    <d v="2015-03-19T00:00:00"/>
    <n v="13"/>
  </r>
  <r>
    <n v="10931"/>
    <n v="57"/>
    <n v="19.5"/>
    <n v="30"/>
    <s v="Ravioli Angelo"/>
    <n v="5"/>
    <x v="1"/>
    <n v="585"/>
    <x v="6"/>
    <n v="4"/>
    <x v="2"/>
    <x v="436"/>
    <d v="2015-03-19T00:00:00"/>
    <n v="13"/>
  </r>
  <r>
    <n v="10932"/>
    <n v="16"/>
    <n v="17.45"/>
    <n v="30"/>
    <s v="Pavlova"/>
    <n v="3"/>
    <x v="5"/>
    <n v="523.5"/>
    <x v="48"/>
    <n v="8"/>
    <x v="6"/>
    <x v="436"/>
    <d v="2015-03-24T00:00:00"/>
    <n v="18"/>
  </r>
  <r>
    <n v="10932"/>
    <n v="62"/>
    <n v="49.3"/>
    <n v="14"/>
    <s v="Tarte au sucre"/>
    <n v="3"/>
    <x v="5"/>
    <n v="690.19999999999993"/>
    <x v="48"/>
    <n v="8"/>
    <x v="6"/>
    <x v="436"/>
    <d v="2015-03-24T00:00:00"/>
    <n v="18"/>
  </r>
  <r>
    <n v="10932"/>
    <n v="72"/>
    <n v="34.799999999999997"/>
    <n v="16"/>
    <s v="Mozzarella di Giovanni"/>
    <n v="4"/>
    <x v="0"/>
    <n v="556.79999999999995"/>
    <x v="48"/>
    <n v="8"/>
    <x v="6"/>
    <x v="436"/>
    <d v="2015-03-24T00:00:00"/>
    <n v="18"/>
  </r>
  <r>
    <n v="10932"/>
    <n v="75"/>
    <n v="7.75"/>
    <n v="20"/>
    <s v="Rhönbräu Klosterbier"/>
    <n v="1"/>
    <x v="6"/>
    <n v="155"/>
    <x v="48"/>
    <n v="8"/>
    <x v="6"/>
    <x v="436"/>
    <d v="2015-03-24T00:00:00"/>
    <n v="18"/>
  </r>
  <r>
    <n v="10933"/>
    <n v="53"/>
    <n v="32.799999999999997"/>
    <n v="2"/>
    <s v="Perth Pasties"/>
    <n v="6"/>
    <x v="7"/>
    <n v="65.599999999999994"/>
    <x v="42"/>
    <n v="6"/>
    <x v="1"/>
    <x v="436"/>
    <d v="2015-03-16T00:00:00"/>
    <n v="10"/>
  </r>
  <r>
    <n v="10933"/>
    <n v="61"/>
    <n v="28.5"/>
    <n v="30"/>
    <s v="Sirop d'érable"/>
    <n v="2"/>
    <x v="4"/>
    <n v="855"/>
    <x v="42"/>
    <n v="6"/>
    <x v="1"/>
    <x v="436"/>
    <d v="2015-03-16T00:00:00"/>
    <n v="10"/>
  </r>
  <r>
    <n v="10934"/>
    <n v="6"/>
    <n v="25"/>
    <n v="20"/>
    <s v="Grandma's Boysenberry Spread"/>
    <n v="2"/>
    <x v="4"/>
    <n v="500"/>
    <x v="26"/>
    <n v="3"/>
    <x v="3"/>
    <x v="437"/>
    <d v="2015-03-12T00:00:00"/>
    <n v="3"/>
  </r>
  <r>
    <n v="10935"/>
    <n v="1"/>
    <n v="18"/>
    <n v="21"/>
    <s v="Chai"/>
    <n v="1"/>
    <x v="6"/>
    <n v="378"/>
    <x v="7"/>
    <n v="4"/>
    <x v="2"/>
    <x v="437"/>
    <d v="2015-03-18T00:00:00"/>
    <n v="9"/>
  </r>
  <r>
    <n v="10935"/>
    <n v="18"/>
    <n v="62.5"/>
    <n v="4"/>
    <s v="Carnarvon Tigers"/>
    <n v="8"/>
    <x v="3"/>
    <n v="250"/>
    <x v="7"/>
    <n v="4"/>
    <x v="2"/>
    <x v="437"/>
    <d v="2015-03-18T00:00:00"/>
    <n v="9"/>
  </r>
  <r>
    <n v="10935"/>
    <n v="23"/>
    <n v="9"/>
    <n v="8"/>
    <s v="Tunnbröd"/>
    <n v="5"/>
    <x v="1"/>
    <n v="72"/>
    <x v="7"/>
    <n v="4"/>
    <x v="2"/>
    <x v="437"/>
    <d v="2015-03-18T00:00:00"/>
    <n v="9"/>
  </r>
  <r>
    <n v="10936"/>
    <n v="36"/>
    <n v="19"/>
    <n v="30"/>
    <s v="Inlagd Sill"/>
    <n v="8"/>
    <x v="3"/>
    <n v="570"/>
    <x v="79"/>
    <n v="3"/>
    <x v="3"/>
    <x v="437"/>
    <d v="2015-03-18T00:00:00"/>
    <n v="9"/>
  </r>
  <r>
    <n v="10937"/>
    <n v="28"/>
    <n v="45.6"/>
    <n v="8"/>
    <s v="Rössle Sauerkraut"/>
    <n v="7"/>
    <x v="2"/>
    <n v="364.8"/>
    <x v="78"/>
    <n v="7"/>
    <x v="8"/>
    <x v="438"/>
    <d v="2015-03-13T00:00:00"/>
    <n v="3"/>
  </r>
  <r>
    <n v="10937"/>
    <n v="34"/>
    <n v="14"/>
    <n v="20"/>
    <s v="Sasquatch Ale"/>
    <n v="1"/>
    <x v="6"/>
    <n v="280"/>
    <x v="78"/>
    <n v="7"/>
    <x v="8"/>
    <x v="438"/>
    <d v="2015-03-13T00:00:00"/>
    <n v="3"/>
  </r>
  <r>
    <n v="10938"/>
    <n v="13"/>
    <n v="6"/>
    <n v="20"/>
    <s v="Konbu"/>
    <n v="8"/>
    <x v="3"/>
    <n v="120"/>
    <x v="21"/>
    <n v="3"/>
    <x v="3"/>
    <x v="438"/>
    <d v="2015-03-16T00:00:00"/>
    <n v="6"/>
  </r>
  <r>
    <n v="10938"/>
    <n v="43"/>
    <n v="46"/>
    <n v="24"/>
    <s v="Ipoh Coffee"/>
    <n v="1"/>
    <x v="6"/>
    <n v="1104"/>
    <x v="21"/>
    <n v="3"/>
    <x v="3"/>
    <x v="438"/>
    <d v="2015-03-16T00:00:00"/>
    <n v="6"/>
  </r>
  <r>
    <n v="10938"/>
    <n v="60"/>
    <n v="34"/>
    <n v="49"/>
    <s v="Camembert Pierrot"/>
    <n v="4"/>
    <x v="0"/>
    <n v="1666"/>
    <x v="21"/>
    <n v="3"/>
    <x v="3"/>
    <x v="438"/>
    <d v="2015-03-16T00:00:00"/>
    <n v="6"/>
  </r>
  <r>
    <n v="10938"/>
    <n v="71"/>
    <n v="21.5"/>
    <n v="35"/>
    <s v="Flotemysost"/>
    <n v="4"/>
    <x v="0"/>
    <n v="752.5"/>
    <x v="21"/>
    <n v="3"/>
    <x v="3"/>
    <x v="438"/>
    <d v="2015-03-16T00:00:00"/>
    <n v="6"/>
  </r>
  <r>
    <n v="10939"/>
    <n v="2"/>
    <n v="19"/>
    <n v="10"/>
    <s v="Chang"/>
    <n v="1"/>
    <x v="6"/>
    <n v="190"/>
    <x v="22"/>
    <n v="2"/>
    <x v="7"/>
    <x v="438"/>
    <d v="2015-03-13T00:00:00"/>
    <n v="3"/>
  </r>
  <r>
    <n v="10939"/>
    <n v="67"/>
    <n v="14"/>
    <n v="40"/>
    <s v="Laughing Lumberjack Lager"/>
    <n v="1"/>
    <x v="6"/>
    <n v="560"/>
    <x v="22"/>
    <n v="2"/>
    <x v="7"/>
    <x v="438"/>
    <d v="2015-03-13T00:00:00"/>
    <n v="3"/>
  </r>
  <r>
    <n v="10940"/>
    <n v="7"/>
    <n v="30"/>
    <n v="8"/>
    <s v="Uncle Bob's Organic Dried Pears"/>
    <n v="7"/>
    <x v="2"/>
    <n v="240"/>
    <x v="48"/>
    <n v="8"/>
    <x v="6"/>
    <x v="439"/>
    <d v="2015-03-23T00:00:00"/>
    <n v="12"/>
  </r>
  <r>
    <n v="10940"/>
    <n v="13"/>
    <n v="6"/>
    <n v="20"/>
    <s v="Konbu"/>
    <n v="8"/>
    <x v="3"/>
    <n v="120"/>
    <x v="48"/>
    <n v="8"/>
    <x v="6"/>
    <x v="439"/>
    <d v="2015-03-23T00:00:00"/>
    <n v="12"/>
  </r>
  <r>
    <n v="10941"/>
    <n v="31"/>
    <n v="12.5"/>
    <n v="44"/>
    <s v="Gorgonzola Telino"/>
    <n v="4"/>
    <x v="0"/>
    <n v="550"/>
    <x v="45"/>
    <n v="7"/>
    <x v="8"/>
    <x v="439"/>
    <d v="2015-03-20T00:00:00"/>
    <n v="9"/>
  </r>
  <r>
    <n v="10941"/>
    <n v="62"/>
    <n v="49.3"/>
    <n v="30"/>
    <s v="Tarte au sucre"/>
    <n v="3"/>
    <x v="5"/>
    <n v="1479"/>
    <x v="45"/>
    <n v="7"/>
    <x v="8"/>
    <x v="439"/>
    <d v="2015-03-20T00:00:00"/>
    <n v="9"/>
  </r>
  <r>
    <n v="10941"/>
    <n v="68"/>
    <n v="12.5"/>
    <n v="80"/>
    <s v="Scottish Longbreads"/>
    <n v="3"/>
    <x v="5"/>
    <n v="1000"/>
    <x v="45"/>
    <n v="7"/>
    <x v="8"/>
    <x v="439"/>
    <d v="2015-03-20T00:00:00"/>
    <n v="9"/>
  </r>
  <r>
    <n v="10941"/>
    <n v="72"/>
    <n v="34.799999999999997"/>
    <n v="50"/>
    <s v="Mozzarella di Giovanni"/>
    <n v="4"/>
    <x v="0"/>
    <n v="1739.9999999999998"/>
    <x v="45"/>
    <n v="7"/>
    <x v="8"/>
    <x v="439"/>
    <d v="2015-03-20T00:00:00"/>
    <n v="9"/>
  </r>
  <r>
    <n v="10942"/>
    <n v="49"/>
    <n v="20"/>
    <n v="28"/>
    <s v="Maxilaku"/>
    <n v="3"/>
    <x v="5"/>
    <n v="560"/>
    <x v="30"/>
    <n v="9"/>
    <x v="4"/>
    <x v="439"/>
    <d v="2015-03-18T00:00:00"/>
    <n v="7"/>
  </r>
  <r>
    <n v="10943"/>
    <n v="13"/>
    <n v="6"/>
    <n v="15"/>
    <s v="Konbu"/>
    <n v="8"/>
    <x v="3"/>
    <n v="90"/>
    <x v="31"/>
    <n v="4"/>
    <x v="2"/>
    <x v="439"/>
    <d v="2015-03-19T00:00:00"/>
    <n v="8"/>
  </r>
  <r>
    <n v="10943"/>
    <n v="22"/>
    <n v="21"/>
    <n v="21"/>
    <s v="Gustaf's Knackebröd"/>
    <n v="5"/>
    <x v="1"/>
    <n v="441"/>
    <x v="31"/>
    <n v="4"/>
    <x v="2"/>
    <x v="439"/>
    <d v="2015-03-19T00:00:00"/>
    <n v="8"/>
  </r>
  <r>
    <n v="10943"/>
    <n v="46"/>
    <n v="12"/>
    <n v="15"/>
    <s v="Spegesild"/>
    <n v="8"/>
    <x v="3"/>
    <n v="180"/>
    <x v="31"/>
    <n v="4"/>
    <x v="2"/>
    <x v="439"/>
    <d v="2015-03-19T00:00:00"/>
    <n v="8"/>
  </r>
  <r>
    <n v="10944"/>
    <n v="11"/>
    <n v="21"/>
    <n v="5"/>
    <s v="Queso Cabrales"/>
    <n v="4"/>
    <x v="0"/>
    <n v="105"/>
    <x v="66"/>
    <n v="6"/>
    <x v="1"/>
    <x v="440"/>
    <d v="2015-03-13T00:00:00"/>
    <n v="1"/>
  </r>
  <r>
    <n v="10944"/>
    <n v="44"/>
    <n v="19.45"/>
    <n v="18"/>
    <s v="Gula Malacca"/>
    <n v="2"/>
    <x v="4"/>
    <n v="350.09999999999997"/>
    <x v="66"/>
    <n v="6"/>
    <x v="1"/>
    <x v="440"/>
    <d v="2015-03-13T00:00:00"/>
    <n v="1"/>
  </r>
  <r>
    <n v="10944"/>
    <n v="56"/>
    <n v="38"/>
    <n v="18"/>
    <s v="Gnocchi di nonna Alice"/>
    <n v="5"/>
    <x v="1"/>
    <n v="684"/>
    <x v="66"/>
    <n v="6"/>
    <x v="1"/>
    <x v="440"/>
    <d v="2015-03-13T00:00:00"/>
    <n v="1"/>
  </r>
  <r>
    <n v="10945"/>
    <n v="13"/>
    <n v="6"/>
    <n v="20"/>
    <s v="Konbu"/>
    <n v="8"/>
    <x v="3"/>
    <n v="120"/>
    <x v="24"/>
    <n v="4"/>
    <x v="2"/>
    <x v="440"/>
    <d v="2015-03-18T00:00:00"/>
    <n v="6"/>
  </r>
  <r>
    <n v="10945"/>
    <n v="31"/>
    <n v="12.5"/>
    <n v="10"/>
    <s v="Gorgonzola Telino"/>
    <n v="4"/>
    <x v="0"/>
    <n v="125"/>
    <x v="24"/>
    <n v="4"/>
    <x v="2"/>
    <x v="440"/>
    <d v="2015-03-18T00:00:00"/>
    <n v="6"/>
  </r>
  <r>
    <n v="10946"/>
    <n v="10"/>
    <n v="31"/>
    <n v="25"/>
    <s v="Ikura"/>
    <n v="8"/>
    <x v="3"/>
    <n v="775"/>
    <x v="61"/>
    <n v="1"/>
    <x v="5"/>
    <x v="440"/>
    <d v="2015-03-19T00:00:00"/>
    <n v="7"/>
  </r>
  <r>
    <n v="10946"/>
    <n v="24"/>
    <n v="4.5"/>
    <n v="25"/>
    <s v="Guarana Fantastica"/>
    <n v="1"/>
    <x v="6"/>
    <n v="112.5"/>
    <x v="61"/>
    <n v="1"/>
    <x v="5"/>
    <x v="440"/>
    <d v="2015-03-19T00:00:00"/>
    <n v="7"/>
  </r>
  <r>
    <n v="10946"/>
    <n v="77"/>
    <n v="13"/>
    <n v="40"/>
    <s v="Original Frankfurter Grüne Soße"/>
    <n v="2"/>
    <x v="4"/>
    <n v="520"/>
    <x v="61"/>
    <n v="1"/>
    <x v="5"/>
    <x v="440"/>
    <d v="2015-03-19T00:00:00"/>
    <n v="7"/>
  </r>
  <r>
    <n v="10947"/>
    <n v="59"/>
    <n v="55"/>
    <n v="4"/>
    <s v="Raclette Courdavault"/>
    <n v="4"/>
    <x v="0"/>
    <n v="220"/>
    <x v="31"/>
    <n v="3"/>
    <x v="3"/>
    <x v="441"/>
    <d v="2015-03-16T00:00:00"/>
    <n v="3"/>
  </r>
  <r>
    <n v="10948"/>
    <n v="50"/>
    <n v="16.25"/>
    <n v="9"/>
    <s v="Valkoinen suklaa"/>
    <n v="3"/>
    <x v="5"/>
    <n v="146.25"/>
    <x v="36"/>
    <n v="3"/>
    <x v="3"/>
    <x v="441"/>
    <d v="2015-03-19T00:00:00"/>
    <n v="6"/>
  </r>
  <r>
    <n v="10948"/>
    <n v="51"/>
    <n v="53"/>
    <n v="40"/>
    <s v="Manjimup Dried Apples"/>
    <n v="7"/>
    <x v="2"/>
    <n v="2120"/>
    <x v="36"/>
    <n v="3"/>
    <x v="3"/>
    <x v="441"/>
    <d v="2015-03-19T00:00:00"/>
    <n v="6"/>
  </r>
  <r>
    <n v="10948"/>
    <n v="55"/>
    <n v="24"/>
    <n v="4"/>
    <s v="Pâté chinois"/>
    <n v="6"/>
    <x v="7"/>
    <n v="96"/>
    <x v="36"/>
    <n v="3"/>
    <x v="3"/>
    <x v="441"/>
    <d v="2015-03-19T00:00:00"/>
    <n v="6"/>
  </r>
  <r>
    <n v="10949"/>
    <n v="6"/>
    <n v="25"/>
    <n v="12"/>
    <s v="Grandma's Boysenberry Spread"/>
    <n v="2"/>
    <x v="4"/>
    <n v="300"/>
    <x v="66"/>
    <n v="2"/>
    <x v="7"/>
    <x v="441"/>
    <d v="2015-03-17T00:00:00"/>
    <n v="4"/>
  </r>
  <r>
    <n v="10949"/>
    <n v="10"/>
    <n v="31"/>
    <n v="30"/>
    <s v="Ikura"/>
    <n v="8"/>
    <x v="3"/>
    <n v="930"/>
    <x v="66"/>
    <n v="2"/>
    <x v="7"/>
    <x v="441"/>
    <d v="2015-03-17T00:00:00"/>
    <n v="4"/>
  </r>
  <r>
    <n v="10949"/>
    <n v="17"/>
    <n v="39"/>
    <n v="6"/>
    <s v="Alice Mutton"/>
    <n v="6"/>
    <x v="7"/>
    <n v="234"/>
    <x v="66"/>
    <n v="2"/>
    <x v="7"/>
    <x v="441"/>
    <d v="2015-03-17T00:00:00"/>
    <n v="4"/>
  </r>
  <r>
    <n v="10949"/>
    <n v="62"/>
    <n v="49.3"/>
    <n v="60"/>
    <s v="Tarte au sucre"/>
    <n v="3"/>
    <x v="5"/>
    <n v="2958"/>
    <x v="66"/>
    <n v="2"/>
    <x v="7"/>
    <x v="441"/>
    <d v="2015-03-17T00:00:00"/>
    <n v="4"/>
  </r>
  <r>
    <n v="10950"/>
    <n v="4"/>
    <n v="22"/>
    <n v="5"/>
    <s v="Chef Anton's Cajun Seasoning"/>
    <n v="2"/>
    <x v="4"/>
    <n v="110"/>
    <x v="22"/>
    <n v="1"/>
    <x v="5"/>
    <x v="442"/>
    <d v="2015-03-23T00:00:00"/>
    <n v="7"/>
  </r>
  <r>
    <n v="10951"/>
    <n v="33"/>
    <n v="2.5"/>
    <n v="15"/>
    <s v="Geitost"/>
    <n v="4"/>
    <x v="0"/>
    <n v="37.5"/>
    <x v="6"/>
    <n v="9"/>
    <x v="4"/>
    <x v="442"/>
    <d v="2015-04-07T00:00:00"/>
    <n v="22"/>
  </r>
  <r>
    <n v="10951"/>
    <n v="41"/>
    <n v="9.65"/>
    <n v="6"/>
    <s v="Jack's New England Clam Chowder"/>
    <n v="8"/>
    <x v="3"/>
    <n v="57.900000000000006"/>
    <x v="6"/>
    <n v="9"/>
    <x v="4"/>
    <x v="442"/>
    <d v="2015-04-07T00:00:00"/>
    <n v="22"/>
  </r>
  <r>
    <n v="10951"/>
    <n v="75"/>
    <n v="7.75"/>
    <n v="50"/>
    <s v="Rhönbräu Klosterbier"/>
    <n v="1"/>
    <x v="6"/>
    <n v="387.5"/>
    <x v="6"/>
    <n v="9"/>
    <x v="4"/>
    <x v="442"/>
    <d v="2015-04-07T00:00:00"/>
    <n v="22"/>
  </r>
  <r>
    <n v="10952"/>
    <n v="6"/>
    <n v="25"/>
    <n v="16"/>
    <s v="Grandma's Boysenberry Spread"/>
    <n v="2"/>
    <x v="4"/>
    <n v="400"/>
    <x v="85"/>
    <n v="1"/>
    <x v="5"/>
    <x v="442"/>
    <d v="2015-03-24T00:00:00"/>
    <n v="8"/>
  </r>
  <r>
    <n v="10952"/>
    <n v="28"/>
    <n v="45.6"/>
    <n v="2"/>
    <s v="Rössle Sauerkraut"/>
    <n v="7"/>
    <x v="2"/>
    <n v="91.2"/>
    <x v="85"/>
    <n v="1"/>
    <x v="5"/>
    <x v="442"/>
    <d v="2015-03-24T00:00:00"/>
    <n v="8"/>
  </r>
  <r>
    <n v="10953"/>
    <n v="20"/>
    <n v="81"/>
    <n v="50"/>
    <s v="Sir Rodney's Marmalade"/>
    <n v="3"/>
    <x v="5"/>
    <n v="4050"/>
    <x v="55"/>
    <n v="9"/>
    <x v="4"/>
    <x v="442"/>
    <d v="2015-03-25T00:00:00"/>
    <n v="9"/>
  </r>
  <r>
    <n v="10953"/>
    <n v="31"/>
    <n v="12.5"/>
    <n v="50"/>
    <s v="Gorgonzola Telino"/>
    <n v="4"/>
    <x v="0"/>
    <n v="625"/>
    <x v="55"/>
    <n v="9"/>
    <x v="4"/>
    <x v="442"/>
    <d v="2015-03-25T00:00:00"/>
    <n v="9"/>
  </r>
  <r>
    <n v="10954"/>
    <n v="16"/>
    <n v="17.45"/>
    <n v="28"/>
    <s v="Pavlova"/>
    <n v="3"/>
    <x v="5"/>
    <n v="488.59999999999997"/>
    <x v="67"/>
    <n v="5"/>
    <x v="0"/>
    <x v="443"/>
    <d v="2015-03-20T00:00:00"/>
    <n v="3"/>
  </r>
  <r>
    <n v="10954"/>
    <n v="31"/>
    <n v="12.5"/>
    <n v="25"/>
    <s v="Gorgonzola Telino"/>
    <n v="4"/>
    <x v="0"/>
    <n v="312.5"/>
    <x v="67"/>
    <n v="5"/>
    <x v="0"/>
    <x v="443"/>
    <d v="2015-03-20T00:00:00"/>
    <n v="3"/>
  </r>
  <r>
    <n v="10954"/>
    <n v="45"/>
    <n v="9.5"/>
    <n v="30"/>
    <s v="Rogede sild"/>
    <n v="8"/>
    <x v="3"/>
    <n v="285"/>
    <x v="67"/>
    <n v="5"/>
    <x v="0"/>
    <x v="443"/>
    <d v="2015-03-20T00:00:00"/>
    <n v="3"/>
  </r>
  <r>
    <n v="10954"/>
    <n v="60"/>
    <n v="34"/>
    <n v="24"/>
    <s v="Camembert Pierrot"/>
    <n v="4"/>
    <x v="0"/>
    <n v="816"/>
    <x v="67"/>
    <n v="5"/>
    <x v="0"/>
    <x v="443"/>
    <d v="2015-03-20T00:00:00"/>
    <n v="3"/>
  </r>
  <r>
    <n v="10955"/>
    <n v="75"/>
    <n v="7.75"/>
    <n v="12"/>
    <s v="Rhönbräu Klosterbier"/>
    <n v="1"/>
    <x v="6"/>
    <n v="93"/>
    <x v="14"/>
    <n v="8"/>
    <x v="6"/>
    <x v="443"/>
    <d v="2015-03-20T00:00:00"/>
    <n v="3"/>
  </r>
  <r>
    <n v="10956"/>
    <n v="21"/>
    <n v="10"/>
    <n v="12"/>
    <s v="Sir Rodney's Scones"/>
    <n v="3"/>
    <x v="5"/>
    <n v="120"/>
    <x v="76"/>
    <n v="6"/>
    <x v="1"/>
    <x v="443"/>
    <d v="2015-03-20T00:00:00"/>
    <n v="3"/>
  </r>
  <r>
    <n v="10956"/>
    <n v="47"/>
    <n v="9.5"/>
    <n v="14"/>
    <s v="Zaanse koeken"/>
    <n v="3"/>
    <x v="5"/>
    <n v="133"/>
    <x v="76"/>
    <n v="6"/>
    <x v="1"/>
    <x v="443"/>
    <d v="2015-03-20T00:00:00"/>
    <n v="3"/>
  </r>
  <r>
    <n v="10956"/>
    <n v="51"/>
    <n v="53"/>
    <n v="8"/>
    <s v="Manjimup Dried Apples"/>
    <n v="7"/>
    <x v="2"/>
    <n v="424"/>
    <x v="76"/>
    <n v="6"/>
    <x v="1"/>
    <x v="443"/>
    <d v="2015-03-20T00:00:00"/>
    <n v="3"/>
  </r>
  <r>
    <n v="10957"/>
    <n v="30"/>
    <n v="25.89"/>
    <n v="30"/>
    <s v="Nord-Ost Matjeshering"/>
    <n v="8"/>
    <x v="3"/>
    <n v="776.7"/>
    <x v="8"/>
    <n v="8"/>
    <x v="6"/>
    <x v="444"/>
    <d v="2015-03-27T00:00:00"/>
    <n v="9"/>
  </r>
  <r>
    <n v="10957"/>
    <n v="35"/>
    <n v="18"/>
    <n v="40"/>
    <s v="Steeleye Stout"/>
    <n v="1"/>
    <x v="6"/>
    <n v="720"/>
    <x v="8"/>
    <n v="8"/>
    <x v="6"/>
    <x v="444"/>
    <d v="2015-03-27T00:00:00"/>
    <n v="9"/>
  </r>
  <r>
    <n v="10957"/>
    <n v="64"/>
    <n v="33.25"/>
    <n v="8"/>
    <s v="Wimmers gute Semmelknödel"/>
    <n v="5"/>
    <x v="1"/>
    <n v="266"/>
    <x v="8"/>
    <n v="8"/>
    <x v="6"/>
    <x v="444"/>
    <d v="2015-03-27T00:00:00"/>
    <n v="9"/>
  </r>
  <r>
    <n v="10958"/>
    <n v="5"/>
    <n v="21.35"/>
    <n v="20"/>
    <s v="Chef Anton's Gumbo Mix"/>
    <n v="2"/>
    <x v="4"/>
    <n v="427"/>
    <x v="69"/>
    <n v="7"/>
    <x v="8"/>
    <x v="444"/>
    <d v="2015-03-27T00:00:00"/>
    <n v="9"/>
  </r>
  <r>
    <n v="10958"/>
    <n v="7"/>
    <n v="30"/>
    <n v="6"/>
    <s v="Uncle Bob's Organic Dried Pears"/>
    <n v="7"/>
    <x v="2"/>
    <n v="180"/>
    <x v="69"/>
    <n v="7"/>
    <x v="8"/>
    <x v="444"/>
    <d v="2015-03-27T00:00:00"/>
    <n v="9"/>
  </r>
  <r>
    <n v="10958"/>
    <n v="72"/>
    <n v="34.799999999999997"/>
    <n v="5"/>
    <s v="Mozzarella di Giovanni"/>
    <n v="4"/>
    <x v="0"/>
    <n v="174"/>
    <x v="69"/>
    <n v="7"/>
    <x v="8"/>
    <x v="444"/>
    <d v="2015-03-27T00:00:00"/>
    <n v="9"/>
  </r>
  <r>
    <n v="10959"/>
    <n v="75"/>
    <n v="7.75"/>
    <n v="20"/>
    <s v="Rhönbräu Klosterbier"/>
    <n v="1"/>
    <x v="6"/>
    <n v="155"/>
    <x v="71"/>
    <n v="6"/>
    <x v="1"/>
    <x v="444"/>
    <d v="2015-03-23T00:00:00"/>
    <n v="5"/>
  </r>
  <r>
    <n v="10960"/>
    <n v="24"/>
    <n v="4.5"/>
    <n v="10"/>
    <s v="Guarana Fantastica"/>
    <n v="1"/>
    <x v="6"/>
    <n v="45"/>
    <x v="8"/>
    <n v="3"/>
    <x v="3"/>
    <x v="445"/>
    <d v="2015-04-08T00:00:00"/>
    <n v="20"/>
  </r>
  <r>
    <n v="10960"/>
    <n v="41"/>
    <n v="9.65"/>
    <n v="24"/>
    <s v="Jack's New England Clam Chowder"/>
    <n v="8"/>
    <x v="3"/>
    <n v="231.60000000000002"/>
    <x v="8"/>
    <n v="3"/>
    <x v="3"/>
    <x v="445"/>
    <d v="2015-04-08T00:00:00"/>
    <n v="20"/>
  </r>
  <r>
    <n v="10961"/>
    <n v="52"/>
    <n v="7"/>
    <n v="6"/>
    <s v="Filo Mix"/>
    <n v="5"/>
    <x v="1"/>
    <n v="42"/>
    <x v="62"/>
    <n v="8"/>
    <x v="6"/>
    <x v="445"/>
    <d v="2015-03-30T00:00:00"/>
    <n v="11"/>
  </r>
  <r>
    <n v="10961"/>
    <n v="76"/>
    <n v="18"/>
    <n v="60"/>
    <s v="Lakkaliköri"/>
    <n v="1"/>
    <x v="6"/>
    <n v="1080"/>
    <x v="62"/>
    <n v="8"/>
    <x v="6"/>
    <x v="445"/>
    <d v="2015-03-30T00:00:00"/>
    <n v="11"/>
  </r>
  <r>
    <n v="10962"/>
    <n v="7"/>
    <n v="30"/>
    <n v="45"/>
    <s v="Uncle Bob's Organic Dried Pears"/>
    <n v="7"/>
    <x v="2"/>
    <n v="1350"/>
    <x v="21"/>
    <n v="8"/>
    <x v="6"/>
    <x v="445"/>
    <d v="2015-03-23T00:00:00"/>
    <n v="4"/>
  </r>
  <r>
    <n v="10962"/>
    <n v="13"/>
    <n v="6"/>
    <n v="77"/>
    <s v="Konbu"/>
    <n v="8"/>
    <x v="3"/>
    <n v="462"/>
    <x v="21"/>
    <n v="8"/>
    <x v="6"/>
    <x v="445"/>
    <d v="2015-03-23T00:00:00"/>
    <n v="4"/>
  </r>
  <r>
    <n v="10962"/>
    <n v="53"/>
    <n v="32.799999999999997"/>
    <n v="20"/>
    <s v="Perth Pasties"/>
    <n v="6"/>
    <x v="7"/>
    <n v="656"/>
    <x v="21"/>
    <n v="8"/>
    <x v="6"/>
    <x v="445"/>
    <d v="2015-03-23T00:00:00"/>
    <n v="4"/>
  </r>
  <r>
    <n v="10962"/>
    <n v="69"/>
    <n v="36"/>
    <n v="9"/>
    <s v="Gudbrandsdalsost"/>
    <n v="4"/>
    <x v="0"/>
    <n v="324"/>
    <x v="21"/>
    <n v="8"/>
    <x v="6"/>
    <x v="445"/>
    <d v="2015-03-23T00:00:00"/>
    <n v="4"/>
  </r>
  <r>
    <n v="10962"/>
    <n v="76"/>
    <n v="18"/>
    <n v="44"/>
    <s v="Lakkaliköri"/>
    <n v="1"/>
    <x v="6"/>
    <n v="792"/>
    <x v="21"/>
    <n v="8"/>
    <x v="6"/>
    <x v="445"/>
    <d v="2015-03-23T00:00:00"/>
    <n v="4"/>
  </r>
  <r>
    <n v="10963"/>
    <n v="60"/>
    <n v="34"/>
    <n v="2"/>
    <s v="Camembert Pierrot"/>
    <n v="4"/>
    <x v="0"/>
    <n v="68"/>
    <x v="47"/>
    <n v="9"/>
    <x v="4"/>
    <x v="445"/>
    <d v="2015-03-26T00:00:00"/>
    <n v="7"/>
  </r>
  <r>
    <n v="10964"/>
    <n v="18"/>
    <n v="62.5"/>
    <n v="6"/>
    <s v="Carnarvon Tigers"/>
    <n v="8"/>
    <x v="3"/>
    <n v="375"/>
    <x v="87"/>
    <n v="3"/>
    <x v="3"/>
    <x v="446"/>
    <d v="2015-03-24T00:00:00"/>
    <n v="4"/>
  </r>
  <r>
    <n v="10964"/>
    <n v="38"/>
    <n v="263.5"/>
    <n v="5"/>
    <s v="Côte de Blaye"/>
    <n v="1"/>
    <x v="6"/>
    <n v="1317.5"/>
    <x v="87"/>
    <n v="3"/>
    <x v="3"/>
    <x v="446"/>
    <d v="2015-03-24T00:00:00"/>
    <n v="4"/>
  </r>
  <r>
    <n v="10964"/>
    <n v="69"/>
    <n v="36"/>
    <n v="10"/>
    <s v="Gudbrandsdalsost"/>
    <n v="4"/>
    <x v="0"/>
    <n v="360"/>
    <x v="87"/>
    <n v="3"/>
    <x v="3"/>
    <x v="446"/>
    <d v="2015-03-24T00:00:00"/>
    <n v="4"/>
  </r>
  <r>
    <n v="10965"/>
    <n v="51"/>
    <n v="53"/>
    <n v="16"/>
    <s v="Manjimup Dried Apples"/>
    <n v="7"/>
    <x v="2"/>
    <n v="848"/>
    <x v="37"/>
    <n v="6"/>
    <x v="1"/>
    <x v="446"/>
    <d v="2015-03-30T00:00:00"/>
    <n v="10"/>
  </r>
  <r>
    <n v="10966"/>
    <n v="37"/>
    <n v="26"/>
    <n v="8"/>
    <s v="Gravad lax"/>
    <n v="8"/>
    <x v="3"/>
    <n v="208"/>
    <x v="5"/>
    <n v="4"/>
    <x v="2"/>
    <x v="446"/>
    <d v="2015-04-08T00:00:00"/>
    <n v="19"/>
  </r>
  <r>
    <n v="10966"/>
    <n v="56"/>
    <n v="38"/>
    <n v="12"/>
    <s v="Gnocchi di nonna Alice"/>
    <n v="5"/>
    <x v="1"/>
    <n v="456"/>
    <x v="5"/>
    <n v="4"/>
    <x v="2"/>
    <x v="446"/>
    <d v="2015-04-08T00:00:00"/>
    <n v="19"/>
  </r>
  <r>
    <n v="10966"/>
    <n v="62"/>
    <n v="49.3"/>
    <n v="12"/>
    <s v="Tarte au sucre"/>
    <n v="3"/>
    <x v="5"/>
    <n v="591.59999999999991"/>
    <x v="5"/>
    <n v="4"/>
    <x v="2"/>
    <x v="446"/>
    <d v="2015-04-08T00:00:00"/>
    <n v="19"/>
  </r>
  <r>
    <n v="10967"/>
    <n v="19"/>
    <n v="9.1999999999999993"/>
    <n v="12"/>
    <s v="Teatime Chocolate Biscuits"/>
    <n v="3"/>
    <x v="5"/>
    <n v="110.39999999999999"/>
    <x v="1"/>
    <n v="2"/>
    <x v="7"/>
    <x v="447"/>
    <d v="2015-04-02T00:00:00"/>
    <n v="10"/>
  </r>
  <r>
    <n v="10967"/>
    <n v="49"/>
    <n v="20"/>
    <n v="40"/>
    <s v="Maxilaku"/>
    <n v="3"/>
    <x v="5"/>
    <n v="800"/>
    <x v="1"/>
    <n v="2"/>
    <x v="7"/>
    <x v="447"/>
    <d v="2015-04-02T00:00:00"/>
    <n v="10"/>
  </r>
  <r>
    <n v="10968"/>
    <n v="12"/>
    <n v="38"/>
    <n v="30"/>
    <s v="Queso Manchego La Pastora"/>
    <n v="4"/>
    <x v="0"/>
    <n v="1140"/>
    <x v="9"/>
    <n v="1"/>
    <x v="5"/>
    <x v="447"/>
    <d v="2015-04-01T00:00:00"/>
    <n v="9"/>
  </r>
  <r>
    <n v="10968"/>
    <n v="24"/>
    <n v="4.5"/>
    <n v="30"/>
    <s v="Guarana Fantastica"/>
    <n v="1"/>
    <x v="6"/>
    <n v="135"/>
    <x v="9"/>
    <n v="1"/>
    <x v="5"/>
    <x v="447"/>
    <d v="2015-04-01T00:00:00"/>
    <n v="9"/>
  </r>
  <r>
    <n v="10968"/>
    <n v="64"/>
    <n v="33.25"/>
    <n v="4"/>
    <s v="Wimmers gute Semmelknödel"/>
    <n v="5"/>
    <x v="1"/>
    <n v="133"/>
    <x v="9"/>
    <n v="1"/>
    <x v="5"/>
    <x v="447"/>
    <d v="2015-04-01T00:00:00"/>
    <n v="9"/>
  </r>
  <r>
    <n v="10969"/>
    <n v="46"/>
    <n v="12"/>
    <n v="9"/>
    <s v="Spegesild"/>
    <n v="8"/>
    <x v="3"/>
    <n v="108"/>
    <x v="32"/>
    <n v="1"/>
    <x v="5"/>
    <x v="447"/>
    <d v="2015-03-30T00:00:00"/>
    <n v="7"/>
  </r>
  <r>
    <n v="10970"/>
    <n v="52"/>
    <n v="7"/>
    <n v="40"/>
    <s v="Filo Mix"/>
    <n v="5"/>
    <x v="1"/>
    <n v="280"/>
    <x v="46"/>
    <n v="9"/>
    <x v="4"/>
    <x v="448"/>
    <d v="2015-04-24T00:00:00"/>
    <n v="31"/>
  </r>
  <r>
    <n v="10971"/>
    <n v="29"/>
    <n v="123.79"/>
    <n v="14"/>
    <s v="Thüringer Rostbratwurst"/>
    <n v="6"/>
    <x v="7"/>
    <n v="1733.0600000000002"/>
    <x v="86"/>
    <n v="2"/>
    <x v="7"/>
    <x v="448"/>
    <d v="2015-04-02T00:00:00"/>
    <n v="9"/>
  </r>
  <r>
    <n v="10972"/>
    <n v="17"/>
    <n v="39"/>
    <n v="6"/>
    <s v="Alice Mutton"/>
    <n v="6"/>
    <x v="7"/>
    <n v="234"/>
    <x v="88"/>
    <n v="4"/>
    <x v="2"/>
    <x v="448"/>
    <d v="2015-03-26T00:00:00"/>
    <n v="2"/>
  </r>
  <r>
    <n v="10972"/>
    <n v="33"/>
    <n v="2.5"/>
    <n v="7"/>
    <s v="Geitost"/>
    <n v="4"/>
    <x v="0"/>
    <n v="17.5"/>
    <x v="88"/>
    <n v="4"/>
    <x v="2"/>
    <x v="448"/>
    <d v="2015-03-26T00:00:00"/>
    <n v="2"/>
  </r>
  <r>
    <n v="10973"/>
    <n v="26"/>
    <n v="31.23"/>
    <n v="5"/>
    <s v="Gumbär Gummibärchen"/>
    <n v="3"/>
    <x v="5"/>
    <n v="156.15"/>
    <x v="88"/>
    <n v="6"/>
    <x v="1"/>
    <x v="448"/>
    <d v="2015-03-27T00:00:00"/>
    <n v="3"/>
  </r>
  <r>
    <n v="10973"/>
    <n v="41"/>
    <n v="9.65"/>
    <n v="6"/>
    <s v="Jack's New England Clam Chowder"/>
    <n v="8"/>
    <x v="3"/>
    <n v="57.900000000000006"/>
    <x v="88"/>
    <n v="6"/>
    <x v="1"/>
    <x v="448"/>
    <d v="2015-03-27T00:00:00"/>
    <n v="3"/>
  </r>
  <r>
    <n v="10973"/>
    <n v="75"/>
    <n v="7.75"/>
    <n v="10"/>
    <s v="Rhönbräu Klosterbier"/>
    <n v="1"/>
    <x v="6"/>
    <n v="77.5"/>
    <x v="88"/>
    <n v="6"/>
    <x v="1"/>
    <x v="448"/>
    <d v="2015-03-27T00:00:00"/>
    <n v="3"/>
  </r>
  <r>
    <n v="10974"/>
    <n v="63"/>
    <n v="43.9"/>
    <n v="10"/>
    <s v="Vegie-spread"/>
    <n v="2"/>
    <x v="4"/>
    <n v="439"/>
    <x v="20"/>
    <n v="3"/>
    <x v="3"/>
    <x v="449"/>
    <d v="2015-04-03T00:00:00"/>
    <n v="9"/>
  </r>
  <r>
    <n v="10975"/>
    <n v="8"/>
    <n v="40"/>
    <n v="16"/>
    <s v="Northwoods Cranberry Sauce"/>
    <n v="2"/>
    <x v="4"/>
    <n v="640"/>
    <x v="66"/>
    <n v="1"/>
    <x v="5"/>
    <x v="449"/>
    <d v="2015-03-27T00:00:00"/>
    <n v="2"/>
  </r>
  <r>
    <n v="10975"/>
    <n v="75"/>
    <n v="7.75"/>
    <n v="10"/>
    <s v="Rhönbräu Klosterbier"/>
    <n v="1"/>
    <x v="6"/>
    <n v="77.5"/>
    <x v="66"/>
    <n v="1"/>
    <x v="5"/>
    <x v="449"/>
    <d v="2015-03-27T00:00:00"/>
    <n v="2"/>
  </r>
  <r>
    <n v="10976"/>
    <n v="28"/>
    <n v="45.6"/>
    <n v="20"/>
    <s v="Rössle Sauerkraut"/>
    <n v="7"/>
    <x v="2"/>
    <n v="912"/>
    <x v="8"/>
    <n v="1"/>
    <x v="5"/>
    <x v="449"/>
    <d v="2015-04-03T00:00:00"/>
    <n v="9"/>
  </r>
  <r>
    <n v="10977"/>
    <n v="39"/>
    <n v="18"/>
    <n v="30"/>
    <s v="Chartreuse verte"/>
    <n v="1"/>
    <x v="6"/>
    <n v="540"/>
    <x v="14"/>
    <n v="8"/>
    <x v="6"/>
    <x v="450"/>
    <d v="2015-04-10T00:00:00"/>
    <n v="15"/>
  </r>
  <r>
    <n v="10977"/>
    <n v="47"/>
    <n v="9.5"/>
    <n v="30"/>
    <s v="Zaanse koeken"/>
    <n v="3"/>
    <x v="5"/>
    <n v="285"/>
    <x v="14"/>
    <n v="8"/>
    <x v="6"/>
    <x v="450"/>
    <d v="2015-04-10T00:00:00"/>
    <n v="15"/>
  </r>
  <r>
    <n v="10977"/>
    <n v="51"/>
    <n v="53"/>
    <n v="10"/>
    <s v="Manjimup Dried Apples"/>
    <n v="7"/>
    <x v="2"/>
    <n v="530"/>
    <x v="14"/>
    <n v="8"/>
    <x v="6"/>
    <x v="450"/>
    <d v="2015-04-10T00:00:00"/>
    <n v="15"/>
  </r>
  <r>
    <n v="10977"/>
    <n v="63"/>
    <n v="43.9"/>
    <n v="20"/>
    <s v="Vegie-spread"/>
    <n v="2"/>
    <x v="4"/>
    <n v="878"/>
    <x v="14"/>
    <n v="8"/>
    <x v="6"/>
    <x v="450"/>
    <d v="2015-04-10T00:00:00"/>
    <n v="15"/>
  </r>
  <r>
    <n v="10978"/>
    <n v="8"/>
    <n v="40"/>
    <n v="20"/>
    <s v="Northwoods Cranberry Sauce"/>
    <n v="2"/>
    <x v="4"/>
    <n v="800"/>
    <x v="80"/>
    <n v="9"/>
    <x v="4"/>
    <x v="450"/>
    <d v="2015-04-23T00:00:00"/>
    <n v="28"/>
  </r>
  <r>
    <n v="10978"/>
    <n v="21"/>
    <n v="10"/>
    <n v="40"/>
    <s v="Sir Rodney's Scones"/>
    <n v="3"/>
    <x v="5"/>
    <n v="400"/>
    <x v="80"/>
    <n v="9"/>
    <x v="4"/>
    <x v="450"/>
    <d v="2015-04-23T00:00:00"/>
    <n v="28"/>
  </r>
  <r>
    <n v="10978"/>
    <n v="40"/>
    <n v="18.399999999999999"/>
    <n v="10"/>
    <s v="Boston Crab Meat"/>
    <n v="8"/>
    <x v="3"/>
    <n v="184"/>
    <x v="80"/>
    <n v="9"/>
    <x v="4"/>
    <x v="450"/>
    <d v="2015-04-23T00:00:00"/>
    <n v="28"/>
  </r>
  <r>
    <n v="10978"/>
    <n v="44"/>
    <n v="19.45"/>
    <n v="6"/>
    <s v="Gula Malacca"/>
    <n v="2"/>
    <x v="4"/>
    <n v="116.69999999999999"/>
    <x v="80"/>
    <n v="9"/>
    <x v="4"/>
    <x v="450"/>
    <d v="2015-04-23T00:00:00"/>
    <n v="28"/>
  </r>
  <r>
    <n v="10979"/>
    <n v="7"/>
    <n v="30"/>
    <n v="18"/>
    <s v="Uncle Bob's Organic Dried Pears"/>
    <n v="7"/>
    <x v="2"/>
    <n v="540"/>
    <x v="9"/>
    <n v="8"/>
    <x v="6"/>
    <x v="450"/>
    <d v="2015-03-31T00:00:00"/>
    <n v="5"/>
  </r>
  <r>
    <n v="10979"/>
    <n v="12"/>
    <n v="38"/>
    <n v="20"/>
    <s v="Queso Manchego La Pastora"/>
    <n v="4"/>
    <x v="0"/>
    <n v="760"/>
    <x v="9"/>
    <n v="8"/>
    <x v="6"/>
    <x v="450"/>
    <d v="2015-03-31T00:00:00"/>
    <n v="5"/>
  </r>
  <r>
    <n v="10979"/>
    <n v="24"/>
    <n v="4.5"/>
    <n v="80"/>
    <s v="Guarana Fantastica"/>
    <n v="1"/>
    <x v="6"/>
    <n v="360"/>
    <x v="9"/>
    <n v="8"/>
    <x v="6"/>
    <x v="450"/>
    <d v="2015-03-31T00:00:00"/>
    <n v="5"/>
  </r>
  <r>
    <n v="10979"/>
    <n v="27"/>
    <n v="43.9"/>
    <n v="30"/>
    <s v="Schoggi Schokolade"/>
    <n v="3"/>
    <x v="5"/>
    <n v="1317"/>
    <x v="9"/>
    <n v="8"/>
    <x v="6"/>
    <x v="450"/>
    <d v="2015-03-31T00:00:00"/>
    <n v="5"/>
  </r>
  <r>
    <n v="10979"/>
    <n v="31"/>
    <n v="12.5"/>
    <n v="24"/>
    <s v="Gorgonzola Telino"/>
    <n v="4"/>
    <x v="0"/>
    <n v="300"/>
    <x v="9"/>
    <n v="8"/>
    <x v="6"/>
    <x v="450"/>
    <d v="2015-03-31T00:00:00"/>
    <n v="5"/>
  </r>
  <r>
    <n v="10979"/>
    <n v="63"/>
    <n v="43.9"/>
    <n v="35"/>
    <s v="Vegie-spread"/>
    <n v="2"/>
    <x v="4"/>
    <n v="1536.5"/>
    <x v="9"/>
    <n v="8"/>
    <x v="6"/>
    <x v="450"/>
    <d v="2015-03-31T00:00:00"/>
    <n v="5"/>
  </r>
  <r>
    <n v="10980"/>
    <n v="75"/>
    <n v="7.75"/>
    <n v="40"/>
    <s v="Rhönbräu Klosterbier"/>
    <n v="1"/>
    <x v="6"/>
    <n v="310"/>
    <x v="14"/>
    <n v="4"/>
    <x v="2"/>
    <x v="451"/>
    <d v="2015-04-17T00:00:00"/>
    <n v="21"/>
  </r>
  <r>
    <n v="10981"/>
    <n v="38"/>
    <n v="263.5"/>
    <n v="60"/>
    <s v="Côte de Blaye"/>
    <n v="1"/>
    <x v="6"/>
    <n v="15810"/>
    <x v="2"/>
    <n v="1"/>
    <x v="5"/>
    <x v="451"/>
    <d v="2015-04-02T00:00:00"/>
    <n v="6"/>
  </r>
  <r>
    <n v="10982"/>
    <n v="7"/>
    <n v="30"/>
    <n v="20"/>
    <s v="Uncle Bob's Organic Dried Pears"/>
    <n v="7"/>
    <x v="2"/>
    <n v="600"/>
    <x v="66"/>
    <n v="2"/>
    <x v="7"/>
    <x v="451"/>
    <d v="2015-04-08T00:00:00"/>
    <n v="12"/>
  </r>
  <r>
    <n v="10982"/>
    <n v="43"/>
    <n v="46"/>
    <n v="9"/>
    <s v="Ipoh Coffee"/>
    <n v="1"/>
    <x v="6"/>
    <n v="414"/>
    <x v="66"/>
    <n v="2"/>
    <x v="7"/>
    <x v="451"/>
    <d v="2015-04-08T00:00:00"/>
    <n v="12"/>
  </r>
  <r>
    <n v="10983"/>
    <n v="13"/>
    <n v="6"/>
    <n v="84"/>
    <s v="Konbu"/>
    <n v="8"/>
    <x v="3"/>
    <n v="504"/>
    <x v="45"/>
    <n v="2"/>
    <x v="7"/>
    <x v="451"/>
    <d v="2015-04-06T00:00:00"/>
    <n v="10"/>
  </r>
  <r>
    <n v="10983"/>
    <n v="57"/>
    <n v="19.5"/>
    <n v="15"/>
    <s v="Ravioli Angelo"/>
    <n v="5"/>
    <x v="1"/>
    <n v="292.5"/>
    <x v="45"/>
    <n v="2"/>
    <x v="7"/>
    <x v="451"/>
    <d v="2015-04-06T00:00:00"/>
    <n v="10"/>
  </r>
  <r>
    <n v="10984"/>
    <n v="16"/>
    <n v="17.45"/>
    <n v="55"/>
    <s v="Pavlova"/>
    <n v="3"/>
    <x v="5"/>
    <n v="959.75"/>
    <x v="45"/>
    <n v="1"/>
    <x v="5"/>
    <x v="452"/>
    <d v="2015-04-03T00:00:00"/>
    <n v="4"/>
  </r>
  <r>
    <n v="10984"/>
    <n v="24"/>
    <n v="4.5"/>
    <n v="20"/>
    <s v="Guarana Fantastica"/>
    <n v="1"/>
    <x v="6"/>
    <n v="90"/>
    <x v="45"/>
    <n v="1"/>
    <x v="5"/>
    <x v="452"/>
    <d v="2015-04-03T00:00:00"/>
    <n v="4"/>
  </r>
  <r>
    <n v="10984"/>
    <n v="36"/>
    <n v="19"/>
    <n v="40"/>
    <s v="Inlagd Sill"/>
    <n v="8"/>
    <x v="3"/>
    <n v="760"/>
    <x v="45"/>
    <n v="1"/>
    <x v="5"/>
    <x v="452"/>
    <d v="2015-04-03T00:00:00"/>
    <n v="4"/>
  </r>
  <r>
    <n v="10985"/>
    <n v="16"/>
    <n v="17.45"/>
    <n v="36"/>
    <s v="Pavlova"/>
    <n v="3"/>
    <x v="5"/>
    <n v="628.19999999999993"/>
    <x v="34"/>
    <n v="2"/>
    <x v="7"/>
    <x v="452"/>
    <d v="2015-04-02T00:00:00"/>
    <n v="3"/>
  </r>
  <r>
    <n v="10985"/>
    <n v="18"/>
    <n v="62.5"/>
    <n v="8"/>
    <s v="Carnarvon Tigers"/>
    <n v="8"/>
    <x v="3"/>
    <n v="500"/>
    <x v="34"/>
    <n v="2"/>
    <x v="7"/>
    <x v="452"/>
    <d v="2015-04-02T00:00:00"/>
    <n v="3"/>
  </r>
  <r>
    <n v="10985"/>
    <n v="32"/>
    <n v="32"/>
    <n v="35"/>
    <s v="Mascarpone Fabioli"/>
    <n v="4"/>
    <x v="0"/>
    <n v="1120"/>
    <x v="34"/>
    <n v="2"/>
    <x v="7"/>
    <x v="452"/>
    <d v="2015-04-02T00:00:00"/>
    <n v="3"/>
  </r>
  <r>
    <n v="10986"/>
    <n v="11"/>
    <n v="21"/>
    <n v="30"/>
    <s v="Queso Cabrales"/>
    <n v="4"/>
    <x v="0"/>
    <n v="630"/>
    <x v="69"/>
    <n v="8"/>
    <x v="6"/>
    <x v="452"/>
    <d v="2015-04-21T00:00:00"/>
    <n v="22"/>
  </r>
  <r>
    <n v="10986"/>
    <n v="20"/>
    <n v="81"/>
    <n v="15"/>
    <s v="Sir Rodney's Marmalade"/>
    <n v="3"/>
    <x v="5"/>
    <n v="1215"/>
    <x v="69"/>
    <n v="8"/>
    <x v="6"/>
    <x v="452"/>
    <d v="2015-04-21T00:00:00"/>
    <n v="22"/>
  </r>
  <r>
    <n v="10986"/>
    <n v="76"/>
    <n v="18"/>
    <n v="10"/>
    <s v="Lakkaliköri"/>
    <n v="1"/>
    <x v="6"/>
    <n v="180"/>
    <x v="69"/>
    <n v="8"/>
    <x v="6"/>
    <x v="452"/>
    <d v="2015-04-21T00:00:00"/>
    <n v="22"/>
  </r>
  <r>
    <n v="10986"/>
    <n v="77"/>
    <n v="13"/>
    <n v="15"/>
    <s v="Original Frankfurter Grüne Soße"/>
    <n v="2"/>
    <x v="4"/>
    <n v="195"/>
    <x v="69"/>
    <n v="8"/>
    <x v="6"/>
    <x v="452"/>
    <d v="2015-04-21T00:00:00"/>
    <n v="22"/>
  </r>
  <r>
    <n v="10987"/>
    <n v="7"/>
    <n v="30"/>
    <n v="60"/>
    <s v="Uncle Bob's Organic Dried Pears"/>
    <n v="7"/>
    <x v="2"/>
    <n v="1800"/>
    <x v="58"/>
    <n v="8"/>
    <x v="6"/>
    <x v="453"/>
    <d v="2015-04-06T00:00:00"/>
    <n v="6"/>
  </r>
  <r>
    <n v="10987"/>
    <n v="43"/>
    <n v="46"/>
    <n v="6"/>
    <s v="Ipoh Coffee"/>
    <n v="1"/>
    <x v="6"/>
    <n v="276"/>
    <x v="58"/>
    <n v="8"/>
    <x v="6"/>
    <x v="453"/>
    <d v="2015-04-06T00:00:00"/>
    <n v="6"/>
  </r>
  <r>
    <n v="10987"/>
    <n v="72"/>
    <n v="34.799999999999997"/>
    <n v="20"/>
    <s v="Mozzarella di Giovanni"/>
    <n v="4"/>
    <x v="0"/>
    <n v="696"/>
    <x v="58"/>
    <n v="8"/>
    <x v="6"/>
    <x v="453"/>
    <d v="2015-04-06T00:00:00"/>
    <n v="6"/>
  </r>
  <r>
    <n v="10988"/>
    <n v="7"/>
    <n v="30"/>
    <n v="60"/>
    <s v="Uncle Bob's Organic Dried Pears"/>
    <n v="7"/>
    <x v="2"/>
    <n v="1800"/>
    <x v="13"/>
    <n v="3"/>
    <x v="3"/>
    <x v="453"/>
    <d v="2015-04-10T00:00:00"/>
    <n v="10"/>
  </r>
  <r>
    <n v="10988"/>
    <n v="62"/>
    <n v="49.3"/>
    <n v="40"/>
    <s v="Tarte au sucre"/>
    <n v="3"/>
    <x v="5"/>
    <n v="1972"/>
    <x v="13"/>
    <n v="3"/>
    <x v="3"/>
    <x v="453"/>
    <d v="2015-04-10T00:00:00"/>
    <n v="10"/>
  </r>
  <r>
    <n v="10989"/>
    <n v="6"/>
    <n v="25"/>
    <n v="40"/>
    <s v="Grandma's Boysenberry Spread"/>
    <n v="2"/>
    <x v="4"/>
    <n v="1000"/>
    <x v="12"/>
    <n v="2"/>
    <x v="7"/>
    <x v="453"/>
    <d v="2015-04-02T00:00:00"/>
    <n v="2"/>
  </r>
  <r>
    <n v="10989"/>
    <n v="11"/>
    <n v="21"/>
    <n v="15"/>
    <s v="Queso Cabrales"/>
    <n v="4"/>
    <x v="0"/>
    <n v="315"/>
    <x v="12"/>
    <n v="2"/>
    <x v="7"/>
    <x v="453"/>
    <d v="2015-04-02T00:00:00"/>
    <n v="2"/>
  </r>
  <r>
    <n v="10989"/>
    <n v="41"/>
    <n v="9.65"/>
    <n v="4"/>
    <s v="Jack's New England Clam Chowder"/>
    <n v="8"/>
    <x v="3"/>
    <n v="38.6"/>
    <x v="12"/>
    <n v="2"/>
    <x v="7"/>
    <x v="453"/>
    <d v="2015-04-02T00:00:00"/>
    <n v="2"/>
  </r>
  <r>
    <n v="10990"/>
    <n v="21"/>
    <n v="10"/>
    <n v="65"/>
    <s v="Sir Rodney's Scones"/>
    <n v="3"/>
    <x v="5"/>
    <n v="650"/>
    <x v="9"/>
    <n v="2"/>
    <x v="7"/>
    <x v="454"/>
    <d v="2015-04-07T00:00:00"/>
    <n v="6"/>
  </r>
  <r>
    <n v="10990"/>
    <n v="34"/>
    <n v="14"/>
    <n v="60"/>
    <s v="Sasquatch Ale"/>
    <n v="1"/>
    <x v="6"/>
    <n v="840"/>
    <x v="9"/>
    <n v="2"/>
    <x v="7"/>
    <x v="454"/>
    <d v="2015-04-07T00:00:00"/>
    <n v="6"/>
  </r>
  <r>
    <n v="10990"/>
    <n v="55"/>
    <n v="24"/>
    <n v="65"/>
    <s v="Pâté chinois"/>
    <n v="6"/>
    <x v="7"/>
    <n v="1560"/>
    <x v="9"/>
    <n v="2"/>
    <x v="7"/>
    <x v="454"/>
    <d v="2015-04-07T00:00:00"/>
    <n v="6"/>
  </r>
  <r>
    <n v="10990"/>
    <n v="61"/>
    <n v="28.5"/>
    <n v="66"/>
    <s v="Sirop d'érable"/>
    <n v="2"/>
    <x v="4"/>
    <n v="1881"/>
    <x v="9"/>
    <n v="2"/>
    <x v="7"/>
    <x v="454"/>
    <d v="2015-04-07T00:00:00"/>
    <n v="6"/>
  </r>
  <r>
    <n v="10991"/>
    <n v="2"/>
    <n v="19"/>
    <n v="50"/>
    <s v="Chang"/>
    <n v="1"/>
    <x v="6"/>
    <n v="950"/>
    <x v="21"/>
    <n v="1"/>
    <x v="5"/>
    <x v="454"/>
    <d v="2015-04-07T00:00:00"/>
    <n v="6"/>
  </r>
  <r>
    <n v="10991"/>
    <n v="70"/>
    <n v="15"/>
    <n v="20"/>
    <s v="Outback Lager"/>
    <n v="1"/>
    <x v="6"/>
    <n v="300"/>
    <x v="21"/>
    <n v="1"/>
    <x v="5"/>
    <x v="454"/>
    <d v="2015-04-07T00:00:00"/>
    <n v="6"/>
  </r>
  <r>
    <n v="10991"/>
    <n v="76"/>
    <n v="18"/>
    <n v="90"/>
    <s v="Lakkaliköri"/>
    <n v="1"/>
    <x v="6"/>
    <n v="1620"/>
    <x v="21"/>
    <n v="1"/>
    <x v="5"/>
    <x v="454"/>
    <d v="2015-04-07T00:00:00"/>
    <n v="6"/>
  </r>
  <r>
    <n v="10992"/>
    <n v="72"/>
    <n v="34.799999999999997"/>
    <n v="2"/>
    <s v="Mozzarella di Giovanni"/>
    <n v="4"/>
    <x v="0"/>
    <n v="69.599999999999994"/>
    <x v="40"/>
    <n v="1"/>
    <x v="5"/>
    <x v="454"/>
    <d v="2015-04-03T00:00:00"/>
    <n v="2"/>
  </r>
  <r>
    <n v="10993"/>
    <n v="29"/>
    <n v="123.79"/>
    <n v="50"/>
    <s v="Thüringer Rostbratwurst"/>
    <n v="6"/>
    <x v="7"/>
    <n v="6189.5"/>
    <x v="14"/>
    <n v="7"/>
    <x v="8"/>
    <x v="454"/>
    <d v="2015-04-10T00:00:00"/>
    <n v="9"/>
  </r>
  <r>
    <n v="10993"/>
    <n v="41"/>
    <n v="9.65"/>
    <n v="35"/>
    <s v="Jack's New England Clam Chowder"/>
    <n v="8"/>
    <x v="3"/>
    <n v="337.75"/>
    <x v="14"/>
    <n v="7"/>
    <x v="8"/>
    <x v="454"/>
    <d v="2015-04-10T00:00:00"/>
    <n v="9"/>
  </r>
  <r>
    <n v="10994"/>
    <n v="59"/>
    <n v="55"/>
    <n v="18"/>
    <s v="Raclette Courdavault"/>
    <n v="4"/>
    <x v="0"/>
    <n v="990"/>
    <x v="61"/>
    <n v="2"/>
    <x v="7"/>
    <x v="455"/>
    <d v="2015-04-09T00:00:00"/>
    <n v="7"/>
  </r>
  <r>
    <n v="10995"/>
    <n v="51"/>
    <n v="53"/>
    <n v="20"/>
    <s v="Manjimup Dried Apples"/>
    <n v="7"/>
    <x v="2"/>
    <n v="1060"/>
    <x v="43"/>
    <n v="1"/>
    <x v="5"/>
    <x v="455"/>
    <d v="2015-04-06T00:00:00"/>
    <n v="4"/>
  </r>
  <r>
    <n v="10995"/>
    <n v="60"/>
    <n v="34"/>
    <n v="4"/>
    <s v="Camembert Pierrot"/>
    <n v="4"/>
    <x v="0"/>
    <n v="136"/>
    <x v="43"/>
    <n v="1"/>
    <x v="5"/>
    <x v="455"/>
    <d v="2015-04-06T00:00:00"/>
    <n v="4"/>
  </r>
  <r>
    <n v="10996"/>
    <n v="42"/>
    <n v="14"/>
    <n v="40"/>
    <s v="Singaporean Hokkien Fried Mee"/>
    <n v="5"/>
    <x v="1"/>
    <n v="560"/>
    <x v="21"/>
    <n v="4"/>
    <x v="2"/>
    <x v="455"/>
    <d v="2015-04-10T00:00:00"/>
    <n v="8"/>
  </r>
  <r>
    <n v="10997"/>
    <n v="32"/>
    <n v="32"/>
    <n v="50"/>
    <s v="Mascarpone Fabioli"/>
    <n v="4"/>
    <x v="0"/>
    <n v="1600"/>
    <x v="28"/>
    <n v="8"/>
    <x v="6"/>
    <x v="456"/>
    <d v="2015-04-13T00:00:00"/>
    <n v="10"/>
  </r>
  <r>
    <n v="10997"/>
    <n v="46"/>
    <n v="12"/>
    <n v="20"/>
    <s v="Spegesild"/>
    <n v="8"/>
    <x v="3"/>
    <n v="240"/>
    <x v="28"/>
    <n v="8"/>
    <x v="6"/>
    <x v="456"/>
    <d v="2015-04-13T00:00:00"/>
    <n v="10"/>
  </r>
  <r>
    <n v="10997"/>
    <n v="52"/>
    <n v="7"/>
    <n v="20"/>
    <s v="Filo Mix"/>
    <n v="5"/>
    <x v="1"/>
    <n v="140"/>
    <x v="28"/>
    <n v="8"/>
    <x v="6"/>
    <x v="456"/>
    <d v="2015-04-13T00:00:00"/>
    <n v="10"/>
  </r>
  <r>
    <n v="10998"/>
    <n v="24"/>
    <n v="4.5"/>
    <n v="12"/>
    <s v="Guarana Fantastica"/>
    <n v="1"/>
    <x v="6"/>
    <n v="54"/>
    <x v="63"/>
    <n v="8"/>
    <x v="6"/>
    <x v="456"/>
    <d v="2015-04-17T00:00:00"/>
    <n v="14"/>
  </r>
  <r>
    <n v="10998"/>
    <n v="61"/>
    <n v="28.5"/>
    <n v="7"/>
    <s v="Sirop d'érable"/>
    <n v="2"/>
    <x v="4"/>
    <n v="199.5"/>
    <x v="63"/>
    <n v="8"/>
    <x v="6"/>
    <x v="456"/>
    <d v="2015-04-17T00:00:00"/>
    <n v="14"/>
  </r>
  <r>
    <n v="10998"/>
    <n v="74"/>
    <n v="10"/>
    <n v="20"/>
    <s v="Longlife Tofu"/>
    <n v="7"/>
    <x v="2"/>
    <n v="200"/>
    <x v="63"/>
    <n v="8"/>
    <x v="6"/>
    <x v="456"/>
    <d v="2015-04-17T00:00:00"/>
    <n v="14"/>
  </r>
  <r>
    <n v="10998"/>
    <n v="75"/>
    <n v="7.75"/>
    <n v="30"/>
    <s v="Rhönbräu Klosterbier"/>
    <n v="1"/>
    <x v="6"/>
    <n v="232.5"/>
    <x v="63"/>
    <n v="8"/>
    <x v="6"/>
    <x v="456"/>
    <d v="2015-04-17T00:00:00"/>
    <n v="14"/>
  </r>
  <r>
    <n v="10999"/>
    <n v="41"/>
    <n v="9.65"/>
    <n v="20"/>
    <s v="Jack's New England Clam Chowder"/>
    <n v="8"/>
    <x v="3"/>
    <n v="193"/>
    <x v="11"/>
    <n v="6"/>
    <x v="1"/>
    <x v="456"/>
    <d v="2015-04-10T00:00:00"/>
    <n v="7"/>
  </r>
  <r>
    <n v="10999"/>
    <n v="51"/>
    <n v="53"/>
    <n v="15"/>
    <s v="Manjimup Dried Apples"/>
    <n v="7"/>
    <x v="2"/>
    <n v="795"/>
    <x v="11"/>
    <n v="6"/>
    <x v="1"/>
    <x v="456"/>
    <d v="2015-04-10T00:00:00"/>
    <n v="7"/>
  </r>
  <r>
    <n v="10999"/>
    <n v="77"/>
    <n v="13"/>
    <n v="21"/>
    <s v="Original Frankfurter Grüne Soße"/>
    <n v="2"/>
    <x v="4"/>
    <n v="273"/>
    <x v="11"/>
    <n v="6"/>
    <x v="1"/>
    <x v="456"/>
    <d v="2015-04-10T00:00:00"/>
    <n v="7"/>
  </r>
  <r>
    <n v="11000"/>
    <n v="4"/>
    <n v="22"/>
    <n v="25"/>
    <s v="Chef Anton's Cajun Seasoning"/>
    <n v="2"/>
    <x v="4"/>
    <n v="550"/>
    <x v="13"/>
    <n v="2"/>
    <x v="7"/>
    <x v="457"/>
    <d v="2015-04-14T00:00:00"/>
    <n v="8"/>
  </r>
  <r>
    <n v="11000"/>
    <n v="24"/>
    <n v="4.5"/>
    <n v="30"/>
    <s v="Guarana Fantastica"/>
    <n v="1"/>
    <x v="6"/>
    <n v="135"/>
    <x v="13"/>
    <n v="2"/>
    <x v="7"/>
    <x v="457"/>
    <d v="2015-04-14T00:00:00"/>
    <n v="8"/>
  </r>
  <r>
    <n v="11000"/>
    <n v="77"/>
    <n v="13"/>
    <n v="30"/>
    <s v="Original Frankfurter Grüne Soße"/>
    <n v="2"/>
    <x v="4"/>
    <n v="390"/>
    <x v="13"/>
    <n v="2"/>
    <x v="7"/>
    <x v="457"/>
    <d v="2015-04-14T00:00:00"/>
    <n v="8"/>
  </r>
  <r>
    <n v="11001"/>
    <n v="7"/>
    <n v="30"/>
    <n v="60"/>
    <s v="Uncle Bob's Organic Dried Pears"/>
    <n v="7"/>
    <x v="2"/>
    <n v="1800"/>
    <x v="14"/>
    <n v="2"/>
    <x v="7"/>
    <x v="457"/>
    <d v="2015-04-14T00:00:00"/>
    <n v="8"/>
  </r>
  <r>
    <n v="11001"/>
    <n v="22"/>
    <n v="21"/>
    <n v="25"/>
    <s v="Gustaf's Knackebröd"/>
    <n v="5"/>
    <x v="1"/>
    <n v="525"/>
    <x v="14"/>
    <n v="2"/>
    <x v="7"/>
    <x v="457"/>
    <d v="2015-04-14T00:00:00"/>
    <n v="8"/>
  </r>
  <r>
    <n v="11001"/>
    <n v="46"/>
    <n v="12"/>
    <n v="25"/>
    <s v="Spegesild"/>
    <n v="8"/>
    <x v="3"/>
    <n v="300"/>
    <x v="14"/>
    <n v="2"/>
    <x v="7"/>
    <x v="457"/>
    <d v="2015-04-14T00:00:00"/>
    <n v="8"/>
  </r>
  <r>
    <n v="11001"/>
    <n v="55"/>
    <n v="24"/>
    <n v="6"/>
    <s v="Pâté chinois"/>
    <n v="6"/>
    <x v="7"/>
    <n v="144"/>
    <x v="14"/>
    <n v="2"/>
    <x v="7"/>
    <x v="457"/>
    <d v="2015-04-14T00:00:00"/>
    <n v="8"/>
  </r>
  <r>
    <n v="11002"/>
    <n v="13"/>
    <n v="6"/>
    <n v="56"/>
    <s v="Konbu"/>
    <n v="8"/>
    <x v="3"/>
    <n v="336"/>
    <x v="45"/>
    <n v="4"/>
    <x v="2"/>
    <x v="457"/>
    <d v="2015-04-16T00:00:00"/>
    <n v="10"/>
  </r>
  <r>
    <n v="11002"/>
    <n v="35"/>
    <n v="18"/>
    <n v="15"/>
    <s v="Steeleye Stout"/>
    <n v="1"/>
    <x v="6"/>
    <n v="270"/>
    <x v="45"/>
    <n v="4"/>
    <x v="2"/>
    <x v="457"/>
    <d v="2015-04-16T00:00:00"/>
    <n v="10"/>
  </r>
  <r>
    <n v="11002"/>
    <n v="42"/>
    <n v="14"/>
    <n v="24"/>
    <s v="Singaporean Hokkien Fried Mee"/>
    <n v="5"/>
    <x v="1"/>
    <n v="336"/>
    <x v="45"/>
    <n v="4"/>
    <x v="2"/>
    <x v="457"/>
    <d v="2015-04-16T00:00:00"/>
    <n v="10"/>
  </r>
  <r>
    <n v="11002"/>
    <n v="55"/>
    <n v="24"/>
    <n v="40"/>
    <s v="Pâté chinois"/>
    <n v="6"/>
    <x v="7"/>
    <n v="960"/>
    <x v="45"/>
    <n v="4"/>
    <x v="2"/>
    <x v="457"/>
    <d v="2015-04-16T00:00:00"/>
    <n v="10"/>
  </r>
  <r>
    <n v="11003"/>
    <n v="1"/>
    <n v="18"/>
    <n v="4"/>
    <s v="Chai"/>
    <n v="1"/>
    <x v="6"/>
    <n v="72"/>
    <x v="84"/>
    <n v="3"/>
    <x v="3"/>
    <x v="457"/>
    <d v="2015-04-08T00:00:00"/>
    <n v="2"/>
  </r>
  <r>
    <n v="11003"/>
    <n v="40"/>
    <n v="18.399999999999999"/>
    <n v="10"/>
    <s v="Boston Crab Meat"/>
    <n v="8"/>
    <x v="3"/>
    <n v="184"/>
    <x v="84"/>
    <n v="3"/>
    <x v="3"/>
    <x v="457"/>
    <d v="2015-04-08T00:00:00"/>
    <n v="2"/>
  </r>
  <r>
    <n v="11003"/>
    <n v="52"/>
    <n v="7"/>
    <n v="10"/>
    <s v="Filo Mix"/>
    <n v="5"/>
    <x v="1"/>
    <n v="70"/>
    <x v="84"/>
    <n v="3"/>
    <x v="3"/>
    <x v="457"/>
    <d v="2015-04-08T00:00:00"/>
    <n v="2"/>
  </r>
  <r>
    <n v="11004"/>
    <n v="26"/>
    <n v="31.23"/>
    <n v="6"/>
    <s v="Gumbär Gummibärchen"/>
    <n v="3"/>
    <x v="5"/>
    <n v="187.38"/>
    <x v="80"/>
    <n v="3"/>
    <x v="3"/>
    <x v="458"/>
    <d v="2015-04-20T00:00:00"/>
    <n v="13"/>
  </r>
  <r>
    <n v="11004"/>
    <n v="76"/>
    <n v="18"/>
    <n v="6"/>
    <s v="Lakkaliköri"/>
    <n v="1"/>
    <x v="6"/>
    <n v="108"/>
    <x v="80"/>
    <n v="3"/>
    <x v="3"/>
    <x v="458"/>
    <d v="2015-04-20T00:00:00"/>
    <n v="13"/>
  </r>
  <r>
    <n v="11005"/>
    <n v="1"/>
    <n v="18"/>
    <n v="2"/>
    <s v="Chai"/>
    <n v="1"/>
    <x v="6"/>
    <n v="36"/>
    <x v="83"/>
    <n v="2"/>
    <x v="7"/>
    <x v="458"/>
    <d v="2015-04-10T00:00:00"/>
    <n v="3"/>
  </r>
  <r>
    <n v="11005"/>
    <n v="59"/>
    <n v="55"/>
    <n v="10"/>
    <s v="Raclette Courdavault"/>
    <n v="4"/>
    <x v="0"/>
    <n v="550"/>
    <x v="83"/>
    <n v="2"/>
    <x v="7"/>
    <x v="458"/>
    <d v="2015-04-10T00:00:00"/>
    <n v="3"/>
  </r>
  <r>
    <n v="11006"/>
    <n v="1"/>
    <n v="18"/>
    <n v="8"/>
    <s v="Chai"/>
    <n v="1"/>
    <x v="6"/>
    <n v="144"/>
    <x v="79"/>
    <n v="3"/>
    <x v="3"/>
    <x v="458"/>
    <d v="2015-04-15T00:00:00"/>
    <n v="8"/>
  </r>
  <r>
    <n v="11006"/>
    <n v="29"/>
    <n v="123.79"/>
    <n v="2"/>
    <s v="Thüringer Rostbratwurst"/>
    <n v="6"/>
    <x v="7"/>
    <n v="247.58"/>
    <x v="79"/>
    <n v="3"/>
    <x v="3"/>
    <x v="458"/>
    <d v="2015-04-15T00:00:00"/>
    <n v="8"/>
  </r>
  <r>
    <n v="11007"/>
    <n v="8"/>
    <n v="40"/>
    <n v="30"/>
    <s v="Northwoods Cranberry Sauce"/>
    <n v="2"/>
    <x v="4"/>
    <n v="1200"/>
    <x v="50"/>
    <n v="8"/>
    <x v="6"/>
    <x v="459"/>
    <d v="2015-04-13T00:00:00"/>
    <n v="5"/>
  </r>
  <r>
    <n v="11007"/>
    <n v="29"/>
    <n v="123.79"/>
    <n v="10"/>
    <s v="Thüringer Rostbratwurst"/>
    <n v="6"/>
    <x v="7"/>
    <n v="1237.9000000000001"/>
    <x v="50"/>
    <n v="8"/>
    <x v="6"/>
    <x v="459"/>
    <d v="2015-04-13T00:00:00"/>
    <n v="5"/>
  </r>
  <r>
    <n v="11007"/>
    <n v="42"/>
    <n v="14"/>
    <n v="14"/>
    <s v="Singaporean Hokkien Fried Mee"/>
    <n v="5"/>
    <x v="1"/>
    <n v="196"/>
    <x v="50"/>
    <n v="8"/>
    <x v="6"/>
    <x v="459"/>
    <d v="2015-04-13T00:00:00"/>
    <n v="5"/>
  </r>
  <r>
    <n v="11008"/>
    <n v="28"/>
    <n v="45.6"/>
    <n v="70"/>
    <s v="Rössle Sauerkraut"/>
    <n v="7"/>
    <x v="2"/>
    <n v="3192"/>
    <x v="9"/>
    <n v="7"/>
    <x v="8"/>
    <x v="459"/>
    <d v="1899-12-30T00:00:00"/>
    <n v="-42102"/>
  </r>
  <r>
    <n v="11008"/>
    <n v="34"/>
    <n v="14"/>
    <n v="90"/>
    <s v="Sasquatch Ale"/>
    <n v="1"/>
    <x v="6"/>
    <n v="1260"/>
    <x v="9"/>
    <n v="7"/>
    <x v="8"/>
    <x v="459"/>
    <d v="1899-12-30T00:00:00"/>
    <n v="-42102"/>
  </r>
  <r>
    <n v="11008"/>
    <n v="71"/>
    <n v="21.5"/>
    <n v="21"/>
    <s v="Flotemysost"/>
    <n v="4"/>
    <x v="0"/>
    <n v="451.5"/>
    <x v="9"/>
    <n v="7"/>
    <x v="8"/>
    <x v="459"/>
    <d v="1899-12-30T00:00:00"/>
    <n v="-42102"/>
  </r>
  <r>
    <n v="11009"/>
    <n v="24"/>
    <n v="4.5"/>
    <n v="12"/>
    <s v="Guarana Fantastica"/>
    <n v="1"/>
    <x v="6"/>
    <n v="54"/>
    <x v="36"/>
    <n v="2"/>
    <x v="7"/>
    <x v="459"/>
    <d v="2015-04-10T00:00:00"/>
    <n v="2"/>
  </r>
  <r>
    <n v="11009"/>
    <n v="36"/>
    <n v="19"/>
    <n v="18"/>
    <s v="Inlagd Sill"/>
    <n v="8"/>
    <x v="3"/>
    <n v="342"/>
    <x v="36"/>
    <n v="2"/>
    <x v="7"/>
    <x v="459"/>
    <d v="2015-04-10T00:00:00"/>
    <n v="2"/>
  </r>
  <r>
    <n v="11009"/>
    <n v="60"/>
    <n v="34"/>
    <n v="9"/>
    <s v="Camembert Pierrot"/>
    <n v="4"/>
    <x v="0"/>
    <n v="306"/>
    <x v="36"/>
    <n v="2"/>
    <x v="7"/>
    <x v="459"/>
    <d v="2015-04-10T00:00:00"/>
    <n v="2"/>
  </r>
  <r>
    <n v="11010"/>
    <n v="7"/>
    <n v="30"/>
    <n v="20"/>
    <s v="Uncle Bob's Organic Dried Pears"/>
    <n v="7"/>
    <x v="2"/>
    <n v="600"/>
    <x v="30"/>
    <n v="2"/>
    <x v="7"/>
    <x v="460"/>
    <d v="2015-04-21T00:00:00"/>
    <n v="12"/>
  </r>
  <r>
    <n v="11010"/>
    <n v="24"/>
    <n v="4.5"/>
    <n v="10"/>
    <s v="Guarana Fantastica"/>
    <n v="1"/>
    <x v="6"/>
    <n v="45"/>
    <x v="30"/>
    <n v="2"/>
    <x v="7"/>
    <x v="460"/>
    <d v="2015-04-21T00:00:00"/>
    <n v="12"/>
  </r>
  <r>
    <n v="11011"/>
    <n v="58"/>
    <n v="13.25"/>
    <n v="40"/>
    <s v="Escargots de Bourgogne"/>
    <n v="8"/>
    <x v="3"/>
    <n v="530"/>
    <x v="85"/>
    <n v="3"/>
    <x v="3"/>
    <x v="460"/>
    <d v="2015-04-13T00:00:00"/>
    <n v="4"/>
  </r>
  <r>
    <n v="11011"/>
    <n v="71"/>
    <n v="21.5"/>
    <n v="20"/>
    <s v="Flotemysost"/>
    <n v="4"/>
    <x v="0"/>
    <n v="430"/>
    <x v="85"/>
    <n v="3"/>
    <x v="3"/>
    <x v="460"/>
    <d v="2015-04-13T00:00:00"/>
    <n v="4"/>
  </r>
  <r>
    <n v="11012"/>
    <n v="19"/>
    <n v="9.1999999999999993"/>
    <n v="50"/>
    <s v="Teatime Chocolate Biscuits"/>
    <n v="3"/>
    <x v="5"/>
    <n v="459.99999999999994"/>
    <x v="17"/>
    <n v="1"/>
    <x v="5"/>
    <x v="460"/>
    <d v="2015-04-17T00:00:00"/>
    <n v="8"/>
  </r>
  <r>
    <n v="11012"/>
    <n v="60"/>
    <n v="34"/>
    <n v="36"/>
    <s v="Camembert Pierrot"/>
    <n v="4"/>
    <x v="0"/>
    <n v="1224"/>
    <x v="17"/>
    <n v="1"/>
    <x v="5"/>
    <x v="460"/>
    <d v="2015-04-17T00:00:00"/>
    <n v="8"/>
  </r>
  <r>
    <n v="11012"/>
    <n v="71"/>
    <n v="21.5"/>
    <n v="60"/>
    <s v="Flotemysost"/>
    <n v="4"/>
    <x v="0"/>
    <n v="1290"/>
    <x v="17"/>
    <n v="1"/>
    <x v="5"/>
    <x v="460"/>
    <d v="2015-04-17T00:00:00"/>
    <n v="8"/>
  </r>
  <r>
    <n v="11013"/>
    <n v="23"/>
    <n v="9"/>
    <n v="10"/>
    <s v="Tunnbröd"/>
    <n v="5"/>
    <x v="1"/>
    <n v="90"/>
    <x v="27"/>
    <n v="2"/>
    <x v="7"/>
    <x v="460"/>
    <d v="2015-04-10T00:00:00"/>
    <n v="1"/>
  </r>
  <r>
    <n v="11013"/>
    <n v="42"/>
    <n v="14"/>
    <n v="4"/>
    <s v="Singaporean Hokkien Fried Mee"/>
    <n v="5"/>
    <x v="1"/>
    <n v="56"/>
    <x v="27"/>
    <n v="2"/>
    <x v="7"/>
    <x v="460"/>
    <d v="2015-04-10T00:00:00"/>
    <n v="1"/>
  </r>
  <r>
    <n v="11013"/>
    <n v="45"/>
    <n v="9.5"/>
    <n v="20"/>
    <s v="Rogede sild"/>
    <n v="8"/>
    <x v="3"/>
    <n v="190"/>
    <x v="27"/>
    <n v="2"/>
    <x v="7"/>
    <x v="460"/>
    <d v="2015-04-10T00:00:00"/>
    <n v="1"/>
  </r>
  <r>
    <n v="11013"/>
    <n v="68"/>
    <n v="12.5"/>
    <n v="2"/>
    <s v="Scottish Longbreads"/>
    <n v="3"/>
    <x v="5"/>
    <n v="25"/>
    <x v="27"/>
    <n v="2"/>
    <x v="7"/>
    <x v="460"/>
    <d v="2015-04-10T00:00:00"/>
    <n v="1"/>
  </r>
  <r>
    <n v="11014"/>
    <n v="41"/>
    <n v="9.65"/>
    <n v="28"/>
    <s v="Jack's New England Clam Chowder"/>
    <n v="8"/>
    <x v="3"/>
    <n v="270.2"/>
    <x v="67"/>
    <n v="2"/>
    <x v="7"/>
    <x v="461"/>
    <d v="2015-04-15T00:00:00"/>
    <n v="5"/>
  </r>
  <r>
    <n v="11015"/>
    <n v="30"/>
    <n v="25.89"/>
    <n v="15"/>
    <s v="Nord-Ost Matjeshering"/>
    <n v="8"/>
    <x v="3"/>
    <n v="388.35"/>
    <x v="65"/>
    <n v="2"/>
    <x v="7"/>
    <x v="461"/>
    <d v="2015-04-20T00:00:00"/>
    <n v="10"/>
  </r>
  <r>
    <n v="11015"/>
    <n v="77"/>
    <n v="13"/>
    <n v="18"/>
    <s v="Original Frankfurter Grüne Soße"/>
    <n v="2"/>
    <x v="4"/>
    <n v="234"/>
    <x v="65"/>
    <n v="2"/>
    <x v="7"/>
    <x v="461"/>
    <d v="2015-04-20T00:00:00"/>
    <n v="10"/>
  </r>
  <r>
    <n v="11016"/>
    <n v="31"/>
    <n v="12.5"/>
    <n v="15"/>
    <s v="Gorgonzola Telino"/>
    <n v="4"/>
    <x v="0"/>
    <n v="187.5"/>
    <x v="55"/>
    <n v="9"/>
    <x v="4"/>
    <x v="461"/>
    <d v="2015-04-13T00:00:00"/>
    <n v="3"/>
  </r>
  <r>
    <n v="11016"/>
    <n v="36"/>
    <n v="19"/>
    <n v="16"/>
    <s v="Inlagd Sill"/>
    <n v="8"/>
    <x v="3"/>
    <n v="304"/>
    <x v="55"/>
    <n v="9"/>
    <x v="4"/>
    <x v="461"/>
    <d v="2015-04-13T00:00:00"/>
    <n v="3"/>
  </r>
  <r>
    <n v="11017"/>
    <n v="3"/>
    <n v="10"/>
    <n v="25"/>
    <s v="Aniseed Syrup"/>
    <n v="2"/>
    <x v="4"/>
    <n v="250"/>
    <x v="9"/>
    <n v="9"/>
    <x v="4"/>
    <x v="462"/>
    <d v="2015-04-20T00:00:00"/>
    <n v="7"/>
  </r>
  <r>
    <n v="11017"/>
    <n v="59"/>
    <n v="55"/>
    <n v="110"/>
    <s v="Raclette Courdavault"/>
    <n v="4"/>
    <x v="0"/>
    <n v="6050"/>
    <x v="9"/>
    <n v="9"/>
    <x v="4"/>
    <x v="462"/>
    <d v="2015-04-20T00:00:00"/>
    <n v="7"/>
  </r>
  <r>
    <n v="11017"/>
    <n v="70"/>
    <n v="15"/>
    <n v="30"/>
    <s v="Outback Lager"/>
    <n v="1"/>
    <x v="6"/>
    <n v="450"/>
    <x v="9"/>
    <n v="9"/>
    <x v="4"/>
    <x v="462"/>
    <d v="2015-04-20T00:00:00"/>
    <n v="7"/>
  </r>
  <r>
    <n v="11018"/>
    <n v="12"/>
    <n v="38"/>
    <n v="20"/>
    <s v="Queso Manchego La Pastora"/>
    <n v="4"/>
    <x v="0"/>
    <n v="760"/>
    <x v="38"/>
    <n v="4"/>
    <x v="2"/>
    <x v="462"/>
    <d v="2015-04-16T00:00:00"/>
    <n v="3"/>
  </r>
  <r>
    <n v="11018"/>
    <n v="18"/>
    <n v="62.5"/>
    <n v="10"/>
    <s v="Carnarvon Tigers"/>
    <n v="8"/>
    <x v="3"/>
    <n v="625"/>
    <x v="38"/>
    <n v="4"/>
    <x v="2"/>
    <x v="462"/>
    <d v="2015-04-16T00:00:00"/>
    <n v="3"/>
  </r>
  <r>
    <n v="11018"/>
    <n v="56"/>
    <n v="38"/>
    <n v="5"/>
    <s v="Gnocchi di nonna Alice"/>
    <n v="5"/>
    <x v="1"/>
    <n v="190"/>
    <x v="38"/>
    <n v="4"/>
    <x v="2"/>
    <x v="462"/>
    <d v="2015-04-16T00:00:00"/>
    <n v="3"/>
  </r>
  <r>
    <n v="11019"/>
    <n v="46"/>
    <n v="12"/>
    <n v="3"/>
    <s v="Spegesild"/>
    <n v="8"/>
    <x v="3"/>
    <n v="36"/>
    <x v="73"/>
    <n v="6"/>
    <x v="1"/>
    <x v="462"/>
    <d v="1899-12-30T00:00:00"/>
    <n v="-42107"/>
  </r>
  <r>
    <n v="11019"/>
    <n v="49"/>
    <n v="20"/>
    <n v="2"/>
    <s v="Maxilaku"/>
    <n v="3"/>
    <x v="5"/>
    <n v="40"/>
    <x v="73"/>
    <n v="6"/>
    <x v="1"/>
    <x v="462"/>
    <d v="1899-12-30T00:00:00"/>
    <n v="-42107"/>
  </r>
  <r>
    <n v="11020"/>
    <n v="10"/>
    <n v="31"/>
    <n v="24"/>
    <s v="Ikura"/>
    <n v="8"/>
    <x v="3"/>
    <n v="744"/>
    <x v="11"/>
    <n v="2"/>
    <x v="7"/>
    <x v="463"/>
    <d v="2015-04-16T00:00:00"/>
    <n v="2"/>
  </r>
  <r>
    <n v="11021"/>
    <n v="2"/>
    <n v="19"/>
    <n v="11"/>
    <s v="Chang"/>
    <n v="1"/>
    <x v="6"/>
    <n v="209"/>
    <x v="21"/>
    <n v="3"/>
    <x v="3"/>
    <x v="463"/>
    <d v="2015-04-21T00:00:00"/>
    <n v="7"/>
  </r>
  <r>
    <n v="11021"/>
    <n v="20"/>
    <n v="81"/>
    <n v="15"/>
    <s v="Sir Rodney's Marmalade"/>
    <n v="3"/>
    <x v="5"/>
    <n v="1215"/>
    <x v="21"/>
    <n v="3"/>
    <x v="3"/>
    <x v="463"/>
    <d v="2015-04-21T00:00:00"/>
    <n v="7"/>
  </r>
  <r>
    <n v="11021"/>
    <n v="26"/>
    <n v="31.23"/>
    <n v="63"/>
    <s v="Gumbär Gummibärchen"/>
    <n v="3"/>
    <x v="5"/>
    <n v="1967.49"/>
    <x v="21"/>
    <n v="3"/>
    <x v="3"/>
    <x v="463"/>
    <d v="2015-04-21T00:00:00"/>
    <n v="7"/>
  </r>
  <r>
    <n v="11021"/>
    <n v="51"/>
    <n v="53"/>
    <n v="44"/>
    <s v="Manjimup Dried Apples"/>
    <n v="7"/>
    <x v="2"/>
    <n v="2332"/>
    <x v="21"/>
    <n v="3"/>
    <x v="3"/>
    <x v="463"/>
    <d v="2015-04-21T00:00:00"/>
    <n v="7"/>
  </r>
  <r>
    <n v="11021"/>
    <n v="72"/>
    <n v="34.799999999999997"/>
    <n v="35"/>
    <s v="Mozzarella di Giovanni"/>
    <n v="4"/>
    <x v="0"/>
    <n v="1218"/>
    <x v="21"/>
    <n v="3"/>
    <x v="3"/>
    <x v="463"/>
    <d v="2015-04-21T00:00:00"/>
    <n v="7"/>
  </r>
  <r>
    <n v="11022"/>
    <n v="19"/>
    <n v="9.1999999999999993"/>
    <n v="35"/>
    <s v="Teatime Chocolate Biscuits"/>
    <n v="3"/>
    <x v="5"/>
    <n v="322"/>
    <x v="2"/>
    <n v="9"/>
    <x v="4"/>
    <x v="463"/>
    <d v="2015-05-04T00:00:00"/>
    <n v="20"/>
  </r>
  <r>
    <n v="11022"/>
    <n v="69"/>
    <n v="36"/>
    <n v="30"/>
    <s v="Gudbrandsdalsost"/>
    <n v="4"/>
    <x v="0"/>
    <n v="1080"/>
    <x v="2"/>
    <n v="9"/>
    <x v="4"/>
    <x v="463"/>
    <d v="2015-05-04T00:00:00"/>
    <n v="20"/>
  </r>
  <r>
    <n v="11023"/>
    <n v="7"/>
    <n v="30"/>
    <n v="4"/>
    <s v="Uncle Bob's Organic Dried Pears"/>
    <n v="7"/>
    <x v="2"/>
    <n v="120"/>
    <x v="31"/>
    <n v="1"/>
    <x v="5"/>
    <x v="463"/>
    <d v="2015-04-24T00:00:00"/>
    <n v="10"/>
  </r>
  <r>
    <n v="11023"/>
    <n v="43"/>
    <n v="46"/>
    <n v="30"/>
    <s v="Ipoh Coffee"/>
    <n v="1"/>
    <x v="6"/>
    <n v="1380"/>
    <x v="31"/>
    <n v="1"/>
    <x v="5"/>
    <x v="463"/>
    <d v="2015-04-24T00:00:00"/>
    <n v="10"/>
  </r>
  <r>
    <n v="11024"/>
    <n v="26"/>
    <n v="31.23"/>
    <n v="12"/>
    <s v="Gumbär Gummibärchen"/>
    <n v="3"/>
    <x v="5"/>
    <n v="374.76"/>
    <x v="58"/>
    <n v="4"/>
    <x v="2"/>
    <x v="464"/>
    <d v="2015-04-20T00:00:00"/>
    <n v="5"/>
  </r>
  <r>
    <n v="11024"/>
    <n v="33"/>
    <n v="2.5"/>
    <n v="30"/>
    <s v="Geitost"/>
    <n v="4"/>
    <x v="0"/>
    <n v="75"/>
    <x v="58"/>
    <n v="4"/>
    <x v="2"/>
    <x v="464"/>
    <d v="2015-04-20T00:00:00"/>
    <n v="5"/>
  </r>
  <r>
    <n v="11024"/>
    <n v="65"/>
    <n v="21.05"/>
    <n v="21"/>
    <s v="Louisiana Fiery Hot Pepper Sauce"/>
    <n v="2"/>
    <x v="4"/>
    <n v="442.05"/>
    <x v="58"/>
    <n v="4"/>
    <x v="2"/>
    <x v="464"/>
    <d v="2015-04-20T00:00:00"/>
    <n v="5"/>
  </r>
  <r>
    <n v="11024"/>
    <n v="71"/>
    <n v="21.5"/>
    <n v="50"/>
    <s v="Flotemysost"/>
    <n v="4"/>
    <x v="0"/>
    <n v="1075"/>
    <x v="58"/>
    <n v="4"/>
    <x v="2"/>
    <x v="464"/>
    <d v="2015-04-20T00:00:00"/>
    <n v="5"/>
  </r>
  <r>
    <n v="11025"/>
    <n v="1"/>
    <n v="18"/>
    <n v="10"/>
    <s v="Chai"/>
    <n v="1"/>
    <x v="6"/>
    <n v="180"/>
    <x v="16"/>
    <n v="6"/>
    <x v="1"/>
    <x v="464"/>
    <d v="2015-04-24T00:00:00"/>
    <n v="9"/>
  </r>
  <r>
    <n v="11025"/>
    <n v="13"/>
    <n v="6"/>
    <n v="20"/>
    <s v="Konbu"/>
    <n v="8"/>
    <x v="3"/>
    <n v="120"/>
    <x v="16"/>
    <n v="6"/>
    <x v="1"/>
    <x v="464"/>
    <d v="2015-04-24T00:00:00"/>
    <n v="9"/>
  </r>
  <r>
    <n v="11026"/>
    <n v="18"/>
    <n v="62.5"/>
    <n v="8"/>
    <s v="Carnarvon Tigers"/>
    <n v="8"/>
    <x v="3"/>
    <n v="500"/>
    <x v="70"/>
    <n v="4"/>
    <x v="2"/>
    <x v="464"/>
    <d v="2015-04-28T00:00:00"/>
    <n v="13"/>
  </r>
  <r>
    <n v="11026"/>
    <n v="51"/>
    <n v="53"/>
    <n v="10"/>
    <s v="Manjimup Dried Apples"/>
    <n v="7"/>
    <x v="2"/>
    <n v="530"/>
    <x v="70"/>
    <n v="4"/>
    <x v="2"/>
    <x v="464"/>
    <d v="2015-04-28T00:00:00"/>
    <n v="13"/>
  </r>
  <r>
    <n v="11027"/>
    <n v="24"/>
    <n v="4.5"/>
    <n v="30"/>
    <s v="Guarana Fantastica"/>
    <n v="1"/>
    <x v="6"/>
    <n v="135"/>
    <x v="66"/>
    <n v="1"/>
    <x v="5"/>
    <x v="465"/>
    <d v="2015-04-20T00:00:00"/>
    <n v="4"/>
  </r>
  <r>
    <n v="11027"/>
    <n v="62"/>
    <n v="49.3"/>
    <n v="21"/>
    <s v="Tarte au sucre"/>
    <n v="3"/>
    <x v="5"/>
    <n v="1035.3"/>
    <x v="66"/>
    <n v="1"/>
    <x v="5"/>
    <x v="465"/>
    <d v="2015-04-20T00:00:00"/>
    <n v="4"/>
  </r>
  <r>
    <n v="11028"/>
    <n v="55"/>
    <n v="24"/>
    <n v="35"/>
    <s v="Pâté chinois"/>
    <n v="6"/>
    <x v="7"/>
    <n v="840"/>
    <x v="44"/>
    <n v="2"/>
    <x v="7"/>
    <x v="465"/>
    <d v="2015-04-22T00:00:00"/>
    <n v="6"/>
  </r>
  <r>
    <n v="11028"/>
    <n v="59"/>
    <n v="55"/>
    <n v="24"/>
    <s v="Raclette Courdavault"/>
    <n v="4"/>
    <x v="0"/>
    <n v="1320"/>
    <x v="44"/>
    <n v="2"/>
    <x v="7"/>
    <x v="465"/>
    <d v="2015-04-22T00:00:00"/>
    <n v="6"/>
  </r>
  <r>
    <n v="11029"/>
    <n v="56"/>
    <n v="38"/>
    <n v="20"/>
    <s v="Gnocchi di nonna Alice"/>
    <n v="5"/>
    <x v="1"/>
    <n v="760"/>
    <x v="5"/>
    <n v="4"/>
    <x v="2"/>
    <x v="465"/>
    <d v="2015-04-27T00:00:00"/>
    <n v="11"/>
  </r>
  <r>
    <n v="11029"/>
    <n v="63"/>
    <n v="43.9"/>
    <n v="12"/>
    <s v="Vegie-spread"/>
    <n v="2"/>
    <x v="4"/>
    <n v="526.79999999999995"/>
    <x v="5"/>
    <n v="4"/>
    <x v="2"/>
    <x v="465"/>
    <d v="2015-04-27T00:00:00"/>
    <n v="11"/>
  </r>
  <r>
    <n v="11030"/>
    <n v="2"/>
    <n v="19"/>
    <n v="100"/>
    <s v="Chang"/>
    <n v="1"/>
    <x v="6"/>
    <n v="1900"/>
    <x v="45"/>
    <n v="7"/>
    <x v="8"/>
    <x v="466"/>
    <d v="2015-04-27T00:00:00"/>
    <n v="10"/>
  </r>
  <r>
    <n v="11030"/>
    <n v="5"/>
    <n v="21.35"/>
    <n v="70"/>
    <s v="Chef Anton's Gumbo Mix"/>
    <n v="2"/>
    <x v="4"/>
    <n v="1494.5"/>
    <x v="45"/>
    <n v="7"/>
    <x v="8"/>
    <x v="466"/>
    <d v="2015-04-27T00:00:00"/>
    <n v="10"/>
  </r>
  <r>
    <n v="11030"/>
    <n v="29"/>
    <n v="123.79"/>
    <n v="60"/>
    <s v="Thüringer Rostbratwurst"/>
    <n v="6"/>
    <x v="7"/>
    <n v="7427.4000000000005"/>
    <x v="45"/>
    <n v="7"/>
    <x v="8"/>
    <x v="466"/>
    <d v="2015-04-27T00:00:00"/>
    <n v="10"/>
  </r>
  <r>
    <n v="11030"/>
    <n v="59"/>
    <n v="55"/>
    <n v="100"/>
    <s v="Raclette Courdavault"/>
    <n v="4"/>
    <x v="0"/>
    <n v="5500"/>
    <x v="45"/>
    <n v="7"/>
    <x v="8"/>
    <x v="466"/>
    <d v="2015-04-27T00:00:00"/>
    <n v="10"/>
  </r>
  <r>
    <n v="11031"/>
    <n v="1"/>
    <n v="18"/>
    <n v="45"/>
    <s v="Chai"/>
    <n v="1"/>
    <x v="6"/>
    <n v="810"/>
    <x v="45"/>
    <n v="6"/>
    <x v="1"/>
    <x v="466"/>
    <d v="2015-04-24T00:00:00"/>
    <n v="7"/>
  </r>
  <r>
    <n v="11031"/>
    <n v="13"/>
    <n v="6"/>
    <n v="80"/>
    <s v="Konbu"/>
    <n v="8"/>
    <x v="3"/>
    <n v="480"/>
    <x v="45"/>
    <n v="6"/>
    <x v="1"/>
    <x v="466"/>
    <d v="2015-04-24T00:00:00"/>
    <n v="7"/>
  </r>
  <r>
    <n v="11031"/>
    <n v="24"/>
    <n v="4.5"/>
    <n v="21"/>
    <s v="Guarana Fantastica"/>
    <n v="1"/>
    <x v="6"/>
    <n v="94.5"/>
    <x v="45"/>
    <n v="6"/>
    <x v="1"/>
    <x v="466"/>
    <d v="2015-04-24T00:00:00"/>
    <n v="7"/>
  </r>
  <r>
    <n v="11031"/>
    <n v="64"/>
    <n v="33.25"/>
    <n v="20"/>
    <s v="Wimmers gute Semmelknödel"/>
    <n v="5"/>
    <x v="1"/>
    <n v="665"/>
    <x v="45"/>
    <n v="6"/>
    <x v="1"/>
    <x v="466"/>
    <d v="2015-04-24T00:00:00"/>
    <n v="7"/>
  </r>
  <r>
    <n v="11031"/>
    <n v="71"/>
    <n v="21.5"/>
    <n v="16"/>
    <s v="Flotemysost"/>
    <n v="4"/>
    <x v="0"/>
    <n v="344"/>
    <x v="45"/>
    <n v="6"/>
    <x v="1"/>
    <x v="466"/>
    <d v="2015-04-24T00:00:00"/>
    <n v="7"/>
  </r>
  <r>
    <n v="11032"/>
    <n v="36"/>
    <n v="19"/>
    <n v="35"/>
    <s v="Inlagd Sill"/>
    <n v="8"/>
    <x v="3"/>
    <n v="665"/>
    <x v="19"/>
    <n v="2"/>
    <x v="7"/>
    <x v="466"/>
    <d v="2015-04-23T00:00:00"/>
    <n v="6"/>
  </r>
  <r>
    <n v="11032"/>
    <n v="38"/>
    <n v="263.5"/>
    <n v="25"/>
    <s v="Côte de Blaye"/>
    <n v="1"/>
    <x v="6"/>
    <n v="6587.5"/>
    <x v="19"/>
    <n v="2"/>
    <x v="7"/>
    <x v="466"/>
    <d v="2015-04-23T00:00:00"/>
    <n v="6"/>
  </r>
  <r>
    <n v="11032"/>
    <n v="59"/>
    <n v="55"/>
    <n v="30"/>
    <s v="Raclette Courdavault"/>
    <n v="4"/>
    <x v="0"/>
    <n v="1650"/>
    <x v="19"/>
    <n v="2"/>
    <x v="7"/>
    <x v="466"/>
    <d v="2015-04-23T00:00:00"/>
    <n v="6"/>
  </r>
  <r>
    <n v="11033"/>
    <n v="53"/>
    <n v="32.799999999999997"/>
    <n v="70"/>
    <s v="Perth Pasties"/>
    <n v="6"/>
    <x v="7"/>
    <n v="2296"/>
    <x v="6"/>
    <n v="7"/>
    <x v="8"/>
    <x v="466"/>
    <d v="2015-04-23T00:00:00"/>
    <n v="6"/>
  </r>
  <r>
    <n v="11033"/>
    <n v="69"/>
    <n v="36"/>
    <n v="36"/>
    <s v="Gudbrandsdalsost"/>
    <n v="4"/>
    <x v="0"/>
    <n v="1296"/>
    <x v="6"/>
    <n v="7"/>
    <x v="8"/>
    <x v="466"/>
    <d v="2015-04-23T00:00:00"/>
    <n v="6"/>
  </r>
  <r>
    <n v="11034"/>
    <n v="21"/>
    <n v="10"/>
    <n v="15"/>
    <s v="Sir Rodney's Scones"/>
    <n v="3"/>
    <x v="5"/>
    <n v="150"/>
    <x v="37"/>
    <n v="8"/>
    <x v="6"/>
    <x v="467"/>
    <d v="2015-04-27T00:00:00"/>
    <n v="7"/>
  </r>
  <r>
    <n v="11034"/>
    <n v="44"/>
    <n v="19.45"/>
    <n v="12"/>
    <s v="Gula Malacca"/>
    <n v="2"/>
    <x v="4"/>
    <n v="233.39999999999998"/>
    <x v="37"/>
    <n v="8"/>
    <x v="6"/>
    <x v="467"/>
    <d v="2015-04-27T00:00:00"/>
    <n v="7"/>
  </r>
  <r>
    <n v="11034"/>
    <n v="61"/>
    <n v="28.5"/>
    <n v="6"/>
    <s v="Sirop d'érable"/>
    <n v="2"/>
    <x v="4"/>
    <n v="171"/>
    <x v="37"/>
    <n v="8"/>
    <x v="6"/>
    <x v="467"/>
    <d v="2015-04-27T00:00:00"/>
    <n v="7"/>
  </r>
  <r>
    <n v="11035"/>
    <n v="1"/>
    <n v="18"/>
    <n v="10"/>
    <s v="Chai"/>
    <n v="1"/>
    <x v="6"/>
    <n v="180"/>
    <x v="4"/>
    <n v="2"/>
    <x v="7"/>
    <x v="467"/>
    <d v="2015-04-24T00:00:00"/>
    <n v="4"/>
  </r>
  <r>
    <n v="11035"/>
    <n v="35"/>
    <n v="18"/>
    <n v="60"/>
    <s v="Steeleye Stout"/>
    <n v="1"/>
    <x v="6"/>
    <n v="1080"/>
    <x v="4"/>
    <n v="2"/>
    <x v="7"/>
    <x v="467"/>
    <d v="2015-04-24T00:00:00"/>
    <n v="4"/>
  </r>
  <r>
    <n v="11035"/>
    <n v="42"/>
    <n v="14"/>
    <n v="30"/>
    <s v="Singaporean Hokkien Fried Mee"/>
    <n v="5"/>
    <x v="1"/>
    <n v="420"/>
    <x v="4"/>
    <n v="2"/>
    <x v="7"/>
    <x v="467"/>
    <d v="2015-04-24T00:00:00"/>
    <n v="4"/>
  </r>
  <r>
    <n v="11035"/>
    <n v="54"/>
    <n v="7.45"/>
    <n v="10"/>
    <s v="Tourtière"/>
    <n v="6"/>
    <x v="7"/>
    <n v="74.5"/>
    <x v="4"/>
    <n v="2"/>
    <x v="7"/>
    <x v="467"/>
    <d v="2015-04-24T00:00:00"/>
    <n v="4"/>
  </r>
  <r>
    <n v="11036"/>
    <n v="13"/>
    <n v="6"/>
    <n v="7"/>
    <s v="Konbu"/>
    <n v="8"/>
    <x v="3"/>
    <n v="42"/>
    <x v="57"/>
    <n v="8"/>
    <x v="6"/>
    <x v="467"/>
    <d v="2015-04-22T00:00:00"/>
    <n v="2"/>
  </r>
  <r>
    <n v="11036"/>
    <n v="59"/>
    <n v="55"/>
    <n v="30"/>
    <s v="Raclette Courdavault"/>
    <n v="4"/>
    <x v="0"/>
    <n v="1650"/>
    <x v="57"/>
    <n v="8"/>
    <x v="6"/>
    <x v="467"/>
    <d v="2015-04-22T00:00:00"/>
    <n v="2"/>
  </r>
  <r>
    <n v="11037"/>
    <n v="70"/>
    <n v="15"/>
    <n v="4"/>
    <s v="Outback Lager"/>
    <n v="1"/>
    <x v="6"/>
    <n v="60"/>
    <x v="36"/>
    <n v="7"/>
    <x v="8"/>
    <x v="468"/>
    <d v="2015-04-27T00:00:00"/>
    <n v="6"/>
  </r>
  <r>
    <n v="11038"/>
    <n v="40"/>
    <n v="18.399999999999999"/>
    <n v="5"/>
    <s v="Boston Crab Meat"/>
    <n v="8"/>
    <x v="3"/>
    <n v="92"/>
    <x v="4"/>
    <n v="1"/>
    <x v="5"/>
    <x v="468"/>
    <d v="2015-04-30T00:00:00"/>
    <n v="9"/>
  </r>
  <r>
    <n v="11038"/>
    <n v="52"/>
    <n v="7"/>
    <n v="2"/>
    <s v="Filo Mix"/>
    <n v="5"/>
    <x v="1"/>
    <n v="14"/>
    <x v="4"/>
    <n v="1"/>
    <x v="5"/>
    <x v="468"/>
    <d v="2015-04-30T00:00:00"/>
    <n v="9"/>
  </r>
  <r>
    <n v="11038"/>
    <n v="71"/>
    <n v="21.5"/>
    <n v="30"/>
    <s v="Flotemysost"/>
    <n v="4"/>
    <x v="0"/>
    <n v="645"/>
    <x v="4"/>
    <n v="1"/>
    <x v="5"/>
    <x v="468"/>
    <d v="2015-04-30T00:00:00"/>
    <n v="9"/>
  </r>
  <r>
    <n v="11039"/>
    <n v="28"/>
    <n v="45.6"/>
    <n v="20"/>
    <s v="Rössle Sauerkraut"/>
    <n v="7"/>
    <x v="2"/>
    <n v="912"/>
    <x v="67"/>
    <n v="1"/>
    <x v="5"/>
    <x v="468"/>
    <d v="1899-12-30T00:00:00"/>
    <n v="-42115"/>
  </r>
  <r>
    <n v="11039"/>
    <n v="35"/>
    <n v="18"/>
    <n v="24"/>
    <s v="Steeleye Stout"/>
    <n v="1"/>
    <x v="6"/>
    <n v="432"/>
    <x v="67"/>
    <n v="1"/>
    <x v="5"/>
    <x v="468"/>
    <d v="1899-12-30T00:00:00"/>
    <n v="-42115"/>
  </r>
  <r>
    <n v="11039"/>
    <n v="49"/>
    <n v="20"/>
    <n v="60"/>
    <s v="Maxilaku"/>
    <n v="3"/>
    <x v="5"/>
    <n v="1200"/>
    <x v="67"/>
    <n v="1"/>
    <x v="5"/>
    <x v="468"/>
    <d v="1899-12-30T00:00:00"/>
    <n v="-42115"/>
  </r>
  <r>
    <n v="11039"/>
    <n v="57"/>
    <n v="19.5"/>
    <n v="28"/>
    <s v="Ravioli Angelo"/>
    <n v="5"/>
    <x v="1"/>
    <n v="546"/>
    <x v="67"/>
    <n v="1"/>
    <x v="5"/>
    <x v="468"/>
    <d v="1899-12-30T00:00:00"/>
    <n v="-42115"/>
  </r>
  <r>
    <n v="11040"/>
    <n v="21"/>
    <n v="10"/>
    <n v="20"/>
    <s v="Sir Rodney's Scones"/>
    <n v="3"/>
    <x v="5"/>
    <n v="200"/>
    <x v="79"/>
    <n v="4"/>
    <x v="2"/>
    <x v="469"/>
    <d v="1899-12-30T00:00:00"/>
    <n v="-42116"/>
  </r>
  <r>
    <n v="11041"/>
    <n v="2"/>
    <n v="19"/>
    <n v="30"/>
    <s v="Chang"/>
    <n v="1"/>
    <x v="6"/>
    <n v="570"/>
    <x v="5"/>
    <n v="3"/>
    <x v="3"/>
    <x v="469"/>
    <d v="2015-04-28T00:00:00"/>
    <n v="6"/>
  </r>
  <r>
    <n v="11041"/>
    <n v="63"/>
    <n v="43.9"/>
    <n v="30"/>
    <s v="Vegie-spread"/>
    <n v="2"/>
    <x v="4"/>
    <n v="1317"/>
    <x v="5"/>
    <n v="3"/>
    <x v="3"/>
    <x v="469"/>
    <d v="2015-04-28T00:00:00"/>
    <n v="6"/>
  </r>
  <r>
    <n v="11042"/>
    <n v="44"/>
    <n v="19.45"/>
    <n v="15"/>
    <s v="Gula Malacca"/>
    <n v="2"/>
    <x v="4"/>
    <n v="291.75"/>
    <x v="32"/>
    <n v="2"/>
    <x v="7"/>
    <x v="469"/>
    <d v="2015-05-01T00:00:00"/>
    <n v="9"/>
  </r>
  <r>
    <n v="11042"/>
    <n v="61"/>
    <n v="28.5"/>
    <n v="4"/>
    <s v="Sirop d'érable"/>
    <n v="2"/>
    <x v="4"/>
    <n v="114"/>
    <x v="32"/>
    <n v="2"/>
    <x v="7"/>
    <x v="469"/>
    <d v="2015-05-01T00:00:00"/>
    <n v="9"/>
  </r>
  <r>
    <n v="11043"/>
    <n v="11"/>
    <n v="21"/>
    <n v="10"/>
    <s v="Queso Cabrales"/>
    <n v="4"/>
    <x v="0"/>
    <n v="210"/>
    <x v="87"/>
    <n v="5"/>
    <x v="0"/>
    <x v="469"/>
    <d v="2015-04-29T00:00:00"/>
    <n v="7"/>
  </r>
  <r>
    <n v="11044"/>
    <n v="62"/>
    <n v="49.3"/>
    <n v="12"/>
    <s v="Tarte au sucre"/>
    <n v="3"/>
    <x v="5"/>
    <n v="591.59999999999991"/>
    <x v="63"/>
    <n v="4"/>
    <x v="2"/>
    <x v="470"/>
    <d v="2015-05-01T00:00:00"/>
    <n v="8"/>
  </r>
  <r>
    <n v="11045"/>
    <n v="33"/>
    <n v="2.5"/>
    <n v="15"/>
    <s v="Geitost"/>
    <n v="4"/>
    <x v="0"/>
    <n v="37.5"/>
    <x v="66"/>
    <n v="6"/>
    <x v="1"/>
    <x v="470"/>
    <d v="1899-12-30T00:00:00"/>
    <n v="-42117"/>
  </r>
  <r>
    <n v="11045"/>
    <n v="51"/>
    <n v="53"/>
    <n v="24"/>
    <s v="Manjimup Dried Apples"/>
    <n v="7"/>
    <x v="2"/>
    <n v="1272"/>
    <x v="66"/>
    <n v="6"/>
    <x v="1"/>
    <x v="470"/>
    <d v="1899-12-30T00:00:00"/>
    <n v="-42117"/>
  </r>
  <r>
    <n v="11046"/>
    <n v="12"/>
    <n v="38"/>
    <n v="20"/>
    <s v="Queso Manchego La Pastora"/>
    <n v="4"/>
    <x v="0"/>
    <n v="760"/>
    <x v="35"/>
    <n v="8"/>
    <x v="6"/>
    <x v="470"/>
    <d v="2015-04-24T00:00:00"/>
    <n v="1"/>
  </r>
  <r>
    <n v="11046"/>
    <n v="32"/>
    <n v="32"/>
    <n v="15"/>
    <s v="Mascarpone Fabioli"/>
    <n v="4"/>
    <x v="0"/>
    <n v="480"/>
    <x v="35"/>
    <n v="8"/>
    <x v="6"/>
    <x v="470"/>
    <d v="2015-04-24T00:00:00"/>
    <n v="1"/>
  </r>
  <r>
    <n v="11046"/>
    <n v="35"/>
    <n v="18"/>
    <n v="18"/>
    <s v="Steeleye Stout"/>
    <n v="1"/>
    <x v="6"/>
    <n v="324"/>
    <x v="35"/>
    <n v="8"/>
    <x v="6"/>
    <x v="470"/>
    <d v="2015-04-24T00:00:00"/>
    <n v="1"/>
  </r>
  <r>
    <n v="11047"/>
    <n v="1"/>
    <n v="18"/>
    <n v="25"/>
    <s v="Chai"/>
    <n v="1"/>
    <x v="6"/>
    <n v="450"/>
    <x v="58"/>
    <n v="7"/>
    <x v="8"/>
    <x v="471"/>
    <d v="2015-05-01T00:00:00"/>
    <n v="7"/>
  </r>
  <r>
    <n v="11047"/>
    <n v="5"/>
    <n v="21.35"/>
    <n v="30"/>
    <s v="Chef Anton's Gumbo Mix"/>
    <n v="2"/>
    <x v="4"/>
    <n v="640.5"/>
    <x v="58"/>
    <n v="7"/>
    <x v="8"/>
    <x v="471"/>
    <d v="2015-05-01T00:00:00"/>
    <n v="7"/>
  </r>
  <r>
    <n v="11048"/>
    <n v="68"/>
    <n v="12.5"/>
    <n v="42"/>
    <s v="Scottish Longbreads"/>
    <n v="3"/>
    <x v="5"/>
    <n v="525"/>
    <x v="66"/>
    <n v="7"/>
    <x v="8"/>
    <x v="471"/>
    <d v="2015-04-30T00:00:00"/>
    <n v="6"/>
  </r>
  <r>
    <n v="11049"/>
    <n v="2"/>
    <n v="19"/>
    <n v="10"/>
    <s v="Chang"/>
    <n v="1"/>
    <x v="6"/>
    <n v="190"/>
    <x v="71"/>
    <n v="3"/>
    <x v="3"/>
    <x v="471"/>
    <d v="2015-05-04T00:00:00"/>
    <n v="10"/>
  </r>
  <r>
    <n v="11049"/>
    <n v="12"/>
    <n v="38"/>
    <n v="4"/>
    <s v="Queso Manchego La Pastora"/>
    <n v="4"/>
    <x v="0"/>
    <n v="152"/>
    <x v="71"/>
    <n v="3"/>
    <x v="3"/>
    <x v="471"/>
    <d v="2015-05-04T00:00:00"/>
    <n v="10"/>
  </r>
  <r>
    <n v="11050"/>
    <n v="76"/>
    <n v="18"/>
    <n v="50"/>
    <s v="Lakkaliköri"/>
    <n v="1"/>
    <x v="6"/>
    <n v="900"/>
    <x v="14"/>
    <n v="8"/>
    <x v="6"/>
    <x v="472"/>
    <d v="2015-05-05T00:00:00"/>
    <n v="8"/>
  </r>
  <r>
    <n v="11051"/>
    <n v="24"/>
    <n v="4.5"/>
    <n v="10"/>
    <s v="Guarana Fantastica"/>
    <n v="1"/>
    <x v="6"/>
    <n v="45"/>
    <x v="53"/>
    <n v="7"/>
    <x v="8"/>
    <x v="472"/>
    <d v="1899-12-30T00:00:00"/>
    <n v="-42121"/>
  </r>
  <r>
    <n v="11052"/>
    <n v="43"/>
    <n v="46"/>
    <n v="30"/>
    <s v="Ipoh Coffee"/>
    <n v="1"/>
    <x v="6"/>
    <n v="1380"/>
    <x v="2"/>
    <n v="3"/>
    <x v="3"/>
    <x v="472"/>
    <d v="2015-05-01T00:00:00"/>
    <n v="4"/>
  </r>
  <r>
    <n v="11052"/>
    <n v="61"/>
    <n v="28.5"/>
    <n v="10"/>
    <s v="Sirop d'érable"/>
    <n v="2"/>
    <x v="4"/>
    <n v="285"/>
    <x v="2"/>
    <n v="3"/>
    <x v="3"/>
    <x v="472"/>
    <d v="2015-05-01T00:00:00"/>
    <n v="4"/>
  </r>
  <r>
    <n v="11053"/>
    <n v="18"/>
    <n v="62.5"/>
    <n v="35"/>
    <s v="Carnarvon Tigers"/>
    <n v="8"/>
    <x v="3"/>
    <n v="2187.5"/>
    <x v="54"/>
    <n v="2"/>
    <x v="7"/>
    <x v="472"/>
    <d v="2015-04-29T00:00:00"/>
    <n v="2"/>
  </r>
  <r>
    <n v="11053"/>
    <n v="32"/>
    <n v="32"/>
    <n v="20"/>
    <s v="Mascarpone Fabioli"/>
    <n v="4"/>
    <x v="0"/>
    <n v="640"/>
    <x v="54"/>
    <n v="2"/>
    <x v="7"/>
    <x v="472"/>
    <d v="2015-04-29T00:00:00"/>
    <n v="2"/>
  </r>
  <r>
    <n v="11053"/>
    <n v="64"/>
    <n v="33.25"/>
    <n v="25"/>
    <s v="Wimmers gute Semmelknödel"/>
    <n v="5"/>
    <x v="1"/>
    <n v="831.25"/>
    <x v="54"/>
    <n v="2"/>
    <x v="7"/>
    <x v="472"/>
    <d v="2015-04-29T00:00:00"/>
    <n v="2"/>
  </r>
  <r>
    <n v="11054"/>
    <n v="33"/>
    <n v="2.5"/>
    <n v="10"/>
    <s v="Geitost"/>
    <n v="4"/>
    <x v="0"/>
    <n v="25"/>
    <x v="78"/>
    <n v="8"/>
    <x v="6"/>
    <x v="473"/>
    <d v="1899-12-30T00:00:00"/>
    <n v="-42122"/>
  </r>
  <r>
    <n v="11054"/>
    <n v="67"/>
    <n v="14"/>
    <n v="20"/>
    <s v="Laughing Lumberjack Lager"/>
    <n v="1"/>
    <x v="6"/>
    <n v="280"/>
    <x v="78"/>
    <n v="8"/>
    <x v="6"/>
    <x v="473"/>
    <d v="1899-12-30T00:00:00"/>
    <n v="-42122"/>
  </r>
  <r>
    <n v="11055"/>
    <n v="24"/>
    <n v="4.5"/>
    <n v="15"/>
    <s v="Guarana Fantastica"/>
    <n v="1"/>
    <x v="6"/>
    <n v="67.5"/>
    <x v="8"/>
    <n v="7"/>
    <x v="8"/>
    <x v="473"/>
    <d v="2015-05-05T00:00:00"/>
    <n v="7"/>
  </r>
  <r>
    <n v="11055"/>
    <n v="25"/>
    <n v="14"/>
    <n v="15"/>
    <s v="NuNuCa Nuß-Nougat-Creme"/>
    <n v="3"/>
    <x v="5"/>
    <n v="210"/>
    <x v="8"/>
    <n v="7"/>
    <x v="8"/>
    <x v="473"/>
    <d v="2015-05-05T00:00:00"/>
    <n v="7"/>
  </r>
  <r>
    <n v="11055"/>
    <n v="51"/>
    <n v="53"/>
    <n v="20"/>
    <s v="Manjimup Dried Apples"/>
    <n v="7"/>
    <x v="2"/>
    <n v="1060"/>
    <x v="8"/>
    <n v="7"/>
    <x v="8"/>
    <x v="473"/>
    <d v="2015-05-05T00:00:00"/>
    <n v="7"/>
  </r>
  <r>
    <n v="11055"/>
    <n v="57"/>
    <n v="19.5"/>
    <n v="20"/>
    <s v="Ravioli Angelo"/>
    <n v="5"/>
    <x v="1"/>
    <n v="390"/>
    <x v="8"/>
    <n v="7"/>
    <x v="8"/>
    <x v="473"/>
    <d v="2015-05-05T00:00:00"/>
    <n v="7"/>
  </r>
  <r>
    <n v="11056"/>
    <n v="7"/>
    <n v="30"/>
    <n v="40"/>
    <s v="Uncle Bob's Organic Dried Pears"/>
    <n v="7"/>
    <x v="2"/>
    <n v="1200"/>
    <x v="58"/>
    <n v="8"/>
    <x v="6"/>
    <x v="473"/>
    <d v="2015-05-01T00:00:00"/>
    <n v="3"/>
  </r>
  <r>
    <n v="11056"/>
    <n v="55"/>
    <n v="24"/>
    <n v="35"/>
    <s v="Pâté chinois"/>
    <n v="6"/>
    <x v="7"/>
    <n v="840"/>
    <x v="58"/>
    <n v="8"/>
    <x v="6"/>
    <x v="473"/>
    <d v="2015-05-01T00:00:00"/>
    <n v="3"/>
  </r>
  <r>
    <n v="11056"/>
    <n v="60"/>
    <n v="34"/>
    <n v="50"/>
    <s v="Camembert Pierrot"/>
    <n v="4"/>
    <x v="0"/>
    <n v="1700"/>
    <x v="58"/>
    <n v="8"/>
    <x v="6"/>
    <x v="473"/>
    <d v="2015-05-01T00:00:00"/>
    <n v="3"/>
  </r>
  <r>
    <n v="11057"/>
    <n v="70"/>
    <n v="15"/>
    <n v="3"/>
    <s v="Outback Lager"/>
    <n v="1"/>
    <x v="6"/>
    <n v="45"/>
    <x v="77"/>
    <n v="3"/>
    <x v="3"/>
    <x v="474"/>
    <d v="2015-05-01T00:00:00"/>
    <n v="2"/>
  </r>
  <r>
    <n v="11058"/>
    <n v="21"/>
    <n v="10"/>
    <n v="3"/>
    <s v="Sir Rodney's Scones"/>
    <n v="3"/>
    <x v="5"/>
    <n v="30"/>
    <x v="76"/>
    <n v="9"/>
    <x v="4"/>
    <x v="474"/>
    <d v="1899-12-30T00:00:00"/>
    <n v="-42123"/>
  </r>
  <r>
    <n v="11058"/>
    <n v="60"/>
    <n v="34"/>
    <n v="21"/>
    <s v="Camembert Pierrot"/>
    <n v="4"/>
    <x v="0"/>
    <n v="714"/>
    <x v="76"/>
    <n v="9"/>
    <x v="4"/>
    <x v="474"/>
    <d v="1899-12-30T00:00:00"/>
    <n v="-42123"/>
  </r>
  <r>
    <n v="11058"/>
    <n v="61"/>
    <n v="28.5"/>
    <n v="4"/>
    <s v="Sirop d'érable"/>
    <n v="2"/>
    <x v="4"/>
    <n v="114"/>
    <x v="76"/>
    <n v="9"/>
    <x v="4"/>
    <x v="474"/>
    <d v="1899-12-30T00:00:00"/>
    <n v="-42123"/>
  </r>
  <r>
    <n v="11059"/>
    <n v="13"/>
    <n v="6"/>
    <n v="30"/>
    <s v="Konbu"/>
    <n v="8"/>
    <x v="3"/>
    <n v="180"/>
    <x v="29"/>
    <n v="2"/>
    <x v="7"/>
    <x v="474"/>
    <d v="1899-12-30T00:00:00"/>
    <n v="-42123"/>
  </r>
  <r>
    <n v="11059"/>
    <n v="17"/>
    <n v="39"/>
    <n v="12"/>
    <s v="Alice Mutton"/>
    <n v="6"/>
    <x v="7"/>
    <n v="468"/>
    <x v="29"/>
    <n v="2"/>
    <x v="7"/>
    <x v="474"/>
    <d v="1899-12-30T00:00:00"/>
    <n v="-42123"/>
  </r>
  <r>
    <n v="11059"/>
    <n v="60"/>
    <n v="34"/>
    <n v="35"/>
    <s v="Camembert Pierrot"/>
    <n v="4"/>
    <x v="0"/>
    <n v="1190"/>
    <x v="29"/>
    <n v="2"/>
    <x v="7"/>
    <x v="474"/>
    <d v="1899-12-30T00:00:00"/>
    <n v="-42123"/>
  </r>
  <r>
    <n v="11060"/>
    <n v="60"/>
    <n v="34"/>
    <n v="4"/>
    <s v="Camembert Pierrot"/>
    <n v="4"/>
    <x v="0"/>
    <n v="136"/>
    <x v="70"/>
    <n v="2"/>
    <x v="7"/>
    <x v="475"/>
    <d v="2015-05-04T00:00:00"/>
    <n v="4"/>
  </r>
  <r>
    <n v="11060"/>
    <n v="77"/>
    <n v="13"/>
    <n v="10"/>
    <s v="Original Frankfurter Grüne Soße"/>
    <n v="2"/>
    <x v="4"/>
    <n v="130"/>
    <x v="70"/>
    <n v="2"/>
    <x v="7"/>
    <x v="475"/>
    <d v="2015-05-04T00:00:00"/>
    <n v="4"/>
  </r>
  <r>
    <n v="11061"/>
    <n v="60"/>
    <n v="34"/>
    <n v="15"/>
    <s v="Camembert Pierrot"/>
    <n v="4"/>
    <x v="0"/>
    <n v="510"/>
    <x v="79"/>
    <n v="4"/>
    <x v="2"/>
    <x v="475"/>
    <d v="1899-12-30T00:00:00"/>
    <n v="-42124"/>
  </r>
  <r>
    <n v="11062"/>
    <n v="53"/>
    <n v="32.799999999999997"/>
    <n v="10"/>
    <s v="Perth Pasties"/>
    <n v="6"/>
    <x v="7"/>
    <n v="328"/>
    <x v="30"/>
    <n v="4"/>
    <x v="2"/>
    <x v="475"/>
    <d v="1899-12-30T00:00:00"/>
    <n v="-42124"/>
  </r>
  <r>
    <n v="11062"/>
    <n v="70"/>
    <n v="15"/>
    <n v="12"/>
    <s v="Outback Lager"/>
    <n v="1"/>
    <x v="6"/>
    <n v="180"/>
    <x v="30"/>
    <n v="4"/>
    <x v="2"/>
    <x v="475"/>
    <d v="1899-12-30T00:00:00"/>
    <n v="-42124"/>
  </r>
  <r>
    <n v="11063"/>
    <n v="34"/>
    <n v="14"/>
    <n v="30"/>
    <s v="Sasquatch Ale"/>
    <n v="1"/>
    <x v="6"/>
    <n v="420"/>
    <x v="34"/>
    <n v="3"/>
    <x v="3"/>
    <x v="475"/>
    <d v="2015-05-06T00:00:00"/>
    <n v="6"/>
  </r>
  <r>
    <n v="11063"/>
    <n v="40"/>
    <n v="18.399999999999999"/>
    <n v="40"/>
    <s v="Boston Crab Meat"/>
    <n v="8"/>
    <x v="3"/>
    <n v="736"/>
    <x v="34"/>
    <n v="3"/>
    <x v="3"/>
    <x v="475"/>
    <d v="2015-05-06T00:00:00"/>
    <n v="6"/>
  </r>
  <r>
    <n v="11063"/>
    <n v="41"/>
    <n v="9.65"/>
    <n v="30"/>
    <s v="Jack's New England Clam Chowder"/>
    <n v="8"/>
    <x v="3"/>
    <n v="289.5"/>
    <x v="34"/>
    <n v="3"/>
    <x v="3"/>
    <x v="475"/>
    <d v="2015-05-06T00:00:00"/>
    <n v="6"/>
  </r>
  <r>
    <n v="11064"/>
    <n v="17"/>
    <n v="39"/>
    <n v="77"/>
    <s v="Alice Mutton"/>
    <n v="6"/>
    <x v="7"/>
    <n v="3003"/>
    <x v="45"/>
    <n v="1"/>
    <x v="5"/>
    <x v="476"/>
    <d v="2015-05-04T00:00:00"/>
    <n v="3"/>
  </r>
  <r>
    <n v="11064"/>
    <n v="41"/>
    <n v="9.65"/>
    <n v="12"/>
    <s v="Jack's New England Clam Chowder"/>
    <n v="8"/>
    <x v="3"/>
    <n v="115.80000000000001"/>
    <x v="45"/>
    <n v="1"/>
    <x v="5"/>
    <x v="476"/>
    <d v="2015-05-04T00:00:00"/>
    <n v="3"/>
  </r>
  <r>
    <n v="11064"/>
    <n v="53"/>
    <n v="32.799999999999997"/>
    <n v="25"/>
    <s v="Perth Pasties"/>
    <n v="6"/>
    <x v="7"/>
    <n v="819.99999999999989"/>
    <x v="45"/>
    <n v="1"/>
    <x v="5"/>
    <x v="476"/>
    <d v="2015-05-04T00:00:00"/>
    <n v="3"/>
  </r>
  <r>
    <n v="11064"/>
    <n v="55"/>
    <n v="24"/>
    <n v="4"/>
    <s v="Pâté chinois"/>
    <n v="6"/>
    <x v="7"/>
    <n v="96"/>
    <x v="45"/>
    <n v="1"/>
    <x v="5"/>
    <x v="476"/>
    <d v="2015-05-04T00:00:00"/>
    <n v="3"/>
  </r>
  <r>
    <n v="11064"/>
    <n v="68"/>
    <n v="12.5"/>
    <n v="55"/>
    <s v="Scottish Longbreads"/>
    <n v="3"/>
    <x v="5"/>
    <n v="687.5"/>
    <x v="45"/>
    <n v="1"/>
    <x v="5"/>
    <x v="476"/>
    <d v="2015-05-04T00:00:00"/>
    <n v="3"/>
  </r>
  <r>
    <n v="11065"/>
    <n v="30"/>
    <n v="25.89"/>
    <n v="4"/>
    <s v="Nord-Ost Matjeshering"/>
    <n v="8"/>
    <x v="3"/>
    <n v="103.56"/>
    <x v="28"/>
    <n v="8"/>
    <x v="6"/>
    <x v="476"/>
    <d v="1899-12-30T00:00:00"/>
    <n v="-42125"/>
  </r>
  <r>
    <n v="11065"/>
    <n v="54"/>
    <n v="7.45"/>
    <n v="20"/>
    <s v="Tourtière"/>
    <n v="6"/>
    <x v="7"/>
    <n v="149"/>
    <x v="28"/>
    <n v="8"/>
    <x v="6"/>
    <x v="476"/>
    <d v="1899-12-30T00:00:00"/>
    <n v="-42125"/>
  </r>
  <r>
    <n v="11066"/>
    <n v="16"/>
    <n v="17.45"/>
    <n v="3"/>
    <s v="Pavlova"/>
    <n v="3"/>
    <x v="5"/>
    <n v="52.349999999999994"/>
    <x v="19"/>
    <n v="7"/>
    <x v="8"/>
    <x v="476"/>
    <d v="2015-05-04T00:00:00"/>
    <n v="3"/>
  </r>
  <r>
    <n v="11066"/>
    <n v="19"/>
    <n v="9.1999999999999993"/>
    <n v="42"/>
    <s v="Teatime Chocolate Biscuits"/>
    <n v="3"/>
    <x v="5"/>
    <n v="386.4"/>
    <x v="19"/>
    <n v="7"/>
    <x v="8"/>
    <x v="476"/>
    <d v="2015-05-04T00:00:00"/>
    <n v="3"/>
  </r>
  <r>
    <n v="11066"/>
    <n v="34"/>
    <n v="14"/>
    <n v="35"/>
    <s v="Sasquatch Ale"/>
    <n v="1"/>
    <x v="6"/>
    <n v="490"/>
    <x v="19"/>
    <n v="7"/>
    <x v="8"/>
    <x v="476"/>
    <d v="2015-05-04T00:00:00"/>
    <n v="3"/>
  </r>
  <r>
    <n v="11067"/>
    <n v="41"/>
    <n v="9.65"/>
    <n v="9"/>
    <s v="Jack's New England Clam Chowder"/>
    <n v="8"/>
    <x v="3"/>
    <n v="86.850000000000009"/>
    <x v="57"/>
    <n v="1"/>
    <x v="5"/>
    <x v="477"/>
    <d v="2015-05-06T00:00:00"/>
    <n v="2"/>
  </r>
  <r>
    <n v="11068"/>
    <n v="28"/>
    <n v="45.6"/>
    <n v="8"/>
    <s v="Rössle Sauerkraut"/>
    <n v="7"/>
    <x v="2"/>
    <n v="364.8"/>
    <x v="62"/>
    <n v="8"/>
    <x v="6"/>
    <x v="477"/>
    <d v="1899-12-30T00:00:00"/>
    <n v="-42128"/>
  </r>
  <r>
    <n v="11068"/>
    <n v="43"/>
    <n v="46"/>
    <n v="36"/>
    <s v="Ipoh Coffee"/>
    <n v="1"/>
    <x v="6"/>
    <n v="1656"/>
    <x v="62"/>
    <n v="8"/>
    <x v="6"/>
    <x v="477"/>
    <d v="1899-12-30T00:00:00"/>
    <n v="-42128"/>
  </r>
  <r>
    <n v="11068"/>
    <n v="77"/>
    <n v="13"/>
    <n v="28"/>
    <s v="Original Frankfurter Grüne Soße"/>
    <n v="2"/>
    <x v="4"/>
    <n v="364"/>
    <x v="62"/>
    <n v="8"/>
    <x v="6"/>
    <x v="477"/>
    <d v="1899-12-30T00:00:00"/>
    <n v="-42128"/>
  </r>
  <r>
    <n v="11069"/>
    <n v="39"/>
    <n v="18"/>
    <n v="20"/>
    <s v="Chartreuse verte"/>
    <n v="1"/>
    <x v="6"/>
    <n v="360"/>
    <x v="23"/>
    <n v="1"/>
    <x v="5"/>
    <x v="477"/>
    <d v="2015-05-06T00:00:00"/>
    <n v="2"/>
  </r>
  <r>
    <n v="11070"/>
    <n v="1"/>
    <n v="18"/>
    <n v="40"/>
    <s v="Chai"/>
    <n v="1"/>
    <x v="6"/>
    <n v="720"/>
    <x v="26"/>
    <n v="2"/>
    <x v="7"/>
    <x v="478"/>
    <d v="1899-12-30T00:00:00"/>
    <n v="-42129"/>
  </r>
  <r>
    <n v="11070"/>
    <n v="2"/>
    <n v="19"/>
    <n v="20"/>
    <s v="Chang"/>
    <n v="1"/>
    <x v="6"/>
    <n v="380"/>
    <x v="26"/>
    <n v="2"/>
    <x v="7"/>
    <x v="478"/>
    <d v="1899-12-30T00:00:00"/>
    <n v="-42129"/>
  </r>
  <r>
    <n v="11070"/>
    <n v="16"/>
    <n v="17.45"/>
    <n v="30"/>
    <s v="Pavlova"/>
    <n v="3"/>
    <x v="5"/>
    <n v="523.5"/>
    <x v="26"/>
    <n v="2"/>
    <x v="7"/>
    <x v="478"/>
    <d v="1899-12-30T00:00:00"/>
    <n v="-42129"/>
  </r>
  <r>
    <n v="11070"/>
    <n v="31"/>
    <n v="12.5"/>
    <n v="20"/>
    <s v="Gorgonzola Telino"/>
    <n v="4"/>
    <x v="0"/>
    <n v="250"/>
    <x v="26"/>
    <n v="2"/>
    <x v="7"/>
    <x v="478"/>
    <d v="1899-12-30T00:00:00"/>
    <n v="-42129"/>
  </r>
  <r>
    <n v="11071"/>
    <n v="7"/>
    <n v="30"/>
    <n v="15"/>
    <s v="Uncle Bob's Organic Dried Pears"/>
    <n v="7"/>
    <x v="2"/>
    <n v="450"/>
    <x v="28"/>
    <n v="1"/>
    <x v="5"/>
    <x v="478"/>
    <d v="1899-12-30T00:00:00"/>
    <n v="-42129"/>
  </r>
  <r>
    <n v="11071"/>
    <n v="13"/>
    <n v="6"/>
    <n v="10"/>
    <s v="Konbu"/>
    <n v="8"/>
    <x v="3"/>
    <n v="60"/>
    <x v="28"/>
    <n v="1"/>
    <x v="5"/>
    <x v="478"/>
    <d v="1899-12-30T00:00:00"/>
    <n v="-42129"/>
  </r>
  <r>
    <n v="11072"/>
    <n v="2"/>
    <n v="19"/>
    <n v="8"/>
    <s v="Chang"/>
    <n v="1"/>
    <x v="6"/>
    <n v="152"/>
    <x v="9"/>
    <n v="4"/>
    <x v="2"/>
    <x v="478"/>
    <d v="1899-12-30T00:00:00"/>
    <n v="-42129"/>
  </r>
  <r>
    <n v="11072"/>
    <n v="41"/>
    <n v="9.65"/>
    <n v="40"/>
    <s v="Jack's New England Clam Chowder"/>
    <n v="8"/>
    <x v="3"/>
    <n v="386"/>
    <x v="9"/>
    <n v="4"/>
    <x v="2"/>
    <x v="478"/>
    <d v="1899-12-30T00:00:00"/>
    <n v="-42129"/>
  </r>
  <r>
    <n v="11072"/>
    <n v="50"/>
    <n v="16.25"/>
    <n v="22"/>
    <s v="Valkoinen suklaa"/>
    <n v="3"/>
    <x v="5"/>
    <n v="357.5"/>
    <x v="9"/>
    <n v="4"/>
    <x v="2"/>
    <x v="478"/>
    <d v="1899-12-30T00:00:00"/>
    <n v="-42129"/>
  </r>
  <r>
    <n v="11072"/>
    <n v="64"/>
    <n v="33.25"/>
    <n v="130"/>
    <s v="Wimmers gute Semmelknödel"/>
    <n v="5"/>
    <x v="1"/>
    <n v="4322.5"/>
    <x v="9"/>
    <n v="4"/>
    <x v="2"/>
    <x v="478"/>
    <d v="1899-12-30T00:00:00"/>
    <n v="-42129"/>
  </r>
  <r>
    <n v="11073"/>
    <n v="11"/>
    <n v="21"/>
    <n v="10"/>
    <s v="Queso Cabrales"/>
    <n v="4"/>
    <x v="0"/>
    <n v="210"/>
    <x v="43"/>
    <n v="2"/>
    <x v="7"/>
    <x v="478"/>
    <d v="1899-12-30T00:00:00"/>
    <n v="-42129"/>
  </r>
  <r>
    <n v="11073"/>
    <n v="24"/>
    <n v="4.5"/>
    <n v="20"/>
    <s v="Guarana Fantastica"/>
    <n v="1"/>
    <x v="6"/>
    <n v="90"/>
    <x v="43"/>
    <n v="2"/>
    <x v="7"/>
    <x v="478"/>
    <d v="1899-12-30T00:00:00"/>
    <n v="-42129"/>
  </r>
  <r>
    <n v="11074"/>
    <n v="16"/>
    <n v="17.45"/>
    <n v="14"/>
    <s v="Pavlova"/>
    <n v="3"/>
    <x v="5"/>
    <n v="244.29999999999998"/>
    <x v="51"/>
    <n v="7"/>
    <x v="8"/>
    <x v="479"/>
    <d v="1899-12-30T00:00:00"/>
    <n v="-42130"/>
  </r>
  <r>
    <n v="11075"/>
    <n v="2"/>
    <n v="19"/>
    <n v="10"/>
    <s v="Chang"/>
    <n v="1"/>
    <x v="6"/>
    <n v="190"/>
    <x v="6"/>
    <n v="8"/>
    <x v="6"/>
    <x v="479"/>
    <d v="1899-12-30T00:00:00"/>
    <n v="-42130"/>
  </r>
  <r>
    <n v="11075"/>
    <n v="46"/>
    <n v="12"/>
    <n v="30"/>
    <s v="Spegesild"/>
    <n v="8"/>
    <x v="3"/>
    <n v="360"/>
    <x v="6"/>
    <n v="8"/>
    <x v="6"/>
    <x v="479"/>
    <d v="1899-12-30T00:00:00"/>
    <n v="-42130"/>
  </r>
  <r>
    <n v="11075"/>
    <n v="76"/>
    <n v="18"/>
    <n v="2"/>
    <s v="Lakkaliköri"/>
    <n v="1"/>
    <x v="6"/>
    <n v="36"/>
    <x v="6"/>
    <n v="8"/>
    <x v="6"/>
    <x v="479"/>
    <d v="1899-12-30T00:00:00"/>
    <n v="-42130"/>
  </r>
  <r>
    <n v="11076"/>
    <n v="6"/>
    <n v="25"/>
    <n v="20"/>
    <s v="Grandma's Boysenberry Spread"/>
    <n v="2"/>
    <x v="4"/>
    <n v="500"/>
    <x v="48"/>
    <n v="4"/>
    <x v="2"/>
    <x v="479"/>
    <d v="1899-12-30T00:00:00"/>
    <n v="-42130"/>
  </r>
  <r>
    <n v="11076"/>
    <n v="14"/>
    <n v="23.25"/>
    <n v="20"/>
    <s v="Tofu"/>
    <n v="7"/>
    <x v="2"/>
    <n v="465"/>
    <x v="48"/>
    <n v="4"/>
    <x v="2"/>
    <x v="479"/>
    <d v="1899-12-30T00:00:00"/>
    <n v="-42130"/>
  </r>
  <r>
    <n v="11076"/>
    <n v="19"/>
    <n v="9.1999999999999993"/>
    <n v="10"/>
    <s v="Teatime Chocolate Biscuits"/>
    <n v="3"/>
    <x v="5"/>
    <n v="92"/>
    <x v="48"/>
    <n v="4"/>
    <x v="2"/>
    <x v="479"/>
    <d v="1899-12-30T00:00:00"/>
    <n v="-42130"/>
  </r>
  <r>
    <n v="11077"/>
    <n v="2"/>
    <n v="19"/>
    <n v="24"/>
    <s v="Chang"/>
    <n v="1"/>
    <x v="6"/>
    <n v="456"/>
    <x v="13"/>
    <n v="1"/>
    <x v="5"/>
    <x v="479"/>
    <d v="1899-12-30T00:00:00"/>
    <n v="-42130"/>
  </r>
  <r>
    <n v="11077"/>
    <n v="3"/>
    <n v="10"/>
    <n v="4"/>
    <s v="Aniseed Syrup"/>
    <n v="2"/>
    <x v="4"/>
    <n v="40"/>
    <x v="13"/>
    <n v="1"/>
    <x v="5"/>
    <x v="479"/>
    <d v="1899-12-30T00:00:00"/>
    <n v="-42130"/>
  </r>
  <r>
    <n v="11077"/>
    <n v="4"/>
    <n v="22"/>
    <n v="1"/>
    <s v="Chef Anton's Cajun Seasoning"/>
    <n v="2"/>
    <x v="4"/>
    <n v="22"/>
    <x v="13"/>
    <n v="1"/>
    <x v="5"/>
    <x v="479"/>
    <d v="1899-12-30T00:00:00"/>
    <n v="-42130"/>
  </r>
  <r>
    <n v="11077"/>
    <n v="6"/>
    <n v="25"/>
    <n v="1"/>
    <s v="Grandma's Boysenberry Spread"/>
    <n v="2"/>
    <x v="4"/>
    <n v="25"/>
    <x v="13"/>
    <n v="1"/>
    <x v="5"/>
    <x v="479"/>
    <d v="1899-12-30T00:00:00"/>
    <n v="-42130"/>
  </r>
  <r>
    <n v="11077"/>
    <n v="7"/>
    <n v="30"/>
    <n v="1"/>
    <s v="Uncle Bob's Organic Dried Pears"/>
    <n v="7"/>
    <x v="2"/>
    <n v="30"/>
    <x v="13"/>
    <n v="1"/>
    <x v="5"/>
    <x v="479"/>
    <d v="1899-12-30T00:00:00"/>
    <n v="-42130"/>
  </r>
  <r>
    <n v="11077"/>
    <n v="8"/>
    <n v="40"/>
    <n v="2"/>
    <s v="Northwoods Cranberry Sauce"/>
    <n v="2"/>
    <x v="4"/>
    <n v="80"/>
    <x v="13"/>
    <n v="1"/>
    <x v="5"/>
    <x v="479"/>
    <d v="1899-12-30T00:00:00"/>
    <n v="-42130"/>
  </r>
  <r>
    <n v="11077"/>
    <n v="10"/>
    <n v="31"/>
    <n v="1"/>
    <s v="Ikura"/>
    <n v="8"/>
    <x v="3"/>
    <n v="31"/>
    <x v="13"/>
    <n v="1"/>
    <x v="5"/>
    <x v="479"/>
    <d v="1899-12-30T00:00:00"/>
    <n v="-42130"/>
  </r>
  <r>
    <n v="11077"/>
    <n v="12"/>
    <n v="38"/>
    <n v="2"/>
    <s v="Queso Manchego La Pastora"/>
    <n v="4"/>
    <x v="0"/>
    <n v="76"/>
    <x v="13"/>
    <n v="1"/>
    <x v="5"/>
    <x v="479"/>
    <d v="1899-12-30T00:00:00"/>
    <n v="-42130"/>
  </r>
  <r>
    <n v="11077"/>
    <n v="13"/>
    <n v="6"/>
    <n v="4"/>
    <s v="Konbu"/>
    <n v="8"/>
    <x v="3"/>
    <n v="24"/>
    <x v="13"/>
    <n v="1"/>
    <x v="5"/>
    <x v="479"/>
    <d v="1899-12-30T00:00:00"/>
    <n v="-42130"/>
  </r>
  <r>
    <n v="11077"/>
    <n v="14"/>
    <n v="23.25"/>
    <n v="1"/>
    <s v="Tofu"/>
    <n v="7"/>
    <x v="2"/>
    <n v="23.25"/>
    <x v="13"/>
    <n v="1"/>
    <x v="5"/>
    <x v="479"/>
    <d v="1899-12-30T00:00:00"/>
    <n v="-42130"/>
  </r>
  <r>
    <n v="11077"/>
    <n v="16"/>
    <n v="17.45"/>
    <n v="2"/>
    <s v="Pavlova"/>
    <n v="3"/>
    <x v="5"/>
    <n v="34.9"/>
    <x v="13"/>
    <n v="1"/>
    <x v="5"/>
    <x v="479"/>
    <d v="1899-12-30T00:00:00"/>
    <n v="-42130"/>
  </r>
  <r>
    <n v="11077"/>
    <n v="20"/>
    <n v="81"/>
    <n v="1"/>
    <s v="Sir Rodney's Marmalade"/>
    <n v="3"/>
    <x v="5"/>
    <n v="81"/>
    <x v="13"/>
    <n v="1"/>
    <x v="5"/>
    <x v="479"/>
    <d v="1899-12-30T00:00:00"/>
    <n v="-42130"/>
  </r>
  <r>
    <n v="11077"/>
    <n v="23"/>
    <n v="9"/>
    <n v="2"/>
    <s v="Tunnbröd"/>
    <n v="5"/>
    <x v="1"/>
    <n v="18"/>
    <x v="13"/>
    <n v="1"/>
    <x v="5"/>
    <x v="479"/>
    <d v="1899-12-30T00:00:00"/>
    <n v="-42130"/>
  </r>
  <r>
    <n v="11077"/>
    <n v="32"/>
    <n v="32"/>
    <n v="1"/>
    <s v="Mascarpone Fabioli"/>
    <n v="4"/>
    <x v="0"/>
    <n v="32"/>
    <x v="13"/>
    <n v="1"/>
    <x v="5"/>
    <x v="479"/>
    <d v="1899-12-30T00:00:00"/>
    <n v="-42130"/>
  </r>
  <r>
    <n v="11077"/>
    <n v="39"/>
    <n v="18"/>
    <n v="2"/>
    <s v="Chartreuse verte"/>
    <n v="1"/>
    <x v="6"/>
    <n v="36"/>
    <x v="13"/>
    <n v="1"/>
    <x v="5"/>
    <x v="479"/>
    <d v="1899-12-30T00:00:00"/>
    <n v="-42130"/>
  </r>
  <r>
    <n v="11077"/>
    <n v="41"/>
    <n v="9.65"/>
    <n v="3"/>
    <s v="Jack's New England Clam Chowder"/>
    <n v="8"/>
    <x v="3"/>
    <n v="28.950000000000003"/>
    <x v="13"/>
    <n v="1"/>
    <x v="5"/>
    <x v="479"/>
    <d v="1899-12-30T00:00:00"/>
    <n v="-42130"/>
  </r>
  <r>
    <n v="11077"/>
    <n v="46"/>
    <n v="12"/>
    <n v="3"/>
    <s v="Spegesild"/>
    <n v="8"/>
    <x v="3"/>
    <n v="36"/>
    <x v="13"/>
    <n v="1"/>
    <x v="5"/>
    <x v="479"/>
    <d v="1899-12-30T00:00:00"/>
    <n v="-42130"/>
  </r>
  <r>
    <n v="11077"/>
    <n v="52"/>
    <n v="7"/>
    <n v="2"/>
    <s v="Filo Mix"/>
    <n v="5"/>
    <x v="1"/>
    <n v="14"/>
    <x v="13"/>
    <n v="1"/>
    <x v="5"/>
    <x v="479"/>
    <d v="1899-12-30T00:00:00"/>
    <n v="-42130"/>
  </r>
  <r>
    <n v="11077"/>
    <n v="55"/>
    <n v="24"/>
    <n v="2"/>
    <s v="Pâté chinois"/>
    <n v="6"/>
    <x v="7"/>
    <n v="48"/>
    <x v="13"/>
    <n v="1"/>
    <x v="5"/>
    <x v="479"/>
    <d v="1899-12-30T00:00:00"/>
    <n v="-42130"/>
  </r>
  <r>
    <n v="11077"/>
    <n v="60"/>
    <n v="34"/>
    <n v="2"/>
    <s v="Camembert Pierrot"/>
    <n v="4"/>
    <x v="0"/>
    <n v="68"/>
    <x v="13"/>
    <n v="1"/>
    <x v="5"/>
    <x v="479"/>
    <d v="1899-12-30T00:00:00"/>
    <n v="-42130"/>
  </r>
  <r>
    <n v="11077"/>
    <n v="64"/>
    <n v="33.25"/>
    <n v="2"/>
    <s v="Wimmers gute Semmelknödel"/>
    <n v="5"/>
    <x v="1"/>
    <n v="66.5"/>
    <x v="13"/>
    <n v="1"/>
    <x v="5"/>
    <x v="479"/>
    <d v="1899-12-30T00:00:00"/>
    <n v="-42130"/>
  </r>
  <r>
    <n v="11077"/>
    <n v="66"/>
    <n v="17"/>
    <n v="1"/>
    <s v="Louisiana Hot Spiced Okra"/>
    <n v="2"/>
    <x v="4"/>
    <n v="17"/>
    <x v="13"/>
    <n v="1"/>
    <x v="5"/>
    <x v="479"/>
    <d v="1899-12-30T00:00:00"/>
    <n v="-42130"/>
  </r>
  <r>
    <n v="11077"/>
    <n v="73"/>
    <n v="15"/>
    <n v="2"/>
    <s v="Röd Kaviar"/>
    <n v="8"/>
    <x v="3"/>
    <n v="30"/>
    <x v="13"/>
    <n v="1"/>
    <x v="5"/>
    <x v="479"/>
    <d v="1899-12-30T00:00:00"/>
    <n v="-42130"/>
  </r>
  <r>
    <n v="11077"/>
    <n v="75"/>
    <n v="7.75"/>
    <n v="4"/>
    <s v="Rhönbräu Klosterbier"/>
    <n v="1"/>
    <x v="6"/>
    <n v="31"/>
    <x v="13"/>
    <n v="1"/>
    <x v="5"/>
    <x v="479"/>
    <d v="1899-12-30T00:00:00"/>
    <n v="-42130"/>
  </r>
  <r>
    <n v="11077"/>
    <n v="77"/>
    <n v="13"/>
    <n v="2"/>
    <s v="Original Frankfurter Grüne Soße"/>
    <n v="2"/>
    <x v="4"/>
    <n v="26"/>
    <x v="13"/>
    <n v="1"/>
    <x v="5"/>
    <x v="479"/>
    <d v="1899-12-30T00:00:00"/>
    <n v="-42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4FFF5-CA20-493E-AEF4-162C93FB831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ate">
  <location ref="H26:I30" firstHeaderRow="1" firstDataRow="1" firstDataCol="1"/>
  <pivotFields count="17">
    <pivotField showAll="0"/>
    <pivotField numFmtId="49" showAll="0"/>
    <pivotField numFmtId="164" showAll="0"/>
    <pivotField numFmtId="2"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dataField="1" numFmtId="164" showAll="0"/>
    <pivotField showAll="0"/>
    <pivotField showAll="0"/>
    <pivotField showAll="0">
      <items count="10">
        <item x="7"/>
        <item x="4"/>
        <item x="3"/>
        <item x="6"/>
        <item x="2"/>
        <item x="1"/>
        <item x="5"/>
        <item x="8"/>
        <item x="0"/>
        <item t="default"/>
      </items>
    </pivotField>
    <pivotField axis="axisRow"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6"/>
    <field x="11"/>
    <field x="15"/>
    <field x="1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C6204-4025-4B4D-9EBE-AE61E2445C5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loyee_names">
  <location ref="H14:I24" firstHeaderRow="1" firstDataRow="1" firstDataCol="1"/>
  <pivotFields count="17">
    <pivotField showAll="0"/>
    <pivotField numFmtId="49" showAll="0"/>
    <pivotField numFmtId="164" showAll="0"/>
    <pivotField numFmtId="2"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dataField="1" numFmtId="164" showAll="0"/>
    <pivotField showAll="0"/>
    <pivotField showAll="0"/>
    <pivotField axis="axisRow" showAll="0" sortType="descending">
      <items count="10">
        <item x="7"/>
        <item x="4"/>
        <item x="3"/>
        <item x="6"/>
        <item x="2"/>
        <item x="1"/>
        <item x="5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umFmtId="1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10">
    <i>
      <x v="4"/>
    </i>
    <i>
      <x v="2"/>
    </i>
    <i>
      <x v="6"/>
    </i>
    <i>
      <x/>
    </i>
    <i>
      <x v="7"/>
    </i>
    <i>
      <x v="3"/>
    </i>
    <i>
      <x v="1"/>
    </i>
    <i>
      <x v="5"/>
    </i>
    <i>
      <x v="8"/>
    </i>
    <i t="grand">
      <x/>
    </i>
  </rowItems>
  <colItems count="1">
    <i/>
  </colItems>
  <dataFields count="1">
    <dataField name="Revenue generated" fld="7" baseField="10" baseItem="0" numFmtId="164"/>
  </dataFields>
  <formats count="2">
    <format dxfId="4">
      <pivotArea collapsedLevelsAreSubtotals="1" fieldPosition="0">
        <references count="1">
          <reference field="10" count="1">
            <x v="4"/>
          </reference>
        </references>
      </pivotArea>
    </format>
    <format dxfId="3">
      <pivotArea dataOnly="0" fieldPosition="0">
        <references count="1">
          <reference field="1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73783-FCD5-4D9E-BFB8-F90A3FCFA87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Id">
  <location ref="A15:C105" firstHeaderRow="0" firstDataRow="1" firstDataCol="1"/>
  <pivotFields count="17">
    <pivotField showAll="0"/>
    <pivotField numFmtId="49" showAll="0"/>
    <pivotField numFmtId="164" showAll="0"/>
    <pivotField numFmtId="2"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dataField="1" numFmtId="164" showAll="0"/>
    <pivotField axis="axisRow" dataField="1" showAll="0" sortType="descending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umFmtId="1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90">
    <i>
      <x v="68"/>
    </i>
    <i>
      <x v="19"/>
    </i>
    <i>
      <x v="60"/>
    </i>
    <i>
      <x v="62"/>
    </i>
    <i>
      <x v="35"/>
    </i>
    <i>
      <x v="4"/>
    </i>
    <i>
      <x v="23"/>
    </i>
    <i>
      <x v="22"/>
    </i>
    <i>
      <x v="33"/>
    </i>
    <i>
      <x v="8"/>
    </i>
    <i>
      <x v="59"/>
    </i>
    <i>
      <x v="86"/>
    </i>
    <i>
      <x v="73"/>
    </i>
    <i>
      <x v="37"/>
    </i>
    <i>
      <x v="42"/>
    </i>
    <i>
      <x v="84"/>
    </i>
    <i>
      <x v="9"/>
    </i>
    <i>
      <x v="45"/>
    </i>
    <i>
      <x v="44"/>
    </i>
    <i>
      <x v="49"/>
    </i>
    <i>
      <x v="32"/>
    </i>
    <i>
      <x v="80"/>
    </i>
    <i>
      <x v="39"/>
    </i>
    <i>
      <x v="3"/>
    </i>
    <i>
      <x v="65"/>
    </i>
    <i>
      <x v="77"/>
    </i>
    <i>
      <x v="54"/>
    </i>
    <i>
      <x v="64"/>
    </i>
    <i>
      <x v="83"/>
    </i>
    <i>
      <x v="28"/>
    </i>
    <i>
      <x v="6"/>
    </i>
    <i>
      <x v="69"/>
    </i>
    <i>
      <x v="81"/>
    </i>
    <i>
      <x v="58"/>
    </i>
    <i>
      <x v="53"/>
    </i>
    <i>
      <x v="56"/>
    </i>
    <i>
      <x v="36"/>
    </i>
    <i>
      <x v="13"/>
    </i>
    <i>
      <x v="30"/>
    </i>
    <i>
      <x v="10"/>
    </i>
    <i>
      <x v="63"/>
    </i>
    <i>
      <x v="47"/>
    </i>
    <i>
      <x v="18"/>
    </i>
    <i>
      <x v="72"/>
    </i>
    <i>
      <x v="26"/>
    </i>
    <i>
      <x v="85"/>
    </i>
    <i>
      <x v="20"/>
    </i>
    <i>
      <x v="29"/>
    </i>
    <i>
      <x v="48"/>
    </i>
    <i>
      <x v="2"/>
    </i>
    <i>
      <x v="87"/>
    </i>
    <i>
      <x v="21"/>
    </i>
    <i>
      <x v="88"/>
    </i>
    <i>
      <x v="67"/>
    </i>
    <i>
      <x v="70"/>
    </i>
    <i>
      <x v="46"/>
    </i>
    <i>
      <x v="55"/>
    </i>
    <i>
      <x v="76"/>
    </i>
    <i>
      <x v="5"/>
    </i>
    <i>
      <x v="66"/>
    </i>
    <i>
      <x v="78"/>
    </i>
    <i>
      <x/>
    </i>
    <i>
      <x v="61"/>
    </i>
    <i>
      <x v="11"/>
    </i>
    <i>
      <x v="52"/>
    </i>
    <i>
      <x v="50"/>
    </i>
    <i>
      <x v="38"/>
    </i>
    <i>
      <x v="14"/>
    </i>
    <i>
      <x v="1"/>
    </i>
    <i>
      <x v="25"/>
    </i>
    <i>
      <x v="43"/>
    </i>
    <i>
      <x v="82"/>
    </i>
    <i>
      <x v="16"/>
    </i>
    <i>
      <x v="57"/>
    </i>
    <i>
      <x v="79"/>
    </i>
    <i>
      <x v="17"/>
    </i>
    <i>
      <x v="34"/>
    </i>
    <i>
      <x v="40"/>
    </i>
    <i>
      <x v="27"/>
    </i>
    <i>
      <x v="75"/>
    </i>
    <i>
      <x v="74"/>
    </i>
    <i>
      <x v="15"/>
    </i>
    <i>
      <x v="24"/>
    </i>
    <i>
      <x v="7"/>
    </i>
    <i>
      <x v="51"/>
    </i>
    <i>
      <x v="71"/>
    </i>
    <i>
      <x v="31"/>
    </i>
    <i>
      <x v="12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orders" fld="8" subtotal="count" baseField="8" baseItem="68"/>
    <dataField name="Sum of Revenue" fld="7" baseField="0" baseItem="0" numFmtId="164"/>
  </dataFields>
  <formats count="1">
    <format dxfId="0">
      <pivotArea dataOnly="0" fieldPosition="0">
        <references count="1">
          <reference field="8" count="1">
            <x v="6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6CF1D-DBEC-4CFC-B6C9-67809ED7D1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A3:B12" firstHeaderRow="1" firstDataRow="1" firstDataCol="1"/>
  <pivotFields count="17">
    <pivotField showAll="0"/>
    <pivotField numFmtId="49" showAll="0"/>
    <pivotField numFmtId="164" showAll="0"/>
    <pivotField numFmtId="2" showAll="0"/>
    <pivotField showAll="0"/>
    <pivotField showAll="0"/>
    <pivotField axis="axisRow"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dataField="1" numFmtId="164" showAll="0"/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umFmtId="1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2C2E7-1676-4393-9854-B6B2A45371D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4" firstHeaderRow="0" firstDataRow="1" firstDataCol="0"/>
  <pivotFields count="17">
    <pivotField dataField="1" showAll="0"/>
    <pivotField numFmtId="49" showAll="0"/>
    <pivotField numFmtId="164" showAll="0"/>
    <pivotField numFmtId="2"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numFmtId="164" showAll="0"/>
    <pivotField showAll="0"/>
    <pivotField showAll="0"/>
    <pivotField showAll="0">
      <items count="10">
        <item x="7"/>
        <item x="4"/>
        <item x="3"/>
        <item x="6"/>
        <item x="2"/>
        <item x="1"/>
        <item x="5"/>
        <item x="8"/>
        <item x="0"/>
        <item t="default"/>
      </items>
    </pivotField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umFmtId="14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Num_of_orders" fld="0" subtotal="count" baseField="0" baseItem="1"/>
    <dataField name="Average of Delivery_time(days)" fld="13" subtotal="average" baseField="0" baseItem="0" numFmtId="2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2E8E3E-B3F1-4E4B-BB98-A6AD101C7159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7C7A58-C503-4FFD-B969-EC5194C0A9D4}" autoFormatId="16" applyNumberFormats="0" applyBorderFormats="0" applyFontFormats="0" applyPatternFormats="0" applyAlignmentFormats="0" applyWidthHeightFormats="0">
  <queryTableRefresh nextId="7">
    <queryTableFields count="5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15F09F7-5EB7-4455-B926-37AC8880C772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quantityPerUnit" tableColumnId="3"/>
      <queryTableField id="4" name="unitPrice" tableColumnId="4"/>
      <queryTableField id="5" name="discontinued" tableColumnId="5"/>
      <queryTableField id="6" name="categoryI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26A2AC-E780-4AE4-B57C-AF462D4C777D}" autoFormatId="16" applyNumberFormats="0" applyBorderFormats="0" applyFontFormats="0" applyPatternFormats="0" applyAlignmentFormats="0" applyWidthHeightFormats="0">
  <queryTableRefresh nextId="13">
    <queryTableFields count="6">
      <queryTableField id="7" name="customerID" tableColumnId="7"/>
      <queryTableField id="8" name="companyName" tableColumnId="8"/>
      <queryTableField id="9" name="contactName" tableColumnId="9"/>
      <queryTableField id="10" name="contactTitle" tableColumnId="10"/>
      <queryTableField id="11" name="city" tableColumnId="11"/>
      <queryTableField id="12" name="country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C6A0A05-D20E-427A-BCC9-070B5C3423F4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A332F60-A8DD-46EE-BD70-3C97BAE77ABC}" autoFormatId="16" applyNumberFormats="0" applyBorderFormats="0" applyFontFormats="0" applyPatternFormats="0" applyAlignmentFormats="0" applyWidthHeightFormats="0">
  <queryTableRefresh nextId="9">
    <queryTableFields count="8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perID" tableColumnId="7"/>
      <queryTableField id="8" name="freigh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91C0D78-C22E-4473-8E15-495477919E9B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D567A5-8501-4F83-A011-737E33B4534A}" name="categories" displayName="categories" ref="A1:C9" tableType="queryTable" totalsRowShown="0">
  <autoFilter ref="A1:C9" xr:uid="{0FD567A5-8501-4F83-A011-737E33B4534A}"/>
  <tableColumns count="3">
    <tableColumn id="1" xr3:uid="{EAF75BC8-D179-4094-9B01-FEB303A32ACE}" uniqueName="1" name="categoryID" queryTableFieldId="1"/>
    <tableColumn id="2" xr3:uid="{718D93DF-1232-4C21-8688-AD337C8C8168}" uniqueName="2" name="categoryName" queryTableFieldId="2" dataDxfId="36"/>
    <tableColumn id="3" xr3:uid="{72088109-9EF4-4A12-9B5C-2FC419DBB75A}" uniqueName="3" name="description" queryTableFieldId="3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E913C-28DD-45A0-B57A-AFA7DC36A274}" name="order_details" displayName="order_details" ref="A1:E2156" tableType="queryTable" totalsRowShown="0">
  <autoFilter ref="A1:E2156" xr:uid="{3E6E913C-28DD-45A0-B57A-AFA7DC36A274}"/>
  <tableColumns count="5">
    <tableColumn id="1" xr3:uid="{7193BC60-555F-4B85-BCDD-AAAC2A9B7A1D}" uniqueName="1" name="orderID" queryTableFieldId="1"/>
    <tableColumn id="2" xr3:uid="{C26DDB2E-54A7-4E3A-BAD8-56B8DCF5F7ED}" uniqueName="2" name="productID" queryTableFieldId="2"/>
    <tableColumn id="3" xr3:uid="{AEA5AEC0-7C11-4985-9889-D17B98BC2248}" uniqueName="3" name="unitPrice" queryTableFieldId="3"/>
    <tableColumn id="4" xr3:uid="{0373D050-0B2A-4E07-9C44-00116CF9CE48}" uniqueName="4" name="quantity" queryTableFieldId="4"/>
    <tableColumn id="5" xr3:uid="{FC5732E8-86C2-48F3-BDC5-7D7E245D2B10}" uniqueName="5" name="discoun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F1B4BD-55BD-4009-940B-116904C91A40}" name="products" displayName="products" ref="A1:F78" tableType="queryTable" totalsRowShown="0">
  <autoFilter ref="A1:F78" xr:uid="{15F1B4BD-55BD-4009-940B-116904C91A40}"/>
  <tableColumns count="6">
    <tableColumn id="1" xr3:uid="{339F766B-6D81-4934-B733-00E8B5754C57}" uniqueName="1" name="productID" queryTableFieldId="1"/>
    <tableColumn id="2" xr3:uid="{FBFE7555-765E-4C86-9544-1382D9A7AA08}" uniqueName="2" name="productName" queryTableFieldId="2" dataDxfId="34"/>
    <tableColumn id="3" xr3:uid="{E999A5C3-3361-4196-9052-F46F9D84D3D3}" uniqueName="3" name="quantityPerUnit" queryTableFieldId="3" dataDxfId="33"/>
    <tableColumn id="4" xr3:uid="{A2D34DC0-8B39-4251-8017-51C798B1908D}" uniqueName="4" name="unitPrice" queryTableFieldId="4"/>
    <tableColumn id="5" xr3:uid="{436EAFC2-D68E-4606-A0F3-EE2EAC6423B9}" uniqueName="5" name="discontinued" queryTableFieldId="5"/>
    <tableColumn id="6" xr3:uid="{3A2A4C44-CE35-4C37-AB24-E2F69B7EDB85}" uniqueName="6" name="categoryI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53AD0-FE2A-4A16-A940-998263CF9970}" name="customers" displayName="customers" ref="A1:F92" tableType="queryTable" totalsRowShown="0">
  <autoFilter ref="A1:F92" xr:uid="{4A453AD0-FE2A-4A16-A940-998263CF9970}"/>
  <tableColumns count="6">
    <tableColumn id="7" xr3:uid="{924C12D9-325D-492A-85DF-45CCDDCDCB5D}" uniqueName="7" name="customerID" queryTableFieldId="7" dataDxfId="32"/>
    <tableColumn id="8" xr3:uid="{9B7369FF-A836-4AD3-B730-DCDC75AA2436}" uniqueName="8" name="companyName" queryTableFieldId="8" dataDxfId="31"/>
    <tableColumn id="9" xr3:uid="{4FBC6FBE-FF82-4B76-A665-F103F1B91772}" uniqueName="9" name="contactName" queryTableFieldId="9" dataDxfId="30"/>
    <tableColumn id="10" xr3:uid="{56BCC1F9-54CF-400F-8DF6-C3AA98BB3DF5}" uniqueName="10" name="contactTitle" queryTableFieldId="10" dataDxfId="29"/>
    <tableColumn id="11" xr3:uid="{64F79DC5-B9A5-4D27-9E0B-1C79187C15A0}" uniqueName="11" name="city" queryTableFieldId="11" dataDxfId="28"/>
    <tableColumn id="12" xr3:uid="{FF9881EB-DCDC-434A-8128-B1F51D1B5EC5}" uniqueName="12" name="country" queryTableFieldId="12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11E937-D0C0-43B0-929E-381ADCE31A4D}" name="employees" displayName="employees" ref="A1:F10" tableType="queryTable" totalsRowShown="0">
  <autoFilter ref="A1:F10" xr:uid="{9D11E937-D0C0-43B0-929E-381ADCE31A4D}"/>
  <tableColumns count="6">
    <tableColumn id="1" xr3:uid="{E21D96F0-7034-4CF2-AB0C-B251101EB243}" uniqueName="1" name="employeeID" queryTableFieldId="1"/>
    <tableColumn id="2" xr3:uid="{82FC1E68-15CC-4251-8102-0D88FC96FD68}" uniqueName="2" name="employeeName" queryTableFieldId="2" dataDxfId="26"/>
    <tableColumn id="3" xr3:uid="{DB170196-80AC-4853-9927-0C724006F808}" uniqueName="3" name="title" queryTableFieldId="3" dataDxfId="25"/>
    <tableColumn id="4" xr3:uid="{253A45FE-2D9A-42C8-884B-F806370F2E2E}" uniqueName="4" name="city" queryTableFieldId="4" dataDxfId="24"/>
    <tableColumn id="5" xr3:uid="{E7390008-BD6D-4861-B405-F4A523CD903E}" uniqueName="5" name="country" queryTableFieldId="5" dataDxfId="23"/>
    <tableColumn id="6" xr3:uid="{7EFA2463-61D5-4435-BA98-1E8EB1430076}" uniqueName="6" name="reportsTo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AD540-E99E-4A9E-B6AE-BEAC9ED68B78}" name="orders" displayName="orders" ref="A1:H831" tableType="queryTable" totalsRowShown="0">
  <autoFilter ref="A1:H831" xr:uid="{22EAD540-E99E-4A9E-B6AE-BEAC9ED68B78}"/>
  <tableColumns count="8">
    <tableColumn id="1" xr3:uid="{27AAFFDA-526E-4DB1-B277-BFBD10FD5CB3}" uniqueName="1" name="orderID" queryTableFieldId="1"/>
    <tableColumn id="2" xr3:uid="{052A9BE9-62B1-419C-8A53-8644CADB3ADF}" uniqueName="2" name="customerID" queryTableFieldId="2" dataDxfId="22"/>
    <tableColumn id="3" xr3:uid="{E085ADCD-D439-4A6B-A0F0-9E30AA351118}" uniqueName="3" name="employeeID" queryTableFieldId="3"/>
    <tableColumn id="4" xr3:uid="{3C35453A-0562-40D5-84C4-BA19B8BD2D2E}" uniqueName="4" name="orderDate" queryTableFieldId="4" dataDxfId="21"/>
    <tableColumn id="5" xr3:uid="{FC026637-EA6A-4A10-9B38-1C14D5CD527C}" uniqueName="5" name="requiredDate" queryTableFieldId="5" dataDxfId="20"/>
    <tableColumn id="6" xr3:uid="{012276D3-D518-483B-A0E0-B40901E5F2AF}" uniqueName="6" name="shippedDate" queryTableFieldId="6" dataDxfId="19"/>
    <tableColumn id="7" xr3:uid="{6220AE5D-3DCF-4D4D-9318-B7D021956E15}" uniqueName="7" name="shipperID" queryTableFieldId="7"/>
    <tableColumn id="8" xr3:uid="{DA6FCA7E-07EB-4263-927B-724E218D6E5F}" uniqueName="8" name="freight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3DCF82-E43F-471A-A896-A79BF13DFB3A}" name="shippers" displayName="shippers" ref="A1:B4" tableType="queryTable" totalsRowShown="0">
  <autoFilter ref="A1:B4" xr:uid="{803DCF82-E43F-471A-A896-A79BF13DFB3A}"/>
  <tableColumns count="2">
    <tableColumn id="1" xr3:uid="{C08495C0-0B45-4836-A2CC-979154D60D9A}" uniqueName="1" name="shipperID" queryTableFieldId="1"/>
    <tableColumn id="2" xr3:uid="{2F771026-3D7C-4A5A-9B7F-4B8F5E55A3A9}" uniqueName="2" name="companyName" queryTableFieldId="2" dataDxf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A21CD3-E414-4033-8AE8-51CAA904B7D6}" name="Table8" displayName="Table8" ref="A1:N2156" totalsRowShown="0">
  <autoFilter ref="A1:N2156" xr:uid="{95A21CD3-E414-4033-8AE8-51CAA904B7D6}"/>
  <tableColumns count="14">
    <tableColumn id="1" xr3:uid="{DA885343-3D52-4461-8232-0BD496C89B65}" name="orderId" dataDxfId="17"/>
    <tableColumn id="2" xr3:uid="{58B27D99-BF1F-4B1C-93BD-9EF4BAF58CC7}" name="productsid" dataDxfId="16"/>
    <tableColumn id="3" xr3:uid="{8FFAA1F5-307C-422F-9941-A0C499DF62AC}" name="Unit_price" dataDxfId="15"/>
    <tableColumn id="4" xr3:uid="{9D32618B-2F23-467A-B45C-B78DFD816778}" name="Quantity_sold" dataDxfId="14"/>
    <tableColumn id="5" xr3:uid="{33FC0307-61E1-4538-85C1-3D16C4BD0826}" name="Products_name" dataDxfId="13">
      <calculatedColumnFormula>_xlfn.XLOOKUP(B2,products[productID],products[productName],"Not available",0)</calculatedColumnFormula>
    </tableColumn>
    <tableColumn id="6" xr3:uid="{F33D5026-8B92-4330-BBE8-BB214A8C39FB}" name="CategoryId">
      <calculatedColumnFormula>_xlfn.XLOOKUP(B2,products[productID],products[categoryID],"Not found",0)</calculatedColumnFormula>
    </tableColumn>
    <tableColumn id="7" xr3:uid="{A88A5D06-2506-4F66-BF04-52FF095D3098}" name="category_name">
      <calculatedColumnFormula>_xlfn.XLOOKUP(F2,categories[categoryID],categories[categoryName],"not found",0)</calculatedColumnFormula>
    </tableColumn>
    <tableColumn id="8" xr3:uid="{2E2B9C8E-9020-49A4-9AA9-21C12359C435}" name="Revenue" dataDxfId="12">
      <calculatedColumnFormula>Table8[[#This Row],[Unit_price]]*Table8[[#This Row],[Quantity_sold]]</calculatedColumnFormula>
    </tableColumn>
    <tableColumn id="9" xr3:uid="{5AF2B823-68A1-4A41-A262-7D474E9E5B94}" name="customerId" dataDxfId="11">
      <calculatedColumnFormula>_xlfn.XLOOKUP(Table8[[#This Row],[orderId]],orders[orderID],orders[customerID],"not seen",0)</calculatedColumnFormula>
    </tableColumn>
    <tableColumn id="10" xr3:uid="{26E4A54B-7847-4325-BE78-849F6F203DBA}" name="Employee_id" dataDxfId="10">
      <calculatedColumnFormula>_xlfn.XLOOKUP(Table8[[#This Row],[orderId]],orders[orderID],orders[employeeID],"not found",0)</calculatedColumnFormula>
    </tableColumn>
    <tableColumn id="11" xr3:uid="{F7202AC5-016D-4ACD-9909-43347B162024}" name="Employee_names" dataDxfId="9">
      <calculatedColumnFormula>_xlfn.XLOOKUP(Table8[[#This Row],[Employee_id]],employees[employeeID],employees[employeeName],"Not found",0)</calculatedColumnFormula>
    </tableColumn>
    <tableColumn id="12" xr3:uid="{7A085A96-8FE8-482C-9FB2-BDDF1FC1E4D4}" name="order_date" dataDxfId="8">
      <calculatedColumnFormula>_xlfn.XLOOKUP(Table8[[#This Row],[orderId]],orders[orderID],orders[orderDate],"not found",0)</calculatedColumnFormula>
    </tableColumn>
    <tableColumn id="13" xr3:uid="{8D779E78-47C9-456A-86D7-558F2F5840D6}" name="Shipped date" dataDxfId="7">
      <calculatedColumnFormula>VLOOKUP(Table8[[#This Row],[orderId]],orders[],6,0)</calculatedColumnFormula>
    </tableColumn>
    <tableColumn id="15" xr3:uid="{BC541437-880F-478A-9CAD-B6233A427824}" name="Delivery_time(days)" dataDxfId="6">
      <calculatedColumnFormula>Table8[[#This Row],[Shipped date]]-Table8[[#This Row],[order_date]]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AB2A-91C8-44F8-B1BF-2AE44C5140D5}">
  <dimension ref="A1:C9"/>
  <sheetViews>
    <sheetView workbookViewId="0">
      <selection activeCell="F3" sqref="F3"/>
    </sheetView>
  </sheetViews>
  <sheetFormatPr defaultRowHeight="14.5" x14ac:dyDescent="0.35"/>
  <cols>
    <col min="1" max="1" width="12" bestFit="1" customWidth="1"/>
    <col min="2" max="2" width="15.1796875" bestFit="1" customWidth="1"/>
    <col min="3" max="3" width="49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 t="s">
        <v>4</v>
      </c>
    </row>
    <row r="3" spans="1:3" x14ac:dyDescent="0.35">
      <c r="A3">
        <v>2</v>
      </c>
      <c r="B3" t="s">
        <v>5</v>
      </c>
      <c r="C3" t="s">
        <v>6</v>
      </c>
    </row>
    <row r="4" spans="1:3" x14ac:dyDescent="0.35">
      <c r="A4">
        <v>3</v>
      </c>
      <c r="B4" t="s">
        <v>7</v>
      </c>
      <c r="C4" t="s">
        <v>8</v>
      </c>
    </row>
    <row r="5" spans="1:3" x14ac:dyDescent="0.35">
      <c r="A5">
        <v>4</v>
      </c>
      <c r="B5" t="s">
        <v>9</v>
      </c>
      <c r="C5" t="s">
        <v>10</v>
      </c>
    </row>
    <row r="6" spans="1:3" x14ac:dyDescent="0.35">
      <c r="A6">
        <v>5</v>
      </c>
      <c r="B6" t="s">
        <v>11</v>
      </c>
      <c r="C6" t="s">
        <v>12</v>
      </c>
    </row>
    <row r="7" spans="1:3" x14ac:dyDescent="0.35">
      <c r="A7">
        <v>6</v>
      </c>
      <c r="B7" t="s">
        <v>13</v>
      </c>
      <c r="C7" t="s">
        <v>14</v>
      </c>
    </row>
    <row r="8" spans="1:3" x14ac:dyDescent="0.35">
      <c r="A8">
        <v>7</v>
      </c>
      <c r="B8" t="s">
        <v>15</v>
      </c>
      <c r="C8" t="s">
        <v>16</v>
      </c>
    </row>
    <row r="9" spans="1:3" x14ac:dyDescent="0.35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2333-7441-486B-9032-4F414558BB8A}">
  <dimension ref="A1:H2156"/>
  <sheetViews>
    <sheetView workbookViewId="0">
      <selection activeCell="G7" sqref="G7"/>
    </sheetView>
  </sheetViews>
  <sheetFormatPr defaultRowHeight="14.5" x14ac:dyDescent="0.35"/>
  <cols>
    <col min="1" max="1" width="9.26953125" bestFit="1" customWidth="1"/>
    <col min="2" max="2" width="11.453125" bestFit="1" customWidth="1"/>
    <col min="3" max="3" width="10.7265625" bestFit="1" customWidth="1"/>
    <col min="4" max="4" width="10.08984375" bestFit="1" customWidth="1"/>
    <col min="5" max="5" width="10.453125" bestFit="1" customWidth="1"/>
  </cols>
  <sheetData>
    <row r="1" spans="1:8" x14ac:dyDescent="0.35">
      <c r="A1" t="s">
        <v>415</v>
      </c>
      <c r="B1" t="s">
        <v>416</v>
      </c>
      <c r="C1" t="s">
        <v>417</v>
      </c>
      <c r="D1" t="s">
        <v>418</v>
      </c>
      <c r="E1" t="s">
        <v>419</v>
      </c>
    </row>
    <row r="2" spans="1:8" x14ac:dyDescent="0.35">
      <c r="A2">
        <v>10248</v>
      </c>
      <c r="B2">
        <v>11</v>
      </c>
      <c r="C2">
        <v>14</v>
      </c>
      <c r="D2">
        <v>12</v>
      </c>
      <c r="E2">
        <v>0</v>
      </c>
    </row>
    <row r="3" spans="1:8" x14ac:dyDescent="0.35">
      <c r="A3">
        <v>10248</v>
      </c>
      <c r="B3">
        <v>42</v>
      </c>
      <c r="C3">
        <v>9.8000000000000007</v>
      </c>
      <c r="D3">
        <v>10</v>
      </c>
      <c r="E3">
        <v>0</v>
      </c>
      <c r="H3" t="s">
        <v>578</v>
      </c>
    </row>
    <row r="4" spans="1:8" x14ac:dyDescent="0.35">
      <c r="A4">
        <v>10248</v>
      </c>
      <c r="B4">
        <v>72</v>
      </c>
      <c r="C4">
        <v>34.799999999999997</v>
      </c>
      <c r="D4">
        <v>5</v>
      </c>
      <c r="E4">
        <v>0</v>
      </c>
    </row>
    <row r="5" spans="1:8" x14ac:dyDescent="0.35">
      <c r="A5">
        <v>10249</v>
      </c>
      <c r="B5">
        <v>14</v>
      </c>
      <c r="C5">
        <v>18.600000000000001</v>
      </c>
      <c r="D5">
        <v>9</v>
      </c>
      <c r="E5">
        <v>0</v>
      </c>
    </row>
    <row r="6" spans="1:8" x14ac:dyDescent="0.35">
      <c r="A6">
        <v>10249</v>
      </c>
      <c r="B6">
        <v>51</v>
      </c>
      <c r="C6">
        <v>42.4</v>
      </c>
      <c r="D6">
        <v>40</v>
      </c>
      <c r="E6">
        <v>0</v>
      </c>
    </row>
    <row r="7" spans="1:8" x14ac:dyDescent="0.35">
      <c r="A7">
        <v>10250</v>
      </c>
      <c r="B7">
        <v>41</v>
      </c>
      <c r="C7">
        <v>7.7</v>
      </c>
      <c r="D7">
        <v>10</v>
      </c>
      <c r="E7">
        <v>0</v>
      </c>
    </row>
    <row r="8" spans="1:8" x14ac:dyDescent="0.35">
      <c r="A8">
        <v>10250</v>
      </c>
      <c r="B8">
        <v>51</v>
      </c>
      <c r="C8">
        <v>42.4</v>
      </c>
      <c r="D8">
        <v>35</v>
      </c>
      <c r="E8">
        <v>0.15</v>
      </c>
    </row>
    <row r="9" spans="1:8" x14ac:dyDescent="0.35">
      <c r="A9">
        <v>10250</v>
      </c>
      <c r="B9">
        <v>65</v>
      </c>
      <c r="C9">
        <v>16.8</v>
      </c>
      <c r="D9">
        <v>15</v>
      </c>
      <c r="E9">
        <v>0.15</v>
      </c>
    </row>
    <row r="10" spans="1:8" x14ac:dyDescent="0.35">
      <c r="A10">
        <v>10251</v>
      </c>
      <c r="B10">
        <v>22</v>
      </c>
      <c r="C10">
        <v>16.8</v>
      </c>
      <c r="D10">
        <v>6</v>
      </c>
      <c r="E10">
        <v>0.05</v>
      </c>
    </row>
    <row r="11" spans="1:8" x14ac:dyDescent="0.35">
      <c r="A11">
        <v>10251</v>
      </c>
      <c r="B11">
        <v>57</v>
      </c>
      <c r="C11">
        <v>15.6</v>
      </c>
      <c r="D11">
        <v>15</v>
      </c>
      <c r="E11">
        <v>0.05</v>
      </c>
    </row>
    <row r="12" spans="1:8" x14ac:dyDescent="0.35">
      <c r="A12">
        <v>10251</v>
      </c>
      <c r="B12">
        <v>65</v>
      </c>
      <c r="C12">
        <v>16.8</v>
      </c>
      <c r="D12">
        <v>20</v>
      </c>
      <c r="E12">
        <v>0</v>
      </c>
    </row>
    <row r="13" spans="1:8" x14ac:dyDescent="0.35">
      <c r="A13">
        <v>10252</v>
      </c>
      <c r="B13">
        <v>20</v>
      </c>
      <c r="C13">
        <v>64.8</v>
      </c>
      <c r="D13">
        <v>40</v>
      </c>
      <c r="E13">
        <v>0.05</v>
      </c>
    </row>
    <row r="14" spans="1:8" x14ac:dyDescent="0.35">
      <c r="A14">
        <v>10252</v>
      </c>
      <c r="B14">
        <v>33</v>
      </c>
      <c r="C14">
        <v>2</v>
      </c>
      <c r="D14">
        <v>25</v>
      </c>
      <c r="E14">
        <v>0.05</v>
      </c>
    </row>
    <row r="15" spans="1:8" x14ac:dyDescent="0.35">
      <c r="A15">
        <v>10252</v>
      </c>
      <c r="B15">
        <v>60</v>
      </c>
      <c r="C15">
        <v>27.2</v>
      </c>
      <c r="D15">
        <v>40</v>
      </c>
      <c r="E15">
        <v>0</v>
      </c>
    </row>
    <row r="16" spans="1:8" x14ac:dyDescent="0.35">
      <c r="A16">
        <v>10253</v>
      </c>
      <c r="B16">
        <v>31</v>
      </c>
      <c r="C16">
        <v>10</v>
      </c>
      <c r="D16">
        <v>20</v>
      </c>
      <c r="E16">
        <v>0</v>
      </c>
    </row>
    <row r="17" spans="1:5" x14ac:dyDescent="0.35">
      <c r="A17">
        <v>10253</v>
      </c>
      <c r="B17">
        <v>39</v>
      </c>
      <c r="C17">
        <v>14.4</v>
      </c>
      <c r="D17">
        <v>42</v>
      </c>
      <c r="E17">
        <v>0</v>
      </c>
    </row>
    <row r="18" spans="1:5" x14ac:dyDescent="0.35">
      <c r="A18">
        <v>10253</v>
      </c>
      <c r="B18">
        <v>49</v>
      </c>
      <c r="C18">
        <v>16</v>
      </c>
      <c r="D18">
        <v>40</v>
      </c>
      <c r="E18">
        <v>0</v>
      </c>
    </row>
    <row r="19" spans="1:5" x14ac:dyDescent="0.35">
      <c r="A19">
        <v>10254</v>
      </c>
      <c r="B19">
        <v>24</v>
      </c>
      <c r="C19">
        <v>3.6</v>
      </c>
      <c r="D19">
        <v>15</v>
      </c>
      <c r="E19">
        <v>0.15</v>
      </c>
    </row>
    <row r="20" spans="1:5" x14ac:dyDescent="0.35">
      <c r="A20">
        <v>10254</v>
      </c>
      <c r="B20">
        <v>55</v>
      </c>
      <c r="C20">
        <v>19.2</v>
      </c>
      <c r="D20">
        <v>21</v>
      </c>
      <c r="E20">
        <v>0.15</v>
      </c>
    </row>
    <row r="21" spans="1:5" x14ac:dyDescent="0.35">
      <c r="A21">
        <v>10254</v>
      </c>
      <c r="B21">
        <v>74</v>
      </c>
      <c r="C21">
        <v>8</v>
      </c>
      <c r="D21">
        <v>21</v>
      </c>
      <c r="E21">
        <v>0</v>
      </c>
    </row>
    <row r="22" spans="1:5" x14ac:dyDescent="0.35">
      <c r="A22">
        <v>10255</v>
      </c>
      <c r="B22">
        <v>2</v>
      </c>
      <c r="C22">
        <v>15.2</v>
      </c>
      <c r="D22">
        <v>20</v>
      </c>
      <c r="E22">
        <v>0</v>
      </c>
    </row>
    <row r="23" spans="1:5" x14ac:dyDescent="0.35">
      <c r="A23">
        <v>10255</v>
      </c>
      <c r="B23">
        <v>16</v>
      </c>
      <c r="C23">
        <v>13.9</v>
      </c>
      <c r="D23">
        <v>35</v>
      </c>
      <c r="E23">
        <v>0</v>
      </c>
    </row>
    <row r="24" spans="1:5" x14ac:dyDescent="0.35">
      <c r="A24">
        <v>10255</v>
      </c>
      <c r="B24">
        <v>36</v>
      </c>
      <c r="C24">
        <v>15.2</v>
      </c>
      <c r="D24">
        <v>25</v>
      </c>
      <c r="E24">
        <v>0</v>
      </c>
    </row>
    <row r="25" spans="1:5" x14ac:dyDescent="0.35">
      <c r="A25">
        <v>10255</v>
      </c>
      <c r="B25">
        <v>59</v>
      </c>
      <c r="C25">
        <v>44</v>
      </c>
      <c r="D25">
        <v>30</v>
      </c>
      <c r="E25">
        <v>0</v>
      </c>
    </row>
    <row r="26" spans="1:5" x14ac:dyDescent="0.35">
      <c r="A26">
        <v>10256</v>
      </c>
      <c r="B26">
        <v>53</v>
      </c>
      <c r="C26">
        <v>26.2</v>
      </c>
      <c r="D26">
        <v>15</v>
      </c>
      <c r="E26">
        <v>0</v>
      </c>
    </row>
    <row r="27" spans="1:5" x14ac:dyDescent="0.35">
      <c r="A27">
        <v>10256</v>
      </c>
      <c r="B27">
        <v>77</v>
      </c>
      <c r="C27">
        <v>10.4</v>
      </c>
      <c r="D27">
        <v>12</v>
      </c>
      <c r="E27">
        <v>0</v>
      </c>
    </row>
    <row r="28" spans="1:5" x14ac:dyDescent="0.35">
      <c r="A28">
        <v>10257</v>
      </c>
      <c r="B28">
        <v>27</v>
      </c>
      <c r="C28">
        <v>35.1</v>
      </c>
      <c r="D28">
        <v>25</v>
      </c>
      <c r="E28">
        <v>0</v>
      </c>
    </row>
    <row r="29" spans="1:5" x14ac:dyDescent="0.35">
      <c r="A29">
        <v>10257</v>
      </c>
      <c r="B29">
        <v>39</v>
      </c>
      <c r="C29">
        <v>14.4</v>
      </c>
      <c r="D29">
        <v>6</v>
      </c>
      <c r="E29">
        <v>0</v>
      </c>
    </row>
    <row r="30" spans="1:5" x14ac:dyDescent="0.35">
      <c r="A30">
        <v>10257</v>
      </c>
      <c r="B30">
        <v>77</v>
      </c>
      <c r="C30">
        <v>10.4</v>
      </c>
      <c r="D30">
        <v>15</v>
      </c>
      <c r="E30">
        <v>0</v>
      </c>
    </row>
    <row r="31" spans="1:5" x14ac:dyDescent="0.35">
      <c r="A31">
        <v>10258</v>
      </c>
      <c r="B31">
        <v>2</v>
      </c>
      <c r="C31">
        <v>15.2</v>
      </c>
      <c r="D31">
        <v>50</v>
      </c>
      <c r="E31">
        <v>0.2</v>
      </c>
    </row>
    <row r="32" spans="1:5" x14ac:dyDescent="0.35">
      <c r="A32">
        <v>10258</v>
      </c>
      <c r="B32">
        <v>5</v>
      </c>
      <c r="C32">
        <v>17</v>
      </c>
      <c r="D32">
        <v>65</v>
      </c>
      <c r="E32">
        <v>0.2</v>
      </c>
    </row>
    <row r="33" spans="1:5" x14ac:dyDescent="0.35">
      <c r="A33">
        <v>10258</v>
      </c>
      <c r="B33">
        <v>32</v>
      </c>
      <c r="C33">
        <v>25.6</v>
      </c>
      <c r="D33">
        <v>6</v>
      </c>
      <c r="E33">
        <v>0.2</v>
      </c>
    </row>
    <row r="34" spans="1:5" x14ac:dyDescent="0.35">
      <c r="A34">
        <v>10259</v>
      </c>
      <c r="B34">
        <v>21</v>
      </c>
      <c r="C34">
        <v>8</v>
      </c>
      <c r="D34">
        <v>10</v>
      </c>
      <c r="E34">
        <v>0</v>
      </c>
    </row>
    <row r="35" spans="1:5" x14ac:dyDescent="0.35">
      <c r="A35">
        <v>10259</v>
      </c>
      <c r="B35">
        <v>37</v>
      </c>
      <c r="C35">
        <v>20.8</v>
      </c>
      <c r="D35">
        <v>1</v>
      </c>
      <c r="E35">
        <v>0</v>
      </c>
    </row>
    <row r="36" spans="1:5" x14ac:dyDescent="0.35">
      <c r="A36">
        <v>10260</v>
      </c>
      <c r="B36">
        <v>41</v>
      </c>
      <c r="C36">
        <v>7.7</v>
      </c>
      <c r="D36">
        <v>16</v>
      </c>
      <c r="E36">
        <v>0.25</v>
      </c>
    </row>
    <row r="37" spans="1:5" x14ac:dyDescent="0.35">
      <c r="A37">
        <v>10260</v>
      </c>
      <c r="B37">
        <v>57</v>
      </c>
      <c r="C37">
        <v>15.6</v>
      </c>
      <c r="D37">
        <v>50</v>
      </c>
      <c r="E37">
        <v>0</v>
      </c>
    </row>
    <row r="38" spans="1:5" x14ac:dyDescent="0.35">
      <c r="A38">
        <v>10260</v>
      </c>
      <c r="B38">
        <v>62</v>
      </c>
      <c r="C38">
        <v>39.4</v>
      </c>
      <c r="D38">
        <v>15</v>
      </c>
      <c r="E38">
        <v>0.25</v>
      </c>
    </row>
    <row r="39" spans="1:5" x14ac:dyDescent="0.35">
      <c r="A39">
        <v>10260</v>
      </c>
      <c r="B39">
        <v>70</v>
      </c>
      <c r="C39">
        <v>12</v>
      </c>
      <c r="D39">
        <v>21</v>
      </c>
      <c r="E39">
        <v>0.25</v>
      </c>
    </row>
    <row r="40" spans="1:5" x14ac:dyDescent="0.35">
      <c r="A40">
        <v>10261</v>
      </c>
      <c r="B40">
        <v>21</v>
      </c>
      <c r="C40">
        <v>8</v>
      </c>
      <c r="D40">
        <v>20</v>
      </c>
      <c r="E40">
        <v>0</v>
      </c>
    </row>
    <row r="41" spans="1:5" x14ac:dyDescent="0.35">
      <c r="A41">
        <v>10261</v>
      </c>
      <c r="B41">
        <v>35</v>
      </c>
      <c r="C41">
        <v>14.4</v>
      </c>
      <c r="D41">
        <v>20</v>
      </c>
      <c r="E41">
        <v>0</v>
      </c>
    </row>
    <row r="42" spans="1:5" x14ac:dyDescent="0.35">
      <c r="A42">
        <v>10262</v>
      </c>
      <c r="B42">
        <v>5</v>
      </c>
      <c r="C42">
        <v>17</v>
      </c>
      <c r="D42">
        <v>12</v>
      </c>
      <c r="E42">
        <v>0.2</v>
      </c>
    </row>
    <row r="43" spans="1:5" x14ac:dyDescent="0.35">
      <c r="A43">
        <v>10262</v>
      </c>
      <c r="B43">
        <v>7</v>
      </c>
      <c r="C43">
        <v>24</v>
      </c>
      <c r="D43">
        <v>15</v>
      </c>
      <c r="E43">
        <v>0</v>
      </c>
    </row>
    <row r="44" spans="1:5" x14ac:dyDescent="0.35">
      <c r="A44">
        <v>10262</v>
      </c>
      <c r="B44">
        <v>56</v>
      </c>
      <c r="C44">
        <v>30.4</v>
      </c>
      <c r="D44">
        <v>2</v>
      </c>
      <c r="E44">
        <v>0</v>
      </c>
    </row>
    <row r="45" spans="1:5" x14ac:dyDescent="0.35">
      <c r="A45">
        <v>10263</v>
      </c>
      <c r="B45">
        <v>16</v>
      </c>
      <c r="C45">
        <v>13.9</v>
      </c>
      <c r="D45">
        <v>60</v>
      </c>
      <c r="E45">
        <v>0.25</v>
      </c>
    </row>
    <row r="46" spans="1:5" x14ac:dyDescent="0.35">
      <c r="A46">
        <v>10263</v>
      </c>
      <c r="B46">
        <v>24</v>
      </c>
      <c r="C46">
        <v>3.6</v>
      </c>
      <c r="D46">
        <v>28</v>
      </c>
      <c r="E46">
        <v>0</v>
      </c>
    </row>
    <row r="47" spans="1:5" x14ac:dyDescent="0.35">
      <c r="A47">
        <v>10263</v>
      </c>
      <c r="B47">
        <v>30</v>
      </c>
      <c r="C47">
        <v>20.7</v>
      </c>
      <c r="D47">
        <v>60</v>
      </c>
      <c r="E47">
        <v>0.25</v>
      </c>
    </row>
    <row r="48" spans="1:5" x14ac:dyDescent="0.35">
      <c r="A48">
        <v>10263</v>
      </c>
      <c r="B48">
        <v>74</v>
      </c>
      <c r="C48">
        <v>8</v>
      </c>
      <c r="D48">
        <v>36</v>
      </c>
      <c r="E48">
        <v>0.25</v>
      </c>
    </row>
    <row r="49" spans="1:5" x14ac:dyDescent="0.35">
      <c r="A49">
        <v>10264</v>
      </c>
      <c r="B49">
        <v>2</v>
      </c>
      <c r="C49">
        <v>15.2</v>
      </c>
      <c r="D49">
        <v>35</v>
      </c>
      <c r="E49">
        <v>0</v>
      </c>
    </row>
    <row r="50" spans="1:5" x14ac:dyDescent="0.35">
      <c r="A50">
        <v>10264</v>
      </c>
      <c r="B50">
        <v>41</v>
      </c>
      <c r="C50">
        <v>7.7</v>
      </c>
      <c r="D50">
        <v>25</v>
      </c>
      <c r="E50">
        <v>0.15</v>
      </c>
    </row>
    <row r="51" spans="1:5" x14ac:dyDescent="0.35">
      <c r="A51">
        <v>10265</v>
      </c>
      <c r="B51">
        <v>17</v>
      </c>
      <c r="C51">
        <v>31.2</v>
      </c>
      <c r="D51">
        <v>30</v>
      </c>
      <c r="E51">
        <v>0</v>
      </c>
    </row>
    <row r="52" spans="1:5" x14ac:dyDescent="0.35">
      <c r="A52">
        <v>10265</v>
      </c>
      <c r="B52">
        <v>70</v>
      </c>
      <c r="C52">
        <v>12</v>
      </c>
      <c r="D52">
        <v>20</v>
      </c>
      <c r="E52">
        <v>0</v>
      </c>
    </row>
    <row r="53" spans="1:5" x14ac:dyDescent="0.35">
      <c r="A53">
        <v>10266</v>
      </c>
      <c r="B53">
        <v>12</v>
      </c>
      <c r="C53">
        <v>30.4</v>
      </c>
      <c r="D53">
        <v>12</v>
      </c>
      <c r="E53">
        <v>0.05</v>
      </c>
    </row>
    <row r="54" spans="1:5" x14ac:dyDescent="0.35">
      <c r="A54">
        <v>10267</v>
      </c>
      <c r="B54">
        <v>40</v>
      </c>
      <c r="C54">
        <v>14.7</v>
      </c>
      <c r="D54">
        <v>50</v>
      </c>
      <c r="E54">
        <v>0</v>
      </c>
    </row>
    <row r="55" spans="1:5" x14ac:dyDescent="0.35">
      <c r="A55">
        <v>10267</v>
      </c>
      <c r="B55">
        <v>59</v>
      </c>
      <c r="C55">
        <v>44</v>
      </c>
      <c r="D55">
        <v>70</v>
      </c>
      <c r="E55">
        <v>0.15</v>
      </c>
    </row>
    <row r="56" spans="1:5" x14ac:dyDescent="0.35">
      <c r="A56">
        <v>10267</v>
      </c>
      <c r="B56">
        <v>76</v>
      </c>
      <c r="C56">
        <v>14.4</v>
      </c>
      <c r="D56">
        <v>15</v>
      </c>
      <c r="E56">
        <v>0.15</v>
      </c>
    </row>
    <row r="57" spans="1:5" x14ac:dyDescent="0.35">
      <c r="A57">
        <v>10268</v>
      </c>
      <c r="B57">
        <v>29</v>
      </c>
      <c r="C57">
        <v>99</v>
      </c>
      <c r="D57">
        <v>10</v>
      </c>
      <c r="E57">
        <v>0</v>
      </c>
    </row>
    <row r="58" spans="1:5" x14ac:dyDescent="0.35">
      <c r="A58">
        <v>10268</v>
      </c>
      <c r="B58">
        <v>72</v>
      </c>
      <c r="C58">
        <v>27.8</v>
      </c>
      <c r="D58">
        <v>4</v>
      </c>
      <c r="E58">
        <v>0</v>
      </c>
    </row>
    <row r="59" spans="1:5" x14ac:dyDescent="0.35">
      <c r="A59">
        <v>10269</v>
      </c>
      <c r="B59">
        <v>33</v>
      </c>
      <c r="C59">
        <v>2</v>
      </c>
      <c r="D59">
        <v>60</v>
      </c>
      <c r="E59">
        <v>0.05</v>
      </c>
    </row>
    <row r="60" spans="1:5" x14ac:dyDescent="0.35">
      <c r="A60">
        <v>10269</v>
      </c>
      <c r="B60">
        <v>72</v>
      </c>
      <c r="C60">
        <v>27.8</v>
      </c>
      <c r="D60">
        <v>20</v>
      </c>
      <c r="E60">
        <v>0.05</v>
      </c>
    </row>
    <row r="61" spans="1:5" x14ac:dyDescent="0.35">
      <c r="A61">
        <v>10270</v>
      </c>
      <c r="B61">
        <v>36</v>
      </c>
      <c r="C61">
        <v>15.2</v>
      </c>
      <c r="D61">
        <v>30</v>
      </c>
      <c r="E61">
        <v>0</v>
      </c>
    </row>
    <row r="62" spans="1:5" x14ac:dyDescent="0.35">
      <c r="A62">
        <v>10270</v>
      </c>
      <c r="B62">
        <v>43</v>
      </c>
      <c r="C62">
        <v>36.799999999999997</v>
      </c>
      <c r="D62">
        <v>25</v>
      </c>
      <c r="E62">
        <v>0</v>
      </c>
    </row>
    <row r="63" spans="1:5" x14ac:dyDescent="0.35">
      <c r="A63">
        <v>10271</v>
      </c>
      <c r="B63">
        <v>33</v>
      </c>
      <c r="C63">
        <v>2</v>
      </c>
      <c r="D63">
        <v>24</v>
      </c>
      <c r="E63">
        <v>0</v>
      </c>
    </row>
    <row r="64" spans="1:5" x14ac:dyDescent="0.35">
      <c r="A64">
        <v>10272</v>
      </c>
      <c r="B64">
        <v>20</v>
      </c>
      <c r="C64">
        <v>64.8</v>
      </c>
      <c r="D64">
        <v>6</v>
      </c>
      <c r="E64">
        <v>0</v>
      </c>
    </row>
    <row r="65" spans="1:5" x14ac:dyDescent="0.35">
      <c r="A65">
        <v>10272</v>
      </c>
      <c r="B65">
        <v>31</v>
      </c>
      <c r="C65">
        <v>10</v>
      </c>
      <c r="D65">
        <v>40</v>
      </c>
      <c r="E65">
        <v>0</v>
      </c>
    </row>
    <row r="66" spans="1:5" x14ac:dyDescent="0.35">
      <c r="A66">
        <v>10272</v>
      </c>
      <c r="B66">
        <v>72</v>
      </c>
      <c r="C66">
        <v>27.8</v>
      </c>
      <c r="D66">
        <v>24</v>
      </c>
      <c r="E66">
        <v>0</v>
      </c>
    </row>
    <row r="67" spans="1:5" x14ac:dyDescent="0.35">
      <c r="A67">
        <v>10273</v>
      </c>
      <c r="B67">
        <v>10</v>
      </c>
      <c r="C67">
        <v>24.8</v>
      </c>
      <c r="D67">
        <v>24</v>
      </c>
      <c r="E67">
        <v>0.05</v>
      </c>
    </row>
    <row r="68" spans="1:5" x14ac:dyDescent="0.35">
      <c r="A68">
        <v>10273</v>
      </c>
      <c r="B68">
        <v>31</v>
      </c>
      <c r="C68">
        <v>10</v>
      </c>
      <c r="D68">
        <v>15</v>
      </c>
      <c r="E68">
        <v>0.05</v>
      </c>
    </row>
    <row r="69" spans="1:5" x14ac:dyDescent="0.35">
      <c r="A69">
        <v>10273</v>
      </c>
      <c r="B69">
        <v>33</v>
      </c>
      <c r="C69">
        <v>2</v>
      </c>
      <c r="D69">
        <v>20</v>
      </c>
      <c r="E69">
        <v>0</v>
      </c>
    </row>
    <row r="70" spans="1:5" x14ac:dyDescent="0.35">
      <c r="A70">
        <v>10273</v>
      </c>
      <c r="B70">
        <v>40</v>
      </c>
      <c r="C70">
        <v>14.7</v>
      </c>
      <c r="D70">
        <v>60</v>
      </c>
      <c r="E70">
        <v>0.05</v>
      </c>
    </row>
    <row r="71" spans="1:5" x14ac:dyDescent="0.35">
      <c r="A71">
        <v>10273</v>
      </c>
      <c r="B71">
        <v>76</v>
      </c>
      <c r="C71">
        <v>14.4</v>
      </c>
      <c r="D71">
        <v>33</v>
      </c>
      <c r="E71">
        <v>0.05</v>
      </c>
    </row>
    <row r="72" spans="1:5" x14ac:dyDescent="0.35">
      <c r="A72">
        <v>10274</v>
      </c>
      <c r="B72">
        <v>71</v>
      </c>
      <c r="C72">
        <v>17.2</v>
      </c>
      <c r="D72">
        <v>20</v>
      </c>
      <c r="E72">
        <v>0</v>
      </c>
    </row>
    <row r="73" spans="1:5" x14ac:dyDescent="0.35">
      <c r="A73">
        <v>10274</v>
      </c>
      <c r="B73">
        <v>72</v>
      </c>
      <c r="C73">
        <v>27.8</v>
      </c>
      <c r="D73">
        <v>7</v>
      </c>
      <c r="E73">
        <v>0</v>
      </c>
    </row>
    <row r="74" spans="1:5" x14ac:dyDescent="0.35">
      <c r="A74">
        <v>10275</v>
      </c>
      <c r="B74">
        <v>24</v>
      </c>
      <c r="C74">
        <v>3.6</v>
      </c>
      <c r="D74">
        <v>12</v>
      </c>
      <c r="E74">
        <v>0.05</v>
      </c>
    </row>
    <row r="75" spans="1:5" x14ac:dyDescent="0.35">
      <c r="A75">
        <v>10275</v>
      </c>
      <c r="B75">
        <v>59</v>
      </c>
      <c r="C75">
        <v>44</v>
      </c>
      <c r="D75">
        <v>6</v>
      </c>
      <c r="E75">
        <v>0.05</v>
      </c>
    </row>
    <row r="76" spans="1:5" x14ac:dyDescent="0.35">
      <c r="A76">
        <v>10276</v>
      </c>
      <c r="B76">
        <v>10</v>
      </c>
      <c r="C76">
        <v>24.8</v>
      </c>
      <c r="D76">
        <v>15</v>
      </c>
      <c r="E76">
        <v>0</v>
      </c>
    </row>
    <row r="77" spans="1:5" x14ac:dyDescent="0.35">
      <c r="A77">
        <v>10276</v>
      </c>
      <c r="B77">
        <v>13</v>
      </c>
      <c r="C77">
        <v>4.8</v>
      </c>
      <c r="D77">
        <v>10</v>
      </c>
      <c r="E77">
        <v>0</v>
      </c>
    </row>
    <row r="78" spans="1:5" x14ac:dyDescent="0.35">
      <c r="A78">
        <v>10277</v>
      </c>
      <c r="B78">
        <v>28</v>
      </c>
      <c r="C78">
        <v>36.4</v>
      </c>
      <c r="D78">
        <v>20</v>
      </c>
      <c r="E78">
        <v>0</v>
      </c>
    </row>
    <row r="79" spans="1:5" x14ac:dyDescent="0.35">
      <c r="A79">
        <v>10277</v>
      </c>
      <c r="B79">
        <v>62</v>
      </c>
      <c r="C79">
        <v>39.4</v>
      </c>
      <c r="D79">
        <v>12</v>
      </c>
      <c r="E79">
        <v>0</v>
      </c>
    </row>
    <row r="80" spans="1:5" x14ac:dyDescent="0.35">
      <c r="A80">
        <v>10278</v>
      </c>
      <c r="B80">
        <v>44</v>
      </c>
      <c r="C80">
        <v>15.5</v>
      </c>
      <c r="D80">
        <v>16</v>
      </c>
      <c r="E80">
        <v>0</v>
      </c>
    </row>
    <row r="81" spans="1:5" x14ac:dyDescent="0.35">
      <c r="A81">
        <v>10278</v>
      </c>
      <c r="B81">
        <v>59</v>
      </c>
      <c r="C81">
        <v>44</v>
      </c>
      <c r="D81">
        <v>15</v>
      </c>
      <c r="E81">
        <v>0</v>
      </c>
    </row>
    <row r="82" spans="1:5" x14ac:dyDescent="0.35">
      <c r="A82">
        <v>10278</v>
      </c>
      <c r="B82">
        <v>63</v>
      </c>
      <c r="C82">
        <v>35.1</v>
      </c>
      <c r="D82">
        <v>8</v>
      </c>
      <c r="E82">
        <v>0</v>
      </c>
    </row>
    <row r="83" spans="1:5" x14ac:dyDescent="0.35">
      <c r="A83">
        <v>10278</v>
      </c>
      <c r="B83">
        <v>73</v>
      </c>
      <c r="C83">
        <v>12</v>
      </c>
      <c r="D83">
        <v>25</v>
      </c>
      <c r="E83">
        <v>0</v>
      </c>
    </row>
    <row r="84" spans="1:5" x14ac:dyDescent="0.35">
      <c r="A84">
        <v>10279</v>
      </c>
      <c r="B84">
        <v>17</v>
      </c>
      <c r="C84">
        <v>31.2</v>
      </c>
      <c r="D84">
        <v>15</v>
      </c>
      <c r="E84">
        <v>0.25</v>
      </c>
    </row>
    <row r="85" spans="1:5" x14ac:dyDescent="0.35">
      <c r="A85">
        <v>10280</v>
      </c>
      <c r="B85">
        <v>24</v>
      </c>
      <c r="C85">
        <v>3.6</v>
      </c>
      <c r="D85">
        <v>12</v>
      </c>
      <c r="E85">
        <v>0</v>
      </c>
    </row>
    <row r="86" spans="1:5" x14ac:dyDescent="0.35">
      <c r="A86">
        <v>10280</v>
      </c>
      <c r="B86">
        <v>55</v>
      </c>
      <c r="C86">
        <v>19.2</v>
      </c>
      <c r="D86">
        <v>20</v>
      </c>
      <c r="E86">
        <v>0</v>
      </c>
    </row>
    <row r="87" spans="1:5" x14ac:dyDescent="0.35">
      <c r="A87">
        <v>10280</v>
      </c>
      <c r="B87">
        <v>75</v>
      </c>
      <c r="C87">
        <v>6.2</v>
      </c>
      <c r="D87">
        <v>30</v>
      </c>
      <c r="E87">
        <v>0</v>
      </c>
    </row>
    <row r="88" spans="1:5" x14ac:dyDescent="0.35">
      <c r="A88">
        <v>10281</v>
      </c>
      <c r="B88">
        <v>19</v>
      </c>
      <c r="C88">
        <v>7.3</v>
      </c>
      <c r="D88">
        <v>1</v>
      </c>
      <c r="E88">
        <v>0</v>
      </c>
    </row>
    <row r="89" spans="1:5" x14ac:dyDescent="0.35">
      <c r="A89">
        <v>10281</v>
      </c>
      <c r="B89">
        <v>24</v>
      </c>
      <c r="C89">
        <v>3.6</v>
      </c>
      <c r="D89">
        <v>6</v>
      </c>
      <c r="E89">
        <v>0</v>
      </c>
    </row>
    <row r="90" spans="1:5" x14ac:dyDescent="0.35">
      <c r="A90">
        <v>10281</v>
      </c>
      <c r="B90">
        <v>35</v>
      </c>
      <c r="C90">
        <v>14.4</v>
      </c>
      <c r="D90">
        <v>4</v>
      </c>
      <c r="E90">
        <v>0</v>
      </c>
    </row>
    <row r="91" spans="1:5" x14ac:dyDescent="0.35">
      <c r="A91">
        <v>10282</v>
      </c>
      <c r="B91">
        <v>30</v>
      </c>
      <c r="C91">
        <v>20.7</v>
      </c>
      <c r="D91">
        <v>6</v>
      </c>
      <c r="E91">
        <v>0</v>
      </c>
    </row>
    <row r="92" spans="1:5" x14ac:dyDescent="0.35">
      <c r="A92">
        <v>10282</v>
      </c>
      <c r="B92">
        <v>57</v>
      </c>
      <c r="C92">
        <v>15.6</v>
      </c>
      <c r="D92">
        <v>2</v>
      </c>
      <c r="E92">
        <v>0</v>
      </c>
    </row>
    <row r="93" spans="1:5" x14ac:dyDescent="0.35">
      <c r="A93">
        <v>10283</v>
      </c>
      <c r="B93">
        <v>15</v>
      </c>
      <c r="C93">
        <v>12.4</v>
      </c>
      <c r="D93">
        <v>20</v>
      </c>
      <c r="E93">
        <v>0</v>
      </c>
    </row>
    <row r="94" spans="1:5" x14ac:dyDescent="0.35">
      <c r="A94">
        <v>10283</v>
      </c>
      <c r="B94">
        <v>19</v>
      </c>
      <c r="C94">
        <v>7.3</v>
      </c>
      <c r="D94">
        <v>18</v>
      </c>
      <c r="E94">
        <v>0</v>
      </c>
    </row>
    <row r="95" spans="1:5" x14ac:dyDescent="0.35">
      <c r="A95">
        <v>10283</v>
      </c>
      <c r="B95">
        <v>60</v>
      </c>
      <c r="C95">
        <v>27.2</v>
      </c>
      <c r="D95">
        <v>35</v>
      </c>
      <c r="E95">
        <v>0</v>
      </c>
    </row>
    <row r="96" spans="1:5" x14ac:dyDescent="0.35">
      <c r="A96">
        <v>10283</v>
      </c>
      <c r="B96">
        <v>72</v>
      </c>
      <c r="C96">
        <v>27.8</v>
      </c>
      <c r="D96">
        <v>3</v>
      </c>
      <c r="E96">
        <v>0</v>
      </c>
    </row>
    <row r="97" spans="1:5" x14ac:dyDescent="0.35">
      <c r="A97">
        <v>10284</v>
      </c>
      <c r="B97">
        <v>27</v>
      </c>
      <c r="C97">
        <v>35.1</v>
      </c>
      <c r="D97">
        <v>15</v>
      </c>
      <c r="E97">
        <v>0.25</v>
      </c>
    </row>
    <row r="98" spans="1:5" x14ac:dyDescent="0.35">
      <c r="A98">
        <v>10284</v>
      </c>
      <c r="B98">
        <v>44</v>
      </c>
      <c r="C98">
        <v>15.5</v>
      </c>
      <c r="D98">
        <v>21</v>
      </c>
      <c r="E98">
        <v>0</v>
      </c>
    </row>
    <row r="99" spans="1:5" x14ac:dyDescent="0.35">
      <c r="A99">
        <v>10284</v>
      </c>
      <c r="B99">
        <v>60</v>
      </c>
      <c r="C99">
        <v>27.2</v>
      </c>
      <c r="D99">
        <v>20</v>
      </c>
      <c r="E99">
        <v>0.25</v>
      </c>
    </row>
    <row r="100" spans="1:5" x14ac:dyDescent="0.35">
      <c r="A100">
        <v>10284</v>
      </c>
      <c r="B100">
        <v>67</v>
      </c>
      <c r="C100">
        <v>11.2</v>
      </c>
      <c r="D100">
        <v>5</v>
      </c>
      <c r="E100">
        <v>0.25</v>
      </c>
    </row>
    <row r="101" spans="1:5" x14ac:dyDescent="0.35">
      <c r="A101">
        <v>10285</v>
      </c>
      <c r="B101">
        <v>1</v>
      </c>
      <c r="C101">
        <v>14.4</v>
      </c>
      <c r="D101">
        <v>45</v>
      </c>
      <c r="E101">
        <v>0.2</v>
      </c>
    </row>
    <row r="102" spans="1:5" x14ac:dyDescent="0.35">
      <c r="A102">
        <v>10285</v>
      </c>
      <c r="B102">
        <v>40</v>
      </c>
      <c r="C102">
        <v>14.7</v>
      </c>
      <c r="D102">
        <v>40</v>
      </c>
      <c r="E102">
        <v>0.2</v>
      </c>
    </row>
    <row r="103" spans="1:5" x14ac:dyDescent="0.35">
      <c r="A103">
        <v>10285</v>
      </c>
      <c r="B103">
        <v>53</v>
      </c>
      <c r="C103">
        <v>26.2</v>
      </c>
      <c r="D103">
        <v>36</v>
      </c>
      <c r="E103">
        <v>0.2</v>
      </c>
    </row>
    <row r="104" spans="1:5" x14ac:dyDescent="0.35">
      <c r="A104">
        <v>10286</v>
      </c>
      <c r="B104">
        <v>35</v>
      </c>
      <c r="C104">
        <v>14.4</v>
      </c>
      <c r="D104">
        <v>100</v>
      </c>
      <c r="E104">
        <v>0</v>
      </c>
    </row>
    <row r="105" spans="1:5" x14ac:dyDescent="0.35">
      <c r="A105">
        <v>10286</v>
      </c>
      <c r="B105">
        <v>62</v>
      </c>
      <c r="C105">
        <v>39.4</v>
      </c>
      <c r="D105">
        <v>40</v>
      </c>
      <c r="E105">
        <v>0</v>
      </c>
    </row>
    <row r="106" spans="1:5" x14ac:dyDescent="0.35">
      <c r="A106">
        <v>10287</v>
      </c>
      <c r="B106">
        <v>16</v>
      </c>
      <c r="C106">
        <v>13.9</v>
      </c>
      <c r="D106">
        <v>40</v>
      </c>
      <c r="E106">
        <v>0.15</v>
      </c>
    </row>
    <row r="107" spans="1:5" x14ac:dyDescent="0.35">
      <c r="A107">
        <v>10287</v>
      </c>
      <c r="B107">
        <v>34</v>
      </c>
      <c r="C107">
        <v>11.2</v>
      </c>
      <c r="D107">
        <v>20</v>
      </c>
      <c r="E107">
        <v>0</v>
      </c>
    </row>
    <row r="108" spans="1:5" x14ac:dyDescent="0.35">
      <c r="A108">
        <v>10287</v>
      </c>
      <c r="B108">
        <v>46</v>
      </c>
      <c r="C108">
        <v>9.6</v>
      </c>
      <c r="D108">
        <v>15</v>
      </c>
      <c r="E108">
        <v>0.15</v>
      </c>
    </row>
    <row r="109" spans="1:5" x14ac:dyDescent="0.35">
      <c r="A109">
        <v>10288</v>
      </c>
      <c r="B109">
        <v>54</v>
      </c>
      <c r="C109">
        <v>5.9</v>
      </c>
      <c r="D109">
        <v>10</v>
      </c>
      <c r="E109">
        <v>0.1</v>
      </c>
    </row>
    <row r="110" spans="1:5" x14ac:dyDescent="0.35">
      <c r="A110">
        <v>10288</v>
      </c>
      <c r="B110">
        <v>68</v>
      </c>
      <c r="C110">
        <v>10</v>
      </c>
      <c r="D110">
        <v>3</v>
      </c>
      <c r="E110">
        <v>0.1</v>
      </c>
    </row>
    <row r="111" spans="1:5" x14ac:dyDescent="0.35">
      <c r="A111">
        <v>10289</v>
      </c>
      <c r="B111">
        <v>3</v>
      </c>
      <c r="C111">
        <v>8</v>
      </c>
      <c r="D111">
        <v>30</v>
      </c>
      <c r="E111">
        <v>0</v>
      </c>
    </row>
    <row r="112" spans="1:5" x14ac:dyDescent="0.35">
      <c r="A112">
        <v>10289</v>
      </c>
      <c r="B112">
        <v>64</v>
      </c>
      <c r="C112">
        <v>26.6</v>
      </c>
      <c r="D112">
        <v>9</v>
      </c>
      <c r="E112">
        <v>0</v>
      </c>
    </row>
    <row r="113" spans="1:5" x14ac:dyDescent="0.35">
      <c r="A113">
        <v>10290</v>
      </c>
      <c r="B113">
        <v>5</v>
      </c>
      <c r="C113">
        <v>17</v>
      </c>
      <c r="D113">
        <v>20</v>
      </c>
      <c r="E113">
        <v>0</v>
      </c>
    </row>
    <row r="114" spans="1:5" x14ac:dyDescent="0.35">
      <c r="A114">
        <v>10290</v>
      </c>
      <c r="B114">
        <v>29</v>
      </c>
      <c r="C114">
        <v>99</v>
      </c>
      <c r="D114">
        <v>15</v>
      </c>
      <c r="E114">
        <v>0</v>
      </c>
    </row>
    <row r="115" spans="1:5" x14ac:dyDescent="0.35">
      <c r="A115">
        <v>10290</v>
      </c>
      <c r="B115">
        <v>49</v>
      </c>
      <c r="C115">
        <v>16</v>
      </c>
      <c r="D115">
        <v>15</v>
      </c>
      <c r="E115">
        <v>0</v>
      </c>
    </row>
    <row r="116" spans="1:5" x14ac:dyDescent="0.35">
      <c r="A116">
        <v>10290</v>
      </c>
      <c r="B116">
        <v>77</v>
      </c>
      <c r="C116">
        <v>10.4</v>
      </c>
      <c r="D116">
        <v>10</v>
      </c>
      <c r="E116">
        <v>0</v>
      </c>
    </row>
    <row r="117" spans="1:5" x14ac:dyDescent="0.35">
      <c r="A117">
        <v>10291</v>
      </c>
      <c r="B117">
        <v>13</v>
      </c>
      <c r="C117">
        <v>4.8</v>
      </c>
      <c r="D117">
        <v>20</v>
      </c>
      <c r="E117">
        <v>0.1</v>
      </c>
    </row>
    <row r="118" spans="1:5" x14ac:dyDescent="0.35">
      <c r="A118">
        <v>10291</v>
      </c>
      <c r="B118">
        <v>44</v>
      </c>
      <c r="C118">
        <v>15.5</v>
      </c>
      <c r="D118">
        <v>24</v>
      </c>
      <c r="E118">
        <v>0.1</v>
      </c>
    </row>
    <row r="119" spans="1:5" x14ac:dyDescent="0.35">
      <c r="A119">
        <v>10291</v>
      </c>
      <c r="B119">
        <v>51</v>
      </c>
      <c r="C119">
        <v>42.4</v>
      </c>
      <c r="D119">
        <v>2</v>
      </c>
      <c r="E119">
        <v>0.1</v>
      </c>
    </row>
    <row r="120" spans="1:5" x14ac:dyDescent="0.35">
      <c r="A120">
        <v>10292</v>
      </c>
      <c r="B120">
        <v>20</v>
      </c>
      <c r="C120">
        <v>64.8</v>
      </c>
      <c r="D120">
        <v>20</v>
      </c>
      <c r="E120">
        <v>0</v>
      </c>
    </row>
    <row r="121" spans="1:5" x14ac:dyDescent="0.35">
      <c r="A121">
        <v>10293</v>
      </c>
      <c r="B121">
        <v>18</v>
      </c>
      <c r="C121">
        <v>50</v>
      </c>
      <c r="D121">
        <v>12</v>
      </c>
      <c r="E121">
        <v>0</v>
      </c>
    </row>
    <row r="122" spans="1:5" x14ac:dyDescent="0.35">
      <c r="A122">
        <v>10293</v>
      </c>
      <c r="B122">
        <v>24</v>
      </c>
      <c r="C122">
        <v>3.6</v>
      </c>
      <c r="D122">
        <v>10</v>
      </c>
      <c r="E122">
        <v>0</v>
      </c>
    </row>
    <row r="123" spans="1:5" x14ac:dyDescent="0.35">
      <c r="A123">
        <v>10293</v>
      </c>
      <c r="B123">
        <v>63</v>
      </c>
      <c r="C123">
        <v>35.1</v>
      </c>
      <c r="D123">
        <v>5</v>
      </c>
      <c r="E123">
        <v>0</v>
      </c>
    </row>
    <row r="124" spans="1:5" x14ac:dyDescent="0.35">
      <c r="A124">
        <v>10293</v>
      </c>
      <c r="B124">
        <v>75</v>
      </c>
      <c r="C124">
        <v>6.2</v>
      </c>
      <c r="D124">
        <v>6</v>
      </c>
      <c r="E124">
        <v>0</v>
      </c>
    </row>
    <row r="125" spans="1:5" x14ac:dyDescent="0.35">
      <c r="A125">
        <v>10294</v>
      </c>
      <c r="B125">
        <v>1</v>
      </c>
      <c r="C125">
        <v>14.4</v>
      </c>
      <c r="D125">
        <v>18</v>
      </c>
      <c r="E125">
        <v>0</v>
      </c>
    </row>
    <row r="126" spans="1:5" x14ac:dyDescent="0.35">
      <c r="A126">
        <v>10294</v>
      </c>
      <c r="B126">
        <v>17</v>
      </c>
      <c r="C126">
        <v>31.2</v>
      </c>
      <c r="D126">
        <v>15</v>
      </c>
      <c r="E126">
        <v>0</v>
      </c>
    </row>
    <row r="127" spans="1:5" x14ac:dyDescent="0.35">
      <c r="A127">
        <v>10294</v>
      </c>
      <c r="B127">
        <v>43</v>
      </c>
      <c r="C127">
        <v>36.799999999999997</v>
      </c>
      <c r="D127">
        <v>15</v>
      </c>
      <c r="E127">
        <v>0</v>
      </c>
    </row>
    <row r="128" spans="1:5" x14ac:dyDescent="0.35">
      <c r="A128">
        <v>10294</v>
      </c>
      <c r="B128">
        <v>60</v>
      </c>
      <c r="C128">
        <v>27.2</v>
      </c>
      <c r="D128">
        <v>21</v>
      </c>
      <c r="E128">
        <v>0</v>
      </c>
    </row>
    <row r="129" spans="1:5" x14ac:dyDescent="0.35">
      <c r="A129">
        <v>10294</v>
      </c>
      <c r="B129">
        <v>75</v>
      </c>
      <c r="C129">
        <v>6.2</v>
      </c>
      <c r="D129">
        <v>6</v>
      </c>
      <c r="E129">
        <v>0</v>
      </c>
    </row>
    <row r="130" spans="1:5" x14ac:dyDescent="0.35">
      <c r="A130">
        <v>10295</v>
      </c>
      <c r="B130">
        <v>56</v>
      </c>
      <c r="C130">
        <v>30.4</v>
      </c>
      <c r="D130">
        <v>4</v>
      </c>
      <c r="E130">
        <v>0</v>
      </c>
    </row>
    <row r="131" spans="1:5" x14ac:dyDescent="0.35">
      <c r="A131">
        <v>10296</v>
      </c>
      <c r="B131">
        <v>11</v>
      </c>
      <c r="C131">
        <v>16.8</v>
      </c>
      <c r="D131">
        <v>12</v>
      </c>
      <c r="E131">
        <v>0</v>
      </c>
    </row>
    <row r="132" spans="1:5" x14ac:dyDescent="0.35">
      <c r="A132">
        <v>10296</v>
      </c>
      <c r="B132">
        <v>16</v>
      </c>
      <c r="C132">
        <v>13.9</v>
      </c>
      <c r="D132">
        <v>30</v>
      </c>
      <c r="E132">
        <v>0</v>
      </c>
    </row>
    <row r="133" spans="1:5" x14ac:dyDescent="0.35">
      <c r="A133">
        <v>10296</v>
      </c>
      <c r="B133">
        <v>69</v>
      </c>
      <c r="C133">
        <v>28.8</v>
      </c>
      <c r="D133">
        <v>15</v>
      </c>
      <c r="E133">
        <v>0</v>
      </c>
    </row>
    <row r="134" spans="1:5" x14ac:dyDescent="0.35">
      <c r="A134">
        <v>10297</v>
      </c>
      <c r="B134">
        <v>39</v>
      </c>
      <c r="C134">
        <v>14.4</v>
      </c>
      <c r="D134">
        <v>60</v>
      </c>
      <c r="E134">
        <v>0</v>
      </c>
    </row>
    <row r="135" spans="1:5" x14ac:dyDescent="0.35">
      <c r="A135">
        <v>10297</v>
      </c>
      <c r="B135">
        <v>72</v>
      </c>
      <c r="C135">
        <v>27.8</v>
      </c>
      <c r="D135">
        <v>20</v>
      </c>
      <c r="E135">
        <v>0</v>
      </c>
    </row>
    <row r="136" spans="1:5" x14ac:dyDescent="0.35">
      <c r="A136">
        <v>10298</v>
      </c>
      <c r="B136">
        <v>2</v>
      </c>
      <c r="C136">
        <v>15.2</v>
      </c>
      <c r="D136">
        <v>40</v>
      </c>
      <c r="E136">
        <v>0</v>
      </c>
    </row>
    <row r="137" spans="1:5" x14ac:dyDescent="0.35">
      <c r="A137">
        <v>10298</v>
      </c>
      <c r="B137">
        <v>36</v>
      </c>
      <c r="C137">
        <v>15.2</v>
      </c>
      <c r="D137">
        <v>40</v>
      </c>
      <c r="E137">
        <v>0.25</v>
      </c>
    </row>
    <row r="138" spans="1:5" x14ac:dyDescent="0.35">
      <c r="A138">
        <v>10298</v>
      </c>
      <c r="B138">
        <v>59</v>
      </c>
      <c r="C138">
        <v>44</v>
      </c>
      <c r="D138">
        <v>30</v>
      </c>
      <c r="E138">
        <v>0.25</v>
      </c>
    </row>
    <row r="139" spans="1:5" x14ac:dyDescent="0.35">
      <c r="A139">
        <v>10298</v>
      </c>
      <c r="B139">
        <v>62</v>
      </c>
      <c r="C139">
        <v>39.4</v>
      </c>
      <c r="D139">
        <v>15</v>
      </c>
      <c r="E139">
        <v>0</v>
      </c>
    </row>
    <row r="140" spans="1:5" x14ac:dyDescent="0.35">
      <c r="A140">
        <v>10299</v>
      </c>
      <c r="B140">
        <v>19</v>
      </c>
      <c r="C140">
        <v>7.3</v>
      </c>
      <c r="D140">
        <v>15</v>
      </c>
      <c r="E140">
        <v>0</v>
      </c>
    </row>
    <row r="141" spans="1:5" x14ac:dyDescent="0.35">
      <c r="A141">
        <v>10299</v>
      </c>
      <c r="B141">
        <v>70</v>
      </c>
      <c r="C141">
        <v>12</v>
      </c>
      <c r="D141">
        <v>20</v>
      </c>
      <c r="E141">
        <v>0</v>
      </c>
    </row>
    <row r="142" spans="1:5" x14ac:dyDescent="0.35">
      <c r="A142">
        <v>10300</v>
      </c>
      <c r="B142">
        <v>66</v>
      </c>
      <c r="C142">
        <v>13.6</v>
      </c>
      <c r="D142">
        <v>30</v>
      </c>
      <c r="E142">
        <v>0</v>
      </c>
    </row>
    <row r="143" spans="1:5" x14ac:dyDescent="0.35">
      <c r="A143">
        <v>10300</v>
      </c>
      <c r="B143">
        <v>68</v>
      </c>
      <c r="C143">
        <v>10</v>
      </c>
      <c r="D143">
        <v>20</v>
      </c>
      <c r="E143">
        <v>0</v>
      </c>
    </row>
    <row r="144" spans="1:5" x14ac:dyDescent="0.35">
      <c r="A144">
        <v>10301</v>
      </c>
      <c r="B144">
        <v>40</v>
      </c>
      <c r="C144">
        <v>14.7</v>
      </c>
      <c r="D144">
        <v>10</v>
      </c>
      <c r="E144">
        <v>0</v>
      </c>
    </row>
    <row r="145" spans="1:5" x14ac:dyDescent="0.35">
      <c r="A145">
        <v>10301</v>
      </c>
      <c r="B145">
        <v>56</v>
      </c>
      <c r="C145">
        <v>30.4</v>
      </c>
      <c r="D145">
        <v>20</v>
      </c>
      <c r="E145">
        <v>0</v>
      </c>
    </row>
    <row r="146" spans="1:5" x14ac:dyDescent="0.35">
      <c r="A146">
        <v>10302</v>
      </c>
      <c r="B146">
        <v>17</v>
      </c>
      <c r="C146">
        <v>31.2</v>
      </c>
      <c r="D146">
        <v>40</v>
      </c>
      <c r="E146">
        <v>0</v>
      </c>
    </row>
    <row r="147" spans="1:5" x14ac:dyDescent="0.35">
      <c r="A147">
        <v>10302</v>
      </c>
      <c r="B147">
        <v>28</v>
      </c>
      <c r="C147">
        <v>36.4</v>
      </c>
      <c r="D147">
        <v>28</v>
      </c>
      <c r="E147">
        <v>0</v>
      </c>
    </row>
    <row r="148" spans="1:5" x14ac:dyDescent="0.35">
      <c r="A148">
        <v>10302</v>
      </c>
      <c r="B148">
        <v>43</v>
      </c>
      <c r="C148">
        <v>36.799999999999997</v>
      </c>
      <c r="D148">
        <v>12</v>
      </c>
      <c r="E148">
        <v>0</v>
      </c>
    </row>
    <row r="149" spans="1:5" x14ac:dyDescent="0.35">
      <c r="A149">
        <v>10303</v>
      </c>
      <c r="B149">
        <v>40</v>
      </c>
      <c r="C149">
        <v>14.7</v>
      </c>
      <c r="D149">
        <v>40</v>
      </c>
      <c r="E149">
        <v>0.1</v>
      </c>
    </row>
    <row r="150" spans="1:5" x14ac:dyDescent="0.35">
      <c r="A150">
        <v>10303</v>
      </c>
      <c r="B150">
        <v>65</v>
      </c>
      <c r="C150">
        <v>16.8</v>
      </c>
      <c r="D150">
        <v>30</v>
      </c>
      <c r="E150">
        <v>0.1</v>
      </c>
    </row>
    <row r="151" spans="1:5" x14ac:dyDescent="0.35">
      <c r="A151">
        <v>10303</v>
      </c>
      <c r="B151">
        <v>68</v>
      </c>
      <c r="C151">
        <v>10</v>
      </c>
      <c r="D151">
        <v>15</v>
      </c>
      <c r="E151">
        <v>0.1</v>
      </c>
    </row>
    <row r="152" spans="1:5" x14ac:dyDescent="0.35">
      <c r="A152">
        <v>10304</v>
      </c>
      <c r="B152">
        <v>49</v>
      </c>
      <c r="C152">
        <v>16</v>
      </c>
      <c r="D152">
        <v>30</v>
      </c>
      <c r="E152">
        <v>0</v>
      </c>
    </row>
    <row r="153" spans="1:5" x14ac:dyDescent="0.35">
      <c r="A153">
        <v>10304</v>
      </c>
      <c r="B153">
        <v>59</v>
      </c>
      <c r="C153">
        <v>44</v>
      </c>
      <c r="D153">
        <v>10</v>
      </c>
      <c r="E153">
        <v>0</v>
      </c>
    </row>
    <row r="154" spans="1:5" x14ac:dyDescent="0.35">
      <c r="A154">
        <v>10304</v>
      </c>
      <c r="B154">
        <v>71</v>
      </c>
      <c r="C154">
        <v>17.2</v>
      </c>
      <c r="D154">
        <v>2</v>
      </c>
      <c r="E154">
        <v>0</v>
      </c>
    </row>
    <row r="155" spans="1:5" x14ac:dyDescent="0.35">
      <c r="A155">
        <v>10305</v>
      </c>
      <c r="B155">
        <v>18</v>
      </c>
      <c r="C155">
        <v>50</v>
      </c>
      <c r="D155">
        <v>25</v>
      </c>
      <c r="E155">
        <v>0.1</v>
      </c>
    </row>
    <row r="156" spans="1:5" x14ac:dyDescent="0.35">
      <c r="A156">
        <v>10305</v>
      </c>
      <c r="B156">
        <v>29</v>
      </c>
      <c r="C156">
        <v>99</v>
      </c>
      <c r="D156">
        <v>25</v>
      </c>
      <c r="E156">
        <v>0.1</v>
      </c>
    </row>
    <row r="157" spans="1:5" x14ac:dyDescent="0.35">
      <c r="A157">
        <v>10305</v>
      </c>
      <c r="B157">
        <v>39</v>
      </c>
      <c r="C157">
        <v>14.4</v>
      </c>
      <c r="D157">
        <v>30</v>
      </c>
      <c r="E157">
        <v>0.1</v>
      </c>
    </row>
    <row r="158" spans="1:5" x14ac:dyDescent="0.35">
      <c r="A158">
        <v>10306</v>
      </c>
      <c r="B158">
        <v>30</v>
      </c>
      <c r="C158">
        <v>20.7</v>
      </c>
      <c r="D158">
        <v>10</v>
      </c>
      <c r="E158">
        <v>0</v>
      </c>
    </row>
    <row r="159" spans="1:5" x14ac:dyDescent="0.35">
      <c r="A159">
        <v>10306</v>
      </c>
      <c r="B159">
        <v>53</v>
      </c>
      <c r="C159">
        <v>26.2</v>
      </c>
      <c r="D159">
        <v>10</v>
      </c>
      <c r="E159">
        <v>0</v>
      </c>
    </row>
    <row r="160" spans="1:5" x14ac:dyDescent="0.35">
      <c r="A160">
        <v>10306</v>
      </c>
      <c r="B160">
        <v>54</v>
      </c>
      <c r="C160">
        <v>5.9</v>
      </c>
      <c r="D160">
        <v>5</v>
      </c>
      <c r="E160">
        <v>0</v>
      </c>
    </row>
    <row r="161" spans="1:5" x14ac:dyDescent="0.35">
      <c r="A161">
        <v>10307</v>
      </c>
      <c r="B161">
        <v>62</v>
      </c>
      <c r="C161">
        <v>39.4</v>
      </c>
      <c r="D161">
        <v>10</v>
      </c>
      <c r="E161">
        <v>0</v>
      </c>
    </row>
    <row r="162" spans="1:5" x14ac:dyDescent="0.35">
      <c r="A162">
        <v>10307</v>
      </c>
      <c r="B162">
        <v>68</v>
      </c>
      <c r="C162">
        <v>10</v>
      </c>
      <c r="D162">
        <v>3</v>
      </c>
      <c r="E162">
        <v>0</v>
      </c>
    </row>
    <row r="163" spans="1:5" x14ac:dyDescent="0.35">
      <c r="A163">
        <v>10308</v>
      </c>
      <c r="B163">
        <v>69</v>
      </c>
      <c r="C163">
        <v>28.8</v>
      </c>
      <c r="D163">
        <v>1</v>
      </c>
      <c r="E163">
        <v>0</v>
      </c>
    </row>
    <row r="164" spans="1:5" x14ac:dyDescent="0.35">
      <c r="A164">
        <v>10308</v>
      </c>
      <c r="B164">
        <v>70</v>
      </c>
      <c r="C164">
        <v>12</v>
      </c>
      <c r="D164">
        <v>5</v>
      </c>
      <c r="E164">
        <v>0</v>
      </c>
    </row>
    <row r="165" spans="1:5" x14ac:dyDescent="0.35">
      <c r="A165">
        <v>10309</v>
      </c>
      <c r="B165">
        <v>4</v>
      </c>
      <c r="C165">
        <v>17.600000000000001</v>
      </c>
      <c r="D165">
        <v>20</v>
      </c>
      <c r="E165">
        <v>0</v>
      </c>
    </row>
    <row r="166" spans="1:5" x14ac:dyDescent="0.35">
      <c r="A166">
        <v>10309</v>
      </c>
      <c r="B166">
        <v>6</v>
      </c>
      <c r="C166">
        <v>20</v>
      </c>
      <c r="D166">
        <v>30</v>
      </c>
      <c r="E166">
        <v>0</v>
      </c>
    </row>
    <row r="167" spans="1:5" x14ac:dyDescent="0.35">
      <c r="A167">
        <v>10309</v>
      </c>
      <c r="B167">
        <v>42</v>
      </c>
      <c r="C167">
        <v>11.2</v>
      </c>
      <c r="D167">
        <v>2</v>
      </c>
      <c r="E167">
        <v>0</v>
      </c>
    </row>
    <row r="168" spans="1:5" x14ac:dyDescent="0.35">
      <c r="A168">
        <v>10309</v>
      </c>
      <c r="B168">
        <v>43</v>
      </c>
      <c r="C168">
        <v>36.799999999999997</v>
      </c>
      <c r="D168">
        <v>20</v>
      </c>
      <c r="E168">
        <v>0</v>
      </c>
    </row>
    <row r="169" spans="1:5" x14ac:dyDescent="0.35">
      <c r="A169">
        <v>10309</v>
      </c>
      <c r="B169">
        <v>71</v>
      </c>
      <c r="C169">
        <v>17.2</v>
      </c>
      <c r="D169">
        <v>3</v>
      </c>
      <c r="E169">
        <v>0</v>
      </c>
    </row>
    <row r="170" spans="1:5" x14ac:dyDescent="0.35">
      <c r="A170">
        <v>10310</v>
      </c>
      <c r="B170">
        <v>16</v>
      </c>
      <c r="C170">
        <v>13.9</v>
      </c>
      <c r="D170">
        <v>10</v>
      </c>
      <c r="E170">
        <v>0</v>
      </c>
    </row>
    <row r="171" spans="1:5" x14ac:dyDescent="0.35">
      <c r="A171">
        <v>10310</v>
      </c>
      <c r="B171">
        <v>62</v>
      </c>
      <c r="C171">
        <v>39.4</v>
      </c>
      <c r="D171">
        <v>5</v>
      </c>
      <c r="E171">
        <v>0</v>
      </c>
    </row>
    <row r="172" spans="1:5" x14ac:dyDescent="0.35">
      <c r="A172">
        <v>10311</v>
      </c>
      <c r="B172">
        <v>42</v>
      </c>
      <c r="C172">
        <v>11.2</v>
      </c>
      <c r="D172">
        <v>6</v>
      </c>
      <c r="E172">
        <v>0</v>
      </c>
    </row>
    <row r="173" spans="1:5" x14ac:dyDescent="0.35">
      <c r="A173">
        <v>10311</v>
      </c>
      <c r="B173">
        <v>69</v>
      </c>
      <c r="C173">
        <v>28.8</v>
      </c>
      <c r="D173">
        <v>7</v>
      </c>
      <c r="E173">
        <v>0</v>
      </c>
    </row>
    <row r="174" spans="1:5" x14ac:dyDescent="0.35">
      <c r="A174">
        <v>10312</v>
      </c>
      <c r="B174">
        <v>28</v>
      </c>
      <c r="C174">
        <v>36.4</v>
      </c>
      <c r="D174">
        <v>4</v>
      </c>
      <c r="E174">
        <v>0</v>
      </c>
    </row>
    <row r="175" spans="1:5" x14ac:dyDescent="0.35">
      <c r="A175">
        <v>10312</v>
      </c>
      <c r="B175">
        <v>43</v>
      </c>
      <c r="C175">
        <v>36.799999999999997</v>
      </c>
      <c r="D175">
        <v>24</v>
      </c>
      <c r="E175">
        <v>0</v>
      </c>
    </row>
    <row r="176" spans="1:5" x14ac:dyDescent="0.35">
      <c r="A176">
        <v>10312</v>
      </c>
      <c r="B176">
        <v>53</v>
      </c>
      <c r="C176">
        <v>26.2</v>
      </c>
      <c r="D176">
        <v>20</v>
      </c>
      <c r="E176">
        <v>0</v>
      </c>
    </row>
    <row r="177" spans="1:5" x14ac:dyDescent="0.35">
      <c r="A177">
        <v>10312</v>
      </c>
      <c r="B177">
        <v>75</v>
      </c>
      <c r="C177">
        <v>6.2</v>
      </c>
      <c r="D177">
        <v>10</v>
      </c>
      <c r="E177">
        <v>0</v>
      </c>
    </row>
    <row r="178" spans="1:5" x14ac:dyDescent="0.35">
      <c r="A178">
        <v>10313</v>
      </c>
      <c r="B178">
        <v>36</v>
      </c>
      <c r="C178">
        <v>15.2</v>
      </c>
      <c r="D178">
        <v>12</v>
      </c>
      <c r="E178">
        <v>0</v>
      </c>
    </row>
    <row r="179" spans="1:5" x14ac:dyDescent="0.35">
      <c r="A179">
        <v>10314</v>
      </c>
      <c r="B179">
        <v>32</v>
      </c>
      <c r="C179">
        <v>25.6</v>
      </c>
      <c r="D179">
        <v>40</v>
      </c>
      <c r="E179">
        <v>0.1</v>
      </c>
    </row>
    <row r="180" spans="1:5" x14ac:dyDescent="0.35">
      <c r="A180">
        <v>10314</v>
      </c>
      <c r="B180">
        <v>58</v>
      </c>
      <c r="C180">
        <v>10.6</v>
      </c>
      <c r="D180">
        <v>30</v>
      </c>
      <c r="E180">
        <v>0.1</v>
      </c>
    </row>
    <row r="181" spans="1:5" x14ac:dyDescent="0.35">
      <c r="A181">
        <v>10314</v>
      </c>
      <c r="B181">
        <v>62</v>
      </c>
      <c r="C181">
        <v>39.4</v>
      </c>
      <c r="D181">
        <v>25</v>
      </c>
      <c r="E181">
        <v>0.1</v>
      </c>
    </row>
    <row r="182" spans="1:5" x14ac:dyDescent="0.35">
      <c r="A182">
        <v>10315</v>
      </c>
      <c r="B182">
        <v>34</v>
      </c>
      <c r="C182">
        <v>11.2</v>
      </c>
      <c r="D182">
        <v>14</v>
      </c>
      <c r="E182">
        <v>0</v>
      </c>
    </row>
    <row r="183" spans="1:5" x14ac:dyDescent="0.35">
      <c r="A183">
        <v>10315</v>
      </c>
      <c r="B183">
        <v>70</v>
      </c>
      <c r="C183">
        <v>12</v>
      </c>
      <c r="D183">
        <v>30</v>
      </c>
      <c r="E183">
        <v>0</v>
      </c>
    </row>
    <row r="184" spans="1:5" x14ac:dyDescent="0.35">
      <c r="A184">
        <v>10316</v>
      </c>
      <c r="B184">
        <v>41</v>
      </c>
      <c r="C184">
        <v>7.7</v>
      </c>
      <c r="D184">
        <v>10</v>
      </c>
      <c r="E184">
        <v>0</v>
      </c>
    </row>
    <row r="185" spans="1:5" x14ac:dyDescent="0.35">
      <c r="A185">
        <v>10316</v>
      </c>
      <c r="B185">
        <v>62</v>
      </c>
      <c r="C185">
        <v>39.4</v>
      </c>
      <c r="D185">
        <v>70</v>
      </c>
      <c r="E185">
        <v>0</v>
      </c>
    </row>
    <row r="186" spans="1:5" x14ac:dyDescent="0.35">
      <c r="A186">
        <v>10317</v>
      </c>
      <c r="B186">
        <v>1</v>
      </c>
      <c r="C186">
        <v>14.4</v>
      </c>
      <c r="D186">
        <v>20</v>
      </c>
      <c r="E186">
        <v>0</v>
      </c>
    </row>
    <row r="187" spans="1:5" x14ac:dyDescent="0.35">
      <c r="A187">
        <v>10318</v>
      </c>
      <c r="B187">
        <v>41</v>
      </c>
      <c r="C187">
        <v>7.7</v>
      </c>
      <c r="D187">
        <v>20</v>
      </c>
      <c r="E187">
        <v>0</v>
      </c>
    </row>
    <row r="188" spans="1:5" x14ac:dyDescent="0.35">
      <c r="A188">
        <v>10318</v>
      </c>
      <c r="B188">
        <v>76</v>
      </c>
      <c r="C188">
        <v>14.4</v>
      </c>
      <c r="D188">
        <v>6</v>
      </c>
      <c r="E188">
        <v>0</v>
      </c>
    </row>
    <row r="189" spans="1:5" x14ac:dyDescent="0.35">
      <c r="A189">
        <v>10319</v>
      </c>
      <c r="B189">
        <v>17</v>
      </c>
      <c r="C189">
        <v>31.2</v>
      </c>
      <c r="D189">
        <v>8</v>
      </c>
      <c r="E189">
        <v>0</v>
      </c>
    </row>
    <row r="190" spans="1:5" x14ac:dyDescent="0.35">
      <c r="A190">
        <v>10319</v>
      </c>
      <c r="B190">
        <v>28</v>
      </c>
      <c r="C190">
        <v>36.4</v>
      </c>
      <c r="D190">
        <v>14</v>
      </c>
      <c r="E190">
        <v>0</v>
      </c>
    </row>
    <row r="191" spans="1:5" x14ac:dyDescent="0.35">
      <c r="A191">
        <v>10319</v>
      </c>
      <c r="B191">
        <v>76</v>
      </c>
      <c r="C191">
        <v>14.4</v>
      </c>
      <c r="D191">
        <v>30</v>
      </c>
      <c r="E191">
        <v>0</v>
      </c>
    </row>
    <row r="192" spans="1:5" x14ac:dyDescent="0.35">
      <c r="A192">
        <v>10320</v>
      </c>
      <c r="B192">
        <v>71</v>
      </c>
      <c r="C192">
        <v>17.2</v>
      </c>
      <c r="D192">
        <v>30</v>
      </c>
      <c r="E192">
        <v>0</v>
      </c>
    </row>
    <row r="193" spans="1:5" x14ac:dyDescent="0.35">
      <c r="A193">
        <v>10321</v>
      </c>
      <c r="B193">
        <v>35</v>
      </c>
      <c r="C193">
        <v>14.4</v>
      </c>
      <c r="D193">
        <v>10</v>
      </c>
      <c r="E193">
        <v>0</v>
      </c>
    </row>
    <row r="194" spans="1:5" x14ac:dyDescent="0.35">
      <c r="A194">
        <v>10322</v>
      </c>
      <c r="B194">
        <v>52</v>
      </c>
      <c r="C194">
        <v>5.6</v>
      </c>
      <c r="D194">
        <v>20</v>
      </c>
      <c r="E194">
        <v>0</v>
      </c>
    </row>
    <row r="195" spans="1:5" x14ac:dyDescent="0.35">
      <c r="A195">
        <v>10323</v>
      </c>
      <c r="B195">
        <v>15</v>
      </c>
      <c r="C195">
        <v>12.4</v>
      </c>
      <c r="D195">
        <v>5</v>
      </c>
      <c r="E195">
        <v>0</v>
      </c>
    </row>
    <row r="196" spans="1:5" x14ac:dyDescent="0.35">
      <c r="A196">
        <v>10323</v>
      </c>
      <c r="B196">
        <v>25</v>
      </c>
      <c r="C196">
        <v>11.2</v>
      </c>
      <c r="D196">
        <v>4</v>
      </c>
      <c r="E196">
        <v>0</v>
      </c>
    </row>
    <row r="197" spans="1:5" x14ac:dyDescent="0.35">
      <c r="A197">
        <v>10323</v>
      </c>
      <c r="B197">
        <v>39</v>
      </c>
      <c r="C197">
        <v>14.4</v>
      </c>
      <c r="D197">
        <v>4</v>
      </c>
      <c r="E197">
        <v>0</v>
      </c>
    </row>
    <row r="198" spans="1:5" x14ac:dyDescent="0.35">
      <c r="A198">
        <v>10324</v>
      </c>
      <c r="B198">
        <v>16</v>
      </c>
      <c r="C198">
        <v>13.9</v>
      </c>
      <c r="D198">
        <v>21</v>
      </c>
      <c r="E198">
        <v>0.15</v>
      </c>
    </row>
    <row r="199" spans="1:5" x14ac:dyDescent="0.35">
      <c r="A199">
        <v>10324</v>
      </c>
      <c r="B199">
        <v>35</v>
      </c>
      <c r="C199">
        <v>14.4</v>
      </c>
      <c r="D199">
        <v>70</v>
      </c>
      <c r="E199">
        <v>0.15</v>
      </c>
    </row>
    <row r="200" spans="1:5" x14ac:dyDescent="0.35">
      <c r="A200">
        <v>10324</v>
      </c>
      <c r="B200">
        <v>46</v>
      </c>
      <c r="C200">
        <v>9.6</v>
      </c>
      <c r="D200">
        <v>30</v>
      </c>
      <c r="E200">
        <v>0</v>
      </c>
    </row>
    <row r="201" spans="1:5" x14ac:dyDescent="0.35">
      <c r="A201">
        <v>10324</v>
      </c>
      <c r="B201">
        <v>59</v>
      </c>
      <c r="C201">
        <v>44</v>
      </c>
      <c r="D201">
        <v>40</v>
      </c>
      <c r="E201">
        <v>0.15</v>
      </c>
    </row>
    <row r="202" spans="1:5" x14ac:dyDescent="0.35">
      <c r="A202">
        <v>10324</v>
      </c>
      <c r="B202">
        <v>63</v>
      </c>
      <c r="C202">
        <v>35.1</v>
      </c>
      <c r="D202">
        <v>80</v>
      </c>
      <c r="E202">
        <v>0.15</v>
      </c>
    </row>
    <row r="203" spans="1:5" x14ac:dyDescent="0.35">
      <c r="A203">
        <v>10325</v>
      </c>
      <c r="B203">
        <v>6</v>
      </c>
      <c r="C203">
        <v>20</v>
      </c>
      <c r="D203">
        <v>6</v>
      </c>
      <c r="E203">
        <v>0</v>
      </c>
    </row>
    <row r="204" spans="1:5" x14ac:dyDescent="0.35">
      <c r="A204">
        <v>10325</v>
      </c>
      <c r="B204">
        <v>13</v>
      </c>
      <c r="C204">
        <v>4.8</v>
      </c>
      <c r="D204">
        <v>12</v>
      </c>
      <c r="E204">
        <v>0</v>
      </c>
    </row>
    <row r="205" spans="1:5" x14ac:dyDescent="0.35">
      <c r="A205">
        <v>10325</v>
      </c>
      <c r="B205">
        <v>14</v>
      </c>
      <c r="C205">
        <v>18.600000000000001</v>
      </c>
      <c r="D205">
        <v>9</v>
      </c>
      <c r="E205">
        <v>0</v>
      </c>
    </row>
    <row r="206" spans="1:5" x14ac:dyDescent="0.35">
      <c r="A206">
        <v>10325</v>
      </c>
      <c r="B206">
        <v>31</v>
      </c>
      <c r="C206">
        <v>10</v>
      </c>
      <c r="D206">
        <v>4</v>
      </c>
      <c r="E206">
        <v>0</v>
      </c>
    </row>
    <row r="207" spans="1:5" x14ac:dyDescent="0.35">
      <c r="A207">
        <v>10325</v>
      </c>
      <c r="B207">
        <v>72</v>
      </c>
      <c r="C207">
        <v>27.8</v>
      </c>
      <c r="D207">
        <v>40</v>
      </c>
      <c r="E207">
        <v>0</v>
      </c>
    </row>
    <row r="208" spans="1:5" x14ac:dyDescent="0.35">
      <c r="A208">
        <v>10326</v>
      </c>
      <c r="B208">
        <v>4</v>
      </c>
      <c r="C208">
        <v>17.600000000000001</v>
      </c>
      <c r="D208">
        <v>24</v>
      </c>
      <c r="E208">
        <v>0</v>
      </c>
    </row>
    <row r="209" spans="1:5" x14ac:dyDescent="0.35">
      <c r="A209">
        <v>10326</v>
      </c>
      <c r="B209">
        <v>57</v>
      </c>
      <c r="C209">
        <v>15.6</v>
      </c>
      <c r="D209">
        <v>16</v>
      </c>
      <c r="E209">
        <v>0</v>
      </c>
    </row>
    <row r="210" spans="1:5" x14ac:dyDescent="0.35">
      <c r="A210">
        <v>10326</v>
      </c>
      <c r="B210">
        <v>75</v>
      </c>
      <c r="C210">
        <v>6.2</v>
      </c>
      <c r="D210">
        <v>50</v>
      </c>
      <c r="E210">
        <v>0</v>
      </c>
    </row>
    <row r="211" spans="1:5" x14ac:dyDescent="0.35">
      <c r="A211">
        <v>10327</v>
      </c>
      <c r="B211">
        <v>2</v>
      </c>
      <c r="C211">
        <v>15.2</v>
      </c>
      <c r="D211">
        <v>25</v>
      </c>
      <c r="E211">
        <v>0.2</v>
      </c>
    </row>
    <row r="212" spans="1:5" x14ac:dyDescent="0.35">
      <c r="A212">
        <v>10327</v>
      </c>
      <c r="B212">
        <v>11</v>
      </c>
      <c r="C212">
        <v>16.8</v>
      </c>
      <c r="D212">
        <v>50</v>
      </c>
      <c r="E212">
        <v>0.2</v>
      </c>
    </row>
    <row r="213" spans="1:5" x14ac:dyDescent="0.35">
      <c r="A213">
        <v>10327</v>
      </c>
      <c r="B213">
        <v>30</v>
      </c>
      <c r="C213">
        <v>20.7</v>
      </c>
      <c r="D213">
        <v>35</v>
      </c>
      <c r="E213">
        <v>0.2</v>
      </c>
    </row>
    <row r="214" spans="1:5" x14ac:dyDescent="0.35">
      <c r="A214">
        <v>10327</v>
      </c>
      <c r="B214">
        <v>58</v>
      </c>
      <c r="C214">
        <v>10.6</v>
      </c>
      <c r="D214">
        <v>30</v>
      </c>
      <c r="E214">
        <v>0.2</v>
      </c>
    </row>
    <row r="215" spans="1:5" x14ac:dyDescent="0.35">
      <c r="A215">
        <v>10328</v>
      </c>
      <c r="B215">
        <v>59</v>
      </c>
      <c r="C215">
        <v>44</v>
      </c>
      <c r="D215">
        <v>9</v>
      </c>
      <c r="E215">
        <v>0</v>
      </c>
    </row>
    <row r="216" spans="1:5" x14ac:dyDescent="0.35">
      <c r="A216">
        <v>10328</v>
      </c>
      <c r="B216">
        <v>65</v>
      </c>
      <c r="C216">
        <v>16.8</v>
      </c>
      <c r="D216">
        <v>40</v>
      </c>
      <c r="E216">
        <v>0</v>
      </c>
    </row>
    <row r="217" spans="1:5" x14ac:dyDescent="0.35">
      <c r="A217">
        <v>10328</v>
      </c>
      <c r="B217">
        <v>68</v>
      </c>
      <c r="C217">
        <v>10</v>
      </c>
      <c r="D217">
        <v>10</v>
      </c>
      <c r="E217">
        <v>0</v>
      </c>
    </row>
    <row r="218" spans="1:5" x14ac:dyDescent="0.35">
      <c r="A218">
        <v>10329</v>
      </c>
      <c r="B218">
        <v>19</v>
      </c>
      <c r="C218">
        <v>7.3</v>
      </c>
      <c r="D218">
        <v>10</v>
      </c>
      <c r="E218">
        <v>0.05</v>
      </c>
    </row>
    <row r="219" spans="1:5" x14ac:dyDescent="0.35">
      <c r="A219">
        <v>10329</v>
      </c>
      <c r="B219">
        <v>30</v>
      </c>
      <c r="C219">
        <v>20.7</v>
      </c>
      <c r="D219">
        <v>8</v>
      </c>
      <c r="E219">
        <v>0.05</v>
      </c>
    </row>
    <row r="220" spans="1:5" x14ac:dyDescent="0.35">
      <c r="A220">
        <v>10329</v>
      </c>
      <c r="B220">
        <v>38</v>
      </c>
      <c r="C220">
        <v>210.8</v>
      </c>
      <c r="D220">
        <v>20</v>
      </c>
      <c r="E220">
        <v>0.05</v>
      </c>
    </row>
    <row r="221" spans="1:5" x14ac:dyDescent="0.35">
      <c r="A221">
        <v>10329</v>
      </c>
      <c r="B221">
        <v>56</v>
      </c>
      <c r="C221">
        <v>30.4</v>
      </c>
      <c r="D221">
        <v>12</v>
      </c>
      <c r="E221">
        <v>0.05</v>
      </c>
    </row>
    <row r="222" spans="1:5" x14ac:dyDescent="0.35">
      <c r="A222">
        <v>10330</v>
      </c>
      <c r="B222">
        <v>26</v>
      </c>
      <c r="C222">
        <v>24.9</v>
      </c>
      <c r="D222">
        <v>50</v>
      </c>
      <c r="E222">
        <v>0.15</v>
      </c>
    </row>
    <row r="223" spans="1:5" x14ac:dyDescent="0.35">
      <c r="A223">
        <v>10330</v>
      </c>
      <c r="B223">
        <v>72</v>
      </c>
      <c r="C223">
        <v>27.8</v>
      </c>
      <c r="D223">
        <v>25</v>
      </c>
      <c r="E223">
        <v>0.15</v>
      </c>
    </row>
    <row r="224" spans="1:5" x14ac:dyDescent="0.35">
      <c r="A224">
        <v>10331</v>
      </c>
      <c r="B224">
        <v>54</v>
      </c>
      <c r="C224">
        <v>5.9</v>
      </c>
      <c r="D224">
        <v>15</v>
      </c>
      <c r="E224">
        <v>0</v>
      </c>
    </row>
    <row r="225" spans="1:5" x14ac:dyDescent="0.35">
      <c r="A225">
        <v>10332</v>
      </c>
      <c r="B225">
        <v>18</v>
      </c>
      <c r="C225">
        <v>50</v>
      </c>
      <c r="D225">
        <v>40</v>
      </c>
      <c r="E225">
        <v>0.2</v>
      </c>
    </row>
    <row r="226" spans="1:5" x14ac:dyDescent="0.35">
      <c r="A226">
        <v>10332</v>
      </c>
      <c r="B226">
        <v>42</v>
      </c>
      <c r="C226">
        <v>11.2</v>
      </c>
      <c r="D226">
        <v>10</v>
      </c>
      <c r="E226">
        <v>0.2</v>
      </c>
    </row>
    <row r="227" spans="1:5" x14ac:dyDescent="0.35">
      <c r="A227">
        <v>10332</v>
      </c>
      <c r="B227">
        <v>47</v>
      </c>
      <c r="C227">
        <v>7.6</v>
      </c>
      <c r="D227">
        <v>16</v>
      </c>
      <c r="E227">
        <v>0.2</v>
      </c>
    </row>
    <row r="228" spans="1:5" x14ac:dyDescent="0.35">
      <c r="A228">
        <v>10333</v>
      </c>
      <c r="B228">
        <v>14</v>
      </c>
      <c r="C228">
        <v>18.600000000000001</v>
      </c>
      <c r="D228">
        <v>10</v>
      </c>
      <c r="E228">
        <v>0</v>
      </c>
    </row>
    <row r="229" spans="1:5" x14ac:dyDescent="0.35">
      <c r="A229">
        <v>10333</v>
      </c>
      <c r="B229">
        <v>21</v>
      </c>
      <c r="C229">
        <v>8</v>
      </c>
      <c r="D229">
        <v>10</v>
      </c>
      <c r="E229">
        <v>0.1</v>
      </c>
    </row>
    <row r="230" spans="1:5" x14ac:dyDescent="0.35">
      <c r="A230">
        <v>10333</v>
      </c>
      <c r="B230">
        <v>71</v>
      </c>
      <c r="C230">
        <v>17.2</v>
      </c>
      <c r="D230">
        <v>40</v>
      </c>
      <c r="E230">
        <v>0.1</v>
      </c>
    </row>
    <row r="231" spans="1:5" x14ac:dyDescent="0.35">
      <c r="A231">
        <v>10334</v>
      </c>
      <c r="B231">
        <v>52</v>
      </c>
      <c r="C231">
        <v>5.6</v>
      </c>
      <c r="D231">
        <v>8</v>
      </c>
      <c r="E231">
        <v>0</v>
      </c>
    </row>
    <row r="232" spans="1:5" x14ac:dyDescent="0.35">
      <c r="A232">
        <v>10334</v>
      </c>
      <c r="B232">
        <v>68</v>
      </c>
      <c r="C232">
        <v>10</v>
      </c>
      <c r="D232">
        <v>10</v>
      </c>
      <c r="E232">
        <v>0</v>
      </c>
    </row>
    <row r="233" spans="1:5" x14ac:dyDescent="0.35">
      <c r="A233">
        <v>10335</v>
      </c>
      <c r="B233">
        <v>2</v>
      </c>
      <c r="C233">
        <v>15.2</v>
      </c>
      <c r="D233">
        <v>7</v>
      </c>
      <c r="E233">
        <v>0.2</v>
      </c>
    </row>
    <row r="234" spans="1:5" x14ac:dyDescent="0.35">
      <c r="A234">
        <v>10335</v>
      </c>
      <c r="B234">
        <v>31</v>
      </c>
      <c r="C234">
        <v>10</v>
      </c>
      <c r="D234">
        <v>25</v>
      </c>
      <c r="E234">
        <v>0.2</v>
      </c>
    </row>
    <row r="235" spans="1:5" x14ac:dyDescent="0.35">
      <c r="A235">
        <v>10335</v>
      </c>
      <c r="B235">
        <v>32</v>
      </c>
      <c r="C235">
        <v>25.6</v>
      </c>
      <c r="D235">
        <v>6</v>
      </c>
      <c r="E235">
        <v>0.2</v>
      </c>
    </row>
    <row r="236" spans="1:5" x14ac:dyDescent="0.35">
      <c r="A236">
        <v>10335</v>
      </c>
      <c r="B236">
        <v>51</v>
      </c>
      <c r="C236">
        <v>42.4</v>
      </c>
      <c r="D236">
        <v>48</v>
      </c>
      <c r="E236">
        <v>0.2</v>
      </c>
    </row>
    <row r="237" spans="1:5" x14ac:dyDescent="0.35">
      <c r="A237">
        <v>10336</v>
      </c>
      <c r="B237">
        <v>4</v>
      </c>
      <c r="C237">
        <v>17.600000000000001</v>
      </c>
      <c r="D237">
        <v>18</v>
      </c>
      <c r="E237">
        <v>0.1</v>
      </c>
    </row>
    <row r="238" spans="1:5" x14ac:dyDescent="0.35">
      <c r="A238">
        <v>10337</v>
      </c>
      <c r="B238">
        <v>23</v>
      </c>
      <c r="C238">
        <v>7.2</v>
      </c>
      <c r="D238">
        <v>40</v>
      </c>
      <c r="E238">
        <v>0</v>
      </c>
    </row>
    <row r="239" spans="1:5" x14ac:dyDescent="0.35">
      <c r="A239">
        <v>10337</v>
      </c>
      <c r="B239">
        <v>26</v>
      </c>
      <c r="C239">
        <v>24.9</v>
      </c>
      <c r="D239">
        <v>24</v>
      </c>
      <c r="E239">
        <v>0</v>
      </c>
    </row>
    <row r="240" spans="1:5" x14ac:dyDescent="0.35">
      <c r="A240">
        <v>10337</v>
      </c>
      <c r="B240">
        <v>36</v>
      </c>
      <c r="C240">
        <v>15.2</v>
      </c>
      <c r="D240">
        <v>20</v>
      </c>
      <c r="E240">
        <v>0</v>
      </c>
    </row>
    <row r="241" spans="1:5" x14ac:dyDescent="0.35">
      <c r="A241">
        <v>10337</v>
      </c>
      <c r="B241">
        <v>37</v>
      </c>
      <c r="C241">
        <v>20.8</v>
      </c>
      <c r="D241">
        <v>28</v>
      </c>
      <c r="E241">
        <v>0</v>
      </c>
    </row>
    <row r="242" spans="1:5" x14ac:dyDescent="0.35">
      <c r="A242">
        <v>10337</v>
      </c>
      <c r="B242">
        <v>72</v>
      </c>
      <c r="C242">
        <v>27.8</v>
      </c>
      <c r="D242">
        <v>25</v>
      </c>
      <c r="E242">
        <v>0</v>
      </c>
    </row>
    <row r="243" spans="1:5" x14ac:dyDescent="0.35">
      <c r="A243">
        <v>10338</v>
      </c>
      <c r="B243">
        <v>17</v>
      </c>
      <c r="C243">
        <v>31.2</v>
      </c>
      <c r="D243">
        <v>20</v>
      </c>
      <c r="E243">
        <v>0</v>
      </c>
    </row>
    <row r="244" spans="1:5" x14ac:dyDescent="0.35">
      <c r="A244">
        <v>10338</v>
      </c>
      <c r="B244">
        <v>30</v>
      </c>
      <c r="C244">
        <v>20.7</v>
      </c>
      <c r="D244">
        <v>15</v>
      </c>
      <c r="E244">
        <v>0</v>
      </c>
    </row>
    <row r="245" spans="1:5" x14ac:dyDescent="0.35">
      <c r="A245">
        <v>10339</v>
      </c>
      <c r="B245">
        <v>4</v>
      </c>
      <c r="C245">
        <v>17.600000000000001</v>
      </c>
      <c r="D245">
        <v>10</v>
      </c>
      <c r="E245">
        <v>0</v>
      </c>
    </row>
    <row r="246" spans="1:5" x14ac:dyDescent="0.35">
      <c r="A246">
        <v>10339</v>
      </c>
      <c r="B246">
        <v>17</v>
      </c>
      <c r="C246">
        <v>31.2</v>
      </c>
      <c r="D246">
        <v>70</v>
      </c>
      <c r="E246">
        <v>0.05</v>
      </c>
    </row>
    <row r="247" spans="1:5" x14ac:dyDescent="0.35">
      <c r="A247">
        <v>10339</v>
      </c>
      <c r="B247">
        <v>62</v>
      </c>
      <c r="C247">
        <v>39.4</v>
      </c>
      <c r="D247">
        <v>28</v>
      </c>
      <c r="E247">
        <v>0</v>
      </c>
    </row>
    <row r="248" spans="1:5" x14ac:dyDescent="0.35">
      <c r="A248">
        <v>10340</v>
      </c>
      <c r="B248">
        <v>18</v>
      </c>
      <c r="C248">
        <v>50</v>
      </c>
      <c r="D248">
        <v>20</v>
      </c>
      <c r="E248">
        <v>0.05</v>
      </c>
    </row>
    <row r="249" spans="1:5" x14ac:dyDescent="0.35">
      <c r="A249">
        <v>10340</v>
      </c>
      <c r="B249">
        <v>41</v>
      </c>
      <c r="C249">
        <v>7.7</v>
      </c>
      <c r="D249">
        <v>12</v>
      </c>
      <c r="E249">
        <v>0.05</v>
      </c>
    </row>
    <row r="250" spans="1:5" x14ac:dyDescent="0.35">
      <c r="A250">
        <v>10340</v>
      </c>
      <c r="B250">
        <v>43</v>
      </c>
      <c r="C250">
        <v>36.799999999999997</v>
      </c>
      <c r="D250">
        <v>40</v>
      </c>
      <c r="E250">
        <v>0.05</v>
      </c>
    </row>
    <row r="251" spans="1:5" x14ac:dyDescent="0.35">
      <c r="A251">
        <v>10341</v>
      </c>
      <c r="B251">
        <v>33</v>
      </c>
      <c r="C251">
        <v>2</v>
      </c>
      <c r="D251">
        <v>8</v>
      </c>
      <c r="E251">
        <v>0</v>
      </c>
    </row>
    <row r="252" spans="1:5" x14ac:dyDescent="0.35">
      <c r="A252">
        <v>10341</v>
      </c>
      <c r="B252">
        <v>59</v>
      </c>
      <c r="C252">
        <v>44</v>
      </c>
      <c r="D252">
        <v>9</v>
      </c>
      <c r="E252">
        <v>0.15</v>
      </c>
    </row>
    <row r="253" spans="1:5" x14ac:dyDescent="0.35">
      <c r="A253">
        <v>10342</v>
      </c>
      <c r="B253">
        <v>2</v>
      </c>
      <c r="C253">
        <v>15.2</v>
      </c>
      <c r="D253">
        <v>24</v>
      </c>
      <c r="E253">
        <v>0.2</v>
      </c>
    </row>
    <row r="254" spans="1:5" x14ac:dyDescent="0.35">
      <c r="A254">
        <v>10342</v>
      </c>
      <c r="B254">
        <v>31</v>
      </c>
      <c r="C254">
        <v>10</v>
      </c>
      <c r="D254">
        <v>56</v>
      </c>
      <c r="E254">
        <v>0.2</v>
      </c>
    </row>
    <row r="255" spans="1:5" x14ac:dyDescent="0.35">
      <c r="A255">
        <v>10342</v>
      </c>
      <c r="B255">
        <v>36</v>
      </c>
      <c r="C255">
        <v>15.2</v>
      </c>
      <c r="D255">
        <v>40</v>
      </c>
      <c r="E255">
        <v>0.2</v>
      </c>
    </row>
    <row r="256" spans="1:5" x14ac:dyDescent="0.35">
      <c r="A256">
        <v>10342</v>
      </c>
      <c r="B256">
        <v>55</v>
      </c>
      <c r="C256">
        <v>19.2</v>
      </c>
      <c r="D256">
        <v>40</v>
      </c>
      <c r="E256">
        <v>0.2</v>
      </c>
    </row>
    <row r="257" spans="1:5" x14ac:dyDescent="0.35">
      <c r="A257">
        <v>10343</v>
      </c>
      <c r="B257">
        <v>64</v>
      </c>
      <c r="C257">
        <v>26.6</v>
      </c>
      <c r="D257">
        <v>50</v>
      </c>
      <c r="E257">
        <v>0</v>
      </c>
    </row>
    <row r="258" spans="1:5" x14ac:dyDescent="0.35">
      <c r="A258">
        <v>10343</v>
      </c>
      <c r="B258">
        <v>68</v>
      </c>
      <c r="C258">
        <v>10</v>
      </c>
      <c r="D258">
        <v>4</v>
      </c>
      <c r="E258">
        <v>0.05</v>
      </c>
    </row>
    <row r="259" spans="1:5" x14ac:dyDescent="0.35">
      <c r="A259">
        <v>10343</v>
      </c>
      <c r="B259">
        <v>76</v>
      </c>
      <c r="C259">
        <v>14.4</v>
      </c>
      <c r="D259">
        <v>15</v>
      </c>
      <c r="E259">
        <v>0</v>
      </c>
    </row>
    <row r="260" spans="1:5" x14ac:dyDescent="0.35">
      <c r="A260">
        <v>10344</v>
      </c>
      <c r="B260">
        <v>4</v>
      </c>
      <c r="C260">
        <v>17.600000000000001</v>
      </c>
      <c r="D260">
        <v>35</v>
      </c>
      <c r="E260">
        <v>0</v>
      </c>
    </row>
    <row r="261" spans="1:5" x14ac:dyDescent="0.35">
      <c r="A261">
        <v>10344</v>
      </c>
      <c r="B261">
        <v>8</v>
      </c>
      <c r="C261">
        <v>32</v>
      </c>
      <c r="D261">
        <v>70</v>
      </c>
      <c r="E261">
        <v>0.25</v>
      </c>
    </row>
    <row r="262" spans="1:5" x14ac:dyDescent="0.35">
      <c r="A262">
        <v>10345</v>
      </c>
      <c r="B262">
        <v>8</v>
      </c>
      <c r="C262">
        <v>32</v>
      </c>
      <c r="D262">
        <v>70</v>
      </c>
      <c r="E262">
        <v>0</v>
      </c>
    </row>
    <row r="263" spans="1:5" x14ac:dyDescent="0.35">
      <c r="A263">
        <v>10345</v>
      </c>
      <c r="B263">
        <v>19</v>
      </c>
      <c r="C263">
        <v>7.3</v>
      </c>
      <c r="D263">
        <v>80</v>
      </c>
      <c r="E263">
        <v>0</v>
      </c>
    </row>
    <row r="264" spans="1:5" x14ac:dyDescent="0.35">
      <c r="A264">
        <v>10345</v>
      </c>
      <c r="B264">
        <v>42</v>
      </c>
      <c r="C264">
        <v>11.2</v>
      </c>
      <c r="D264">
        <v>9</v>
      </c>
      <c r="E264">
        <v>0</v>
      </c>
    </row>
    <row r="265" spans="1:5" x14ac:dyDescent="0.35">
      <c r="A265">
        <v>10346</v>
      </c>
      <c r="B265">
        <v>17</v>
      </c>
      <c r="C265">
        <v>31.2</v>
      </c>
      <c r="D265">
        <v>36</v>
      </c>
      <c r="E265">
        <v>0.1</v>
      </c>
    </row>
    <row r="266" spans="1:5" x14ac:dyDescent="0.35">
      <c r="A266">
        <v>10346</v>
      </c>
      <c r="B266">
        <v>56</v>
      </c>
      <c r="C266">
        <v>30.4</v>
      </c>
      <c r="D266">
        <v>20</v>
      </c>
      <c r="E266">
        <v>0</v>
      </c>
    </row>
    <row r="267" spans="1:5" x14ac:dyDescent="0.35">
      <c r="A267">
        <v>10347</v>
      </c>
      <c r="B267">
        <v>25</v>
      </c>
      <c r="C267">
        <v>11.2</v>
      </c>
      <c r="D267">
        <v>10</v>
      </c>
      <c r="E267">
        <v>0</v>
      </c>
    </row>
    <row r="268" spans="1:5" x14ac:dyDescent="0.35">
      <c r="A268">
        <v>10347</v>
      </c>
      <c r="B268">
        <v>39</v>
      </c>
      <c r="C268">
        <v>14.4</v>
      </c>
      <c r="D268">
        <v>50</v>
      </c>
      <c r="E268">
        <v>0.15</v>
      </c>
    </row>
    <row r="269" spans="1:5" x14ac:dyDescent="0.35">
      <c r="A269">
        <v>10347</v>
      </c>
      <c r="B269">
        <v>40</v>
      </c>
      <c r="C269">
        <v>14.7</v>
      </c>
      <c r="D269">
        <v>4</v>
      </c>
      <c r="E269">
        <v>0</v>
      </c>
    </row>
    <row r="270" spans="1:5" x14ac:dyDescent="0.35">
      <c r="A270">
        <v>10347</v>
      </c>
      <c r="B270">
        <v>75</v>
      </c>
      <c r="C270">
        <v>6.2</v>
      </c>
      <c r="D270">
        <v>6</v>
      </c>
      <c r="E270">
        <v>0.15</v>
      </c>
    </row>
    <row r="271" spans="1:5" x14ac:dyDescent="0.35">
      <c r="A271">
        <v>10348</v>
      </c>
      <c r="B271">
        <v>1</v>
      </c>
      <c r="C271">
        <v>14.4</v>
      </c>
      <c r="D271">
        <v>15</v>
      </c>
      <c r="E271">
        <v>0.15</v>
      </c>
    </row>
    <row r="272" spans="1:5" x14ac:dyDescent="0.35">
      <c r="A272">
        <v>10348</v>
      </c>
      <c r="B272">
        <v>23</v>
      </c>
      <c r="C272">
        <v>7.2</v>
      </c>
      <c r="D272">
        <v>25</v>
      </c>
      <c r="E272">
        <v>0</v>
      </c>
    </row>
    <row r="273" spans="1:5" x14ac:dyDescent="0.35">
      <c r="A273">
        <v>10349</v>
      </c>
      <c r="B273">
        <v>54</v>
      </c>
      <c r="C273">
        <v>5.9</v>
      </c>
      <c r="D273">
        <v>24</v>
      </c>
      <c r="E273">
        <v>0</v>
      </c>
    </row>
    <row r="274" spans="1:5" x14ac:dyDescent="0.35">
      <c r="A274">
        <v>10350</v>
      </c>
      <c r="B274">
        <v>50</v>
      </c>
      <c r="C274">
        <v>13</v>
      </c>
      <c r="D274">
        <v>15</v>
      </c>
      <c r="E274">
        <v>0.1</v>
      </c>
    </row>
    <row r="275" spans="1:5" x14ac:dyDescent="0.35">
      <c r="A275">
        <v>10350</v>
      </c>
      <c r="B275">
        <v>69</v>
      </c>
      <c r="C275">
        <v>28.8</v>
      </c>
      <c r="D275">
        <v>18</v>
      </c>
      <c r="E275">
        <v>0.1</v>
      </c>
    </row>
    <row r="276" spans="1:5" x14ac:dyDescent="0.35">
      <c r="A276">
        <v>10351</v>
      </c>
      <c r="B276">
        <v>38</v>
      </c>
      <c r="C276">
        <v>210.8</v>
      </c>
      <c r="D276">
        <v>20</v>
      </c>
      <c r="E276">
        <v>0.05</v>
      </c>
    </row>
    <row r="277" spans="1:5" x14ac:dyDescent="0.35">
      <c r="A277">
        <v>10351</v>
      </c>
      <c r="B277">
        <v>41</v>
      </c>
      <c r="C277">
        <v>7.7</v>
      </c>
      <c r="D277">
        <v>13</v>
      </c>
      <c r="E277">
        <v>0</v>
      </c>
    </row>
    <row r="278" spans="1:5" x14ac:dyDescent="0.35">
      <c r="A278">
        <v>10351</v>
      </c>
      <c r="B278">
        <v>44</v>
      </c>
      <c r="C278">
        <v>15.5</v>
      </c>
      <c r="D278">
        <v>77</v>
      </c>
      <c r="E278">
        <v>0.05</v>
      </c>
    </row>
    <row r="279" spans="1:5" x14ac:dyDescent="0.35">
      <c r="A279">
        <v>10351</v>
      </c>
      <c r="B279">
        <v>65</v>
      </c>
      <c r="C279">
        <v>16.8</v>
      </c>
      <c r="D279">
        <v>10</v>
      </c>
      <c r="E279">
        <v>0.05</v>
      </c>
    </row>
    <row r="280" spans="1:5" x14ac:dyDescent="0.35">
      <c r="A280">
        <v>10352</v>
      </c>
      <c r="B280">
        <v>24</v>
      </c>
      <c r="C280">
        <v>3.6</v>
      </c>
      <c r="D280">
        <v>10</v>
      </c>
      <c r="E280">
        <v>0</v>
      </c>
    </row>
    <row r="281" spans="1:5" x14ac:dyDescent="0.35">
      <c r="A281">
        <v>10352</v>
      </c>
      <c r="B281">
        <v>54</v>
      </c>
      <c r="C281">
        <v>5.9</v>
      </c>
      <c r="D281">
        <v>20</v>
      </c>
      <c r="E281">
        <v>0.15</v>
      </c>
    </row>
    <row r="282" spans="1:5" x14ac:dyDescent="0.35">
      <c r="A282">
        <v>10353</v>
      </c>
      <c r="B282">
        <v>11</v>
      </c>
      <c r="C282">
        <v>16.8</v>
      </c>
      <c r="D282">
        <v>12</v>
      </c>
      <c r="E282">
        <v>0.2</v>
      </c>
    </row>
    <row r="283" spans="1:5" x14ac:dyDescent="0.35">
      <c r="A283">
        <v>10353</v>
      </c>
      <c r="B283">
        <v>38</v>
      </c>
      <c r="C283">
        <v>210.8</v>
      </c>
      <c r="D283">
        <v>50</v>
      </c>
      <c r="E283">
        <v>0.2</v>
      </c>
    </row>
    <row r="284" spans="1:5" x14ac:dyDescent="0.35">
      <c r="A284">
        <v>10354</v>
      </c>
      <c r="B284">
        <v>1</v>
      </c>
      <c r="C284">
        <v>14.4</v>
      </c>
      <c r="D284">
        <v>12</v>
      </c>
      <c r="E284">
        <v>0</v>
      </c>
    </row>
    <row r="285" spans="1:5" x14ac:dyDescent="0.35">
      <c r="A285">
        <v>10354</v>
      </c>
      <c r="B285">
        <v>29</v>
      </c>
      <c r="C285">
        <v>99</v>
      </c>
      <c r="D285">
        <v>4</v>
      </c>
      <c r="E285">
        <v>0</v>
      </c>
    </row>
    <row r="286" spans="1:5" x14ac:dyDescent="0.35">
      <c r="A286">
        <v>10355</v>
      </c>
      <c r="B286">
        <v>24</v>
      </c>
      <c r="C286">
        <v>3.6</v>
      </c>
      <c r="D286">
        <v>25</v>
      </c>
      <c r="E286">
        <v>0</v>
      </c>
    </row>
    <row r="287" spans="1:5" x14ac:dyDescent="0.35">
      <c r="A287">
        <v>10355</v>
      </c>
      <c r="B287">
        <v>57</v>
      </c>
      <c r="C287">
        <v>15.6</v>
      </c>
      <c r="D287">
        <v>25</v>
      </c>
      <c r="E287">
        <v>0</v>
      </c>
    </row>
    <row r="288" spans="1:5" x14ac:dyDescent="0.35">
      <c r="A288">
        <v>10356</v>
      </c>
      <c r="B288">
        <v>31</v>
      </c>
      <c r="C288">
        <v>10</v>
      </c>
      <c r="D288">
        <v>30</v>
      </c>
      <c r="E288">
        <v>0</v>
      </c>
    </row>
    <row r="289" spans="1:5" x14ac:dyDescent="0.35">
      <c r="A289">
        <v>10356</v>
      </c>
      <c r="B289">
        <v>55</v>
      </c>
      <c r="C289">
        <v>19.2</v>
      </c>
      <c r="D289">
        <v>12</v>
      </c>
      <c r="E289">
        <v>0</v>
      </c>
    </row>
    <row r="290" spans="1:5" x14ac:dyDescent="0.35">
      <c r="A290">
        <v>10356</v>
      </c>
      <c r="B290">
        <v>69</v>
      </c>
      <c r="C290">
        <v>28.8</v>
      </c>
      <c r="D290">
        <v>20</v>
      </c>
      <c r="E290">
        <v>0</v>
      </c>
    </row>
    <row r="291" spans="1:5" x14ac:dyDescent="0.35">
      <c r="A291">
        <v>10357</v>
      </c>
      <c r="B291">
        <v>10</v>
      </c>
      <c r="C291">
        <v>24.8</v>
      </c>
      <c r="D291">
        <v>30</v>
      </c>
      <c r="E291">
        <v>0.2</v>
      </c>
    </row>
    <row r="292" spans="1:5" x14ac:dyDescent="0.35">
      <c r="A292">
        <v>10357</v>
      </c>
      <c r="B292">
        <v>26</v>
      </c>
      <c r="C292">
        <v>24.9</v>
      </c>
      <c r="D292">
        <v>16</v>
      </c>
      <c r="E292">
        <v>0</v>
      </c>
    </row>
    <row r="293" spans="1:5" x14ac:dyDescent="0.35">
      <c r="A293">
        <v>10357</v>
      </c>
      <c r="B293">
        <v>60</v>
      </c>
      <c r="C293">
        <v>27.2</v>
      </c>
      <c r="D293">
        <v>8</v>
      </c>
      <c r="E293">
        <v>0.2</v>
      </c>
    </row>
    <row r="294" spans="1:5" x14ac:dyDescent="0.35">
      <c r="A294">
        <v>10358</v>
      </c>
      <c r="B294">
        <v>24</v>
      </c>
      <c r="C294">
        <v>3.6</v>
      </c>
      <c r="D294">
        <v>10</v>
      </c>
      <c r="E294">
        <v>0.05</v>
      </c>
    </row>
    <row r="295" spans="1:5" x14ac:dyDescent="0.35">
      <c r="A295">
        <v>10358</v>
      </c>
      <c r="B295">
        <v>34</v>
      </c>
      <c r="C295">
        <v>11.2</v>
      </c>
      <c r="D295">
        <v>10</v>
      </c>
      <c r="E295">
        <v>0.05</v>
      </c>
    </row>
    <row r="296" spans="1:5" x14ac:dyDescent="0.35">
      <c r="A296">
        <v>10358</v>
      </c>
      <c r="B296">
        <v>36</v>
      </c>
      <c r="C296">
        <v>15.2</v>
      </c>
      <c r="D296">
        <v>20</v>
      </c>
      <c r="E296">
        <v>0.05</v>
      </c>
    </row>
    <row r="297" spans="1:5" x14ac:dyDescent="0.35">
      <c r="A297">
        <v>10359</v>
      </c>
      <c r="B297">
        <v>16</v>
      </c>
      <c r="C297">
        <v>13.9</v>
      </c>
      <c r="D297">
        <v>56</v>
      </c>
      <c r="E297">
        <v>0.05</v>
      </c>
    </row>
    <row r="298" spans="1:5" x14ac:dyDescent="0.35">
      <c r="A298">
        <v>10359</v>
      </c>
      <c r="B298">
        <v>31</v>
      </c>
      <c r="C298">
        <v>10</v>
      </c>
      <c r="D298">
        <v>70</v>
      </c>
      <c r="E298">
        <v>0.05</v>
      </c>
    </row>
    <row r="299" spans="1:5" x14ac:dyDescent="0.35">
      <c r="A299">
        <v>10359</v>
      </c>
      <c r="B299">
        <v>60</v>
      </c>
      <c r="C299">
        <v>27.2</v>
      </c>
      <c r="D299">
        <v>80</v>
      </c>
      <c r="E299">
        <v>0.05</v>
      </c>
    </row>
    <row r="300" spans="1:5" x14ac:dyDescent="0.35">
      <c r="A300">
        <v>10360</v>
      </c>
      <c r="B300">
        <v>28</v>
      </c>
      <c r="C300">
        <v>36.4</v>
      </c>
      <c r="D300">
        <v>30</v>
      </c>
      <c r="E300">
        <v>0</v>
      </c>
    </row>
    <row r="301" spans="1:5" x14ac:dyDescent="0.35">
      <c r="A301">
        <v>10360</v>
      </c>
      <c r="B301">
        <v>29</v>
      </c>
      <c r="C301">
        <v>99</v>
      </c>
      <c r="D301">
        <v>35</v>
      </c>
      <c r="E301">
        <v>0</v>
      </c>
    </row>
    <row r="302" spans="1:5" x14ac:dyDescent="0.35">
      <c r="A302">
        <v>10360</v>
      </c>
      <c r="B302">
        <v>38</v>
      </c>
      <c r="C302">
        <v>210.8</v>
      </c>
      <c r="D302">
        <v>10</v>
      </c>
      <c r="E302">
        <v>0</v>
      </c>
    </row>
    <row r="303" spans="1:5" x14ac:dyDescent="0.35">
      <c r="A303">
        <v>10360</v>
      </c>
      <c r="B303">
        <v>49</v>
      </c>
      <c r="C303">
        <v>16</v>
      </c>
      <c r="D303">
        <v>35</v>
      </c>
      <c r="E303">
        <v>0</v>
      </c>
    </row>
    <row r="304" spans="1:5" x14ac:dyDescent="0.35">
      <c r="A304">
        <v>10360</v>
      </c>
      <c r="B304">
        <v>54</v>
      </c>
      <c r="C304">
        <v>5.9</v>
      </c>
      <c r="D304">
        <v>28</v>
      </c>
      <c r="E304">
        <v>0</v>
      </c>
    </row>
    <row r="305" spans="1:5" x14ac:dyDescent="0.35">
      <c r="A305">
        <v>10361</v>
      </c>
      <c r="B305">
        <v>39</v>
      </c>
      <c r="C305">
        <v>14.4</v>
      </c>
      <c r="D305">
        <v>54</v>
      </c>
      <c r="E305">
        <v>0.1</v>
      </c>
    </row>
    <row r="306" spans="1:5" x14ac:dyDescent="0.35">
      <c r="A306">
        <v>10361</v>
      </c>
      <c r="B306">
        <v>60</v>
      </c>
      <c r="C306">
        <v>27.2</v>
      </c>
      <c r="D306">
        <v>55</v>
      </c>
      <c r="E306">
        <v>0.1</v>
      </c>
    </row>
    <row r="307" spans="1:5" x14ac:dyDescent="0.35">
      <c r="A307">
        <v>10362</v>
      </c>
      <c r="B307">
        <v>25</v>
      </c>
      <c r="C307">
        <v>11.2</v>
      </c>
      <c r="D307">
        <v>50</v>
      </c>
      <c r="E307">
        <v>0</v>
      </c>
    </row>
    <row r="308" spans="1:5" x14ac:dyDescent="0.35">
      <c r="A308">
        <v>10362</v>
      </c>
      <c r="B308">
        <v>51</v>
      </c>
      <c r="C308">
        <v>42.4</v>
      </c>
      <c r="D308">
        <v>20</v>
      </c>
      <c r="E308">
        <v>0</v>
      </c>
    </row>
    <row r="309" spans="1:5" x14ac:dyDescent="0.35">
      <c r="A309">
        <v>10362</v>
      </c>
      <c r="B309">
        <v>54</v>
      </c>
      <c r="C309">
        <v>5.9</v>
      </c>
      <c r="D309">
        <v>24</v>
      </c>
      <c r="E309">
        <v>0</v>
      </c>
    </row>
    <row r="310" spans="1:5" x14ac:dyDescent="0.35">
      <c r="A310">
        <v>10363</v>
      </c>
      <c r="B310">
        <v>31</v>
      </c>
      <c r="C310">
        <v>10</v>
      </c>
      <c r="D310">
        <v>20</v>
      </c>
      <c r="E310">
        <v>0</v>
      </c>
    </row>
    <row r="311" spans="1:5" x14ac:dyDescent="0.35">
      <c r="A311">
        <v>10363</v>
      </c>
      <c r="B311">
        <v>75</v>
      </c>
      <c r="C311">
        <v>6.2</v>
      </c>
      <c r="D311">
        <v>12</v>
      </c>
      <c r="E311">
        <v>0</v>
      </c>
    </row>
    <row r="312" spans="1:5" x14ac:dyDescent="0.35">
      <c r="A312">
        <v>10363</v>
      </c>
      <c r="B312">
        <v>76</v>
      </c>
      <c r="C312">
        <v>14.4</v>
      </c>
      <c r="D312">
        <v>12</v>
      </c>
      <c r="E312">
        <v>0</v>
      </c>
    </row>
    <row r="313" spans="1:5" x14ac:dyDescent="0.35">
      <c r="A313">
        <v>10364</v>
      </c>
      <c r="B313">
        <v>69</v>
      </c>
      <c r="C313">
        <v>28.8</v>
      </c>
      <c r="D313">
        <v>30</v>
      </c>
      <c r="E313">
        <v>0</v>
      </c>
    </row>
    <row r="314" spans="1:5" x14ac:dyDescent="0.35">
      <c r="A314">
        <v>10364</v>
      </c>
      <c r="B314">
        <v>71</v>
      </c>
      <c r="C314">
        <v>17.2</v>
      </c>
      <c r="D314">
        <v>5</v>
      </c>
      <c r="E314">
        <v>0</v>
      </c>
    </row>
    <row r="315" spans="1:5" x14ac:dyDescent="0.35">
      <c r="A315">
        <v>10365</v>
      </c>
      <c r="B315">
        <v>11</v>
      </c>
      <c r="C315">
        <v>16.8</v>
      </c>
      <c r="D315">
        <v>24</v>
      </c>
      <c r="E315">
        <v>0</v>
      </c>
    </row>
    <row r="316" spans="1:5" x14ac:dyDescent="0.35">
      <c r="A316">
        <v>10366</v>
      </c>
      <c r="B316">
        <v>65</v>
      </c>
      <c r="C316">
        <v>16.8</v>
      </c>
      <c r="D316">
        <v>5</v>
      </c>
      <c r="E316">
        <v>0</v>
      </c>
    </row>
    <row r="317" spans="1:5" x14ac:dyDescent="0.35">
      <c r="A317">
        <v>10366</v>
      </c>
      <c r="B317">
        <v>77</v>
      </c>
      <c r="C317">
        <v>10.4</v>
      </c>
      <c r="D317">
        <v>5</v>
      </c>
      <c r="E317">
        <v>0</v>
      </c>
    </row>
    <row r="318" spans="1:5" x14ac:dyDescent="0.35">
      <c r="A318">
        <v>10367</v>
      </c>
      <c r="B318">
        <v>34</v>
      </c>
      <c r="C318">
        <v>11.2</v>
      </c>
      <c r="D318">
        <v>36</v>
      </c>
      <c r="E318">
        <v>0</v>
      </c>
    </row>
    <row r="319" spans="1:5" x14ac:dyDescent="0.35">
      <c r="A319">
        <v>10367</v>
      </c>
      <c r="B319">
        <v>54</v>
      </c>
      <c r="C319">
        <v>5.9</v>
      </c>
      <c r="D319">
        <v>18</v>
      </c>
      <c r="E319">
        <v>0</v>
      </c>
    </row>
    <row r="320" spans="1:5" x14ac:dyDescent="0.35">
      <c r="A320">
        <v>10367</v>
      </c>
      <c r="B320">
        <v>65</v>
      </c>
      <c r="C320">
        <v>16.8</v>
      </c>
      <c r="D320">
        <v>15</v>
      </c>
      <c r="E320">
        <v>0</v>
      </c>
    </row>
    <row r="321" spans="1:5" x14ac:dyDescent="0.35">
      <c r="A321">
        <v>10367</v>
      </c>
      <c r="B321">
        <v>77</v>
      </c>
      <c r="C321">
        <v>10.4</v>
      </c>
      <c r="D321">
        <v>7</v>
      </c>
      <c r="E321">
        <v>0</v>
      </c>
    </row>
    <row r="322" spans="1:5" x14ac:dyDescent="0.35">
      <c r="A322">
        <v>10368</v>
      </c>
      <c r="B322">
        <v>21</v>
      </c>
      <c r="C322">
        <v>8</v>
      </c>
      <c r="D322">
        <v>5</v>
      </c>
      <c r="E322">
        <v>0.1</v>
      </c>
    </row>
    <row r="323" spans="1:5" x14ac:dyDescent="0.35">
      <c r="A323">
        <v>10368</v>
      </c>
      <c r="B323">
        <v>28</v>
      </c>
      <c r="C323">
        <v>36.4</v>
      </c>
      <c r="D323">
        <v>13</v>
      </c>
      <c r="E323">
        <v>0.1</v>
      </c>
    </row>
    <row r="324" spans="1:5" x14ac:dyDescent="0.35">
      <c r="A324">
        <v>10368</v>
      </c>
      <c r="B324">
        <v>57</v>
      </c>
      <c r="C324">
        <v>15.6</v>
      </c>
      <c r="D324">
        <v>25</v>
      </c>
      <c r="E324">
        <v>0</v>
      </c>
    </row>
    <row r="325" spans="1:5" x14ac:dyDescent="0.35">
      <c r="A325">
        <v>10368</v>
      </c>
      <c r="B325">
        <v>64</v>
      </c>
      <c r="C325">
        <v>26.6</v>
      </c>
      <c r="D325">
        <v>35</v>
      </c>
      <c r="E325">
        <v>0.1</v>
      </c>
    </row>
    <row r="326" spans="1:5" x14ac:dyDescent="0.35">
      <c r="A326">
        <v>10369</v>
      </c>
      <c r="B326">
        <v>29</v>
      </c>
      <c r="C326">
        <v>99</v>
      </c>
      <c r="D326">
        <v>20</v>
      </c>
      <c r="E326">
        <v>0</v>
      </c>
    </row>
    <row r="327" spans="1:5" x14ac:dyDescent="0.35">
      <c r="A327">
        <v>10369</v>
      </c>
      <c r="B327">
        <v>56</v>
      </c>
      <c r="C327">
        <v>30.4</v>
      </c>
      <c r="D327">
        <v>18</v>
      </c>
      <c r="E327">
        <v>0.25</v>
      </c>
    </row>
    <row r="328" spans="1:5" x14ac:dyDescent="0.35">
      <c r="A328">
        <v>10370</v>
      </c>
      <c r="B328">
        <v>1</v>
      </c>
      <c r="C328">
        <v>14.4</v>
      </c>
      <c r="D328">
        <v>15</v>
      </c>
      <c r="E328">
        <v>0.15</v>
      </c>
    </row>
    <row r="329" spans="1:5" x14ac:dyDescent="0.35">
      <c r="A329">
        <v>10370</v>
      </c>
      <c r="B329">
        <v>64</v>
      </c>
      <c r="C329">
        <v>26.6</v>
      </c>
      <c r="D329">
        <v>30</v>
      </c>
      <c r="E329">
        <v>0</v>
      </c>
    </row>
    <row r="330" spans="1:5" x14ac:dyDescent="0.35">
      <c r="A330">
        <v>10370</v>
      </c>
      <c r="B330">
        <v>74</v>
      </c>
      <c r="C330">
        <v>8</v>
      </c>
      <c r="D330">
        <v>20</v>
      </c>
      <c r="E330">
        <v>0.15</v>
      </c>
    </row>
    <row r="331" spans="1:5" x14ac:dyDescent="0.35">
      <c r="A331">
        <v>10371</v>
      </c>
      <c r="B331">
        <v>36</v>
      </c>
      <c r="C331">
        <v>15.2</v>
      </c>
      <c r="D331">
        <v>6</v>
      </c>
      <c r="E331">
        <v>0.2</v>
      </c>
    </row>
    <row r="332" spans="1:5" x14ac:dyDescent="0.35">
      <c r="A332">
        <v>10372</v>
      </c>
      <c r="B332">
        <v>20</v>
      </c>
      <c r="C332">
        <v>64.8</v>
      </c>
      <c r="D332">
        <v>12</v>
      </c>
      <c r="E332">
        <v>0.25</v>
      </c>
    </row>
    <row r="333" spans="1:5" x14ac:dyDescent="0.35">
      <c r="A333">
        <v>10372</v>
      </c>
      <c r="B333">
        <v>38</v>
      </c>
      <c r="C333">
        <v>210.8</v>
      </c>
      <c r="D333">
        <v>40</v>
      </c>
      <c r="E333">
        <v>0.25</v>
      </c>
    </row>
    <row r="334" spans="1:5" x14ac:dyDescent="0.35">
      <c r="A334">
        <v>10372</v>
      </c>
      <c r="B334">
        <v>60</v>
      </c>
      <c r="C334">
        <v>27.2</v>
      </c>
      <c r="D334">
        <v>70</v>
      </c>
      <c r="E334">
        <v>0.25</v>
      </c>
    </row>
    <row r="335" spans="1:5" x14ac:dyDescent="0.35">
      <c r="A335">
        <v>10372</v>
      </c>
      <c r="B335">
        <v>72</v>
      </c>
      <c r="C335">
        <v>27.8</v>
      </c>
      <c r="D335">
        <v>42</v>
      </c>
      <c r="E335">
        <v>0.25</v>
      </c>
    </row>
    <row r="336" spans="1:5" x14ac:dyDescent="0.35">
      <c r="A336">
        <v>10373</v>
      </c>
      <c r="B336">
        <v>58</v>
      </c>
      <c r="C336">
        <v>10.6</v>
      </c>
      <c r="D336">
        <v>80</v>
      </c>
      <c r="E336">
        <v>0.2</v>
      </c>
    </row>
    <row r="337" spans="1:5" x14ac:dyDescent="0.35">
      <c r="A337">
        <v>10373</v>
      </c>
      <c r="B337">
        <v>71</v>
      </c>
      <c r="C337">
        <v>17.2</v>
      </c>
      <c r="D337">
        <v>50</v>
      </c>
      <c r="E337">
        <v>0.2</v>
      </c>
    </row>
    <row r="338" spans="1:5" x14ac:dyDescent="0.35">
      <c r="A338">
        <v>10374</v>
      </c>
      <c r="B338">
        <v>31</v>
      </c>
      <c r="C338">
        <v>10</v>
      </c>
      <c r="D338">
        <v>30</v>
      </c>
      <c r="E338">
        <v>0</v>
      </c>
    </row>
    <row r="339" spans="1:5" x14ac:dyDescent="0.35">
      <c r="A339">
        <v>10374</v>
      </c>
      <c r="B339">
        <v>58</v>
      </c>
      <c r="C339">
        <v>10.6</v>
      </c>
      <c r="D339">
        <v>15</v>
      </c>
      <c r="E339">
        <v>0</v>
      </c>
    </row>
    <row r="340" spans="1:5" x14ac:dyDescent="0.35">
      <c r="A340">
        <v>10375</v>
      </c>
      <c r="B340">
        <v>14</v>
      </c>
      <c r="C340">
        <v>18.600000000000001</v>
      </c>
      <c r="D340">
        <v>15</v>
      </c>
      <c r="E340">
        <v>0</v>
      </c>
    </row>
    <row r="341" spans="1:5" x14ac:dyDescent="0.35">
      <c r="A341">
        <v>10375</v>
      </c>
      <c r="B341">
        <v>54</v>
      </c>
      <c r="C341">
        <v>5.9</v>
      </c>
      <c r="D341">
        <v>10</v>
      </c>
      <c r="E341">
        <v>0</v>
      </c>
    </row>
    <row r="342" spans="1:5" x14ac:dyDescent="0.35">
      <c r="A342">
        <v>10376</v>
      </c>
      <c r="B342">
        <v>31</v>
      </c>
      <c r="C342">
        <v>10</v>
      </c>
      <c r="D342">
        <v>42</v>
      </c>
      <c r="E342">
        <v>0.05</v>
      </c>
    </row>
    <row r="343" spans="1:5" x14ac:dyDescent="0.35">
      <c r="A343">
        <v>10377</v>
      </c>
      <c r="B343">
        <v>28</v>
      </c>
      <c r="C343">
        <v>36.4</v>
      </c>
      <c r="D343">
        <v>20</v>
      </c>
      <c r="E343">
        <v>0.15</v>
      </c>
    </row>
    <row r="344" spans="1:5" x14ac:dyDescent="0.35">
      <c r="A344">
        <v>10377</v>
      </c>
      <c r="B344">
        <v>39</v>
      </c>
      <c r="C344">
        <v>14.4</v>
      </c>
      <c r="D344">
        <v>20</v>
      </c>
      <c r="E344">
        <v>0.15</v>
      </c>
    </row>
    <row r="345" spans="1:5" x14ac:dyDescent="0.35">
      <c r="A345">
        <v>10378</v>
      </c>
      <c r="B345">
        <v>71</v>
      </c>
      <c r="C345">
        <v>17.2</v>
      </c>
      <c r="D345">
        <v>6</v>
      </c>
      <c r="E345">
        <v>0</v>
      </c>
    </row>
    <row r="346" spans="1:5" x14ac:dyDescent="0.35">
      <c r="A346">
        <v>10379</v>
      </c>
      <c r="B346">
        <v>41</v>
      </c>
      <c r="C346">
        <v>7.7</v>
      </c>
      <c r="D346">
        <v>8</v>
      </c>
      <c r="E346">
        <v>0.1</v>
      </c>
    </row>
    <row r="347" spans="1:5" x14ac:dyDescent="0.35">
      <c r="A347">
        <v>10379</v>
      </c>
      <c r="B347">
        <v>63</v>
      </c>
      <c r="C347">
        <v>35.1</v>
      </c>
      <c r="D347">
        <v>16</v>
      </c>
      <c r="E347">
        <v>0.1</v>
      </c>
    </row>
    <row r="348" spans="1:5" x14ac:dyDescent="0.35">
      <c r="A348">
        <v>10379</v>
      </c>
      <c r="B348">
        <v>65</v>
      </c>
      <c r="C348">
        <v>16.8</v>
      </c>
      <c r="D348">
        <v>20</v>
      </c>
      <c r="E348">
        <v>0.1</v>
      </c>
    </row>
    <row r="349" spans="1:5" x14ac:dyDescent="0.35">
      <c r="A349">
        <v>10380</v>
      </c>
      <c r="B349">
        <v>30</v>
      </c>
      <c r="C349">
        <v>20.7</v>
      </c>
      <c r="D349">
        <v>18</v>
      </c>
      <c r="E349">
        <v>0.1</v>
      </c>
    </row>
    <row r="350" spans="1:5" x14ac:dyDescent="0.35">
      <c r="A350">
        <v>10380</v>
      </c>
      <c r="B350">
        <v>53</v>
      </c>
      <c r="C350">
        <v>26.2</v>
      </c>
      <c r="D350">
        <v>20</v>
      </c>
      <c r="E350">
        <v>0.1</v>
      </c>
    </row>
    <row r="351" spans="1:5" x14ac:dyDescent="0.35">
      <c r="A351">
        <v>10380</v>
      </c>
      <c r="B351">
        <v>60</v>
      </c>
      <c r="C351">
        <v>27.2</v>
      </c>
      <c r="D351">
        <v>6</v>
      </c>
      <c r="E351">
        <v>0.1</v>
      </c>
    </row>
    <row r="352" spans="1:5" x14ac:dyDescent="0.35">
      <c r="A352">
        <v>10380</v>
      </c>
      <c r="B352">
        <v>70</v>
      </c>
      <c r="C352">
        <v>12</v>
      </c>
      <c r="D352">
        <v>30</v>
      </c>
      <c r="E352">
        <v>0</v>
      </c>
    </row>
    <row r="353" spans="1:5" x14ac:dyDescent="0.35">
      <c r="A353">
        <v>10381</v>
      </c>
      <c r="B353">
        <v>74</v>
      </c>
      <c r="C353">
        <v>8</v>
      </c>
      <c r="D353">
        <v>14</v>
      </c>
      <c r="E353">
        <v>0</v>
      </c>
    </row>
    <row r="354" spans="1:5" x14ac:dyDescent="0.35">
      <c r="A354">
        <v>10382</v>
      </c>
      <c r="B354">
        <v>5</v>
      </c>
      <c r="C354">
        <v>17</v>
      </c>
      <c r="D354">
        <v>32</v>
      </c>
      <c r="E354">
        <v>0</v>
      </c>
    </row>
    <row r="355" spans="1:5" x14ac:dyDescent="0.35">
      <c r="A355">
        <v>10382</v>
      </c>
      <c r="B355">
        <v>18</v>
      </c>
      <c r="C355">
        <v>50</v>
      </c>
      <c r="D355">
        <v>9</v>
      </c>
      <c r="E355">
        <v>0</v>
      </c>
    </row>
    <row r="356" spans="1:5" x14ac:dyDescent="0.35">
      <c r="A356">
        <v>10382</v>
      </c>
      <c r="B356">
        <v>29</v>
      </c>
      <c r="C356">
        <v>99</v>
      </c>
      <c r="D356">
        <v>14</v>
      </c>
      <c r="E356">
        <v>0</v>
      </c>
    </row>
    <row r="357" spans="1:5" x14ac:dyDescent="0.35">
      <c r="A357">
        <v>10382</v>
      </c>
      <c r="B357">
        <v>33</v>
      </c>
      <c r="C357">
        <v>2</v>
      </c>
      <c r="D357">
        <v>60</v>
      </c>
      <c r="E357">
        <v>0</v>
      </c>
    </row>
    <row r="358" spans="1:5" x14ac:dyDescent="0.35">
      <c r="A358">
        <v>10382</v>
      </c>
      <c r="B358">
        <v>74</v>
      </c>
      <c r="C358">
        <v>8</v>
      </c>
      <c r="D358">
        <v>50</v>
      </c>
      <c r="E358">
        <v>0</v>
      </c>
    </row>
    <row r="359" spans="1:5" x14ac:dyDescent="0.35">
      <c r="A359">
        <v>10383</v>
      </c>
      <c r="B359">
        <v>13</v>
      </c>
      <c r="C359">
        <v>4.8</v>
      </c>
      <c r="D359">
        <v>20</v>
      </c>
      <c r="E359">
        <v>0</v>
      </c>
    </row>
    <row r="360" spans="1:5" x14ac:dyDescent="0.35">
      <c r="A360">
        <v>10383</v>
      </c>
      <c r="B360">
        <v>50</v>
      </c>
      <c r="C360">
        <v>13</v>
      </c>
      <c r="D360">
        <v>15</v>
      </c>
      <c r="E360">
        <v>0</v>
      </c>
    </row>
    <row r="361" spans="1:5" x14ac:dyDescent="0.35">
      <c r="A361">
        <v>10383</v>
      </c>
      <c r="B361">
        <v>56</v>
      </c>
      <c r="C361">
        <v>30.4</v>
      </c>
      <c r="D361">
        <v>20</v>
      </c>
      <c r="E361">
        <v>0</v>
      </c>
    </row>
    <row r="362" spans="1:5" x14ac:dyDescent="0.35">
      <c r="A362">
        <v>10384</v>
      </c>
      <c r="B362">
        <v>20</v>
      </c>
      <c r="C362">
        <v>64.8</v>
      </c>
      <c r="D362">
        <v>28</v>
      </c>
      <c r="E362">
        <v>0</v>
      </c>
    </row>
    <row r="363" spans="1:5" x14ac:dyDescent="0.35">
      <c r="A363">
        <v>10384</v>
      </c>
      <c r="B363">
        <v>60</v>
      </c>
      <c r="C363">
        <v>27.2</v>
      </c>
      <c r="D363">
        <v>15</v>
      </c>
      <c r="E363">
        <v>0</v>
      </c>
    </row>
    <row r="364" spans="1:5" x14ac:dyDescent="0.35">
      <c r="A364">
        <v>10385</v>
      </c>
      <c r="B364">
        <v>7</v>
      </c>
      <c r="C364">
        <v>24</v>
      </c>
      <c r="D364">
        <v>10</v>
      </c>
      <c r="E364">
        <v>0.2</v>
      </c>
    </row>
    <row r="365" spans="1:5" x14ac:dyDescent="0.35">
      <c r="A365">
        <v>10385</v>
      </c>
      <c r="B365">
        <v>60</v>
      </c>
      <c r="C365">
        <v>27.2</v>
      </c>
      <c r="D365">
        <v>20</v>
      </c>
      <c r="E365">
        <v>0.2</v>
      </c>
    </row>
    <row r="366" spans="1:5" x14ac:dyDescent="0.35">
      <c r="A366">
        <v>10385</v>
      </c>
      <c r="B366">
        <v>68</v>
      </c>
      <c r="C366">
        <v>10</v>
      </c>
      <c r="D366">
        <v>8</v>
      </c>
      <c r="E366">
        <v>0.2</v>
      </c>
    </row>
    <row r="367" spans="1:5" x14ac:dyDescent="0.35">
      <c r="A367">
        <v>10386</v>
      </c>
      <c r="B367">
        <v>24</v>
      </c>
      <c r="C367">
        <v>3.6</v>
      </c>
      <c r="D367">
        <v>15</v>
      </c>
      <c r="E367">
        <v>0</v>
      </c>
    </row>
    <row r="368" spans="1:5" x14ac:dyDescent="0.35">
      <c r="A368">
        <v>10386</v>
      </c>
      <c r="B368">
        <v>34</v>
      </c>
      <c r="C368">
        <v>11.2</v>
      </c>
      <c r="D368">
        <v>10</v>
      </c>
      <c r="E368">
        <v>0</v>
      </c>
    </row>
    <row r="369" spans="1:5" x14ac:dyDescent="0.35">
      <c r="A369">
        <v>10387</v>
      </c>
      <c r="B369">
        <v>24</v>
      </c>
      <c r="C369">
        <v>3.6</v>
      </c>
      <c r="D369">
        <v>15</v>
      </c>
      <c r="E369">
        <v>0</v>
      </c>
    </row>
    <row r="370" spans="1:5" x14ac:dyDescent="0.35">
      <c r="A370">
        <v>10387</v>
      </c>
      <c r="B370">
        <v>28</v>
      </c>
      <c r="C370">
        <v>36.4</v>
      </c>
      <c r="D370">
        <v>6</v>
      </c>
      <c r="E370">
        <v>0</v>
      </c>
    </row>
    <row r="371" spans="1:5" x14ac:dyDescent="0.35">
      <c r="A371">
        <v>10387</v>
      </c>
      <c r="B371">
        <v>59</v>
      </c>
      <c r="C371">
        <v>44</v>
      </c>
      <c r="D371">
        <v>12</v>
      </c>
      <c r="E371">
        <v>0</v>
      </c>
    </row>
    <row r="372" spans="1:5" x14ac:dyDescent="0.35">
      <c r="A372">
        <v>10387</v>
      </c>
      <c r="B372">
        <v>71</v>
      </c>
      <c r="C372">
        <v>17.2</v>
      </c>
      <c r="D372">
        <v>15</v>
      </c>
      <c r="E372">
        <v>0</v>
      </c>
    </row>
    <row r="373" spans="1:5" x14ac:dyDescent="0.35">
      <c r="A373">
        <v>10388</v>
      </c>
      <c r="B373">
        <v>45</v>
      </c>
      <c r="C373">
        <v>7.6</v>
      </c>
      <c r="D373">
        <v>15</v>
      </c>
      <c r="E373">
        <v>0.2</v>
      </c>
    </row>
    <row r="374" spans="1:5" x14ac:dyDescent="0.35">
      <c r="A374">
        <v>10388</v>
      </c>
      <c r="B374">
        <v>52</v>
      </c>
      <c r="C374">
        <v>5.6</v>
      </c>
      <c r="D374">
        <v>20</v>
      </c>
      <c r="E374">
        <v>0.2</v>
      </c>
    </row>
    <row r="375" spans="1:5" x14ac:dyDescent="0.35">
      <c r="A375">
        <v>10388</v>
      </c>
      <c r="B375">
        <v>53</v>
      </c>
      <c r="C375">
        <v>26.2</v>
      </c>
      <c r="D375">
        <v>40</v>
      </c>
      <c r="E375">
        <v>0</v>
      </c>
    </row>
    <row r="376" spans="1:5" x14ac:dyDescent="0.35">
      <c r="A376">
        <v>10389</v>
      </c>
      <c r="B376">
        <v>10</v>
      </c>
      <c r="C376">
        <v>24.8</v>
      </c>
      <c r="D376">
        <v>16</v>
      </c>
      <c r="E376">
        <v>0</v>
      </c>
    </row>
    <row r="377" spans="1:5" x14ac:dyDescent="0.35">
      <c r="A377">
        <v>10389</v>
      </c>
      <c r="B377">
        <v>55</v>
      </c>
      <c r="C377">
        <v>19.2</v>
      </c>
      <c r="D377">
        <v>15</v>
      </c>
      <c r="E377">
        <v>0</v>
      </c>
    </row>
    <row r="378" spans="1:5" x14ac:dyDescent="0.35">
      <c r="A378">
        <v>10389</v>
      </c>
      <c r="B378">
        <v>62</v>
      </c>
      <c r="C378">
        <v>39.4</v>
      </c>
      <c r="D378">
        <v>20</v>
      </c>
      <c r="E378">
        <v>0</v>
      </c>
    </row>
    <row r="379" spans="1:5" x14ac:dyDescent="0.35">
      <c r="A379">
        <v>10389</v>
      </c>
      <c r="B379">
        <v>70</v>
      </c>
      <c r="C379">
        <v>12</v>
      </c>
      <c r="D379">
        <v>30</v>
      </c>
      <c r="E379">
        <v>0</v>
      </c>
    </row>
    <row r="380" spans="1:5" x14ac:dyDescent="0.35">
      <c r="A380">
        <v>10390</v>
      </c>
      <c r="B380">
        <v>31</v>
      </c>
      <c r="C380">
        <v>10</v>
      </c>
      <c r="D380">
        <v>60</v>
      </c>
      <c r="E380">
        <v>0.1</v>
      </c>
    </row>
    <row r="381" spans="1:5" x14ac:dyDescent="0.35">
      <c r="A381">
        <v>10390</v>
      </c>
      <c r="B381">
        <v>35</v>
      </c>
      <c r="C381">
        <v>14.4</v>
      </c>
      <c r="D381">
        <v>40</v>
      </c>
      <c r="E381">
        <v>0.1</v>
      </c>
    </row>
    <row r="382" spans="1:5" x14ac:dyDescent="0.35">
      <c r="A382">
        <v>10390</v>
      </c>
      <c r="B382">
        <v>46</v>
      </c>
      <c r="C382">
        <v>9.6</v>
      </c>
      <c r="D382">
        <v>45</v>
      </c>
      <c r="E382">
        <v>0</v>
      </c>
    </row>
    <row r="383" spans="1:5" x14ac:dyDescent="0.35">
      <c r="A383">
        <v>10390</v>
      </c>
      <c r="B383">
        <v>72</v>
      </c>
      <c r="C383">
        <v>27.8</v>
      </c>
      <c r="D383">
        <v>24</v>
      </c>
      <c r="E383">
        <v>0.1</v>
      </c>
    </row>
    <row r="384" spans="1:5" x14ac:dyDescent="0.35">
      <c r="A384">
        <v>10391</v>
      </c>
      <c r="B384">
        <v>13</v>
      </c>
      <c r="C384">
        <v>4.8</v>
      </c>
      <c r="D384">
        <v>18</v>
      </c>
      <c r="E384">
        <v>0</v>
      </c>
    </row>
    <row r="385" spans="1:5" x14ac:dyDescent="0.35">
      <c r="A385">
        <v>10392</v>
      </c>
      <c r="B385">
        <v>69</v>
      </c>
      <c r="C385">
        <v>28.8</v>
      </c>
      <c r="D385">
        <v>50</v>
      </c>
      <c r="E385">
        <v>0</v>
      </c>
    </row>
    <row r="386" spans="1:5" x14ac:dyDescent="0.35">
      <c r="A386">
        <v>10393</v>
      </c>
      <c r="B386">
        <v>2</v>
      </c>
      <c r="C386">
        <v>15.2</v>
      </c>
      <c r="D386">
        <v>25</v>
      </c>
      <c r="E386">
        <v>0.25</v>
      </c>
    </row>
    <row r="387" spans="1:5" x14ac:dyDescent="0.35">
      <c r="A387">
        <v>10393</v>
      </c>
      <c r="B387">
        <v>14</v>
      </c>
      <c r="C387">
        <v>18.600000000000001</v>
      </c>
      <c r="D387">
        <v>42</v>
      </c>
      <c r="E387">
        <v>0.25</v>
      </c>
    </row>
    <row r="388" spans="1:5" x14ac:dyDescent="0.35">
      <c r="A388">
        <v>10393</v>
      </c>
      <c r="B388">
        <v>25</v>
      </c>
      <c r="C388">
        <v>11.2</v>
      </c>
      <c r="D388">
        <v>7</v>
      </c>
      <c r="E388">
        <v>0.25</v>
      </c>
    </row>
    <row r="389" spans="1:5" x14ac:dyDescent="0.35">
      <c r="A389">
        <v>10393</v>
      </c>
      <c r="B389">
        <v>26</v>
      </c>
      <c r="C389">
        <v>24.9</v>
      </c>
      <c r="D389">
        <v>70</v>
      </c>
      <c r="E389">
        <v>0.25</v>
      </c>
    </row>
    <row r="390" spans="1:5" x14ac:dyDescent="0.35">
      <c r="A390">
        <v>10393</v>
      </c>
      <c r="B390">
        <v>31</v>
      </c>
      <c r="C390">
        <v>10</v>
      </c>
      <c r="D390">
        <v>32</v>
      </c>
      <c r="E390">
        <v>0</v>
      </c>
    </row>
    <row r="391" spans="1:5" x14ac:dyDescent="0.35">
      <c r="A391">
        <v>10394</v>
      </c>
      <c r="B391">
        <v>13</v>
      </c>
      <c r="C391">
        <v>4.8</v>
      </c>
      <c r="D391">
        <v>10</v>
      </c>
      <c r="E391">
        <v>0</v>
      </c>
    </row>
    <row r="392" spans="1:5" x14ac:dyDescent="0.35">
      <c r="A392">
        <v>10394</v>
      </c>
      <c r="B392">
        <v>62</v>
      </c>
      <c r="C392">
        <v>39.4</v>
      </c>
      <c r="D392">
        <v>10</v>
      </c>
      <c r="E392">
        <v>0</v>
      </c>
    </row>
    <row r="393" spans="1:5" x14ac:dyDescent="0.35">
      <c r="A393">
        <v>10395</v>
      </c>
      <c r="B393">
        <v>46</v>
      </c>
      <c r="C393">
        <v>9.6</v>
      </c>
      <c r="D393">
        <v>28</v>
      </c>
      <c r="E393">
        <v>0.1</v>
      </c>
    </row>
    <row r="394" spans="1:5" x14ac:dyDescent="0.35">
      <c r="A394">
        <v>10395</v>
      </c>
      <c r="B394">
        <v>53</v>
      </c>
      <c r="C394">
        <v>26.2</v>
      </c>
      <c r="D394">
        <v>70</v>
      </c>
      <c r="E394">
        <v>0.1</v>
      </c>
    </row>
    <row r="395" spans="1:5" x14ac:dyDescent="0.35">
      <c r="A395">
        <v>10395</v>
      </c>
      <c r="B395">
        <v>69</v>
      </c>
      <c r="C395">
        <v>28.8</v>
      </c>
      <c r="D395">
        <v>8</v>
      </c>
      <c r="E395">
        <v>0</v>
      </c>
    </row>
    <row r="396" spans="1:5" x14ac:dyDescent="0.35">
      <c r="A396">
        <v>10396</v>
      </c>
      <c r="B396">
        <v>23</v>
      </c>
      <c r="C396">
        <v>7.2</v>
      </c>
      <c r="D396">
        <v>40</v>
      </c>
      <c r="E396">
        <v>0</v>
      </c>
    </row>
    <row r="397" spans="1:5" x14ac:dyDescent="0.35">
      <c r="A397">
        <v>10396</v>
      </c>
      <c r="B397">
        <v>71</v>
      </c>
      <c r="C397">
        <v>17.2</v>
      </c>
      <c r="D397">
        <v>60</v>
      </c>
      <c r="E397">
        <v>0</v>
      </c>
    </row>
    <row r="398" spans="1:5" x14ac:dyDescent="0.35">
      <c r="A398">
        <v>10396</v>
      </c>
      <c r="B398">
        <v>72</v>
      </c>
      <c r="C398">
        <v>27.8</v>
      </c>
      <c r="D398">
        <v>21</v>
      </c>
      <c r="E398">
        <v>0</v>
      </c>
    </row>
    <row r="399" spans="1:5" x14ac:dyDescent="0.35">
      <c r="A399">
        <v>10397</v>
      </c>
      <c r="B399">
        <v>21</v>
      </c>
      <c r="C399">
        <v>8</v>
      </c>
      <c r="D399">
        <v>10</v>
      </c>
      <c r="E399">
        <v>0.15</v>
      </c>
    </row>
    <row r="400" spans="1:5" x14ac:dyDescent="0.35">
      <c r="A400">
        <v>10397</v>
      </c>
      <c r="B400">
        <v>51</v>
      </c>
      <c r="C400">
        <v>42.4</v>
      </c>
      <c r="D400">
        <v>18</v>
      </c>
      <c r="E400">
        <v>0.15</v>
      </c>
    </row>
    <row r="401" spans="1:5" x14ac:dyDescent="0.35">
      <c r="A401">
        <v>10398</v>
      </c>
      <c r="B401">
        <v>35</v>
      </c>
      <c r="C401">
        <v>14.4</v>
      </c>
      <c r="D401">
        <v>30</v>
      </c>
      <c r="E401">
        <v>0</v>
      </c>
    </row>
    <row r="402" spans="1:5" x14ac:dyDescent="0.35">
      <c r="A402">
        <v>10398</v>
      </c>
      <c r="B402">
        <v>55</v>
      </c>
      <c r="C402">
        <v>19.2</v>
      </c>
      <c r="D402">
        <v>120</v>
      </c>
      <c r="E402">
        <v>0.1</v>
      </c>
    </row>
    <row r="403" spans="1:5" x14ac:dyDescent="0.35">
      <c r="A403">
        <v>10399</v>
      </c>
      <c r="B403">
        <v>68</v>
      </c>
      <c r="C403">
        <v>10</v>
      </c>
      <c r="D403">
        <v>60</v>
      </c>
      <c r="E403">
        <v>0</v>
      </c>
    </row>
    <row r="404" spans="1:5" x14ac:dyDescent="0.35">
      <c r="A404">
        <v>10399</v>
      </c>
      <c r="B404">
        <v>71</v>
      </c>
      <c r="C404">
        <v>17.2</v>
      </c>
      <c r="D404">
        <v>30</v>
      </c>
      <c r="E404">
        <v>0</v>
      </c>
    </row>
    <row r="405" spans="1:5" x14ac:dyDescent="0.35">
      <c r="A405">
        <v>10399</v>
      </c>
      <c r="B405">
        <v>76</v>
      </c>
      <c r="C405">
        <v>14.4</v>
      </c>
      <c r="D405">
        <v>35</v>
      </c>
      <c r="E405">
        <v>0</v>
      </c>
    </row>
    <row r="406" spans="1:5" x14ac:dyDescent="0.35">
      <c r="A406">
        <v>10399</v>
      </c>
      <c r="B406">
        <v>77</v>
      </c>
      <c r="C406">
        <v>10.4</v>
      </c>
      <c r="D406">
        <v>14</v>
      </c>
      <c r="E406">
        <v>0</v>
      </c>
    </row>
    <row r="407" spans="1:5" x14ac:dyDescent="0.35">
      <c r="A407">
        <v>10400</v>
      </c>
      <c r="B407">
        <v>29</v>
      </c>
      <c r="C407">
        <v>99</v>
      </c>
      <c r="D407">
        <v>21</v>
      </c>
      <c r="E407">
        <v>0</v>
      </c>
    </row>
    <row r="408" spans="1:5" x14ac:dyDescent="0.35">
      <c r="A408">
        <v>10400</v>
      </c>
      <c r="B408">
        <v>35</v>
      </c>
      <c r="C408">
        <v>14.4</v>
      </c>
      <c r="D408">
        <v>35</v>
      </c>
      <c r="E408">
        <v>0</v>
      </c>
    </row>
    <row r="409" spans="1:5" x14ac:dyDescent="0.35">
      <c r="A409">
        <v>10400</v>
      </c>
      <c r="B409">
        <v>49</v>
      </c>
      <c r="C409">
        <v>16</v>
      </c>
      <c r="D409">
        <v>30</v>
      </c>
      <c r="E409">
        <v>0</v>
      </c>
    </row>
    <row r="410" spans="1:5" x14ac:dyDescent="0.35">
      <c r="A410">
        <v>10401</v>
      </c>
      <c r="B410">
        <v>30</v>
      </c>
      <c r="C410">
        <v>20.7</v>
      </c>
      <c r="D410">
        <v>18</v>
      </c>
      <c r="E410">
        <v>0</v>
      </c>
    </row>
    <row r="411" spans="1:5" x14ac:dyDescent="0.35">
      <c r="A411">
        <v>10401</v>
      </c>
      <c r="B411">
        <v>56</v>
      </c>
      <c r="C411">
        <v>30.4</v>
      </c>
      <c r="D411">
        <v>70</v>
      </c>
      <c r="E411">
        <v>0</v>
      </c>
    </row>
    <row r="412" spans="1:5" x14ac:dyDescent="0.35">
      <c r="A412">
        <v>10401</v>
      </c>
      <c r="B412">
        <v>65</v>
      </c>
      <c r="C412">
        <v>16.8</v>
      </c>
      <c r="D412">
        <v>20</v>
      </c>
      <c r="E412">
        <v>0</v>
      </c>
    </row>
    <row r="413" spans="1:5" x14ac:dyDescent="0.35">
      <c r="A413">
        <v>10401</v>
      </c>
      <c r="B413">
        <v>71</v>
      </c>
      <c r="C413">
        <v>17.2</v>
      </c>
      <c r="D413">
        <v>60</v>
      </c>
      <c r="E413">
        <v>0</v>
      </c>
    </row>
    <row r="414" spans="1:5" x14ac:dyDescent="0.35">
      <c r="A414">
        <v>10402</v>
      </c>
      <c r="B414">
        <v>23</v>
      </c>
      <c r="C414">
        <v>7.2</v>
      </c>
      <c r="D414">
        <v>60</v>
      </c>
      <c r="E414">
        <v>0</v>
      </c>
    </row>
    <row r="415" spans="1:5" x14ac:dyDescent="0.35">
      <c r="A415">
        <v>10402</v>
      </c>
      <c r="B415">
        <v>63</v>
      </c>
      <c r="C415">
        <v>35.1</v>
      </c>
      <c r="D415">
        <v>65</v>
      </c>
      <c r="E415">
        <v>0</v>
      </c>
    </row>
    <row r="416" spans="1:5" x14ac:dyDescent="0.35">
      <c r="A416">
        <v>10403</v>
      </c>
      <c r="B416">
        <v>16</v>
      </c>
      <c r="C416">
        <v>13.9</v>
      </c>
      <c r="D416">
        <v>21</v>
      </c>
      <c r="E416">
        <v>0.15</v>
      </c>
    </row>
    <row r="417" spans="1:5" x14ac:dyDescent="0.35">
      <c r="A417">
        <v>10403</v>
      </c>
      <c r="B417">
        <v>48</v>
      </c>
      <c r="C417">
        <v>10.199999999999999</v>
      </c>
      <c r="D417">
        <v>70</v>
      </c>
      <c r="E417">
        <v>0.15</v>
      </c>
    </row>
    <row r="418" spans="1:5" x14ac:dyDescent="0.35">
      <c r="A418">
        <v>10404</v>
      </c>
      <c r="B418">
        <v>26</v>
      </c>
      <c r="C418">
        <v>24.9</v>
      </c>
      <c r="D418">
        <v>30</v>
      </c>
      <c r="E418">
        <v>0.05</v>
      </c>
    </row>
    <row r="419" spans="1:5" x14ac:dyDescent="0.35">
      <c r="A419">
        <v>10404</v>
      </c>
      <c r="B419">
        <v>42</v>
      </c>
      <c r="C419">
        <v>11.2</v>
      </c>
      <c r="D419">
        <v>40</v>
      </c>
      <c r="E419">
        <v>0.05</v>
      </c>
    </row>
    <row r="420" spans="1:5" x14ac:dyDescent="0.35">
      <c r="A420">
        <v>10404</v>
      </c>
      <c r="B420">
        <v>49</v>
      </c>
      <c r="C420">
        <v>16</v>
      </c>
      <c r="D420">
        <v>30</v>
      </c>
      <c r="E420">
        <v>0.05</v>
      </c>
    </row>
    <row r="421" spans="1:5" x14ac:dyDescent="0.35">
      <c r="A421">
        <v>10405</v>
      </c>
      <c r="B421">
        <v>3</v>
      </c>
      <c r="C421">
        <v>8</v>
      </c>
      <c r="D421">
        <v>50</v>
      </c>
      <c r="E421">
        <v>0</v>
      </c>
    </row>
    <row r="422" spans="1:5" x14ac:dyDescent="0.35">
      <c r="A422">
        <v>10406</v>
      </c>
      <c r="B422">
        <v>1</v>
      </c>
      <c r="C422">
        <v>14.4</v>
      </c>
      <c r="D422">
        <v>10</v>
      </c>
      <c r="E422">
        <v>0</v>
      </c>
    </row>
    <row r="423" spans="1:5" x14ac:dyDescent="0.35">
      <c r="A423">
        <v>10406</v>
      </c>
      <c r="B423">
        <v>21</v>
      </c>
      <c r="C423">
        <v>8</v>
      </c>
      <c r="D423">
        <v>30</v>
      </c>
      <c r="E423">
        <v>0.1</v>
      </c>
    </row>
    <row r="424" spans="1:5" x14ac:dyDescent="0.35">
      <c r="A424">
        <v>10406</v>
      </c>
      <c r="B424">
        <v>28</v>
      </c>
      <c r="C424">
        <v>36.4</v>
      </c>
      <c r="D424">
        <v>42</v>
      </c>
      <c r="E424">
        <v>0.1</v>
      </c>
    </row>
    <row r="425" spans="1:5" x14ac:dyDescent="0.35">
      <c r="A425">
        <v>10406</v>
      </c>
      <c r="B425">
        <v>36</v>
      </c>
      <c r="C425">
        <v>15.2</v>
      </c>
      <c r="D425">
        <v>5</v>
      </c>
      <c r="E425">
        <v>0.1</v>
      </c>
    </row>
    <row r="426" spans="1:5" x14ac:dyDescent="0.35">
      <c r="A426">
        <v>10406</v>
      </c>
      <c r="B426">
        <v>40</v>
      </c>
      <c r="C426">
        <v>14.7</v>
      </c>
      <c r="D426">
        <v>2</v>
      </c>
      <c r="E426">
        <v>0.1</v>
      </c>
    </row>
    <row r="427" spans="1:5" x14ac:dyDescent="0.35">
      <c r="A427">
        <v>10407</v>
      </c>
      <c r="B427">
        <v>11</v>
      </c>
      <c r="C427">
        <v>16.8</v>
      </c>
      <c r="D427">
        <v>30</v>
      </c>
      <c r="E427">
        <v>0</v>
      </c>
    </row>
    <row r="428" spans="1:5" x14ac:dyDescent="0.35">
      <c r="A428">
        <v>10407</v>
      </c>
      <c r="B428">
        <v>69</v>
      </c>
      <c r="C428">
        <v>28.8</v>
      </c>
      <c r="D428">
        <v>15</v>
      </c>
      <c r="E428">
        <v>0</v>
      </c>
    </row>
    <row r="429" spans="1:5" x14ac:dyDescent="0.35">
      <c r="A429">
        <v>10407</v>
      </c>
      <c r="B429">
        <v>71</v>
      </c>
      <c r="C429">
        <v>17.2</v>
      </c>
      <c r="D429">
        <v>15</v>
      </c>
      <c r="E429">
        <v>0</v>
      </c>
    </row>
    <row r="430" spans="1:5" x14ac:dyDescent="0.35">
      <c r="A430">
        <v>10408</v>
      </c>
      <c r="B430">
        <v>37</v>
      </c>
      <c r="C430">
        <v>20.8</v>
      </c>
      <c r="D430">
        <v>10</v>
      </c>
      <c r="E430">
        <v>0</v>
      </c>
    </row>
    <row r="431" spans="1:5" x14ac:dyDescent="0.35">
      <c r="A431">
        <v>10408</v>
      </c>
      <c r="B431">
        <v>54</v>
      </c>
      <c r="C431">
        <v>5.9</v>
      </c>
      <c r="D431">
        <v>6</v>
      </c>
      <c r="E431">
        <v>0</v>
      </c>
    </row>
    <row r="432" spans="1:5" x14ac:dyDescent="0.35">
      <c r="A432">
        <v>10408</v>
      </c>
      <c r="B432">
        <v>62</v>
      </c>
      <c r="C432">
        <v>39.4</v>
      </c>
      <c r="D432">
        <v>35</v>
      </c>
      <c r="E432">
        <v>0</v>
      </c>
    </row>
    <row r="433" spans="1:5" x14ac:dyDescent="0.35">
      <c r="A433">
        <v>10409</v>
      </c>
      <c r="B433">
        <v>14</v>
      </c>
      <c r="C433">
        <v>18.600000000000001</v>
      </c>
      <c r="D433">
        <v>12</v>
      </c>
      <c r="E433">
        <v>0</v>
      </c>
    </row>
    <row r="434" spans="1:5" x14ac:dyDescent="0.35">
      <c r="A434">
        <v>10409</v>
      </c>
      <c r="B434">
        <v>21</v>
      </c>
      <c r="C434">
        <v>8</v>
      </c>
      <c r="D434">
        <v>12</v>
      </c>
      <c r="E434">
        <v>0</v>
      </c>
    </row>
    <row r="435" spans="1:5" x14ac:dyDescent="0.35">
      <c r="A435">
        <v>10410</v>
      </c>
      <c r="B435">
        <v>33</v>
      </c>
      <c r="C435">
        <v>2</v>
      </c>
      <c r="D435">
        <v>49</v>
      </c>
      <c r="E435">
        <v>0</v>
      </c>
    </row>
    <row r="436" spans="1:5" x14ac:dyDescent="0.35">
      <c r="A436">
        <v>10410</v>
      </c>
      <c r="B436">
        <v>59</v>
      </c>
      <c r="C436">
        <v>44</v>
      </c>
      <c r="D436">
        <v>16</v>
      </c>
      <c r="E436">
        <v>0</v>
      </c>
    </row>
    <row r="437" spans="1:5" x14ac:dyDescent="0.35">
      <c r="A437">
        <v>10411</v>
      </c>
      <c r="B437">
        <v>41</v>
      </c>
      <c r="C437">
        <v>7.7</v>
      </c>
      <c r="D437">
        <v>25</v>
      </c>
      <c r="E437">
        <v>0.2</v>
      </c>
    </row>
    <row r="438" spans="1:5" x14ac:dyDescent="0.35">
      <c r="A438">
        <v>10411</v>
      </c>
      <c r="B438">
        <v>44</v>
      </c>
      <c r="C438">
        <v>15.5</v>
      </c>
      <c r="D438">
        <v>40</v>
      </c>
      <c r="E438">
        <v>0.2</v>
      </c>
    </row>
    <row r="439" spans="1:5" x14ac:dyDescent="0.35">
      <c r="A439">
        <v>10411</v>
      </c>
      <c r="B439">
        <v>59</v>
      </c>
      <c r="C439">
        <v>44</v>
      </c>
      <c r="D439">
        <v>9</v>
      </c>
      <c r="E439">
        <v>0.2</v>
      </c>
    </row>
    <row r="440" spans="1:5" x14ac:dyDescent="0.35">
      <c r="A440">
        <v>10412</v>
      </c>
      <c r="B440">
        <v>14</v>
      </c>
      <c r="C440">
        <v>18.600000000000001</v>
      </c>
      <c r="D440">
        <v>20</v>
      </c>
      <c r="E440">
        <v>0.1</v>
      </c>
    </row>
    <row r="441" spans="1:5" x14ac:dyDescent="0.35">
      <c r="A441">
        <v>10413</v>
      </c>
      <c r="B441">
        <v>1</v>
      </c>
      <c r="C441">
        <v>14.4</v>
      </c>
      <c r="D441">
        <v>24</v>
      </c>
      <c r="E441">
        <v>0</v>
      </c>
    </row>
    <row r="442" spans="1:5" x14ac:dyDescent="0.35">
      <c r="A442">
        <v>10413</v>
      </c>
      <c r="B442">
        <v>62</v>
      </c>
      <c r="C442">
        <v>39.4</v>
      </c>
      <c r="D442">
        <v>40</v>
      </c>
      <c r="E442">
        <v>0</v>
      </c>
    </row>
    <row r="443" spans="1:5" x14ac:dyDescent="0.35">
      <c r="A443">
        <v>10413</v>
      </c>
      <c r="B443">
        <v>76</v>
      </c>
      <c r="C443">
        <v>14.4</v>
      </c>
      <c r="D443">
        <v>14</v>
      </c>
      <c r="E443">
        <v>0</v>
      </c>
    </row>
    <row r="444" spans="1:5" x14ac:dyDescent="0.35">
      <c r="A444">
        <v>10414</v>
      </c>
      <c r="B444">
        <v>19</v>
      </c>
      <c r="C444">
        <v>7.3</v>
      </c>
      <c r="D444">
        <v>18</v>
      </c>
      <c r="E444">
        <v>0.05</v>
      </c>
    </row>
    <row r="445" spans="1:5" x14ac:dyDescent="0.35">
      <c r="A445">
        <v>10414</v>
      </c>
      <c r="B445">
        <v>33</v>
      </c>
      <c r="C445">
        <v>2</v>
      </c>
      <c r="D445">
        <v>50</v>
      </c>
      <c r="E445">
        <v>0</v>
      </c>
    </row>
    <row r="446" spans="1:5" x14ac:dyDescent="0.35">
      <c r="A446">
        <v>10415</v>
      </c>
      <c r="B446">
        <v>17</v>
      </c>
      <c r="C446">
        <v>31.2</v>
      </c>
      <c r="D446">
        <v>2</v>
      </c>
      <c r="E446">
        <v>0</v>
      </c>
    </row>
    <row r="447" spans="1:5" x14ac:dyDescent="0.35">
      <c r="A447">
        <v>10415</v>
      </c>
      <c r="B447">
        <v>33</v>
      </c>
      <c r="C447">
        <v>2</v>
      </c>
      <c r="D447">
        <v>20</v>
      </c>
      <c r="E447">
        <v>0</v>
      </c>
    </row>
    <row r="448" spans="1:5" x14ac:dyDescent="0.35">
      <c r="A448">
        <v>10416</v>
      </c>
      <c r="B448">
        <v>19</v>
      </c>
      <c r="C448">
        <v>7.3</v>
      </c>
      <c r="D448">
        <v>20</v>
      </c>
      <c r="E448">
        <v>0</v>
      </c>
    </row>
    <row r="449" spans="1:5" x14ac:dyDescent="0.35">
      <c r="A449">
        <v>10416</v>
      </c>
      <c r="B449">
        <v>53</v>
      </c>
      <c r="C449">
        <v>26.2</v>
      </c>
      <c r="D449">
        <v>10</v>
      </c>
      <c r="E449">
        <v>0</v>
      </c>
    </row>
    <row r="450" spans="1:5" x14ac:dyDescent="0.35">
      <c r="A450">
        <v>10416</v>
      </c>
      <c r="B450">
        <v>57</v>
      </c>
      <c r="C450">
        <v>15.6</v>
      </c>
      <c r="D450">
        <v>20</v>
      </c>
      <c r="E450">
        <v>0</v>
      </c>
    </row>
    <row r="451" spans="1:5" x14ac:dyDescent="0.35">
      <c r="A451">
        <v>10417</v>
      </c>
      <c r="B451">
        <v>38</v>
      </c>
      <c r="C451">
        <v>210.8</v>
      </c>
      <c r="D451">
        <v>50</v>
      </c>
      <c r="E451">
        <v>0</v>
      </c>
    </row>
    <row r="452" spans="1:5" x14ac:dyDescent="0.35">
      <c r="A452">
        <v>10417</v>
      </c>
      <c r="B452">
        <v>46</v>
      </c>
      <c r="C452">
        <v>9.6</v>
      </c>
      <c r="D452">
        <v>2</v>
      </c>
      <c r="E452">
        <v>0.25</v>
      </c>
    </row>
    <row r="453" spans="1:5" x14ac:dyDescent="0.35">
      <c r="A453">
        <v>10417</v>
      </c>
      <c r="B453">
        <v>68</v>
      </c>
      <c r="C453">
        <v>10</v>
      </c>
      <c r="D453">
        <v>36</v>
      </c>
      <c r="E453">
        <v>0.25</v>
      </c>
    </row>
    <row r="454" spans="1:5" x14ac:dyDescent="0.35">
      <c r="A454">
        <v>10417</v>
      </c>
      <c r="B454">
        <v>77</v>
      </c>
      <c r="C454">
        <v>10.4</v>
      </c>
      <c r="D454">
        <v>35</v>
      </c>
      <c r="E454">
        <v>0</v>
      </c>
    </row>
    <row r="455" spans="1:5" x14ac:dyDescent="0.35">
      <c r="A455">
        <v>10418</v>
      </c>
      <c r="B455">
        <v>2</v>
      </c>
      <c r="C455">
        <v>15.2</v>
      </c>
      <c r="D455">
        <v>60</v>
      </c>
      <c r="E455">
        <v>0</v>
      </c>
    </row>
    <row r="456" spans="1:5" x14ac:dyDescent="0.35">
      <c r="A456">
        <v>10418</v>
      </c>
      <c r="B456">
        <v>47</v>
      </c>
      <c r="C456">
        <v>7.6</v>
      </c>
      <c r="D456">
        <v>55</v>
      </c>
      <c r="E456">
        <v>0</v>
      </c>
    </row>
    <row r="457" spans="1:5" x14ac:dyDescent="0.35">
      <c r="A457">
        <v>10418</v>
      </c>
      <c r="B457">
        <v>61</v>
      </c>
      <c r="C457">
        <v>22.8</v>
      </c>
      <c r="D457">
        <v>16</v>
      </c>
      <c r="E457">
        <v>0</v>
      </c>
    </row>
    <row r="458" spans="1:5" x14ac:dyDescent="0.35">
      <c r="A458">
        <v>10418</v>
      </c>
      <c r="B458">
        <v>74</v>
      </c>
      <c r="C458">
        <v>8</v>
      </c>
      <c r="D458">
        <v>15</v>
      </c>
      <c r="E458">
        <v>0</v>
      </c>
    </row>
    <row r="459" spans="1:5" x14ac:dyDescent="0.35">
      <c r="A459">
        <v>10419</v>
      </c>
      <c r="B459">
        <v>60</v>
      </c>
      <c r="C459">
        <v>27.2</v>
      </c>
      <c r="D459">
        <v>60</v>
      </c>
      <c r="E459">
        <v>0.05</v>
      </c>
    </row>
    <row r="460" spans="1:5" x14ac:dyDescent="0.35">
      <c r="A460">
        <v>10419</v>
      </c>
      <c r="B460">
        <v>69</v>
      </c>
      <c r="C460">
        <v>28.8</v>
      </c>
      <c r="D460">
        <v>20</v>
      </c>
      <c r="E460">
        <v>0.05</v>
      </c>
    </row>
    <row r="461" spans="1:5" x14ac:dyDescent="0.35">
      <c r="A461">
        <v>10420</v>
      </c>
      <c r="B461">
        <v>9</v>
      </c>
      <c r="C461">
        <v>77.599999999999994</v>
      </c>
      <c r="D461">
        <v>20</v>
      </c>
      <c r="E461">
        <v>0.1</v>
      </c>
    </row>
    <row r="462" spans="1:5" x14ac:dyDescent="0.35">
      <c r="A462">
        <v>10420</v>
      </c>
      <c r="B462">
        <v>13</v>
      </c>
      <c r="C462">
        <v>4.8</v>
      </c>
      <c r="D462">
        <v>2</v>
      </c>
      <c r="E462">
        <v>0.1</v>
      </c>
    </row>
    <row r="463" spans="1:5" x14ac:dyDescent="0.35">
      <c r="A463">
        <v>10420</v>
      </c>
      <c r="B463">
        <v>70</v>
      </c>
      <c r="C463">
        <v>12</v>
      </c>
      <c r="D463">
        <v>8</v>
      </c>
      <c r="E463">
        <v>0.1</v>
      </c>
    </row>
    <row r="464" spans="1:5" x14ac:dyDescent="0.35">
      <c r="A464">
        <v>10420</v>
      </c>
      <c r="B464">
        <v>73</v>
      </c>
      <c r="C464">
        <v>12</v>
      </c>
      <c r="D464">
        <v>20</v>
      </c>
      <c r="E464">
        <v>0.1</v>
      </c>
    </row>
    <row r="465" spans="1:5" x14ac:dyDescent="0.35">
      <c r="A465">
        <v>10421</v>
      </c>
      <c r="B465">
        <v>19</v>
      </c>
      <c r="C465">
        <v>7.3</v>
      </c>
      <c r="D465">
        <v>4</v>
      </c>
      <c r="E465">
        <v>0.15</v>
      </c>
    </row>
    <row r="466" spans="1:5" x14ac:dyDescent="0.35">
      <c r="A466">
        <v>10421</v>
      </c>
      <c r="B466">
        <v>26</v>
      </c>
      <c r="C466">
        <v>24.9</v>
      </c>
      <c r="D466">
        <v>30</v>
      </c>
      <c r="E466">
        <v>0</v>
      </c>
    </row>
    <row r="467" spans="1:5" x14ac:dyDescent="0.35">
      <c r="A467">
        <v>10421</v>
      </c>
      <c r="B467">
        <v>53</v>
      </c>
      <c r="C467">
        <v>26.2</v>
      </c>
      <c r="D467">
        <v>15</v>
      </c>
      <c r="E467">
        <v>0.15</v>
      </c>
    </row>
    <row r="468" spans="1:5" x14ac:dyDescent="0.35">
      <c r="A468">
        <v>10421</v>
      </c>
      <c r="B468">
        <v>77</v>
      </c>
      <c r="C468">
        <v>10.4</v>
      </c>
      <c r="D468">
        <v>10</v>
      </c>
      <c r="E468">
        <v>0.15</v>
      </c>
    </row>
    <row r="469" spans="1:5" x14ac:dyDescent="0.35">
      <c r="A469">
        <v>10422</v>
      </c>
      <c r="B469">
        <v>26</v>
      </c>
      <c r="C469">
        <v>24.9</v>
      </c>
      <c r="D469">
        <v>2</v>
      </c>
      <c r="E469">
        <v>0</v>
      </c>
    </row>
    <row r="470" spans="1:5" x14ac:dyDescent="0.35">
      <c r="A470">
        <v>10423</v>
      </c>
      <c r="B470">
        <v>31</v>
      </c>
      <c r="C470">
        <v>10</v>
      </c>
      <c r="D470">
        <v>14</v>
      </c>
      <c r="E470">
        <v>0</v>
      </c>
    </row>
    <row r="471" spans="1:5" x14ac:dyDescent="0.35">
      <c r="A471">
        <v>10423</v>
      </c>
      <c r="B471">
        <v>59</v>
      </c>
      <c r="C471">
        <v>44</v>
      </c>
      <c r="D471">
        <v>20</v>
      </c>
      <c r="E471">
        <v>0</v>
      </c>
    </row>
    <row r="472" spans="1:5" x14ac:dyDescent="0.35">
      <c r="A472">
        <v>10424</v>
      </c>
      <c r="B472">
        <v>35</v>
      </c>
      <c r="C472">
        <v>14.4</v>
      </c>
      <c r="D472">
        <v>60</v>
      </c>
      <c r="E472">
        <v>0.2</v>
      </c>
    </row>
    <row r="473" spans="1:5" x14ac:dyDescent="0.35">
      <c r="A473">
        <v>10424</v>
      </c>
      <c r="B473">
        <v>38</v>
      </c>
      <c r="C473">
        <v>210.8</v>
      </c>
      <c r="D473">
        <v>49</v>
      </c>
      <c r="E473">
        <v>0.2</v>
      </c>
    </row>
    <row r="474" spans="1:5" x14ac:dyDescent="0.35">
      <c r="A474">
        <v>10424</v>
      </c>
      <c r="B474">
        <v>68</v>
      </c>
      <c r="C474">
        <v>10</v>
      </c>
      <c r="D474">
        <v>30</v>
      </c>
      <c r="E474">
        <v>0.2</v>
      </c>
    </row>
    <row r="475" spans="1:5" x14ac:dyDescent="0.35">
      <c r="A475">
        <v>10425</v>
      </c>
      <c r="B475">
        <v>55</v>
      </c>
      <c r="C475">
        <v>19.2</v>
      </c>
      <c r="D475">
        <v>10</v>
      </c>
      <c r="E475">
        <v>0.25</v>
      </c>
    </row>
    <row r="476" spans="1:5" x14ac:dyDescent="0.35">
      <c r="A476">
        <v>10425</v>
      </c>
      <c r="B476">
        <v>76</v>
      </c>
      <c r="C476">
        <v>14.4</v>
      </c>
      <c r="D476">
        <v>20</v>
      </c>
      <c r="E476">
        <v>0.25</v>
      </c>
    </row>
    <row r="477" spans="1:5" x14ac:dyDescent="0.35">
      <c r="A477">
        <v>10426</v>
      </c>
      <c r="B477">
        <v>56</v>
      </c>
      <c r="C477">
        <v>30.4</v>
      </c>
      <c r="D477">
        <v>5</v>
      </c>
      <c r="E477">
        <v>0</v>
      </c>
    </row>
    <row r="478" spans="1:5" x14ac:dyDescent="0.35">
      <c r="A478">
        <v>10426</v>
      </c>
      <c r="B478">
        <v>64</v>
      </c>
      <c r="C478">
        <v>26.6</v>
      </c>
      <c r="D478">
        <v>7</v>
      </c>
      <c r="E478">
        <v>0</v>
      </c>
    </row>
    <row r="479" spans="1:5" x14ac:dyDescent="0.35">
      <c r="A479">
        <v>10427</v>
      </c>
      <c r="B479">
        <v>14</v>
      </c>
      <c r="C479">
        <v>18.600000000000001</v>
      </c>
      <c r="D479">
        <v>35</v>
      </c>
      <c r="E479">
        <v>0</v>
      </c>
    </row>
    <row r="480" spans="1:5" x14ac:dyDescent="0.35">
      <c r="A480">
        <v>10428</v>
      </c>
      <c r="B480">
        <v>46</v>
      </c>
      <c r="C480">
        <v>9.6</v>
      </c>
      <c r="D480">
        <v>20</v>
      </c>
      <c r="E480">
        <v>0</v>
      </c>
    </row>
    <row r="481" spans="1:5" x14ac:dyDescent="0.35">
      <c r="A481">
        <v>10429</v>
      </c>
      <c r="B481">
        <v>50</v>
      </c>
      <c r="C481">
        <v>13</v>
      </c>
      <c r="D481">
        <v>40</v>
      </c>
      <c r="E481">
        <v>0</v>
      </c>
    </row>
    <row r="482" spans="1:5" x14ac:dyDescent="0.35">
      <c r="A482">
        <v>10429</v>
      </c>
      <c r="B482">
        <v>63</v>
      </c>
      <c r="C482">
        <v>35.1</v>
      </c>
      <c r="D482">
        <v>35</v>
      </c>
      <c r="E482">
        <v>0.25</v>
      </c>
    </row>
    <row r="483" spans="1:5" x14ac:dyDescent="0.35">
      <c r="A483">
        <v>10430</v>
      </c>
      <c r="B483">
        <v>17</v>
      </c>
      <c r="C483">
        <v>31.2</v>
      </c>
      <c r="D483">
        <v>45</v>
      </c>
      <c r="E483">
        <v>0.2</v>
      </c>
    </row>
    <row r="484" spans="1:5" x14ac:dyDescent="0.35">
      <c r="A484">
        <v>10430</v>
      </c>
      <c r="B484">
        <v>21</v>
      </c>
      <c r="C484">
        <v>8</v>
      </c>
      <c r="D484">
        <v>50</v>
      </c>
      <c r="E484">
        <v>0</v>
      </c>
    </row>
    <row r="485" spans="1:5" x14ac:dyDescent="0.35">
      <c r="A485">
        <v>10430</v>
      </c>
      <c r="B485">
        <v>56</v>
      </c>
      <c r="C485">
        <v>30.4</v>
      </c>
      <c r="D485">
        <v>30</v>
      </c>
      <c r="E485">
        <v>0</v>
      </c>
    </row>
    <row r="486" spans="1:5" x14ac:dyDescent="0.35">
      <c r="A486">
        <v>10430</v>
      </c>
      <c r="B486">
        <v>59</v>
      </c>
      <c r="C486">
        <v>44</v>
      </c>
      <c r="D486">
        <v>70</v>
      </c>
      <c r="E486">
        <v>0.2</v>
      </c>
    </row>
    <row r="487" spans="1:5" x14ac:dyDescent="0.35">
      <c r="A487">
        <v>10431</v>
      </c>
      <c r="B487">
        <v>17</v>
      </c>
      <c r="C487">
        <v>31.2</v>
      </c>
      <c r="D487">
        <v>50</v>
      </c>
      <c r="E487">
        <v>0.25</v>
      </c>
    </row>
    <row r="488" spans="1:5" x14ac:dyDescent="0.35">
      <c r="A488">
        <v>10431</v>
      </c>
      <c r="B488">
        <v>40</v>
      </c>
      <c r="C488">
        <v>14.7</v>
      </c>
      <c r="D488">
        <v>50</v>
      </c>
      <c r="E488">
        <v>0.25</v>
      </c>
    </row>
    <row r="489" spans="1:5" x14ac:dyDescent="0.35">
      <c r="A489">
        <v>10431</v>
      </c>
      <c r="B489">
        <v>47</v>
      </c>
      <c r="C489">
        <v>7.6</v>
      </c>
      <c r="D489">
        <v>30</v>
      </c>
      <c r="E489">
        <v>0.25</v>
      </c>
    </row>
    <row r="490" spans="1:5" x14ac:dyDescent="0.35">
      <c r="A490">
        <v>10432</v>
      </c>
      <c r="B490">
        <v>26</v>
      </c>
      <c r="C490">
        <v>24.9</v>
      </c>
      <c r="D490">
        <v>10</v>
      </c>
      <c r="E490">
        <v>0</v>
      </c>
    </row>
    <row r="491" spans="1:5" x14ac:dyDescent="0.35">
      <c r="A491">
        <v>10432</v>
      </c>
      <c r="B491">
        <v>54</v>
      </c>
      <c r="C491">
        <v>5.9</v>
      </c>
      <c r="D491">
        <v>40</v>
      </c>
      <c r="E491">
        <v>0</v>
      </c>
    </row>
    <row r="492" spans="1:5" x14ac:dyDescent="0.35">
      <c r="A492">
        <v>10433</v>
      </c>
      <c r="B492">
        <v>56</v>
      </c>
      <c r="C492">
        <v>30.4</v>
      </c>
      <c r="D492">
        <v>28</v>
      </c>
      <c r="E492">
        <v>0</v>
      </c>
    </row>
    <row r="493" spans="1:5" x14ac:dyDescent="0.35">
      <c r="A493">
        <v>10434</v>
      </c>
      <c r="B493">
        <v>11</v>
      </c>
      <c r="C493">
        <v>16.8</v>
      </c>
      <c r="D493">
        <v>6</v>
      </c>
      <c r="E493">
        <v>0</v>
      </c>
    </row>
    <row r="494" spans="1:5" x14ac:dyDescent="0.35">
      <c r="A494">
        <v>10434</v>
      </c>
      <c r="B494">
        <v>76</v>
      </c>
      <c r="C494">
        <v>14.4</v>
      </c>
      <c r="D494">
        <v>18</v>
      </c>
      <c r="E494">
        <v>0.15</v>
      </c>
    </row>
    <row r="495" spans="1:5" x14ac:dyDescent="0.35">
      <c r="A495">
        <v>10435</v>
      </c>
      <c r="B495">
        <v>2</v>
      </c>
      <c r="C495">
        <v>15.2</v>
      </c>
      <c r="D495">
        <v>10</v>
      </c>
      <c r="E495">
        <v>0</v>
      </c>
    </row>
    <row r="496" spans="1:5" x14ac:dyDescent="0.35">
      <c r="A496">
        <v>10435</v>
      </c>
      <c r="B496">
        <v>22</v>
      </c>
      <c r="C496">
        <v>16.8</v>
      </c>
      <c r="D496">
        <v>12</v>
      </c>
      <c r="E496">
        <v>0</v>
      </c>
    </row>
    <row r="497" spans="1:5" x14ac:dyDescent="0.35">
      <c r="A497">
        <v>10435</v>
      </c>
      <c r="B497">
        <v>72</v>
      </c>
      <c r="C497">
        <v>27.8</v>
      </c>
      <c r="D497">
        <v>10</v>
      </c>
      <c r="E497">
        <v>0</v>
      </c>
    </row>
    <row r="498" spans="1:5" x14ac:dyDescent="0.35">
      <c r="A498">
        <v>10436</v>
      </c>
      <c r="B498">
        <v>46</v>
      </c>
      <c r="C498">
        <v>9.6</v>
      </c>
      <c r="D498">
        <v>5</v>
      </c>
      <c r="E498">
        <v>0</v>
      </c>
    </row>
    <row r="499" spans="1:5" x14ac:dyDescent="0.35">
      <c r="A499">
        <v>10436</v>
      </c>
      <c r="B499">
        <v>56</v>
      </c>
      <c r="C499">
        <v>30.4</v>
      </c>
      <c r="D499">
        <v>40</v>
      </c>
      <c r="E499">
        <v>0.1</v>
      </c>
    </row>
    <row r="500" spans="1:5" x14ac:dyDescent="0.35">
      <c r="A500">
        <v>10436</v>
      </c>
      <c r="B500">
        <v>64</v>
      </c>
      <c r="C500">
        <v>26.6</v>
      </c>
      <c r="D500">
        <v>30</v>
      </c>
      <c r="E500">
        <v>0.1</v>
      </c>
    </row>
    <row r="501" spans="1:5" x14ac:dyDescent="0.35">
      <c r="A501">
        <v>10436</v>
      </c>
      <c r="B501">
        <v>75</v>
      </c>
      <c r="C501">
        <v>6.2</v>
      </c>
      <c r="D501">
        <v>24</v>
      </c>
      <c r="E501">
        <v>0.1</v>
      </c>
    </row>
    <row r="502" spans="1:5" x14ac:dyDescent="0.35">
      <c r="A502">
        <v>10437</v>
      </c>
      <c r="B502">
        <v>53</v>
      </c>
      <c r="C502">
        <v>26.2</v>
      </c>
      <c r="D502">
        <v>15</v>
      </c>
      <c r="E502">
        <v>0</v>
      </c>
    </row>
    <row r="503" spans="1:5" x14ac:dyDescent="0.35">
      <c r="A503">
        <v>10438</v>
      </c>
      <c r="B503">
        <v>19</v>
      </c>
      <c r="C503">
        <v>7.3</v>
      </c>
      <c r="D503">
        <v>15</v>
      </c>
      <c r="E503">
        <v>0.2</v>
      </c>
    </row>
    <row r="504" spans="1:5" x14ac:dyDescent="0.35">
      <c r="A504">
        <v>10438</v>
      </c>
      <c r="B504">
        <v>34</v>
      </c>
      <c r="C504">
        <v>11.2</v>
      </c>
      <c r="D504">
        <v>20</v>
      </c>
      <c r="E504">
        <v>0.2</v>
      </c>
    </row>
    <row r="505" spans="1:5" x14ac:dyDescent="0.35">
      <c r="A505">
        <v>10438</v>
      </c>
      <c r="B505">
        <v>57</v>
      </c>
      <c r="C505">
        <v>15.6</v>
      </c>
      <c r="D505">
        <v>15</v>
      </c>
      <c r="E505">
        <v>0.2</v>
      </c>
    </row>
    <row r="506" spans="1:5" x14ac:dyDescent="0.35">
      <c r="A506">
        <v>10439</v>
      </c>
      <c r="B506">
        <v>12</v>
      </c>
      <c r="C506">
        <v>30.4</v>
      </c>
      <c r="D506">
        <v>15</v>
      </c>
      <c r="E506">
        <v>0</v>
      </c>
    </row>
    <row r="507" spans="1:5" x14ac:dyDescent="0.35">
      <c r="A507">
        <v>10439</v>
      </c>
      <c r="B507">
        <v>16</v>
      </c>
      <c r="C507">
        <v>13.9</v>
      </c>
      <c r="D507">
        <v>16</v>
      </c>
      <c r="E507">
        <v>0</v>
      </c>
    </row>
    <row r="508" spans="1:5" x14ac:dyDescent="0.35">
      <c r="A508">
        <v>10439</v>
      </c>
      <c r="B508">
        <v>64</v>
      </c>
      <c r="C508">
        <v>26.6</v>
      </c>
      <c r="D508">
        <v>6</v>
      </c>
      <c r="E508">
        <v>0</v>
      </c>
    </row>
    <row r="509" spans="1:5" x14ac:dyDescent="0.35">
      <c r="A509">
        <v>10439</v>
      </c>
      <c r="B509">
        <v>74</v>
      </c>
      <c r="C509">
        <v>8</v>
      </c>
      <c r="D509">
        <v>30</v>
      </c>
      <c r="E509">
        <v>0</v>
      </c>
    </row>
    <row r="510" spans="1:5" x14ac:dyDescent="0.35">
      <c r="A510">
        <v>10440</v>
      </c>
      <c r="B510">
        <v>2</v>
      </c>
      <c r="C510">
        <v>15.2</v>
      </c>
      <c r="D510">
        <v>45</v>
      </c>
      <c r="E510">
        <v>0.15</v>
      </c>
    </row>
    <row r="511" spans="1:5" x14ac:dyDescent="0.35">
      <c r="A511">
        <v>10440</v>
      </c>
      <c r="B511">
        <v>16</v>
      </c>
      <c r="C511">
        <v>13.9</v>
      </c>
      <c r="D511">
        <v>49</v>
      </c>
      <c r="E511">
        <v>0.15</v>
      </c>
    </row>
    <row r="512" spans="1:5" x14ac:dyDescent="0.35">
      <c r="A512">
        <v>10440</v>
      </c>
      <c r="B512">
        <v>29</v>
      </c>
      <c r="C512">
        <v>99</v>
      </c>
      <c r="D512">
        <v>24</v>
      </c>
      <c r="E512">
        <v>0.15</v>
      </c>
    </row>
    <row r="513" spans="1:5" x14ac:dyDescent="0.35">
      <c r="A513">
        <v>10440</v>
      </c>
      <c r="B513">
        <v>61</v>
      </c>
      <c r="C513">
        <v>22.8</v>
      </c>
      <c r="D513">
        <v>90</v>
      </c>
      <c r="E513">
        <v>0.15</v>
      </c>
    </row>
    <row r="514" spans="1:5" x14ac:dyDescent="0.35">
      <c r="A514">
        <v>10441</v>
      </c>
      <c r="B514">
        <v>27</v>
      </c>
      <c r="C514">
        <v>35.1</v>
      </c>
      <c r="D514">
        <v>50</v>
      </c>
      <c r="E514">
        <v>0</v>
      </c>
    </row>
    <row r="515" spans="1:5" x14ac:dyDescent="0.35">
      <c r="A515">
        <v>10442</v>
      </c>
      <c r="B515">
        <v>11</v>
      </c>
      <c r="C515">
        <v>16.8</v>
      </c>
      <c r="D515">
        <v>30</v>
      </c>
      <c r="E515">
        <v>0</v>
      </c>
    </row>
    <row r="516" spans="1:5" x14ac:dyDescent="0.35">
      <c r="A516">
        <v>10442</v>
      </c>
      <c r="B516">
        <v>54</v>
      </c>
      <c r="C516">
        <v>5.9</v>
      </c>
      <c r="D516">
        <v>80</v>
      </c>
      <c r="E516">
        <v>0</v>
      </c>
    </row>
    <row r="517" spans="1:5" x14ac:dyDescent="0.35">
      <c r="A517">
        <v>10442</v>
      </c>
      <c r="B517">
        <v>66</v>
      </c>
      <c r="C517">
        <v>13.6</v>
      </c>
      <c r="D517">
        <v>60</v>
      </c>
      <c r="E517">
        <v>0</v>
      </c>
    </row>
    <row r="518" spans="1:5" x14ac:dyDescent="0.35">
      <c r="A518">
        <v>10443</v>
      </c>
      <c r="B518">
        <v>11</v>
      </c>
      <c r="C518">
        <v>16.8</v>
      </c>
      <c r="D518">
        <v>6</v>
      </c>
      <c r="E518">
        <v>0.2</v>
      </c>
    </row>
    <row r="519" spans="1:5" x14ac:dyDescent="0.35">
      <c r="A519">
        <v>10443</v>
      </c>
      <c r="B519">
        <v>28</v>
      </c>
      <c r="C519">
        <v>36.4</v>
      </c>
      <c r="D519">
        <v>12</v>
      </c>
      <c r="E519">
        <v>0</v>
      </c>
    </row>
    <row r="520" spans="1:5" x14ac:dyDescent="0.35">
      <c r="A520">
        <v>10444</v>
      </c>
      <c r="B520">
        <v>17</v>
      </c>
      <c r="C520">
        <v>31.2</v>
      </c>
      <c r="D520">
        <v>10</v>
      </c>
      <c r="E520">
        <v>0</v>
      </c>
    </row>
    <row r="521" spans="1:5" x14ac:dyDescent="0.35">
      <c r="A521">
        <v>10444</v>
      </c>
      <c r="B521">
        <v>26</v>
      </c>
      <c r="C521">
        <v>24.9</v>
      </c>
      <c r="D521">
        <v>15</v>
      </c>
      <c r="E521">
        <v>0</v>
      </c>
    </row>
    <row r="522" spans="1:5" x14ac:dyDescent="0.35">
      <c r="A522">
        <v>10444</v>
      </c>
      <c r="B522">
        <v>35</v>
      </c>
      <c r="C522">
        <v>14.4</v>
      </c>
      <c r="D522">
        <v>8</v>
      </c>
      <c r="E522">
        <v>0</v>
      </c>
    </row>
    <row r="523" spans="1:5" x14ac:dyDescent="0.35">
      <c r="A523">
        <v>10444</v>
      </c>
      <c r="B523">
        <v>41</v>
      </c>
      <c r="C523">
        <v>7.7</v>
      </c>
      <c r="D523">
        <v>30</v>
      </c>
      <c r="E523">
        <v>0</v>
      </c>
    </row>
    <row r="524" spans="1:5" x14ac:dyDescent="0.35">
      <c r="A524">
        <v>10445</v>
      </c>
      <c r="B524">
        <v>39</v>
      </c>
      <c r="C524">
        <v>14.4</v>
      </c>
      <c r="D524">
        <v>6</v>
      </c>
      <c r="E524">
        <v>0</v>
      </c>
    </row>
    <row r="525" spans="1:5" x14ac:dyDescent="0.35">
      <c r="A525">
        <v>10445</v>
      </c>
      <c r="B525">
        <v>54</v>
      </c>
      <c r="C525">
        <v>5.9</v>
      </c>
      <c r="D525">
        <v>15</v>
      </c>
      <c r="E525">
        <v>0</v>
      </c>
    </row>
    <row r="526" spans="1:5" x14ac:dyDescent="0.35">
      <c r="A526">
        <v>10446</v>
      </c>
      <c r="B526">
        <v>19</v>
      </c>
      <c r="C526">
        <v>7.3</v>
      </c>
      <c r="D526">
        <v>12</v>
      </c>
      <c r="E526">
        <v>0.1</v>
      </c>
    </row>
    <row r="527" spans="1:5" x14ac:dyDescent="0.35">
      <c r="A527">
        <v>10446</v>
      </c>
      <c r="B527">
        <v>24</v>
      </c>
      <c r="C527">
        <v>3.6</v>
      </c>
      <c r="D527">
        <v>20</v>
      </c>
      <c r="E527">
        <v>0.1</v>
      </c>
    </row>
    <row r="528" spans="1:5" x14ac:dyDescent="0.35">
      <c r="A528">
        <v>10446</v>
      </c>
      <c r="B528">
        <v>31</v>
      </c>
      <c r="C528">
        <v>10</v>
      </c>
      <c r="D528">
        <v>3</v>
      </c>
      <c r="E528">
        <v>0.1</v>
      </c>
    </row>
    <row r="529" spans="1:5" x14ac:dyDescent="0.35">
      <c r="A529">
        <v>10446</v>
      </c>
      <c r="B529">
        <v>52</v>
      </c>
      <c r="C529">
        <v>5.6</v>
      </c>
      <c r="D529">
        <v>15</v>
      </c>
      <c r="E529">
        <v>0.1</v>
      </c>
    </row>
    <row r="530" spans="1:5" x14ac:dyDescent="0.35">
      <c r="A530">
        <v>10447</v>
      </c>
      <c r="B530">
        <v>19</v>
      </c>
      <c r="C530">
        <v>7.3</v>
      </c>
      <c r="D530">
        <v>40</v>
      </c>
      <c r="E530">
        <v>0</v>
      </c>
    </row>
    <row r="531" spans="1:5" x14ac:dyDescent="0.35">
      <c r="A531">
        <v>10447</v>
      </c>
      <c r="B531">
        <v>65</v>
      </c>
      <c r="C531">
        <v>16.8</v>
      </c>
      <c r="D531">
        <v>35</v>
      </c>
      <c r="E531">
        <v>0</v>
      </c>
    </row>
    <row r="532" spans="1:5" x14ac:dyDescent="0.35">
      <c r="A532">
        <v>10447</v>
      </c>
      <c r="B532">
        <v>71</v>
      </c>
      <c r="C532">
        <v>17.2</v>
      </c>
      <c r="D532">
        <v>2</v>
      </c>
      <c r="E532">
        <v>0</v>
      </c>
    </row>
    <row r="533" spans="1:5" x14ac:dyDescent="0.35">
      <c r="A533">
        <v>10448</v>
      </c>
      <c r="B533">
        <v>26</v>
      </c>
      <c r="C533">
        <v>24.9</v>
      </c>
      <c r="D533">
        <v>6</v>
      </c>
      <c r="E533">
        <v>0</v>
      </c>
    </row>
    <row r="534" spans="1:5" x14ac:dyDescent="0.35">
      <c r="A534">
        <v>10448</v>
      </c>
      <c r="B534">
        <v>40</v>
      </c>
      <c r="C534">
        <v>14.7</v>
      </c>
      <c r="D534">
        <v>20</v>
      </c>
      <c r="E534">
        <v>0</v>
      </c>
    </row>
    <row r="535" spans="1:5" x14ac:dyDescent="0.35">
      <c r="A535">
        <v>10449</v>
      </c>
      <c r="B535">
        <v>10</v>
      </c>
      <c r="C535">
        <v>24.8</v>
      </c>
      <c r="D535">
        <v>14</v>
      </c>
      <c r="E535">
        <v>0</v>
      </c>
    </row>
    <row r="536" spans="1:5" x14ac:dyDescent="0.35">
      <c r="A536">
        <v>10449</v>
      </c>
      <c r="B536">
        <v>52</v>
      </c>
      <c r="C536">
        <v>5.6</v>
      </c>
      <c r="D536">
        <v>20</v>
      </c>
      <c r="E536">
        <v>0</v>
      </c>
    </row>
    <row r="537" spans="1:5" x14ac:dyDescent="0.35">
      <c r="A537">
        <v>10449</v>
      </c>
      <c r="B537">
        <v>62</v>
      </c>
      <c r="C537">
        <v>39.4</v>
      </c>
      <c r="D537">
        <v>35</v>
      </c>
      <c r="E537">
        <v>0</v>
      </c>
    </row>
    <row r="538" spans="1:5" x14ac:dyDescent="0.35">
      <c r="A538">
        <v>10450</v>
      </c>
      <c r="B538">
        <v>10</v>
      </c>
      <c r="C538">
        <v>24.8</v>
      </c>
      <c r="D538">
        <v>20</v>
      </c>
      <c r="E538">
        <v>0.2</v>
      </c>
    </row>
    <row r="539" spans="1:5" x14ac:dyDescent="0.35">
      <c r="A539">
        <v>10450</v>
      </c>
      <c r="B539">
        <v>54</v>
      </c>
      <c r="C539">
        <v>5.9</v>
      </c>
      <c r="D539">
        <v>6</v>
      </c>
      <c r="E539">
        <v>0.2</v>
      </c>
    </row>
    <row r="540" spans="1:5" x14ac:dyDescent="0.35">
      <c r="A540">
        <v>10451</v>
      </c>
      <c r="B540">
        <v>55</v>
      </c>
      <c r="C540">
        <v>19.2</v>
      </c>
      <c r="D540">
        <v>120</v>
      </c>
      <c r="E540">
        <v>0.1</v>
      </c>
    </row>
    <row r="541" spans="1:5" x14ac:dyDescent="0.35">
      <c r="A541">
        <v>10451</v>
      </c>
      <c r="B541">
        <v>64</v>
      </c>
      <c r="C541">
        <v>26.6</v>
      </c>
      <c r="D541">
        <v>35</v>
      </c>
      <c r="E541">
        <v>0.1</v>
      </c>
    </row>
    <row r="542" spans="1:5" x14ac:dyDescent="0.35">
      <c r="A542">
        <v>10451</v>
      </c>
      <c r="B542">
        <v>65</v>
      </c>
      <c r="C542">
        <v>16.8</v>
      </c>
      <c r="D542">
        <v>28</v>
      </c>
      <c r="E542">
        <v>0.1</v>
      </c>
    </row>
    <row r="543" spans="1:5" x14ac:dyDescent="0.35">
      <c r="A543">
        <v>10451</v>
      </c>
      <c r="B543">
        <v>77</v>
      </c>
      <c r="C543">
        <v>10.4</v>
      </c>
      <c r="D543">
        <v>55</v>
      </c>
      <c r="E543">
        <v>0.1</v>
      </c>
    </row>
    <row r="544" spans="1:5" x14ac:dyDescent="0.35">
      <c r="A544">
        <v>10452</v>
      </c>
      <c r="B544">
        <v>28</v>
      </c>
      <c r="C544">
        <v>36.4</v>
      </c>
      <c r="D544">
        <v>15</v>
      </c>
      <c r="E544">
        <v>0</v>
      </c>
    </row>
    <row r="545" spans="1:5" x14ac:dyDescent="0.35">
      <c r="A545">
        <v>10452</v>
      </c>
      <c r="B545">
        <v>44</v>
      </c>
      <c r="C545">
        <v>15.5</v>
      </c>
      <c r="D545">
        <v>100</v>
      </c>
      <c r="E545">
        <v>0.05</v>
      </c>
    </row>
    <row r="546" spans="1:5" x14ac:dyDescent="0.35">
      <c r="A546">
        <v>10453</v>
      </c>
      <c r="B546">
        <v>48</v>
      </c>
      <c r="C546">
        <v>10.199999999999999</v>
      </c>
      <c r="D546">
        <v>15</v>
      </c>
      <c r="E546">
        <v>0.1</v>
      </c>
    </row>
    <row r="547" spans="1:5" x14ac:dyDescent="0.35">
      <c r="A547">
        <v>10453</v>
      </c>
      <c r="B547">
        <v>70</v>
      </c>
      <c r="C547">
        <v>12</v>
      </c>
      <c r="D547">
        <v>25</v>
      </c>
      <c r="E547">
        <v>0.1</v>
      </c>
    </row>
    <row r="548" spans="1:5" x14ac:dyDescent="0.35">
      <c r="A548">
        <v>10454</v>
      </c>
      <c r="B548">
        <v>16</v>
      </c>
      <c r="C548">
        <v>13.9</v>
      </c>
      <c r="D548">
        <v>20</v>
      </c>
      <c r="E548">
        <v>0.2</v>
      </c>
    </row>
    <row r="549" spans="1:5" x14ac:dyDescent="0.35">
      <c r="A549">
        <v>10454</v>
      </c>
      <c r="B549">
        <v>33</v>
      </c>
      <c r="C549">
        <v>2</v>
      </c>
      <c r="D549">
        <v>20</v>
      </c>
      <c r="E549">
        <v>0.2</v>
      </c>
    </row>
    <row r="550" spans="1:5" x14ac:dyDescent="0.35">
      <c r="A550">
        <v>10454</v>
      </c>
      <c r="B550">
        <v>46</v>
      </c>
      <c r="C550">
        <v>9.6</v>
      </c>
      <c r="D550">
        <v>10</v>
      </c>
      <c r="E550">
        <v>0.2</v>
      </c>
    </row>
    <row r="551" spans="1:5" x14ac:dyDescent="0.35">
      <c r="A551">
        <v>10455</v>
      </c>
      <c r="B551">
        <v>39</v>
      </c>
      <c r="C551">
        <v>14.4</v>
      </c>
      <c r="D551">
        <v>20</v>
      </c>
      <c r="E551">
        <v>0</v>
      </c>
    </row>
    <row r="552" spans="1:5" x14ac:dyDescent="0.35">
      <c r="A552">
        <v>10455</v>
      </c>
      <c r="B552">
        <v>53</v>
      </c>
      <c r="C552">
        <v>26.2</v>
      </c>
      <c r="D552">
        <v>50</v>
      </c>
      <c r="E552">
        <v>0</v>
      </c>
    </row>
    <row r="553" spans="1:5" x14ac:dyDescent="0.35">
      <c r="A553">
        <v>10455</v>
      </c>
      <c r="B553">
        <v>61</v>
      </c>
      <c r="C553">
        <v>22.8</v>
      </c>
      <c r="D553">
        <v>25</v>
      </c>
      <c r="E553">
        <v>0</v>
      </c>
    </row>
    <row r="554" spans="1:5" x14ac:dyDescent="0.35">
      <c r="A554">
        <v>10455</v>
      </c>
      <c r="B554">
        <v>71</v>
      </c>
      <c r="C554">
        <v>17.2</v>
      </c>
      <c r="D554">
        <v>30</v>
      </c>
      <c r="E554">
        <v>0</v>
      </c>
    </row>
    <row r="555" spans="1:5" x14ac:dyDescent="0.35">
      <c r="A555">
        <v>10456</v>
      </c>
      <c r="B555">
        <v>21</v>
      </c>
      <c r="C555">
        <v>8</v>
      </c>
      <c r="D555">
        <v>40</v>
      </c>
      <c r="E555">
        <v>0.15</v>
      </c>
    </row>
    <row r="556" spans="1:5" x14ac:dyDescent="0.35">
      <c r="A556">
        <v>10456</v>
      </c>
      <c r="B556">
        <v>49</v>
      </c>
      <c r="C556">
        <v>16</v>
      </c>
      <c r="D556">
        <v>21</v>
      </c>
      <c r="E556">
        <v>0.15</v>
      </c>
    </row>
    <row r="557" spans="1:5" x14ac:dyDescent="0.35">
      <c r="A557">
        <v>10457</v>
      </c>
      <c r="B557">
        <v>59</v>
      </c>
      <c r="C557">
        <v>44</v>
      </c>
      <c r="D557">
        <v>36</v>
      </c>
      <c r="E557">
        <v>0</v>
      </c>
    </row>
    <row r="558" spans="1:5" x14ac:dyDescent="0.35">
      <c r="A558">
        <v>10458</v>
      </c>
      <c r="B558">
        <v>26</v>
      </c>
      <c r="C558">
        <v>24.9</v>
      </c>
      <c r="D558">
        <v>30</v>
      </c>
      <c r="E558">
        <v>0</v>
      </c>
    </row>
    <row r="559" spans="1:5" x14ac:dyDescent="0.35">
      <c r="A559">
        <v>10458</v>
      </c>
      <c r="B559">
        <v>28</v>
      </c>
      <c r="C559">
        <v>36.4</v>
      </c>
      <c r="D559">
        <v>30</v>
      </c>
      <c r="E559">
        <v>0</v>
      </c>
    </row>
    <row r="560" spans="1:5" x14ac:dyDescent="0.35">
      <c r="A560">
        <v>10458</v>
      </c>
      <c r="B560">
        <v>43</v>
      </c>
      <c r="C560">
        <v>36.799999999999997</v>
      </c>
      <c r="D560">
        <v>20</v>
      </c>
      <c r="E560">
        <v>0</v>
      </c>
    </row>
    <row r="561" spans="1:5" x14ac:dyDescent="0.35">
      <c r="A561">
        <v>10458</v>
      </c>
      <c r="B561">
        <v>56</v>
      </c>
      <c r="C561">
        <v>30.4</v>
      </c>
      <c r="D561">
        <v>15</v>
      </c>
      <c r="E561">
        <v>0</v>
      </c>
    </row>
    <row r="562" spans="1:5" x14ac:dyDescent="0.35">
      <c r="A562">
        <v>10458</v>
      </c>
      <c r="B562">
        <v>71</v>
      </c>
      <c r="C562">
        <v>17.2</v>
      </c>
      <c r="D562">
        <v>50</v>
      </c>
      <c r="E562">
        <v>0</v>
      </c>
    </row>
    <row r="563" spans="1:5" x14ac:dyDescent="0.35">
      <c r="A563">
        <v>10459</v>
      </c>
      <c r="B563">
        <v>7</v>
      </c>
      <c r="C563">
        <v>24</v>
      </c>
      <c r="D563">
        <v>16</v>
      </c>
      <c r="E563">
        <v>0.05</v>
      </c>
    </row>
    <row r="564" spans="1:5" x14ac:dyDescent="0.35">
      <c r="A564">
        <v>10459</v>
      </c>
      <c r="B564">
        <v>46</v>
      </c>
      <c r="C564">
        <v>9.6</v>
      </c>
      <c r="D564">
        <v>20</v>
      </c>
      <c r="E564">
        <v>0.05</v>
      </c>
    </row>
    <row r="565" spans="1:5" x14ac:dyDescent="0.35">
      <c r="A565">
        <v>10459</v>
      </c>
      <c r="B565">
        <v>72</v>
      </c>
      <c r="C565">
        <v>27.8</v>
      </c>
      <c r="D565">
        <v>40</v>
      </c>
      <c r="E565">
        <v>0</v>
      </c>
    </row>
    <row r="566" spans="1:5" x14ac:dyDescent="0.35">
      <c r="A566">
        <v>10460</v>
      </c>
      <c r="B566">
        <v>68</v>
      </c>
      <c r="C566">
        <v>10</v>
      </c>
      <c r="D566">
        <v>21</v>
      </c>
      <c r="E566">
        <v>0.25</v>
      </c>
    </row>
    <row r="567" spans="1:5" x14ac:dyDescent="0.35">
      <c r="A567">
        <v>10460</v>
      </c>
      <c r="B567">
        <v>75</v>
      </c>
      <c r="C567">
        <v>6.2</v>
      </c>
      <c r="D567">
        <v>4</v>
      </c>
      <c r="E567">
        <v>0.25</v>
      </c>
    </row>
    <row r="568" spans="1:5" x14ac:dyDescent="0.35">
      <c r="A568">
        <v>10461</v>
      </c>
      <c r="B568">
        <v>21</v>
      </c>
      <c r="C568">
        <v>8</v>
      </c>
      <c r="D568">
        <v>40</v>
      </c>
      <c r="E568">
        <v>0.25</v>
      </c>
    </row>
    <row r="569" spans="1:5" x14ac:dyDescent="0.35">
      <c r="A569">
        <v>10461</v>
      </c>
      <c r="B569">
        <v>30</v>
      </c>
      <c r="C569">
        <v>20.7</v>
      </c>
      <c r="D569">
        <v>28</v>
      </c>
      <c r="E569">
        <v>0.25</v>
      </c>
    </row>
    <row r="570" spans="1:5" x14ac:dyDescent="0.35">
      <c r="A570">
        <v>10461</v>
      </c>
      <c r="B570">
        <v>55</v>
      </c>
      <c r="C570">
        <v>19.2</v>
      </c>
      <c r="D570">
        <v>60</v>
      </c>
      <c r="E570">
        <v>0.25</v>
      </c>
    </row>
    <row r="571" spans="1:5" x14ac:dyDescent="0.35">
      <c r="A571">
        <v>10462</v>
      </c>
      <c r="B571">
        <v>13</v>
      </c>
      <c r="C571">
        <v>4.8</v>
      </c>
      <c r="D571">
        <v>1</v>
      </c>
      <c r="E571">
        <v>0</v>
      </c>
    </row>
    <row r="572" spans="1:5" x14ac:dyDescent="0.35">
      <c r="A572">
        <v>10462</v>
      </c>
      <c r="B572">
        <v>23</v>
      </c>
      <c r="C572">
        <v>7.2</v>
      </c>
      <c r="D572">
        <v>21</v>
      </c>
      <c r="E572">
        <v>0</v>
      </c>
    </row>
    <row r="573" spans="1:5" x14ac:dyDescent="0.35">
      <c r="A573">
        <v>10463</v>
      </c>
      <c r="B573">
        <v>19</v>
      </c>
      <c r="C573">
        <v>7.3</v>
      </c>
      <c r="D573">
        <v>21</v>
      </c>
      <c r="E573">
        <v>0</v>
      </c>
    </row>
    <row r="574" spans="1:5" x14ac:dyDescent="0.35">
      <c r="A574">
        <v>10463</v>
      </c>
      <c r="B574">
        <v>42</v>
      </c>
      <c r="C574">
        <v>11.2</v>
      </c>
      <c r="D574">
        <v>50</v>
      </c>
      <c r="E574">
        <v>0</v>
      </c>
    </row>
    <row r="575" spans="1:5" x14ac:dyDescent="0.35">
      <c r="A575">
        <v>10464</v>
      </c>
      <c r="B575">
        <v>4</v>
      </c>
      <c r="C575">
        <v>17.600000000000001</v>
      </c>
      <c r="D575">
        <v>16</v>
      </c>
      <c r="E575">
        <v>0.2</v>
      </c>
    </row>
    <row r="576" spans="1:5" x14ac:dyDescent="0.35">
      <c r="A576">
        <v>10464</v>
      </c>
      <c r="B576">
        <v>43</v>
      </c>
      <c r="C576">
        <v>36.799999999999997</v>
      </c>
      <c r="D576">
        <v>3</v>
      </c>
      <c r="E576">
        <v>0</v>
      </c>
    </row>
    <row r="577" spans="1:5" x14ac:dyDescent="0.35">
      <c r="A577">
        <v>10464</v>
      </c>
      <c r="B577">
        <v>56</v>
      </c>
      <c r="C577">
        <v>30.4</v>
      </c>
      <c r="D577">
        <v>30</v>
      </c>
      <c r="E577">
        <v>0.2</v>
      </c>
    </row>
    <row r="578" spans="1:5" x14ac:dyDescent="0.35">
      <c r="A578">
        <v>10464</v>
      </c>
      <c r="B578">
        <v>60</v>
      </c>
      <c r="C578">
        <v>27.2</v>
      </c>
      <c r="D578">
        <v>20</v>
      </c>
      <c r="E578">
        <v>0</v>
      </c>
    </row>
    <row r="579" spans="1:5" x14ac:dyDescent="0.35">
      <c r="A579">
        <v>10465</v>
      </c>
      <c r="B579">
        <v>24</v>
      </c>
      <c r="C579">
        <v>3.6</v>
      </c>
      <c r="D579">
        <v>25</v>
      </c>
      <c r="E579">
        <v>0</v>
      </c>
    </row>
    <row r="580" spans="1:5" x14ac:dyDescent="0.35">
      <c r="A580">
        <v>10465</v>
      </c>
      <c r="B580">
        <v>29</v>
      </c>
      <c r="C580">
        <v>99</v>
      </c>
      <c r="D580">
        <v>18</v>
      </c>
      <c r="E580">
        <v>0.1</v>
      </c>
    </row>
    <row r="581" spans="1:5" x14ac:dyDescent="0.35">
      <c r="A581">
        <v>10465</v>
      </c>
      <c r="B581">
        <v>40</v>
      </c>
      <c r="C581">
        <v>14.7</v>
      </c>
      <c r="D581">
        <v>20</v>
      </c>
      <c r="E581">
        <v>0</v>
      </c>
    </row>
    <row r="582" spans="1:5" x14ac:dyDescent="0.35">
      <c r="A582">
        <v>10465</v>
      </c>
      <c r="B582">
        <v>45</v>
      </c>
      <c r="C582">
        <v>7.6</v>
      </c>
      <c r="D582">
        <v>30</v>
      </c>
      <c r="E582">
        <v>0.1</v>
      </c>
    </row>
    <row r="583" spans="1:5" x14ac:dyDescent="0.35">
      <c r="A583">
        <v>10465</v>
      </c>
      <c r="B583">
        <v>50</v>
      </c>
      <c r="C583">
        <v>13</v>
      </c>
      <c r="D583">
        <v>25</v>
      </c>
      <c r="E583">
        <v>0</v>
      </c>
    </row>
    <row r="584" spans="1:5" x14ac:dyDescent="0.35">
      <c r="A584">
        <v>10466</v>
      </c>
      <c r="B584">
        <v>11</v>
      </c>
      <c r="C584">
        <v>16.8</v>
      </c>
      <c r="D584">
        <v>10</v>
      </c>
      <c r="E584">
        <v>0</v>
      </c>
    </row>
    <row r="585" spans="1:5" x14ac:dyDescent="0.35">
      <c r="A585">
        <v>10466</v>
      </c>
      <c r="B585">
        <v>46</v>
      </c>
      <c r="C585">
        <v>9.6</v>
      </c>
      <c r="D585">
        <v>5</v>
      </c>
      <c r="E585">
        <v>0</v>
      </c>
    </row>
    <row r="586" spans="1:5" x14ac:dyDescent="0.35">
      <c r="A586">
        <v>10467</v>
      </c>
      <c r="B586">
        <v>24</v>
      </c>
      <c r="C586">
        <v>3.6</v>
      </c>
      <c r="D586">
        <v>28</v>
      </c>
      <c r="E586">
        <v>0</v>
      </c>
    </row>
    <row r="587" spans="1:5" x14ac:dyDescent="0.35">
      <c r="A587">
        <v>10467</v>
      </c>
      <c r="B587">
        <v>25</v>
      </c>
      <c r="C587">
        <v>11.2</v>
      </c>
      <c r="D587">
        <v>12</v>
      </c>
      <c r="E587">
        <v>0</v>
      </c>
    </row>
    <row r="588" spans="1:5" x14ac:dyDescent="0.35">
      <c r="A588">
        <v>10468</v>
      </c>
      <c r="B588">
        <v>30</v>
      </c>
      <c r="C588">
        <v>20.7</v>
      </c>
      <c r="D588">
        <v>8</v>
      </c>
      <c r="E588">
        <v>0</v>
      </c>
    </row>
    <row r="589" spans="1:5" x14ac:dyDescent="0.35">
      <c r="A589">
        <v>10468</v>
      </c>
      <c r="B589">
        <v>43</v>
      </c>
      <c r="C589">
        <v>36.799999999999997</v>
      </c>
      <c r="D589">
        <v>15</v>
      </c>
      <c r="E589">
        <v>0</v>
      </c>
    </row>
    <row r="590" spans="1:5" x14ac:dyDescent="0.35">
      <c r="A590">
        <v>10469</v>
      </c>
      <c r="B590">
        <v>2</v>
      </c>
      <c r="C590">
        <v>15.2</v>
      </c>
      <c r="D590">
        <v>40</v>
      </c>
      <c r="E590">
        <v>0.15</v>
      </c>
    </row>
    <row r="591" spans="1:5" x14ac:dyDescent="0.35">
      <c r="A591">
        <v>10469</v>
      </c>
      <c r="B591">
        <v>16</v>
      </c>
      <c r="C591">
        <v>13.9</v>
      </c>
      <c r="D591">
        <v>35</v>
      </c>
      <c r="E591">
        <v>0.15</v>
      </c>
    </row>
    <row r="592" spans="1:5" x14ac:dyDescent="0.35">
      <c r="A592">
        <v>10469</v>
      </c>
      <c r="B592">
        <v>44</v>
      </c>
      <c r="C592">
        <v>15.5</v>
      </c>
      <c r="D592">
        <v>2</v>
      </c>
      <c r="E592">
        <v>0.15</v>
      </c>
    </row>
    <row r="593" spans="1:5" x14ac:dyDescent="0.35">
      <c r="A593">
        <v>10470</v>
      </c>
      <c r="B593">
        <v>18</v>
      </c>
      <c r="C593">
        <v>50</v>
      </c>
      <c r="D593">
        <v>30</v>
      </c>
      <c r="E593">
        <v>0</v>
      </c>
    </row>
    <row r="594" spans="1:5" x14ac:dyDescent="0.35">
      <c r="A594">
        <v>10470</v>
      </c>
      <c r="B594">
        <v>23</v>
      </c>
      <c r="C594">
        <v>7.2</v>
      </c>
      <c r="D594">
        <v>15</v>
      </c>
      <c r="E594">
        <v>0</v>
      </c>
    </row>
    <row r="595" spans="1:5" x14ac:dyDescent="0.35">
      <c r="A595">
        <v>10470</v>
      </c>
      <c r="B595">
        <v>64</v>
      </c>
      <c r="C595">
        <v>26.6</v>
      </c>
      <c r="D595">
        <v>8</v>
      </c>
      <c r="E595">
        <v>0</v>
      </c>
    </row>
    <row r="596" spans="1:5" x14ac:dyDescent="0.35">
      <c r="A596">
        <v>10471</v>
      </c>
      <c r="B596">
        <v>7</v>
      </c>
      <c r="C596">
        <v>24</v>
      </c>
      <c r="D596">
        <v>30</v>
      </c>
      <c r="E596">
        <v>0</v>
      </c>
    </row>
    <row r="597" spans="1:5" x14ac:dyDescent="0.35">
      <c r="A597">
        <v>10471</v>
      </c>
      <c r="B597">
        <v>56</v>
      </c>
      <c r="C597">
        <v>30.4</v>
      </c>
      <c r="D597">
        <v>20</v>
      </c>
      <c r="E597">
        <v>0</v>
      </c>
    </row>
    <row r="598" spans="1:5" x14ac:dyDescent="0.35">
      <c r="A598">
        <v>10472</v>
      </c>
      <c r="B598">
        <v>24</v>
      </c>
      <c r="C598">
        <v>3.6</v>
      </c>
      <c r="D598">
        <v>80</v>
      </c>
      <c r="E598">
        <v>0.05</v>
      </c>
    </row>
    <row r="599" spans="1:5" x14ac:dyDescent="0.35">
      <c r="A599">
        <v>10472</v>
      </c>
      <c r="B599">
        <v>51</v>
      </c>
      <c r="C599">
        <v>42.4</v>
      </c>
      <c r="D599">
        <v>18</v>
      </c>
      <c r="E599">
        <v>0</v>
      </c>
    </row>
    <row r="600" spans="1:5" x14ac:dyDescent="0.35">
      <c r="A600">
        <v>10473</v>
      </c>
      <c r="B600">
        <v>33</v>
      </c>
      <c r="C600">
        <v>2</v>
      </c>
      <c r="D600">
        <v>12</v>
      </c>
      <c r="E600">
        <v>0</v>
      </c>
    </row>
    <row r="601" spans="1:5" x14ac:dyDescent="0.35">
      <c r="A601">
        <v>10473</v>
      </c>
      <c r="B601">
        <v>71</v>
      </c>
      <c r="C601">
        <v>17.2</v>
      </c>
      <c r="D601">
        <v>12</v>
      </c>
      <c r="E601">
        <v>0</v>
      </c>
    </row>
    <row r="602" spans="1:5" x14ac:dyDescent="0.35">
      <c r="A602">
        <v>10474</v>
      </c>
      <c r="B602">
        <v>14</v>
      </c>
      <c r="C602">
        <v>18.600000000000001</v>
      </c>
      <c r="D602">
        <v>12</v>
      </c>
      <c r="E602">
        <v>0</v>
      </c>
    </row>
    <row r="603" spans="1:5" x14ac:dyDescent="0.35">
      <c r="A603">
        <v>10474</v>
      </c>
      <c r="B603">
        <v>28</v>
      </c>
      <c r="C603">
        <v>36.4</v>
      </c>
      <c r="D603">
        <v>18</v>
      </c>
      <c r="E603">
        <v>0</v>
      </c>
    </row>
    <row r="604" spans="1:5" x14ac:dyDescent="0.35">
      <c r="A604">
        <v>10474</v>
      </c>
      <c r="B604">
        <v>40</v>
      </c>
      <c r="C604">
        <v>14.7</v>
      </c>
      <c r="D604">
        <v>21</v>
      </c>
      <c r="E604">
        <v>0</v>
      </c>
    </row>
    <row r="605" spans="1:5" x14ac:dyDescent="0.35">
      <c r="A605">
        <v>10474</v>
      </c>
      <c r="B605">
        <v>75</v>
      </c>
      <c r="C605">
        <v>6.2</v>
      </c>
      <c r="D605">
        <v>10</v>
      </c>
      <c r="E605">
        <v>0</v>
      </c>
    </row>
    <row r="606" spans="1:5" x14ac:dyDescent="0.35">
      <c r="A606">
        <v>10475</v>
      </c>
      <c r="B606">
        <v>31</v>
      </c>
      <c r="C606">
        <v>10</v>
      </c>
      <c r="D606">
        <v>35</v>
      </c>
      <c r="E606">
        <v>0.15</v>
      </c>
    </row>
    <row r="607" spans="1:5" x14ac:dyDescent="0.35">
      <c r="A607">
        <v>10475</v>
      </c>
      <c r="B607">
        <v>66</v>
      </c>
      <c r="C607">
        <v>13.6</v>
      </c>
      <c r="D607">
        <v>60</v>
      </c>
      <c r="E607">
        <v>0.15</v>
      </c>
    </row>
    <row r="608" spans="1:5" x14ac:dyDescent="0.35">
      <c r="A608">
        <v>10475</v>
      </c>
      <c r="B608">
        <v>76</v>
      </c>
      <c r="C608">
        <v>14.4</v>
      </c>
      <c r="D608">
        <v>42</v>
      </c>
      <c r="E608">
        <v>0.15</v>
      </c>
    </row>
    <row r="609" spans="1:5" x14ac:dyDescent="0.35">
      <c r="A609">
        <v>10476</v>
      </c>
      <c r="B609">
        <v>55</v>
      </c>
      <c r="C609">
        <v>19.2</v>
      </c>
      <c r="D609">
        <v>2</v>
      </c>
      <c r="E609">
        <v>0.05</v>
      </c>
    </row>
    <row r="610" spans="1:5" x14ac:dyDescent="0.35">
      <c r="A610">
        <v>10476</v>
      </c>
      <c r="B610">
        <v>70</v>
      </c>
      <c r="C610">
        <v>12</v>
      </c>
      <c r="D610">
        <v>12</v>
      </c>
      <c r="E610">
        <v>0</v>
      </c>
    </row>
    <row r="611" spans="1:5" x14ac:dyDescent="0.35">
      <c r="A611">
        <v>10477</v>
      </c>
      <c r="B611">
        <v>1</v>
      </c>
      <c r="C611">
        <v>14.4</v>
      </c>
      <c r="D611">
        <v>15</v>
      </c>
      <c r="E611">
        <v>0</v>
      </c>
    </row>
    <row r="612" spans="1:5" x14ac:dyDescent="0.35">
      <c r="A612">
        <v>10477</v>
      </c>
      <c r="B612">
        <v>21</v>
      </c>
      <c r="C612">
        <v>8</v>
      </c>
      <c r="D612">
        <v>21</v>
      </c>
      <c r="E612">
        <v>0.25</v>
      </c>
    </row>
    <row r="613" spans="1:5" x14ac:dyDescent="0.35">
      <c r="A613">
        <v>10477</v>
      </c>
      <c r="B613">
        <v>39</v>
      </c>
      <c r="C613">
        <v>14.4</v>
      </c>
      <c r="D613">
        <v>20</v>
      </c>
      <c r="E613">
        <v>0.25</v>
      </c>
    </row>
    <row r="614" spans="1:5" x14ac:dyDescent="0.35">
      <c r="A614">
        <v>10478</v>
      </c>
      <c r="B614">
        <v>10</v>
      </c>
      <c r="C614">
        <v>24.8</v>
      </c>
      <c r="D614">
        <v>20</v>
      </c>
      <c r="E614">
        <v>0.05</v>
      </c>
    </row>
    <row r="615" spans="1:5" x14ac:dyDescent="0.35">
      <c r="A615">
        <v>10479</v>
      </c>
      <c r="B615">
        <v>38</v>
      </c>
      <c r="C615">
        <v>210.8</v>
      </c>
      <c r="D615">
        <v>30</v>
      </c>
      <c r="E615">
        <v>0</v>
      </c>
    </row>
    <row r="616" spans="1:5" x14ac:dyDescent="0.35">
      <c r="A616">
        <v>10479</v>
      </c>
      <c r="B616">
        <v>53</v>
      </c>
      <c r="C616">
        <v>26.2</v>
      </c>
      <c r="D616">
        <v>28</v>
      </c>
      <c r="E616">
        <v>0</v>
      </c>
    </row>
    <row r="617" spans="1:5" x14ac:dyDescent="0.35">
      <c r="A617">
        <v>10479</v>
      </c>
      <c r="B617">
        <v>59</v>
      </c>
      <c r="C617">
        <v>44</v>
      </c>
      <c r="D617">
        <v>60</v>
      </c>
      <c r="E617">
        <v>0</v>
      </c>
    </row>
    <row r="618" spans="1:5" x14ac:dyDescent="0.35">
      <c r="A618">
        <v>10479</v>
      </c>
      <c r="B618">
        <v>64</v>
      </c>
      <c r="C618">
        <v>26.6</v>
      </c>
      <c r="D618">
        <v>30</v>
      </c>
      <c r="E618">
        <v>0</v>
      </c>
    </row>
    <row r="619" spans="1:5" x14ac:dyDescent="0.35">
      <c r="A619">
        <v>10480</v>
      </c>
      <c r="B619">
        <v>47</v>
      </c>
      <c r="C619">
        <v>7.6</v>
      </c>
      <c r="D619">
        <v>30</v>
      </c>
      <c r="E619">
        <v>0</v>
      </c>
    </row>
    <row r="620" spans="1:5" x14ac:dyDescent="0.35">
      <c r="A620">
        <v>10480</v>
      </c>
      <c r="B620">
        <v>59</v>
      </c>
      <c r="C620">
        <v>44</v>
      </c>
      <c r="D620">
        <v>12</v>
      </c>
      <c r="E620">
        <v>0</v>
      </c>
    </row>
    <row r="621" spans="1:5" x14ac:dyDescent="0.35">
      <c r="A621">
        <v>10481</v>
      </c>
      <c r="B621">
        <v>49</v>
      </c>
      <c r="C621">
        <v>16</v>
      </c>
      <c r="D621">
        <v>24</v>
      </c>
      <c r="E621">
        <v>0</v>
      </c>
    </row>
    <row r="622" spans="1:5" x14ac:dyDescent="0.35">
      <c r="A622">
        <v>10481</v>
      </c>
      <c r="B622">
        <v>60</v>
      </c>
      <c r="C622">
        <v>27.2</v>
      </c>
      <c r="D622">
        <v>40</v>
      </c>
      <c r="E622">
        <v>0</v>
      </c>
    </row>
    <row r="623" spans="1:5" x14ac:dyDescent="0.35">
      <c r="A623">
        <v>10482</v>
      </c>
      <c r="B623">
        <v>40</v>
      </c>
      <c r="C623">
        <v>14.7</v>
      </c>
      <c r="D623">
        <v>10</v>
      </c>
      <c r="E623">
        <v>0</v>
      </c>
    </row>
    <row r="624" spans="1:5" x14ac:dyDescent="0.35">
      <c r="A624">
        <v>10483</v>
      </c>
      <c r="B624">
        <v>34</v>
      </c>
      <c r="C624">
        <v>11.2</v>
      </c>
      <c r="D624">
        <v>35</v>
      </c>
      <c r="E624">
        <v>0.05</v>
      </c>
    </row>
    <row r="625" spans="1:5" x14ac:dyDescent="0.35">
      <c r="A625">
        <v>10483</v>
      </c>
      <c r="B625">
        <v>77</v>
      </c>
      <c r="C625">
        <v>10.4</v>
      </c>
      <c r="D625">
        <v>30</v>
      </c>
      <c r="E625">
        <v>0.05</v>
      </c>
    </row>
    <row r="626" spans="1:5" x14ac:dyDescent="0.35">
      <c r="A626">
        <v>10484</v>
      </c>
      <c r="B626">
        <v>21</v>
      </c>
      <c r="C626">
        <v>8</v>
      </c>
      <c r="D626">
        <v>14</v>
      </c>
      <c r="E626">
        <v>0</v>
      </c>
    </row>
    <row r="627" spans="1:5" x14ac:dyDescent="0.35">
      <c r="A627">
        <v>10484</v>
      </c>
      <c r="B627">
        <v>40</v>
      </c>
      <c r="C627">
        <v>14.7</v>
      </c>
      <c r="D627">
        <v>10</v>
      </c>
      <c r="E627">
        <v>0</v>
      </c>
    </row>
    <row r="628" spans="1:5" x14ac:dyDescent="0.35">
      <c r="A628">
        <v>10484</v>
      </c>
      <c r="B628">
        <v>51</v>
      </c>
      <c r="C628">
        <v>42.4</v>
      </c>
      <c r="D628">
        <v>3</v>
      </c>
      <c r="E628">
        <v>0</v>
      </c>
    </row>
    <row r="629" spans="1:5" x14ac:dyDescent="0.35">
      <c r="A629">
        <v>10485</v>
      </c>
      <c r="B629">
        <v>2</v>
      </c>
      <c r="C629">
        <v>15.2</v>
      </c>
      <c r="D629">
        <v>20</v>
      </c>
      <c r="E629">
        <v>0.1</v>
      </c>
    </row>
    <row r="630" spans="1:5" x14ac:dyDescent="0.35">
      <c r="A630">
        <v>10485</v>
      </c>
      <c r="B630">
        <v>3</v>
      </c>
      <c r="C630">
        <v>8</v>
      </c>
      <c r="D630">
        <v>20</v>
      </c>
      <c r="E630">
        <v>0.1</v>
      </c>
    </row>
    <row r="631" spans="1:5" x14ac:dyDescent="0.35">
      <c r="A631">
        <v>10485</v>
      </c>
      <c r="B631">
        <v>55</v>
      </c>
      <c r="C631">
        <v>19.2</v>
      </c>
      <c r="D631">
        <v>30</v>
      </c>
      <c r="E631">
        <v>0.1</v>
      </c>
    </row>
    <row r="632" spans="1:5" x14ac:dyDescent="0.35">
      <c r="A632">
        <v>10485</v>
      </c>
      <c r="B632">
        <v>70</v>
      </c>
      <c r="C632">
        <v>12</v>
      </c>
      <c r="D632">
        <v>60</v>
      </c>
      <c r="E632">
        <v>0.1</v>
      </c>
    </row>
    <row r="633" spans="1:5" x14ac:dyDescent="0.35">
      <c r="A633">
        <v>10486</v>
      </c>
      <c r="B633">
        <v>11</v>
      </c>
      <c r="C633">
        <v>16.8</v>
      </c>
      <c r="D633">
        <v>5</v>
      </c>
      <c r="E633">
        <v>0</v>
      </c>
    </row>
    <row r="634" spans="1:5" x14ac:dyDescent="0.35">
      <c r="A634">
        <v>10486</v>
      </c>
      <c r="B634">
        <v>51</v>
      </c>
      <c r="C634">
        <v>42.4</v>
      </c>
      <c r="D634">
        <v>25</v>
      </c>
      <c r="E634">
        <v>0</v>
      </c>
    </row>
    <row r="635" spans="1:5" x14ac:dyDescent="0.35">
      <c r="A635">
        <v>10486</v>
      </c>
      <c r="B635">
        <v>74</v>
      </c>
      <c r="C635">
        <v>8</v>
      </c>
      <c r="D635">
        <v>16</v>
      </c>
      <c r="E635">
        <v>0</v>
      </c>
    </row>
    <row r="636" spans="1:5" x14ac:dyDescent="0.35">
      <c r="A636">
        <v>10487</v>
      </c>
      <c r="B636">
        <v>19</v>
      </c>
      <c r="C636">
        <v>7.3</v>
      </c>
      <c r="D636">
        <v>5</v>
      </c>
      <c r="E636">
        <v>0</v>
      </c>
    </row>
    <row r="637" spans="1:5" x14ac:dyDescent="0.35">
      <c r="A637">
        <v>10487</v>
      </c>
      <c r="B637">
        <v>26</v>
      </c>
      <c r="C637">
        <v>24.9</v>
      </c>
      <c r="D637">
        <v>30</v>
      </c>
      <c r="E637">
        <v>0</v>
      </c>
    </row>
    <row r="638" spans="1:5" x14ac:dyDescent="0.35">
      <c r="A638">
        <v>10487</v>
      </c>
      <c r="B638">
        <v>54</v>
      </c>
      <c r="C638">
        <v>5.9</v>
      </c>
      <c r="D638">
        <v>24</v>
      </c>
      <c r="E638">
        <v>0.25</v>
      </c>
    </row>
    <row r="639" spans="1:5" x14ac:dyDescent="0.35">
      <c r="A639">
        <v>10488</v>
      </c>
      <c r="B639">
        <v>59</v>
      </c>
      <c r="C639">
        <v>44</v>
      </c>
      <c r="D639">
        <v>30</v>
      </c>
      <c r="E639">
        <v>0</v>
      </c>
    </row>
    <row r="640" spans="1:5" x14ac:dyDescent="0.35">
      <c r="A640">
        <v>10488</v>
      </c>
      <c r="B640">
        <v>73</v>
      </c>
      <c r="C640">
        <v>12</v>
      </c>
      <c r="D640">
        <v>20</v>
      </c>
      <c r="E640">
        <v>0.2</v>
      </c>
    </row>
    <row r="641" spans="1:5" x14ac:dyDescent="0.35">
      <c r="A641">
        <v>10489</v>
      </c>
      <c r="B641">
        <v>11</v>
      </c>
      <c r="C641">
        <v>16.8</v>
      </c>
      <c r="D641">
        <v>15</v>
      </c>
      <c r="E641">
        <v>0.25</v>
      </c>
    </row>
    <row r="642" spans="1:5" x14ac:dyDescent="0.35">
      <c r="A642">
        <v>10489</v>
      </c>
      <c r="B642">
        <v>16</v>
      </c>
      <c r="C642">
        <v>13.9</v>
      </c>
      <c r="D642">
        <v>18</v>
      </c>
      <c r="E642">
        <v>0</v>
      </c>
    </row>
    <row r="643" spans="1:5" x14ac:dyDescent="0.35">
      <c r="A643">
        <v>10490</v>
      </c>
      <c r="B643">
        <v>59</v>
      </c>
      <c r="C643">
        <v>44</v>
      </c>
      <c r="D643">
        <v>60</v>
      </c>
      <c r="E643">
        <v>0</v>
      </c>
    </row>
    <row r="644" spans="1:5" x14ac:dyDescent="0.35">
      <c r="A644">
        <v>10490</v>
      </c>
      <c r="B644">
        <v>68</v>
      </c>
      <c r="C644">
        <v>10</v>
      </c>
      <c r="D644">
        <v>30</v>
      </c>
      <c r="E644">
        <v>0</v>
      </c>
    </row>
    <row r="645" spans="1:5" x14ac:dyDescent="0.35">
      <c r="A645">
        <v>10490</v>
      </c>
      <c r="B645">
        <v>75</v>
      </c>
      <c r="C645">
        <v>6.2</v>
      </c>
      <c r="D645">
        <v>36</v>
      </c>
      <c r="E645">
        <v>0</v>
      </c>
    </row>
    <row r="646" spans="1:5" x14ac:dyDescent="0.35">
      <c r="A646">
        <v>10491</v>
      </c>
      <c r="B646">
        <v>44</v>
      </c>
      <c r="C646">
        <v>15.5</v>
      </c>
      <c r="D646">
        <v>15</v>
      </c>
      <c r="E646">
        <v>0.15</v>
      </c>
    </row>
    <row r="647" spans="1:5" x14ac:dyDescent="0.35">
      <c r="A647">
        <v>10491</v>
      </c>
      <c r="B647">
        <v>77</v>
      </c>
      <c r="C647">
        <v>10.4</v>
      </c>
      <c r="D647">
        <v>7</v>
      </c>
      <c r="E647">
        <v>0.15</v>
      </c>
    </row>
    <row r="648" spans="1:5" x14ac:dyDescent="0.35">
      <c r="A648">
        <v>10492</v>
      </c>
      <c r="B648">
        <v>25</v>
      </c>
      <c r="C648">
        <v>11.2</v>
      </c>
      <c r="D648">
        <v>60</v>
      </c>
      <c r="E648">
        <v>0.05</v>
      </c>
    </row>
    <row r="649" spans="1:5" x14ac:dyDescent="0.35">
      <c r="A649">
        <v>10492</v>
      </c>
      <c r="B649">
        <v>42</v>
      </c>
      <c r="C649">
        <v>11.2</v>
      </c>
      <c r="D649">
        <v>20</v>
      </c>
      <c r="E649">
        <v>0.05</v>
      </c>
    </row>
    <row r="650" spans="1:5" x14ac:dyDescent="0.35">
      <c r="A650">
        <v>10493</v>
      </c>
      <c r="B650">
        <v>65</v>
      </c>
      <c r="C650">
        <v>16.8</v>
      </c>
      <c r="D650">
        <v>15</v>
      </c>
      <c r="E650">
        <v>0.1</v>
      </c>
    </row>
    <row r="651" spans="1:5" x14ac:dyDescent="0.35">
      <c r="A651">
        <v>10493</v>
      </c>
      <c r="B651">
        <v>66</v>
      </c>
      <c r="C651">
        <v>13.6</v>
      </c>
      <c r="D651">
        <v>10</v>
      </c>
      <c r="E651">
        <v>0.1</v>
      </c>
    </row>
    <row r="652" spans="1:5" x14ac:dyDescent="0.35">
      <c r="A652">
        <v>10493</v>
      </c>
      <c r="B652">
        <v>69</v>
      </c>
      <c r="C652">
        <v>28.8</v>
      </c>
      <c r="D652">
        <v>10</v>
      </c>
      <c r="E652">
        <v>0.1</v>
      </c>
    </row>
    <row r="653" spans="1:5" x14ac:dyDescent="0.35">
      <c r="A653">
        <v>10494</v>
      </c>
      <c r="B653">
        <v>56</v>
      </c>
      <c r="C653">
        <v>30.4</v>
      </c>
      <c r="D653">
        <v>30</v>
      </c>
      <c r="E653">
        <v>0</v>
      </c>
    </row>
    <row r="654" spans="1:5" x14ac:dyDescent="0.35">
      <c r="A654">
        <v>10495</v>
      </c>
      <c r="B654">
        <v>23</v>
      </c>
      <c r="C654">
        <v>7.2</v>
      </c>
      <c r="D654">
        <v>10</v>
      </c>
      <c r="E654">
        <v>0</v>
      </c>
    </row>
    <row r="655" spans="1:5" x14ac:dyDescent="0.35">
      <c r="A655">
        <v>10495</v>
      </c>
      <c r="B655">
        <v>41</v>
      </c>
      <c r="C655">
        <v>7.7</v>
      </c>
      <c r="D655">
        <v>20</v>
      </c>
      <c r="E655">
        <v>0</v>
      </c>
    </row>
    <row r="656" spans="1:5" x14ac:dyDescent="0.35">
      <c r="A656">
        <v>10495</v>
      </c>
      <c r="B656">
        <v>77</v>
      </c>
      <c r="C656">
        <v>10.4</v>
      </c>
      <c r="D656">
        <v>5</v>
      </c>
      <c r="E656">
        <v>0</v>
      </c>
    </row>
    <row r="657" spans="1:5" x14ac:dyDescent="0.35">
      <c r="A657">
        <v>10496</v>
      </c>
      <c r="B657">
        <v>31</v>
      </c>
      <c r="C657">
        <v>10</v>
      </c>
      <c r="D657">
        <v>20</v>
      </c>
      <c r="E657">
        <v>0.05</v>
      </c>
    </row>
    <row r="658" spans="1:5" x14ac:dyDescent="0.35">
      <c r="A658">
        <v>10497</v>
      </c>
      <c r="B658">
        <v>56</v>
      </c>
      <c r="C658">
        <v>30.4</v>
      </c>
      <c r="D658">
        <v>14</v>
      </c>
      <c r="E658">
        <v>0</v>
      </c>
    </row>
    <row r="659" spans="1:5" x14ac:dyDescent="0.35">
      <c r="A659">
        <v>10497</v>
      </c>
      <c r="B659">
        <v>72</v>
      </c>
      <c r="C659">
        <v>27.8</v>
      </c>
      <c r="D659">
        <v>25</v>
      </c>
      <c r="E659">
        <v>0</v>
      </c>
    </row>
    <row r="660" spans="1:5" x14ac:dyDescent="0.35">
      <c r="A660">
        <v>10497</v>
      </c>
      <c r="B660">
        <v>77</v>
      </c>
      <c r="C660">
        <v>10.4</v>
      </c>
      <c r="D660">
        <v>25</v>
      </c>
      <c r="E660">
        <v>0</v>
      </c>
    </row>
    <row r="661" spans="1:5" x14ac:dyDescent="0.35">
      <c r="A661">
        <v>10498</v>
      </c>
      <c r="B661">
        <v>24</v>
      </c>
      <c r="C661">
        <v>4.5</v>
      </c>
      <c r="D661">
        <v>14</v>
      </c>
      <c r="E661">
        <v>0</v>
      </c>
    </row>
    <row r="662" spans="1:5" x14ac:dyDescent="0.35">
      <c r="A662">
        <v>10498</v>
      </c>
      <c r="B662">
        <v>40</v>
      </c>
      <c r="C662">
        <v>18.399999999999999</v>
      </c>
      <c r="D662">
        <v>5</v>
      </c>
      <c r="E662">
        <v>0</v>
      </c>
    </row>
    <row r="663" spans="1:5" x14ac:dyDescent="0.35">
      <c r="A663">
        <v>10498</v>
      </c>
      <c r="B663">
        <v>42</v>
      </c>
      <c r="C663">
        <v>14</v>
      </c>
      <c r="D663">
        <v>30</v>
      </c>
      <c r="E663">
        <v>0</v>
      </c>
    </row>
    <row r="664" spans="1:5" x14ac:dyDescent="0.35">
      <c r="A664">
        <v>10499</v>
      </c>
      <c r="B664">
        <v>28</v>
      </c>
      <c r="C664">
        <v>45.6</v>
      </c>
      <c r="D664">
        <v>20</v>
      </c>
      <c r="E664">
        <v>0</v>
      </c>
    </row>
    <row r="665" spans="1:5" x14ac:dyDescent="0.35">
      <c r="A665">
        <v>10499</v>
      </c>
      <c r="B665">
        <v>49</v>
      </c>
      <c r="C665">
        <v>20</v>
      </c>
      <c r="D665">
        <v>25</v>
      </c>
      <c r="E665">
        <v>0</v>
      </c>
    </row>
    <row r="666" spans="1:5" x14ac:dyDescent="0.35">
      <c r="A666">
        <v>10500</v>
      </c>
      <c r="B666">
        <v>15</v>
      </c>
      <c r="C666">
        <v>15.5</v>
      </c>
      <c r="D666">
        <v>12</v>
      </c>
      <c r="E666">
        <v>0.05</v>
      </c>
    </row>
    <row r="667" spans="1:5" x14ac:dyDescent="0.35">
      <c r="A667">
        <v>10500</v>
      </c>
      <c r="B667">
        <v>28</v>
      </c>
      <c r="C667">
        <v>45.6</v>
      </c>
      <c r="D667">
        <v>8</v>
      </c>
      <c r="E667">
        <v>0.05</v>
      </c>
    </row>
    <row r="668" spans="1:5" x14ac:dyDescent="0.35">
      <c r="A668">
        <v>10501</v>
      </c>
      <c r="B668">
        <v>54</v>
      </c>
      <c r="C668">
        <v>7.45</v>
      </c>
      <c r="D668">
        <v>20</v>
      </c>
      <c r="E668">
        <v>0</v>
      </c>
    </row>
    <row r="669" spans="1:5" x14ac:dyDescent="0.35">
      <c r="A669">
        <v>10502</v>
      </c>
      <c r="B669">
        <v>45</v>
      </c>
      <c r="C669">
        <v>9.5</v>
      </c>
      <c r="D669">
        <v>21</v>
      </c>
      <c r="E669">
        <v>0</v>
      </c>
    </row>
    <row r="670" spans="1:5" x14ac:dyDescent="0.35">
      <c r="A670">
        <v>10502</v>
      </c>
      <c r="B670">
        <v>53</v>
      </c>
      <c r="C670">
        <v>32.799999999999997</v>
      </c>
      <c r="D670">
        <v>6</v>
      </c>
      <c r="E670">
        <v>0</v>
      </c>
    </row>
    <row r="671" spans="1:5" x14ac:dyDescent="0.35">
      <c r="A671">
        <v>10502</v>
      </c>
      <c r="B671">
        <v>67</v>
      </c>
      <c r="C671">
        <v>14</v>
      </c>
      <c r="D671">
        <v>30</v>
      </c>
      <c r="E671">
        <v>0</v>
      </c>
    </row>
    <row r="672" spans="1:5" x14ac:dyDescent="0.35">
      <c r="A672">
        <v>10503</v>
      </c>
      <c r="B672">
        <v>14</v>
      </c>
      <c r="C672">
        <v>23.25</v>
      </c>
      <c r="D672">
        <v>70</v>
      </c>
      <c r="E672">
        <v>0</v>
      </c>
    </row>
    <row r="673" spans="1:5" x14ac:dyDescent="0.35">
      <c r="A673">
        <v>10503</v>
      </c>
      <c r="B673">
        <v>65</v>
      </c>
      <c r="C673">
        <v>21.05</v>
      </c>
      <c r="D673">
        <v>20</v>
      </c>
      <c r="E673">
        <v>0</v>
      </c>
    </row>
    <row r="674" spans="1:5" x14ac:dyDescent="0.35">
      <c r="A674">
        <v>10504</v>
      </c>
      <c r="B674">
        <v>2</v>
      </c>
      <c r="C674">
        <v>19</v>
      </c>
      <c r="D674">
        <v>12</v>
      </c>
      <c r="E674">
        <v>0</v>
      </c>
    </row>
    <row r="675" spans="1:5" x14ac:dyDescent="0.35">
      <c r="A675">
        <v>10504</v>
      </c>
      <c r="B675">
        <v>21</v>
      </c>
      <c r="C675">
        <v>10</v>
      </c>
      <c r="D675">
        <v>12</v>
      </c>
      <c r="E675">
        <v>0</v>
      </c>
    </row>
    <row r="676" spans="1:5" x14ac:dyDescent="0.35">
      <c r="A676">
        <v>10504</v>
      </c>
      <c r="B676">
        <v>53</v>
      </c>
      <c r="C676">
        <v>32.799999999999997</v>
      </c>
      <c r="D676">
        <v>10</v>
      </c>
      <c r="E676">
        <v>0</v>
      </c>
    </row>
    <row r="677" spans="1:5" x14ac:dyDescent="0.35">
      <c r="A677">
        <v>10504</v>
      </c>
      <c r="B677">
        <v>61</v>
      </c>
      <c r="C677">
        <v>28.5</v>
      </c>
      <c r="D677">
        <v>25</v>
      </c>
      <c r="E677">
        <v>0</v>
      </c>
    </row>
    <row r="678" spans="1:5" x14ac:dyDescent="0.35">
      <c r="A678">
        <v>10505</v>
      </c>
      <c r="B678">
        <v>62</v>
      </c>
      <c r="C678">
        <v>49.3</v>
      </c>
      <c r="D678">
        <v>3</v>
      </c>
      <c r="E678">
        <v>0</v>
      </c>
    </row>
    <row r="679" spans="1:5" x14ac:dyDescent="0.35">
      <c r="A679">
        <v>10506</v>
      </c>
      <c r="B679">
        <v>25</v>
      </c>
      <c r="C679">
        <v>14</v>
      </c>
      <c r="D679">
        <v>18</v>
      </c>
      <c r="E679">
        <v>0.1</v>
      </c>
    </row>
    <row r="680" spans="1:5" x14ac:dyDescent="0.35">
      <c r="A680">
        <v>10506</v>
      </c>
      <c r="B680">
        <v>70</v>
      </c>
      <c r="C680">
        <v>15</v>
      </c>
      <c r="D680">
        <v>14</v>
      </c>
      <c r="E680">
        <v>0.1</v>
      </c>
    </row>
    <row r="681" spans="1:5" x14ac:dyDescent="0.35">
      <c r="A681">
        <v>10507</v>
      </c>
      <c r="B681">
        <v>43</v>
      </c>
      <c r="C681">
        <v>46</v>
      </c>
      <c r="D681">
        <v>15</v>
      </c>
      <c r="E681">
        <v>0.15</v>
      </c>
    </row>
    <row r="682" spans="1:5" x14ac:dyDescent="0.35">
      <c r="A682">
        <v>10507</v>
      </c>
      <c r="B682">
        <v>48</v>
      </c>
      <c r="C682">
        <v>12.75</v>
      </c>
      <c r="D682">
        <v>15</v>
      </c>
      <c r="E682">
        <v>0.15</v>
      </c>
    </row>
    <row r="683" spans="1:5" x14ac:dyDescent="0.35">
      <c r="A683">
        <v>10508</v>
      </c>
      <c r="B683">
        <v>13</v>
      </c>
      <c r="C683">
        <v>6</v>
      </c>
      <c r="D683">
        <v>10</v>
      </c>
      <c r="E683">
        <v>0</v>
      </c>
    </row>
    <row r="684" spans="1:5" x14ac:dyDescent="0.35">
      <c r="A684">
        <v>10508</v>
      </c>
      <c r="B684">
        <v>39</v>
      </c>
      <c r="C684">
        <v>18</v>
      </c>
      <c r="D684">
        <v>10</v>
      </c>
      <c r="E684">
        <v>0</v>
      </c>
    </row>
    <row r="685" spans="1:5" x14ac:dyDescent="0.35">
      <c r="A685">
        <v>10509</v>
      </c>
      <c r="B685">
        <v>28</v>
      </c>
      <c r="C685">
        <v>45.6</v>
      </c>
      <c r="D685">
        <v>3</v>
      </c>
      <c r="E685">
        <v>0</v>
      </c>
    </row>
    <row r="686" spans="1:5" x14ac:dyDescent="0.35">
      <c r="A686">
        <v>10510</v>
      </c>
      <c r="B686">
        <v>29</v>
      </c>
      <c r="C686">
        <v>123.79</v>
      </c>
      <c r="D686">
        <v>36</v>
      </c>
      <c r="E686">
        <v>0</v>
      </c>
    </row>
    <row r="687" spans="1:5" x14ac:dyDescent="0.35">
      <c r="A687">
        <v>10510</v>
      </c>
      <c r="B687">
        <v>75</v>
      </c>
      <c r="C687">
        <v>7.75</v>
      </c>
      <c r="D687">
        <v>36</v>
      </c>
      <c r="E687">
        <v>0.1</v>
      </c>
    </row>
    <row r="688" spans="1:5" x14ac:dyDescent="0.35">
      <c r="A688">
        <v>10511</v>
      </c>
      <c r="B688">
        <v>4</v>
      </c>
      <c r="C688">
        <v>22</v>
      </c>
      <c r="D688">
        <v>50</v>
      </c>
      <c r="E688">
        <v>0.15</v>
      </c>
    </row>
    <row r="689" spans="1:5" x14ac:dyDescent="0.35">
      <c r="A689">
        <v>10511</v>
      </c>
      <c r="B689">
        <v>7</v>
      </c>
      <c r="C689">
        <v>30</v>
      </c>
      <c r="D689">
        <v>50</v>
      </c>
      <c r="E689">
        <v>0.15</v>
      </c>
    </row>
    <row r="690" spans="1:5" x14ac:dyDescent="0.35">
      <c r="A690">
        <v>10511</v>
      </c>
      <c r="B690">
        <v>8</v>
      </c>
      <c r="C690">
        <v>40</v>
      </c>
      <c r="D690">
        <v>10</v>
      </c>
      <c r="E690">
        <v>0.15</v>
      </c>
    </row>
    <row r="691" spans="1:5" x14ac:dyDescent="0.35">
      <c r="A691">
        <v>10512</v>
      </c>
      <c r="B691">
        <v>24</v>
      </c>
      <c r="C691">
        <v>4.5</v>
      </c>
      <c r="D691">
        <v>10</v>
      </c>
      <c r="E691">
        <v>0.15</v>
      </c>
    </row>
    <row r="692" spans="1:5" x14ac:dyDescent="0.35">
      <c r="A692">
        <v>10512</v>
      </c>
      <c r="B692">
        <v>46</v>
      </c>
      <c r="C692">
        <v>12</v>
      </c>
      <c r="D692">
        <v>9</v>
      </c>
      <c r="E692">
        <v>0.15</v>
      </c>
    </row>
    <row r="693" spans="1:5" x14ac:dyDescent="0.35">
      <c r="A693">
        <v>10512</v>
      </c>
      <c r="B693">
        <v>47</v>
      </c>
      <c r="C693">
        <v>9.5</v>
      </c>
      <c r="D693">
        <v>6</v>
      </c>
      <c r="E693">
        <v>0.15</v>
      </c>
    </row>
    <row r="694" spans="1:5" x14ac:dyDescent="0.35">
      <c r="A694">
        <v>10512</v>
      </c>
      <c r="B694">
        <v>60</v>
      </c>
      <c r="C694">
        <v>34</v>
      </c>
      <c r="D694">
        <v>12</v>
      </c>
      <c r="E694">
        <v>0.15</v>
      </c>
    </row>
    <row r="695" spans="1:5" x14ac:dyDescent="0.35">
      <c r="A695">
        <v>10513</v>
      </c>
      <c r="B695">
        <v>21</v>
      </c>
      <c r="C695">
        <v>10</v>
      </c>
      <c r="D695">
        <v>40</v>
      </c>
      <c r="E695">
        <v>0.2</v>
      </c>
    </row>
    <row r="696" spans="1:5" x14ac:dyDescent="0.35">
      <c r="A696">
        <v>10513</v>
      </c>
      <c r="B696">
        <v>32</v>
      </c>
      <c r="C696">
        <v>32</v>
      </c>
      <c r="D696">
        <v>50</v>
      </c>
      <c r="E696">
        <v>0.2</v>
      </c>
    </row>
    <row r="697" spans="1:5" x14ac:dyDescent="0.35">
      <c r="A697">
        <v>10513</v>
      </c>
      <c r="B697">
        <v>61</v>
      </c>
      <c r="C697">
        <v>28.5</v>
      </c>
      <c r="D697">
        <v>15</v>
      </c>
      <c r="E697">
        <v>0.2</v>
      </c>
    </row>
    <row r="698" spans="1:5" x14ac:dyDescent="0.35">
      <c r="A698">
        <v>10514</v>
      </c>
      <c r="B698">
        <v>20</v>
      </c>
      <c r="C698">
        <v>81</v>
      </c>
      <c r="D698">
        <v>39</v>
      </c>
      <c r="E698">
        <v>0</v>
      </c>
    </row>
    <row r="699" spans="1:5" x14ac:dyDescent="0.35">
      <c r="A699">
        <v>10514</v>
      </c>
      <c r="B699">
        <v>28</v>
      </c>
      <c r="C699">
        <v>45.6</v>
      </c>
      <c r="D699">
        <v>35</v>
      </c>
      <c r="E699">
        <v>0</v>
      </c>
    </row>
    <row r="700" spans="1:5" x14ac:dyDescent="0.35">
      <c r="A700">
        <v>10514</v>
      </c>
      <c r="B700">
        <v>56</v>
      </c>
      <c r="C700">
        <v>38</v>
      </c>
      <c r="D700">
        <v>70</v>
      </c>
      <c r="E700">
        <v>0</v>
      </c>
    </row>
    <row r="701" spans="1:5" x14ac:dyDescent="0.35">
      <c r="A701">
        <v>10514</v>
      </c>
      <c r="B701">
        <v>65</v>
      </c>
      <c r="C701">
        <v>21.05</v>
      </c>
      <c r="D701">
        <v>39</v>
      </c>
      <c r="E701">
        <v>0</v>
      </c>
    </row>
    <row r="702" spans="1:5" x14ac:dyDescent="0.35">
      <c r="A702">
        <v>10514</v>
      </c>
      <c r="B702">
        <v>75</v>
      </c>
      <c r="C702">
        <v>7.75</v>
      </c>
      <c r="D702">
        <v>50</v>
      </c>
      <c r="E702">
        <v>0</v>
      </c>
    </row>
    <row r="703" spans="1:5" x14ac:dyDescent="0.35">
      <c r="A703">
        <v>10515</v>
      </c>
      <c r="B703">
        <v>9</v>
      </c>
      <c r="C703">
        <v>97</v>
      </c>
      <c r="D703">
        <v>16</v>
      </c>
      <c r="E703">
        <v>0.15</v>
      </c>
    </row>
    <row r="704" spans="1:5" x14ac:dyDescent="0.35">
      <c r="A704">
        <v>10515</v>
      </c>
      <c r="B704">
        <v>16</v>
      </c>
      <c r="C704">
        <v>17.45</v>
      </c>
      <c r="D704">
        <v>50</v>
      </c>
      <c r="E704">
        <v>0</v>
      </c>
    </row>
    <row r="705" spans="1:5" x14ac:dyDescent="0.35">
      <c r="A705">
        <v>10515</v>
      </c>
      <c r="B705">
        <v>27</v>
      </c>
      <c r="C705">
        <v>43.9</v>
      </c>
      <c r="D705">
        <v>120</v>
      </c>
      <c r="E705">
        <v>0</v>
      </c>
    </row>
    <row r="706" spans="1:5" x14ac:dyDescent="0.35">
      <c r="A706">
        <v>10515</v>
      </c>
      <c r="B706">
        <v>33</v>
      </c>
      <c r="C706">
        <v>2.5</v>
      </c>
      <c r="D706">
        <v>16</v>
      </c>
      <c r="E706">
        <v>0.15</v>
      </c>
    </row>
    <row r="707" spans="1:5" x14ac:dyDescent="0.35">
      <c r="A707">
        <v>10515</v>
      </c>
      <c r="B707">
        <v>60</v>
      </c>
      <c r="C707">
        <v>34</v>
      </c>
      <c r="D707">
        <v>84</v>
      </c>
      <c r="E707">
        <v>0.15</v>
      </c>
    </row>
    <row r="708" spans="1:5" x14ac:dyDescent="0.35">
      <c r="A708">
        <v>10516</v>
      </c>
      <c r="B708">
        <v>18</v>
      </c>
      <c r="C708">
        <v>62.5</v>
      </c>
      <c r="D708">
        <v>25</v>
      </c>
      <c r="E708">
        <v>0.1</v>
      </c>
    </row>
    <row r="709" spans="1:5" x14ac:dyDescent="0.35">
      <c r="A709">
        <v>10516</v>
      </c>
      <c r="B709">
        <v>41</v>
      </c>
      <c r="C709">
        <v>9.65</v>
      </c>
      <c r="D709">
        <v>80</v>
      </c>
      <c r="E709">
        <v>0.1</v>
      </c>
    </row>
    <row r="710" spans="1:5" x14ac:dyDescent="0.35">
      <c r="A710">
        <v>10516</v>
      </c>
      <c r="B710">
        <v>42</v>
      </c>
      <c r="C710">
        <v>14</v>
      </c>
      <c r="D710">
        <v>20</v>
      </c>
      <c r="E710">
        <v>0</v>
      </c>
    </row>
    <row r="711" spans="1:5" x14ac:dyDescent="0.35">
      <c r="A711">
        <v>10517</v>
      </c>
      <c r="B711">
        <v>52</v>
      </c>
      <c r="C711">
        <v>7</v>
      </c>
      <c r="D711">
        <v>6</v>
      </c>
      <c r="E711">
        <v>0</v>
      </c>
    </row>
    <row r="712" spans="1:5" x14ac:dyDescent="0.35">
      <c r="A712">
        <v>10517</v>
      </c>
      <c r="B712">
        <v>59</v>
      </c>
      <c r="C712">
        <v>55</v>
      </c>
      <c r="D712">
        <v>4</v>
      </c>
      <c r="E712">
        <v>0</v>
      </c>
    </row>
    <row r="713" spans="1:5" x14ac:dyDescent="0.35">
      <c r="A713">
        <v>10517</v>
      </c>
      <c r="B713">
        <v>70</v>
      </c>
      <c r="C713">
        <v>15</v>
      </c>
      <c r="D713">
        <v>6</v>
      </c>
      <c r="E713">
        <v>0</v>
      </c>
    </row>
    <row r="714" spans="1:5" x14ac:dyDescent="0.35">
      <c r="A714">
        <v>10518</v>
      </c>
      <c r="B714">
        <v>24</v>
      </c>
      <c r="C714">
        <v>4.5</v>
      </c>
      <c r="D714">
        <v>5</v>
      </c>
      <c r="E714">
        <v>0</v>
      </c>
    </row>
    <row r="715" spans="1:5" x14ac:dyDescent="0.35">
      <c r="A715">
        <v>10518</v>
      </c>
      <c r="B715">
        <v>38</v>
      </c>
      <c r="C715">
        <v>263.5</v>
      </c>
      <c r="D715">
        <v>15</v>
      </c>
      <c r="E715">
        <v>0</v>
      </c>
    </row>
    <row r="716" spans="1:5" x14ac:dyDescent="0.35">
      <c r="A716">
        <v>10518</v>
      </c>
      <c r="B716">
        <v>44</v>
      </c>
      <c r="C716">
        <v>19.45</v>
      </c>
      <c r="D716">
        <v>9</v>
      </c>
      <c r="E716">
        <v>0</v>
      </c>
    </row>
    <row r="717" spans="1:5" x14ac:dyDescent="0.35">
      <c r="A717">
        <v>10519</v>
      </c>
      <c r="B717">
        <v>10</v>
      </c>
      <c r="C717">
        <v>31</v>
      </c>
      <c r="D717">
        <v>16</v>
      </c>
      <c r="E717">
        <v>0.05</v>
      </c>
    </row>
    <row r="718" spans="1:5" x14ac:dyDescent="0.35">
      <c r="A718">
        <v>10519</v>
      </c>
      <c r="B718">
        <v>56</v>
      </c>
      <c r="C718">
        <v>38</v>
      </c>
      <c r="D718">
        <v>40</v>
      </c>
      <c r="E718">
        <v>0</v>
      </c>
    </row>
    <row r="719" spans="1:5" x14ac:dyDescent="0.35">
      <c r="A719">
        <v>10519</v>
      </c>
      <c r="B719">
        <v>60</v>
      </c>
      <c r="C719">
        <v>34</v>
      </c>
      <c r="D719">
        <v>10</v>
      </c>
      <c r="E719">
        <v>0.05</v>
      </c>
    </row>
    <row r="720" spans="1:5" x14ac:dyDescent="0.35">
      <c r="A720">
        <v>10520</v>
      </c>
      <c r="B720">
        <v>24</v>
      </c>
      <c r="C720">
        <v>4.5</v>
      </c>
      <c r="D720">
        <v>8</v>
      </c>
      <c r="E720">
        <v>0</v>
      </c>
    </row>
    <row r="721" spans="1:5" x14ac:dyDescent="0.35">
      <c r="A721">
        <v>10520</v>
      </c>
      <c r="B721">
        <v>53</v>
      </c>
      <c r="C721">
        <v>32.799999999999997</v>
      </c>
      <c r="D721">
        <v>5</v>
      </c>
      <c r="E721">
        <v>0</v>
      </c>
    </row>
    <row r="722" spans="1:5" x14ac:dyDescent="0.35">
      <c r="A722">
        <v>10521</v>
      </c>
      <c r="B722">
        <v>35</v>
      </c>
      <c r="C722">
        <v>18</v>
      </c>
      <c r="D722">
        <v>3</v>
      </c>
      <c r="E722">
        <v>0</v>
      </c>
    </row>
    <row r="723" spans="1:5" x14ac:dyDescent="0.35">
      <c r="A723">
        <v>10521</v>
      </c>
      <c r="B723">
        <v>41</v>
      </c>
      <c r="C723">
        <v>9.65</v>
      </c>
      <c r="D723">
        <v>10</v>
      </c>
      <c r="E723">
        <v>0</v>
      </c>
    </row>
    <row r="724" spans="1:5" x14ac:dyDescent="0.35">
      <c r="A724">
        <v>10521</v>
      </c>
      <c r="B724">
        <v>68</v>
      </c>
      <c r="C724">
        <v>12.5</v>
      </c>
      <c r="D724">
        <v>6</v>
      </c>
      <c r="E724">
        <v>0</v>
      </c>
    </row>
    <row r="725" spans="1:5" x14ac:dyDescent="0.35">
      <c r="A725">
        <v>10522</v>
      </c>
      <c r="B725">
        <v>1</v>
      </c>
      <c r="C725">
        <v>18</v>
      </c>
      <c r="D725">
        <v>40</v>
      </c>
      <c r="E725">
        <v>0.2</v>
      </c>
    </row>
    <row r="726" spans="1:5" x14ac:dyDescent="0.35">
      <c r="A726">
        <v>10522</v>
      </c>
      <c r="B726">
        <v>8</v>
      </c>
      <c r="C726">
        <v>40</v>
      </c>
      <c r="D726">
        <v>24</v>
      </c>
      <c r="E726">
        <v>0</v>
      </c>
    </row>
    <row r="727" spans="1:5" x14ac:dyDescent="0.35">
      <c r="A727">
        <v>10522</v>
      </c>
      <c r="B727">
        <v>30</v>
      </c>
      <c r="C727">
        <v>25.89</v>
      </c>
      <c r="D727">
        <v>20</v>
      </c>
      <c r="E727">
        <v>0.2</v>
      </c>
    </row>
    <row r="728" spans="1:5" x14ac:dyDescent="0.35">
      <c r="A728">
        <v>10522</v>
      </c>
      <c r="B728">
        <v>40</v>
      </c>
      <c r="C728">
        <v>18.399999999999999</v>
      </c>
      <c r="D728">
        <v>25</v>
      </c>
      <c r="E728">
        <v>0.2</v>
      </c>
    </row>
    <row r="729" spans="1:5" x14ac:dyDescent="0.35">
      <c r="A729">
        <v>10523</v>
      </c>
      <c r="B729">
        <v>17</v>
      </c>
      <c r="C729">
        <v>39</v>
      </c>
      <c r="D729">
        <v>25</v>
      </c>
      <c r="E729">
        <v>0.1</v>
      </c>
    </row>
    <row r="730" spans="1:5" x14ac:dyDescent="0.35">
      <c r="A730">
        <v>10523</v>
      </c>
      <c r="B730">
        <v>20</v>
      </c>
      <c r="C730">
        <v>81</v>
      </c>
      <c r="D730">
        <v>15</v>
      </c>
      <c r="E730">
        <v>0.1</v>
      </c>
    </row>
    <row r="731" spans="1:5" x14ac:dyDescent="0.35">
      <c r="A731">
        <v>10523</v>
      </c>
      <c r="B731">
        <v>37</v>
      </c>
      <c r="C731">
        <v>26</v>
      </c>
      <c r="D731">
        <v>18</v>
      </c>
      <c r="E731">
        <v>0.1</v>
      </c>
    </row>
    <row r="732" spans="1:5" x14ac:dyDescent="0.35">
      <c r="A732">
        <v>10523</v>
      </c>
      <c r="B732">
        <v>41</v>
      </c>
      <c r="C732">
        <v>9.65</v>
      </c>
      <c r="D732">
        <v>6</v>
      </c>
      <c r="E732">
        <v>0.1</v>
      </c>
    </row>
    <row r="733" spans="1:5" x14ac:dyDescent="0.35">
      <c r="A733">
        <v>10524</v>
      </c>
      <c r="B733">
        <v>10</v>
      </c>
      <c r="C733">
        <v>31</v>
      </c>
      <c r="D733">
        <v>2</v>
      </c>
      <c r="E733">
        <v>0</v>
      </c>
    </row>
    <row r="734" spans="1:5" x14ac:dyDescent="0.35">
      <c r="A734">
        <v>10524</v>
      </c>
      <c r="B734">
        <v>30</v>
      </c>
      <c r="C734">
        <v>25.89</v>
      </c>
      <c r="D734">
        <v>10</v>
      </c>
      <c r="E734">
        <v>0</v>
      </c>
    </row>
    <row r="735" spans="1:5" x14ac:dyDescent="0.35">
      <c r="A735">
        <v>10524</v>
      </c>
      <c r="B735">
        <v>43</v>
      </c>
      <c r="C735">
        <v>46</v>
      </c>
      <c r="D735">
        <v>60</v>
      </c>
      <c r="E735">
        <v>0</v>
      </c>
    </row>
    <row r="736" spans="1:5" x14ac:dyDescent="0.35">
      <c r="A736">
        <v>10524</v>
      </c>
      <c r="B736">
        <v>54</v>
      </c>
      <c r="C736">
        <v>7.45</v>
      </c>
      <c r="D736">
        <v>15</v>
      </c>
      <c r="E736">
        <v>0</v>
      </c>
    </row>
    <row r="737" spans="1:5" x14ac:dyDescent="0.35">
      <c r="A737">
        <v>10525</v>
      </c>
      <c r="B737">
        <v>36</v>
      </c>
      <c r="C737">
        <v>19</v>
      </c>
      <c r="D737">
        <v>30</v>
      </c>
      <c r="E737">
        <v>0</v>
      </c>
    </row>
    <row r="738" spans="1:5" x14ac:dyDescent="0.35">
      <c r="A738">
        <v>10525</v>
      </c>
      <c r="B738">
        <v>40</v>
      </c>
      <c r="C738">
        <v>18.399999999999999</v>
      </c>
      <c r="D738">
        <v>15</v>
      </c>
      <c r="E738">
        <v>0.1</v>
      </c>
    </row>
    <row r="739" spans="1:5" x14ac:dyDescent="0.35">
      <c r="A739">
        <v>10526</v>
      </c>
      <c r="B739">
        <v>1</v>
      </c>
      <c r="C739">
        <v>18</v>
      </c>
      <c r="D739">
        <v>8</v>
      </c>
      <c r="E739">
        <v>0.15</v>
      </c>
    </row>
    <row r="740" spans="1:5" x14ac:dyDescent="0.35">
      <c r="A740">
        <v>10526</v>
      </c>
      <c r="B740">
        <v>13</v>
      </c>
      <c r="C740">
        <v>6</v>
      </c>
      <c r="D740">
        <v>10</v>
      </c>
      <c r="E740">
        <v>0</v>
      </c>
    </row>
    <row r="741" spans="1:5" x14ac:dyDescent="0.35">
      <c r="A741">
        <v>10526</v>
      </c>
      <c r="B741">
        <v>56</v>
      </c>
      <c r="C741">
        <v>38</v>
      </c>
      <c r="D741">
        <v>30</v>
      </c>
      <c r="E741">
        <v>0.15</v>
      </c>
    </row>
    <row r="742" spans="1:5" x14ac:dyDescent="0.35">
      <c r="A742">
        <v>10527</v>
      </c>
      <c r="B742">
        <v>4</v>
      </c>
      <c r="C742">
        <v>22</v>
      </c>
      <c r="D742">
        <v>50</v>
      </c>
      <c r="E742">
        <v>0.1</v>
      </c>
    </row>
    <row r="743" spans="1:5" x14ac:dyDescent="0.35">
      <c r="A743">
        <v>10527</v>
      </c>
      <c r="B743">
        <v>36</v>
      </c>
      <c r="C743">
        <v>19</v>
      </c>
      <c r="D743">
        <v>30</v>
      </c>
      <c r="E743">
        <v>0.1</v>
      </c>
    </row>
    <row r="744" spans="1:5" x14ac:dyDescent="0.35">
      <c r="A744">
        <v>10528</v>
      </c>
      <c r="B744">
        <v>11</v>
      </c>
      <c r="C744">
        <v>21</v>
      </c>
      <c r="D744">
        <v>3</v>
      </c>
      <c r="E744">
        <v>0</v>
      </c>
    </row>
    <row r="745" spans="1:5" x14ac:dyDescent="0.35">
      <c r="A745">
        <v>10528</v>
      </c>
      <c r="B745">
        <v>33</v>
      </c>
      <c r="C745">
        <v>2.5</v>
      </c>
      <c r="D745">
        <v>8</v>
      </c>
      <c r="E745">
        <v>0.2</v>
      </c>
    </row>
    <row r="746" spans="1:5" x14ac:dyDescent="0.35">
      <c r="A746">
        <v>10528</v>
      </c>
      <c r="B746">
        <v>72</v>
      </c>
      <c r="C746">
        <v>34.799999999999997</v>
      </c>
      <c r="D746">
        <v>9</v>
      </c>
      <c r="E746">
        <v>0</v>
      </c>
    </row>
    <row r="747" spans="1:5" x14ac:dyDescent="0.35">
      <c r="A747">
        <v>10529</v>
      </c>
      <c r="B747">
        <v>55</v>
      </c>
      <c r="C747">
        <v>24</v>
      </c>
      <c r="D747">
        <v>14</v>
      </c>
      <c r="E747">
        <v>0</v>
      </c>
    </row>
    <row r="748" spans="1:5" x14ac:dyDescent="0.35">
      <c r="A748">
        <v>10529</v>
      </c>
      <c r="B748">
        <v>68</v>
      </c>
      <c r="C748">
        <v>12.5</v>
      </c>
      <c r="D748">
        <v>20</v>
      </c>
      <c r="E748">
        <v>0</v>
      </c>
    </row>
    <row r="749" spans="1:5" x14ac:dyDescent="0.35">
      <c r="A749">
        <v>10529</v>
      </c>
      <c r="B749">
        <v>69</v>
      </c>
      <c r="C749">
        <v>36</v>
      </c>
      <c r="D749">
        <v>10</v>
      </c>
      <c r="E749">
        <v>0</v>
      </c>
    </row>
    <row r="750" spans="1:5" x14ac:dyDescent="0.35">
      <c r="A750">
        <v>10530</v>
      </c>
      <c r="B750">
        <v>17</v>
      </c>
      <c r="C750">
        <v>39</v>
      </c>
      <c r="D750">
        <v>40</v>
      </c>
      <c r="E750">
        <v>0</v>
      </c>
    </row>
    <row r="751" spans="1:5" x14ac:dyDescent="0.35">
      <c r="A751">
        <v>10530</v>
      </c>
      <c r="B751">
        <v>43</v>
      </c>
      <c r="C751">
        <v>46</v>
      </c>
      <c r="D751">
        <v>25</v>
      </c>
      <c r="E751">
        <v>0</v>
      </c>
    </row>
    <row r="752" spans="1:5" x14ac:dyDescent="0.35">
      <c r="A752">
        <v>10530</v>
      </c>
      <c r="B752">
        <v>61</v>
      </c>
      <c r="C752">
        <v>28.5</v>
      </c>
      <c r="D752">
        <v>20</v>
      </c>
      <c r="E752">
        <v>0</v>
      </c>
    </row>
    <row r="753" spans="1:5" x14ac:dyDescent="0.35">
      <c r="A753">
        <v>10530</v>
      </c>
      <c r="B753">
        <v>76</v>
      </c>
      <c r="C753">
        <v>18</v>
      </c>
      <c r="D753">
        <v>50</v>
      </c>
      <c r="E753">
        <v>0</v>
      </c>
    </row>
    <row r="754" spans="1:5" x14ac:dyDescent="0.35">
      <c r="A754">
        <v>10531</v>
      </c>
      <c r="B754">
        <v>59</v>
      </c>
      <c r="C754">
        <v>55</v>
      </c>
      <c r="D754">
        <v>2</v>
      </c>
      <c r="E754">
        <v>0</v>
      </c>
    </row>
    <row r="755" spans="1:5" x14ac:dyDescent="0.35">
      <c r="A755">
        <v>10532</v>
      </c>
      <c r="B755">
        <v>30</v>
      </c>
      <c r="C755">
        <v>25.89</v>
      </c>
      <c r="D755">
        <v>15</v>
      </c>
      <c r="E755">
        <v>0</v>
      </c>
    </row>
    <row r="756" spans="1:5" x14ac:dyDescent="0.35">
      <c r="A756">
        <v>10532</v>
      </c>
      <c r="B756">
        <v>66</v>
      </c>
      <c r="C756">
        <v>17</v>
      </c>
      <c r="D756">
        <v>24</v>
      </c>
      <c r="E756">
        <v>0</v>
      </c>
    </row>
    <row r="757" spans="1:5" x14ac:dyDescent="0.35">
      <c r="A757">
        <v>10533</v>
      </c>
      <c r="B757">
        <v>4</v>
      </c>
      <c r="C757">
        <v>22</v>
      </c>
      <c r="D757">
        <v>50</v>
      </c>
      <c r="E757">
        <v>0.05</v>
      </c>
    </row>
    <row r="758" spans="1:5" x14ac:dyDescent="0.35">
      <c r="A758">
        <v>10533</v>
      </c>
      <c r="B758">
        <v>72</v>
      </c>
      <c r="C758">
        <v>34.799999999999997</v>
      </c>
      <c r="D758">
        <v>24</v>
      </c>
      <c r="E758">
        <v>0</v>
      </c>
    </row>
    <row r="759" spans="1:5" x14ac:dyDescent="0.35">
      <c r="A759">
        <v>10533</v>
      </c>
      <c r="B759">
        <v>73</v>
      </c>
      <c r="C759">
        <v>15</v>
      </c>
      <c r="D759">
        <v>24</v>
      </c>
      <c r="E759">
        <v>0.05</v>
      </c>
    </row>
    <row r="760" spans="1:5" x14ac:dyDescent="0.35">
      <c r="A760">
        <v>10534</v>
      </c>
      <c r="B760">
        <v>30</v>
      </c>
      <c r="C760">
        <v>25.89</v>
      </c>
      <c r="D760">
        <v>10</v>
      </c>
      <c r="E760">
        <v>0</v>
      </c>
    </row>
    <row r="761" spans="1:5" x14ac:dyDescent="0.35">
      <c r="A761">
        <v>10534</v>
      </c>
      <c r="B761">
        <v>40</v>
      </c>
      <c r="C761">
        <v>18.399999999999999</v>
      </c>
      <c r="D761">
        <v>10</v>
      </c>
      <c r="E761">
        <v>0.2</v>
      </c>
    </row>
    <row r="762" spans="1:5" x14ac:dyDescent="0.35">
      <c r="A762">
        <v>10534</v>
      </c>
      <c r="B762">
        <v>54</v>
      </c>
      <c r="C762">
        <v>7.45</v>
      </c>
      <c r="D762">
        <v>10</v>
      </c>
      <c r="E762">
        <v>0.2</v>
      </c>
    </row>
    <row r="763" spans="1:5" x14ac:dyDescent="0.35">
      <c r="A763">
        <v>10535</v>
      </c>
      <c r="B763">
        <v>11</v>
      </c>
      <c r="C763">
        <v>21</v>
      </c>
      <c r="D763">
        <v>50</v>
      </c>
      <c r="E763">
        <v>0.1</v>
      </c>
    </row>
    <row r="764" spans="1:5" x14ac:dyDescent="0.35">
      <c r="A764">
        <v>10535</v>
      </c>
      <c r="B764">
        <v>40</v>
      </c>
      <c r="C764">
        <v>18.399999999999999</v>
      </c>
      <c r="D764">
        <v>10</v>
      </c>
      <c r="E764">
        <v>0.1</v>
      </c>
    </row>
    <row r="765" spans="1:5" x14ac:dyDescent="0.35">
      <c r="A765">
        <v>10535</v>
      </c>
      <c r="B765">
        <v>57</v>
      </c>
      <c r="C765">
        <v>19.5</v>
      </c>
      <c r="D765">
        <v>5</v>
      </c>
      <c r="E765">
        <v>0.1</v>
      </c>
    </row>
    <row r="766" spans="1:5" x14ac:dyDescent="0.35">
      <c r="A766">
        <v>10535</v>
      </c>
      <c r="B766">
        <v>59</v>
      </c>
      <c r="C766">
        <v>55</v>
      </c>
      <c r="D766">
        <v>15</v>
      </c>
      <c r="E766">
        <v>0.1</v>
      </c>
    </row>
    <row r="767" spans="1:5" x14ac:dyDescent="0.35">
      <c r="A767">
        <v>10536</v>
      </c>
      <c r="B767">
        <v>12</v>
      </c>
      <c r="C767">
        <v>38</v>
      </c>
      <c r="D767">
        <v>15</v>
      </c>
      <c r="E767">
        <v>0.25</v>
      </c>
    </row>
    <row r="768" spans="1:5" x14ac:dyDescent="0.35">
      <c r="A768">
        <v>10536</v>
      </c>
      <c r="B768">
        <v>31</v>
      </c>
      <c r="C768">
        <v>12.5</v>
      </c>
      <c r="D768">
        <v>20</v>
      </c>
      <c r="E768">
        <v>0</v>
      </c>
    </row>
    <row r="769" spans="1:5" x14ac:dyDescent="0.35">
      <c r="A769">
        <v>10536</v>
      </c>
      <c r="B769">
        <v>33</v>
      </c>
      <c r="C769">
        <v>2.5</v>
      </c>
      <c r="D769">
        <v>30</v>
      </c>
      <c r="E769">
        <v>0</v>
      </c>
    </row>
    <row r="770" spans="1:5" x14ac:dyDescent="0.35">
      <c r="A770">
        <v>10536</v>
      </c>
      <c r="B770">
        <v>60</v>
      </c>
      <c r="C770">
        <v>34</v>
      </c>
      <c r="D770">
        <v>35</v>
      </c>
      <c r="E770">
        <v>0.25</v>
      </c>
    </row>
    <row r="771" spans="1:5" x14ac:dyDescent="0.35">
      <c r="A771">
        <v>10537</v>
      </c>
      <c r="B771">
        <v>31</v>
      </c>
      <c r="C771">
        <v>12.5</v>
      </c>
      <c r="D771">
        <v>30</v>
      </c>
      <c r="E771">
        <v>0</v>
      </c>
    </row>
    <row r="772" spans="1:5" x14ac:dyDescent="0.35">
      <c r="A772">
        <v>10537</v>
      </c>
      <c r="B772">
        <v>51</v>
      </c>
      <c r="C772">
        <v>53</v>
      </c>
      <c r="D772">
        <v>6</v>
      </c>
      <c r="E772">
        <v>0</v>
      </c>
    </row>
    <row r="773" spans="1:5" x14ac:dyDescent="0.35">
      <c r="A773">
        <v>10537</v>
      </c>
      <c r="B773">
        <v>58</v>
      </c>
      <c r="C773">
        <v>13.25</v>
      </c>
      <c r="D773">
        <v>20</v>
      </c>
      <c r="E773">
        <v>0</v>
      </c>
    </row>
    <row r="774" spans="1:5" x14ac:dyDescent="0.35">
      <c r="A774">
        <v>10537</v>
      </c>
      <c r="B774">
        <v>72</v>
      </c>
      <c r="C774">
        <v>34.799999999999997</v>
      </c>
      <c r="D774">
        <v>21</v>
      </c>
      <c r="E774">
        <v>0</v>
      </c>
    </row>
    <row r="775" spans="1:5" x14ac:dyDescent="0.35">
      <c r="A775">
        <v>10537</v>
      </c>
      <c r="B775">
        <v>73</v>
      </c>
      <c r="C775">
        <v>15</v>
      </c>
      <c r="D775">
        <v>9</v>
      </c>
      <c r="E775">
        <v>0</v>
      </c>
    </row>
    <row r="776" spans="1:5" x14ac:dyDescent="0.35">
      <c r="A776">
        <v>10538</v>
      </c>
      <c r="B776">
        <v>70</v>
      </c>
      <c r="C776">
        <v>15</v>
      </c>
      <c r="D776">
        <v>7</v>
      </c>
      <c r="E776">
        <v>0</v>
      </c>
    </row>
    <row r="777" spans="1:5" x14ac:dyDescent="0.35">
      <c r="A777">
        <v>10538</v>
      </c>
      <c r="B777">
        <v>72</v>
      </c>
      <c r="C777">
        <v>34.799999999999997</v>
      </c>
      <c r="D777">
        <v>1</v>
      </c>
      <c r="E777">
        <v>0</v>
      </c>
    </row>
    <row r="778" spans="1:5" x14ac:dyDescent="0.35">
      <c r="A778">
        <v>10539</v>
      </c>
      <c r="B778">
        <v>13</v>
      </c>
      <c r="C778">
        <v>6</v>
      </c>
      <c r="D778">
        <v>8</v>
      </c>
      <c r="E778">
        <v>0</v>
      </c>
    </row>
    <row r="779" spans="1:5" x14ac:dyDescent="0.35">
      <c r="A779">
        <v>10539</v>
      </c>
      <c r="B779">
        <v>21</v>
      </c>
      <c r="C779">
        <v>10</v>
      </c>
      <c r="D779">
        <v>15</v>
      </c>
      <c r="E779">
        <v>0</v>
      </c>
    </row>
    <row r="780" spans="1:5" x14ac:dyDescent="0.35">
      <c r="A780">
        <v>10539</v>
      </c>
      <c r="B780">
        <v>33</v>
      </c>
      <c r="C780">
        <v>2.5</v>
      </c>
      <c r="D780">
        <v>15</v>
      </c>
      <c r="E780">
        <v>0</v>
      </c>
    </row>
    <row r="781" spans="1:5" x14ac:dyDescent="0.35">
      <c r="A781">
        <v>10539</v>
      </c>
      <c r="B781">
        <v>49</v>
      </c>
      <c r="C781">
        <v>20</v>
      </c>
      <c r="D781">
        <v>6</v>
      </c>
      <c r="E781">
        <v>0</v>
      </c>
    </row>
    <row r="782" spans="1:5" x14ac:dyDescent="0.35">
      <c r="A782">
        <v>10540</v>
      </c>
      <c r="B782">
        <v>3</v>
      </c>
      <c r="C782">
        <v>10</v>
      </c>
      <c r="D782">
        <v>60</v>
      </c>
      <c r="E782">
        <v>0</v>
      </c>
    </row>
    <row r="783" spans="1:5" x14ac:dyDescent="0.35">
      <c r="A783">
        <v>10540</v>
      </c>
      <c r="B783">
        <v>26</v>
      </c>
      <c r="C783">
        <v>31.23</v>
      </c>
      <c r="D783">
        <v>40</v>
      </c>
      <c r="E783">
        <v>0</v>
      </c>
    </row>
    <row r="784" spans="1:5" x14ac:dyDescent="0.35">
      <c r="A784">
        <v>10540</v>
      </c>
      <c r="B784">
        <v>38</v>
      </c>
      <c r="C784">
        <v>263.5</v>
      </c>
      <c r="D784">
        <v>30</v>
      </c>
      <c r="E784">
        <v>0</v>
      </c>
    </row>
    <row r="785" spans="1:5" x14ac:dyDescent="0.35">
      <c r="A785">
        <v>10540</v>
      </c>
      <c r="B785">
        <v>68</v>
      </c>
      <c r="C785">
        <v>12.5</v>
      </c>
      <c r="D785">
        <v>35</v>
      </c>
      <c r="E785">
        <v>0</v>
      </c>
    </row>
    <row r="786" spans="1:5" x14ac:dyDescent="0.35">
      <c r="A786">
        <v>10541</v>
      </c>
      <c r="B786">
        <v>24</v>
      </c>
      <c r="C786">
        <v>4.5</v>
      </c>
      <c r="D786">
        <v>35</v>
      </c>
      <c r="E786">
        <v>0.1</v>
      </c>
    </row>
    <row r="787" spans="1:5" x14ac:dyDescent="0.35">
      <c r="A787">
        <v>10541</v>
      </c>
      <c r="B787">
        <v>38</v>
      </c>
      <c r="C787">
        <v>263.5</v>
      </c>
      <c r="D787">
        <v>4</v>
      </c>
      <c r="E787">
        <v>0.1</v>
      </c>
    </row>
    <row r="788" spans="1:5" x14ac:dyDescent="0.35">
      <c r="A788">
        <v>10541</v>
      </c>
      <c r="B788">
        <v>65</v>
      </c>
      <c r="C788">
        <v>21.05</v>
      </c>
      <c r="D788">
        <v>36</v>
      </c>
      <c r="E788">
        <v>0.1</v>
      </c>
    </row>
    <row r="789" spans="1:5" x14ac:dyDescent="0.35">
      <c r="A789">
        <v>10541</v>
      </c>
      <c r="B789">
        <v>71</v>
      </c>
      <c r="C789">
        <v>21.5</v>
      </c>
      <c r="D789">
        <v>9</v>
      </c>
      <c r="E789">
        <v>0.1</v>
      </c>
    </row>
    <row r="790" spans="1:5" x14ac:dyDescent="0.35">
      <c r="A790">
        <v>10542</v>
      </c>
      <c r="B790">
        <v>11</v>
      </c>
      <c r="C790">
        <v>21</v>
      </c>
      <c r="D790">
        <v>15</v>
      </c>
      <c r="E790">
        <v>0.05</v>
      </c>
    </row>
    <row r="791" spans="1:5" x14ac:dyDescent="0.35">
      <c r="A791">
        <v>10542</v>
      </c>
      <c r="B791">
        <v>54</v>
      </c>
      <c r="C791">
        <v>7.45</v>
      </c>
      <c r="D791">
        <v>24</v>
      </c>
      <c r="E791">
        <v>0.05</v>
      </c>
    </row>
    <row r="792" spans="1:5" x14ac:dyDescent="0.35">
      <c r="A792">
        <v>10543</v>
      </c>
      <c r="B792">
        <v>12</v>
      </c>
      <c r="C792">
        <v>38</v>
      </c>
      <c r="D792">
        <v>30</v>
      </c>
      <c r="E792">
        <v>0.15</v>
      </c>
    </row>
    <row r="793" spans="1:5" x14ac:dyDescent="0.35">
      <c r="A793">
        <v>10543</v>
      </c>
      <c r="B793">
        <v>23</v>
      </c>
      <c r="C793">
        <v>9</v>
      </c>
      <c r="D793">
        <v>70</v>
      </c>
      <c r="E793">
        <v>0.15</v>
      </c>
    </row>
    <row r="794" spans="1:5" x14ac:dyDescent="0.35">
      <c r="A794">
        <v>10544</v>
      </c>
      <c r="B794">
        <v>28</v>
      </c>
      <c r="C794">
        <v>45.6</v>
      </c>
      <c r="D794">
        <v>7</v>
      </c>
      <c r="E794">
        <v>0</v>
      </c>
    </row>
    <row r="795" spans="1:5" x14ac:dyDescent="0.35">
      <c r="A795">
        <v>10544</v>
      </c>
      <c r="B795">
        <v>67</v>
      </c>
      <c r="C795">
        <v>14</v>
      </c>
      <c r="D795">
        <v>7</v>
      </c>
      <c r="E795">
        <v>0</v>
      </c>
    </row>
    <row r="796" spans="1:5" x14ac:dyDescent="0.35">
      <c r="A796">
        <v>10545</v>
      </c>
      <c r="B796">
        <v>11</v>
      </c>
      <c r="C796">
        <v>21</v>
      </c>
      <c r="D796">
        <v>10</v>
      </c>
      <c r="E796">
        <v>0</v>
      </c>
    </row>
    <row r="797" spans="1:5" x14ac:dyDescent="0.35">
      <c r="A797">
        <v>10546</v>
      </c>
      <c r="B797">
        <v>7</v>
      </c>
      <c r="C797">
        <v>30</v>
      </c>
      <c r="D797">
        <v>10</v>
      </c>
      <c r="E797">
        <v>0</v>
      </c>
    </row>
    <row r="798" spans="1:5" x14ac:dyDescent="0.35">
      <c r="A798">
        <v>10546</v>
      </c>
      <c r="B798">
        <v>35</v>
      </c>
      <c r="C798">
        <v>18</v>
      </c>
      <c r="D798">
        <v>30</v>
      </c>
      <c r="E798">
        <v>0</v>
      </c>
    </row>
    <row r="799" spans="1:5" x14ac:dyDescent="0.35">
      <c r="A799">
        <v>10546</v>
      </c>
      <c r="B799">
        <v>62</v>
      </c>
      <c r="C799">
        <v>49.3</v>
      </c>
      <c r="D799">
        <v>40</v>
      </c>
      <c r="E799">
        <v>0</v>
      </c>
    </row>
    <row r="800" spans="1:5" x14ac:dyDescent="0.35">
      <c r="A800">
        <v>10547</v>
      </c>
      <c r="B800">
        <v>32</v>
      </c>
      <c r="C800">
        <v>32</v>
      </c>
      <c r="D800">
        <v>24</v>
      </c>
      <c r="E800">
        <v>0.15</v>
      </c>
    </row>
    <row r="801" spans="1:5" x14ac:dyDescent="0.35">
      <c r="A801">
        <v>10547</v>
      </c>
      <c r="B801">
        <v>36</v>
      </c>
      <c r="C801">
        <v>19</v>
      </c>
      <c r="D801">
        <v>60</v>
      </c>
      <c r="E801">
        <v>0</v>
      </c>
    </row>
    <row r="802" spans="1:5" x14ac:dyDescent="0.35">
      <c r="A802">
        <v>10548</v>
      </c>
      <c r="B802">
        <v>34</v>
      </c>
      <c r="C802">
        <v>14</v>
      </c>
      <c r="D802">
        <v>10</v>
      </c>
      <c r="E802">
        <v>0.25</v>
      </c>
    </row>
    <row r="803" spans="1:5" x14ac:dyDescent="0.35">
      <c r="A803">
        <v>10548</v>
      </c>
      <c r="B803">
        <v>41</v>
      </c>
      <c r="C803">
        <v>9.65</v>
      </c>
      <c r="D803">
        <v>14</v>
      </c>
      <c r="E803">
        <v>0</v>
      </c>
    </row>
    <row r="804" spans="1:5" x14ac:dyDescent="0.35">
      <c r="A804">
        <v>10549</v>
      </c>
      <c r="B804">
        <v>31</v>
      </c>
      <c r="C804">
        <v>12.5</v>
      </c>
      <c r="D804">
        <v>55</v>
      </c>
      <c r="E804">
        <v>0.15</v>
      </c>
    </row>
    <row r="805" spans="1:5" x14ac:dyDescent="0.35">
      <c r="A805">
        <v>10549</v>
      </c>
      <c r="B805">
        <v>45</v>
      </c>
      <c r="C805">
        <v>9.5</v>
      </c>
      <c r="D805">
        <v>100</v>
      </c>
      <c r="E805">
        <v>0.15</v>
      </c>
    </row>
    <row r="806" spans="1:5" x14ac:dyDescent="0.35">
      <c r="A806">
        <v>10549</v>
      </c>
      <c r="B806">
        <v>51</v>
      </c>
      <c r="C806">
        <v>53</v>
      </c>
      <c r="D806">
        <v>48</v>
      </c>
      <c r="E806">
        <v>0.15</v>
      </c>
    </row>
    <row r="807" spans="1:5" x14ac:dyDescent="0.35">
      <c r="A807">
        <v>10550</v>
      </c>
      <c r="B807">
        <v>17</v>
      </c>
      <c r="C807">
        <v>39</v>
      </c>
      <c r="D807">
        <v>8</v>
      </c>
      <c r="E807">
        <v>0.1</v>
      </c>
    </row>
    <row r="808" spans="1:5" x14ac:dyDescent="0.35">
      <c r="A808">
        <v>10550</v>
      </c>
      <c r="B808">
        <v>19</v>
      </c>
      <c r="C808">
        <v>9.1999999999999993</v>
      </c>
      <c r="D808">
        <v>10</v>
      </c>
      <c r="E808">
        <v>0</v>
      </c>
    </row>
    <row r="809" spans="1:5" x14ac:dyDescent="0.35">
      <c r="A809">
        <v>10550</v>
      </c>
      <c r="B809">
        <v>21</v>
      </c>
      <c r="C809">
        <v>10</v>
      </c>
      <c r="D809">
        <v>6</v>
      </c>
      <c r="E809">
        <v>0.1</v>
      </c>
    </row>
    <row r="810" spans="1:5" x14ac:dyDescent="0.35">
      <c r="A810">
        <v>10550</v>
      </c>
      <c r="B810">
        <v>61</v>
      </c>
      <c r="C810">
        <v>28.5</v>
      </c>
      <c r="D810">
        <v>10</v>
      </c>
      <c r="E810">
        <v>0.1</v>
      </c>
    </row>
    <row r="811" spans="1:5" x14ac:dyDescent="0.35">
      <c r="A811">
        <v>10551</v>
      </c>
      <c r="B811">
        <v>16</v>
      </c>
      <c r="C811">
        <v>17.45</v>
      </c>
      <c r="D811">
        <v>40</v>
      </c>
      <c r="E811">
        <v>0.15</v>
      </c>
    </row>
    <row r="812" spans="1:5" x14ac:dyDescent="0.35">
      <c r="A812">
        <v>10551</v>
      </c>
      <c r="B812">
        <v>35</v>
      </c>
      <c r="C812">
        <v>18</v>
      </c>
      <c r="D812">
        <v>20</v>
      </c>
      <c r="E812">
        <v>0.15</v>
      </c>
    </row>
    <row r="813" spans="1:5" x14ac:dyDescent="0.35">
      <c r="A813">
        <v>10551</v>
      </c>
      <c r="B813">
        <v>44</v>
      </c>
      <c r="C813">
        <v>19.45</v>
      </c>
      <c r="D813">
        <v>40</v>
      </c>
      <c r="E813">
        <v>0</v>
      </c>
    </row>
    <row r="814" spans="1:5" x14ac:dyDescent="0.35">
      <c r="A814">
        <v>10552</v>
      </c>
      <c r="B814">
        <v>69</v>
      </c>
      <c r="C814">
        <v>36</v>
      </c>
      <c r="D814">
        <v>18</v>
      </c>
      <c r="E814">
        <v>0</v>
      </c>
    </row>
    <row r="815" spans="1:5" x14ac:dyDescent="0.35">
      <c r="A815">
        <v>10552</v>
      </c>
      <c r="B815">
        <v>75</v>
      </c>
      <c r="C815">
        <v>7.75</v>
      </c>
      <c r="D815">
        <v>30</v>
      </c>
      <c r="E815">
        <v>0</v>
      </c>
    </row>
    <row r="816" spans="1:5" x14ac:dyDescent="0.35">
      <c r="A816">
        <v>10553</v>
      </c>
      <c r="B816">
        <v>11</v>
      </c>
      <c r="C816">
        <v>21</v>
      </c>
      <c r="D816">
        <v>15</v>
      </c>
      <c r="E816">
        <v>0</v>
      </c>
    </row>
    <row r="817" spans="1:5" x14ac:dyDescent="0.35">
      <c r="A817">
        <v>10553</v>
      </c>
      <c r="B817">
        <v>16</v>
      </c>
      <c r="C817">
        <v>17.45</v>
      </c>
      <c r="D817">
        <v>14</v>
      </c>
      <c r="E817">
        <v>0</v>
      </c>
    </row>
    <row r="818" spans="1:5" x14ac:dyDescent="0.35">
      <c r="A818">
        <v>10553</v>
      </c>
      <c r="B818">
        <v>22</v>
      </c>
      <c r="C818">
        <v>21</v>
      </c>
      <c r="D818">
        <v>24</v>
      </c>
      <c r="E818">
        <v>0</v>
      </c>
    </row>
    <row r="819" spans="1:5" x14ac:dyDescent="0.35">
      <c r="A819">
        <v>10553</v>
      </c>
      <c r="B819">
        <v>31</v>
      </c>
      <c r="C819">
        <v>12.5</v>
      </c>
      <c r="D819">
        <v>30</v>
      </c>
      <c r="E819">
        <v>0</v>
      </c>
    </row>
    <row r="820" spans="1:5" x14ac:dyDescent="0.35">
      <c r="A820">
        <v>10553</v>
      </c>
      <c r="B820">
        <v>35</v>
      </c>
      <c r="C820">
        <v>18</v>
      </c>
      <c r="D820">
        <v>6</v>
      </c>
      <c r="E820">
        <v>0</v>
      </c>
    </row>
    <row r="821" spans="1:5" x14ac:dyDescent="0.35">
      <c r="A821">
        <v>10554</v>
      </c>
      <c r="B821">
        <v>16</v>
      </c>
      <c r="C821">
        <v>17.45</v>
      </c>
      <c r="D821">
        <v>30</v>
      </c>
      <c r="E821">
        <v>0.05</v>
      </c>
    </row>
    <row r="822" spans="1:5" x14ac:dyDescent="0.35">
      <c r="A822">
        <v>10554</v>
      </c>
      <c r="B822">
        <v>23</v>
      </c>
      <c r="C822">
        <v>9</v>
      </c>
      <c r="D822">
        <v>20</v>
      </c>
      <c r="E822">
        <v>0.05</v>
      </c>
    </row>
    <row r="823" spans="1:5" x14ac:dyDescent="0.35">
      <c r="A823">
        <v>10554</v>
      </c>
      <c r="B823">
        <v>62</v>
      </c>
      <c r="C823">
        <v>49.3</v>
      </c>
      <c r="D823">
        <v>20</v>
      </c>
      <c r="E823">
        <v>0.05</v>
      </c>
    </row>
    <row r="824" spans="1:5" x14ac:dyDescent="0.35">
      <c r="A824">
        <v>10554</v>
      </c>
      <c r="B824">
        <v>77</v>
      </c>
      <c r="C824">
        <v>13</v>
      </c>
      <c r="D824">
        <v>10</v>
      </c>
      <c r="E824">
        <v>0.05</v>
      </c>
    </row>
    <row r="825" spans="1:5" x14ac:dyDescent="0.35">
      <c r="A825">
        <v>10555</v>
      </c>
      <c r="B825">
        <v>14</v>
      </c>
      <c r="C825">
        <v>23.25</v>
      </c>
      <c r="D825">
        <v>30</v>
      </c>
      <c r="E825">
        <v>0.2</v>
      </c>
    </row>
    <row r="826" spans="1:5" x14ac:dyDescent="0.35">
      <c r="A826">
        <v>10555</v>
      </c>
      <c r="B826">
        <v>19</v>
      </c>
      <c r="C826">
        <v>9.1999999999999993</v>
      </c>
      <c r="D826">
        <v>35</v>
      </c>
      <c r="E826">
        <v>0.2</v>
      </c>
    </row>
    <row r="827" spans="1:5" x14ac:dyDescent="0.35">
      <c r="A827">
        <v>10555</v>
      </c>
      <c r="B827">
        <v>24</v>
      </c>
      <c r="C827">
        <v>4.5</v>
      </c>
      <c r="D827">
        <v>18</v>
      </c>
      <c r="E827">
        <v>0.2</v>
      </c>
    </row>
    <row r="828" spans="1:5" x14ac:dyDescent="0.35">
      <c r="A828">
        <v>10555</v>
      </c>
      <c r="B828">
        <v>51</v>
      </c>
      <c r="C828">
        <v>53</v>
      </c>
      <c r="D828">
        <v>20</v>
      </c>
      <c r="E828">
        <v>0.2</v>
      </c>
    </row>
    <row r="829" spans="1:5" x14ac:dyDescent="0.35">
      <c r="A829">
        <v>10555</v>
      </c>
      <c r="B829">
        <v>56</v>
      </c>
      <c r="C829">
        <v>38</v>
      </c>
      <c r="D829">
        <v>40</v>
      </c>
      <c r="E829">
        <v>0.2</v>
      </c>
    </row>
    <row r="830" spans="1:5" x14ac:dyDescent="0.35">
      <c r="A830">
        <v>10556</v>
      </c>
      <c r="B830">
        <v>72</v>
      </c>
      <c r="C830">
        <v>34.799999999999997</v>
      </c>
      <c r="D830">
        <v>24</v>
      </c>
      <c r="E830">
        <v>0</v>
      </c>
    </row>
    <row r="831" spans="1:5" x14ac:dyDescent="0.35">
      <c r="A831">
        <v>10557</v>
      </c>
      <c r="B831">
        <v>64</v>
      </c>
      <c r="C831">
        <v>33.25</v>
      </c>
      <c r="D831">
        <v>30</v>
      </c>
      <c r="E831">
        <v>0</v>
      </c>
    </row>
    <row r="832" spans="1:5" x14ac:dyDescent="0.35">
      <c r="A832">
        <v>10557</v>
      </c>
      <c r="B832">
        <v>75</v>
      </c>
      <c r="C832">
        <v>7.75</v>
      </c>
      <c r="D832">
        <v>20</v>
      </c>
      <c r="E832">
        <v>0</v>
      </c>
    </row>
    <row r="833" spans="1:5" x14ac:dyDescent="0.35">
      <c r="A833">
        <v>10558</v>
      </c>
      <c r="B833">
        <v>47</v>
      </c>
      <c r="C833">
        <v>9.5</v>
      </c>
      <c r="D833">
        <v>25</v>
      </c>
      <c r="E833">
        <v>0</v>
      </c>
    </row>
    <row r="834" spans="1:5" x14ac:dyDescent="0.35">
      <c r="A834">
        <v>10558</v>
      </c>
      <c r="B834">
        <v>51</v>
      </c>
      <c r="C834">
        <v>53</v>
      </c>
      <c r="D834">
        <v>20</v>
      </c>
      <c r="E834">
        <v>0</v>
      </c>
    </row>
    <row r="835" spans="1:5" x14ac:dyDescent="0.35">
      <c r="A835">
        <v>10558</v>
      </c>
      <c r="B835">
        <v>52</v>
      </c>
      <c r="C835">
        <v>7</v>
      </c>
      <c r="D835">
        <v>30</v>
      </c>
      <c r="E835">
        <v>0</v>
      </c>
    </row>
    <row r="836" spans="1:5" x14ac:dyDescent="0.35">
      <c r="A836">
        <v>10558</v>
      </c>
      <c r="B836">
        <v>53</v>
      </c>
      <c r="C836">
        <v>32.799999999999997</v>
      </c>
      <c r="D836">
        <v>18</v>
      </c>
      <c r="E836">
        <v>0</v>
      </c>
    </row>
    <row r="837" spans="1:5" x14ac:dyDescent="0.35">
      <c r="A837">
        <v>10558</v>
      </c>
      <c r="B837">
        <v>73</v>
      </c>
      <c r="C837">
        <v>15</v>
      </c>
      <c r="D837">
        <v>3</v>
      </c>
      <c r="E837">
        <v>0</v>
      </c>
    </row>
    <row r="838" spans="1:5" x14ac:dyDescent="0.35">
      <c r="A838">
        <v>10559</v>
      </c>
      <c r="B838">
        <v>41</v>
      </c>
      <c r="C838">
        <v>9.65</v>
      </c>
      <c r="D838">
        <v>12</v>
      </c>
      <c r="E838">
        <v>0.05</v>
      </c>
    </row>
    <row r="839" spans="1:5" x14ac:dyDescent="0.35">
      <c r="A839">
        <v>10559</v>
      </c>
      <c r="B839">
        <v>55</v>
      </c>
      <c r="C839">
        <v>24</v>
      </c>
      <c r="D839">
        <v>18</v>
      </c>
      <c r="E839">
        <v>0.05</v>
      </c>
    </row>
    <row r="840" spans="1:5" x14ac:dyDescent="0.35">
      <c r="A840">
        <v>10560</v>
      </c>
      <c r="B840">
        <v>30</v>
      </c>
      <c r="C840">
        <v>25.89</v>
      </c>
      <c r="D840">
        <v>20</v>
      </c>
      <c r="E840">
        <v>0</v>
      </c>
    </row>
    <row r="841" spans="1:5" x14ac:dyDescent="0.35">
      <c r="A841">
        <v>10560</v>
      </c>
      <c r="B841">
        <v>62</v>
      </c>
      <c r="C841">
        <v>49.3</v>
      </c>
      <c r="D841">
        <v>15</v>
      </c>
      <c r="E841">
        <v>0.25</v>
      </c>
    </row>
    <row r="842" spans="1:5" x14ac:dyDescent="0.35">
      <c r="A842">
        <v>10561</v>
      </c>
      <c r="B842">
        <v>44</v>
      </c>
      <c r="C842">
        <v>19.45</v>
      </c>
      <c r="D842">
        <v>10</v>
      </c>
      <c r="E842">
        <v>0</v>
      </c>
    </row>
    <row r="843" spans="1:5" x14ac:dyDescent="0.35">
      <c r="A843">
        <v>10561</v>
      </c>
      <c r="B843">
        <v>51</v>
      </c>
      <c r="C843">
        <v>53</v>
      </c>
      <c r="D843">
        <v>50</v>
      </c>
      <c r="E843">
        <v>0</v>
      </c>
    </row>
    <row r="844" spans="1:5" x14ac:dyDescent="0.35">
      <c r="A844">
        <v>10562</v>
      </c>
      <c r="B844">
        <v>33</v>
      </c>
      <c r="C844">
        <v>2.5</v>
      </c>
      <c r="D844">
        <v>20</v>
      </c>
      <c r="E844">
        <v>0.1</v>
      </c>
    </row>
    <row r="845" spans="1:5" x14ac:dyDescent="0.35">
      <c r="A845">
        <v>10562</v>
      </c>
      <c r="B845">
        <v>62</v>
      </c>
      <c r="C845">
        <v>49.3</v>
      </c>
      <c r="D845">
        <v>10</v>
      </c>
      <c r="E845">
        <v>0.1</v>
      </c>
    </row>
    <row r="846" spans="1:5" x14ac:dyDescent="0.35">
      <c r="A846">
        <v>10563</v>
      </c>
      <c r="B846">
        <v>36</v>
      </c>
      <c r="C846">
        <v>19</v>
      </c>
      <c r="D846">
        <v>25</v>
      </c>
      <c r="E846">
        <v>0</v>
      </c>
    </row>
    <row r="847" spans="1:5" x14ac:dyDescent="0.35">
      <c r="A847">
        <v>10563</v>
      </c>
      <c r="B847">
        <v>52</v>
      </c>
      <c r="C847">
        <v>7</v>
      </c>
      <c r="D847">
        <v>70</v>
      </c>
      <c r="E847">
        <v>0</v>
      </c>
    </row>
    <row r="848" spans="1:5" x14ac:dyDescent="0.35">
      <c r="A848">
        <v>10564</v>
      </c>
      <c r="B848">
        <v>17</v>
      </c>
      <c r="C848">
        <v>39</v>
      </c>
      <c r="D848">
        <v>16</v>
      </c>
      <c r="E848">
        <v>0.05</v>
      </c>
    </row>
    <row r="849" spans="1:5" x14ac:dyDescent="0.35">
      <c r="A849">
        <v>10564</v>
      </c>
      <c r="B849">
        <v>31</v>
      </c>
      <c r="C849">
        <v>12.5</v>
      </c>
      <c r="D849">
        <v>6</v>
      </c>
      <c r="E849">
        <v>0.05</v>
      </c>
    </row>
    <row r="850" spans="1:5" x14ac:dyDescent="0.35">
      <c r="A850">
        <v>10564</v>
      </c>
      <c r="B850">
        <v>55</v>
      </c>
      <c r="C850">
        <v>24</v>
      </c>
      <c r="D850">
        <v>25</v>
      </c>
      <c r="E850">
        <v>0.05</v>
      </c>
    </row>
    <row r="851" spans="1:5" x14ac:dyDescent="0.35">
      <c r="A851">
        <v>10565</v>
      </c>
      <c r="B851">
        <v>24</v>
      </c>
      <c r="C851">
        <v>4.5</v>
      </c>
      <c r="D851">
        <v>25</v>
      </c>
      <c r="E851">
        <v>0.1</v>
      </c>
    </row>
    <row r="852" spans="1:5" x14ac:dyDescent="0.35">
      <c r="A852">
        <v>10565</v>
      </c>
      <c r="B852">
        <v>64</v>
      </c>
      <c r="C852">
        <v>33.25</v>
      </c>
      <c r="D852">
        <v>18</v>
      </c>
      <c r="E852">
        <v>0.1</v>
      </c>
    </row>
    <row r="853" spans="1:5" x14ac:dyDescent="0.35">
      <c r="A853">
        <v>10566</v>
      </c>
      <c r="B853">
        <v>11</v>
      </c>
      <c r="C853">
        <v>21</v>
      </c>
      <c r="D853">
        <v>35</v>
      </c>
      <c r="E853">
        <v>0.15</v>
      </c>
    </row>
    <row r="854" spans="1:5" x14ac:dyDescent="0.35">
      <c r="A854">
        <v>10566</v>
      </c>
      <c r="B854">
        <v>18</v>
      </c>
      <c r="C854">
        <v>62.5</v>
      </c>
      <c r="D854">
        <v>18</v>
      </c>
      <c r="E854">
        <v>0.15</v>
      </c>
    </row>
    <row r="855" spans="1:5" x14ac:dyDescent="0.35">
      <c r="A855">
        <v>10566</v>
      </c>
      <c r="B855">
        <v>76</v>
      </c>
      <c r="C855">
        <v>18</v>
      </c>
      <c r="D855">
        <v>10</v>
      </c>
      <c r="E855">
        <v>0</v>
      </c>
    </row>
    <row r="856" spans="1:5" x14ac:dyDescent="0.35">
      <c r="A856">
        <v>10567</v>
      </c>
      <c r="B856">
        <v>31</v>
      </c>
      <c r="C856">
        <v>12.5</v>
      </c>
      <c r="D856">
        <v>60</v>
      </c>
      <c r="E856">
        <v>0.2</v>
      </c>
    </row>
    <row r="857" spans="1:5" x14ac:dyDescent="0.35">
      <c r="A857">
        <v>10567</v>
      </c>
      <c r="B857">
        <v>51</v>
      </c>
      <c r="C857">
        <v>53</v>
      </c>
      <c r="D857">
        <v>3</v>
      </c>
      <c r="E857">
        <v>0</v>
      </c>
    </row>
    <row r="858" spans="1:5" x14ac:dyDescent="0.35">
      <c r="A858">
        <v>10567</v>
      </c>
      <c r="B858">
        <v>59</v>
      </c>
      <c r="C858">
        <v>55</v>
      </c>
      <c r="D858">
        <v>40</v>
      </c>
      <c r="E858">
        <v>0.2</v>
      </c>
    </row>
    <row r="859" spans="1:5" x14ac:dyDescent="0.35">
      <c r="A859">
        <v>10568</v>
      </c>
      <c r="B859">
        <v>10</v>
      </c>
      <c r="C859">
        <v>31</v>
      </c>
      <c r="D859">
        <v>5</v>
      </c>
      <c r="E859">
        <v>0</v>
      </c>
    </row>
    <row r="860" spans="1:5" x14ac:dyDescent="0.35">
      <c r="A860">
        <v>10569</v>
      </c>
      <c r="B860">
        <v>31</v>
      </c>
      <c r="C860">
        <v>12.5</v>
      </c>
      <c r="D860">
        <v>35</v>
      </c>
      <c r="E860">
        <v>0.2</v>
      </c>
    </row>
    <row r="861" spans="1:5" x14ac:dyDescent="0.35">
      <c r="A861">
        <v>10569</v>
      </c>
      <c r="B861">
        <v>76</v>
      </c>
      <c r="C861">
        <v>18</v>
      </c>
      <c r="D861">
        <v>30</v>
      </c>
      <c r="E861">
        <v>0</v>
      </c>
    </row>
    <row r="862" spans="1:5" x14ac:dyDescent="0.35">
      <c r="A862">
        <v>10570</v>
      </c>
      <c r="B862">
        <v>11</v>
      </c>
      <c r="C862">
        <v>21</v>
      </c>
      <c r="D862">
        <v>15</v>
      </c>
      <c r="E862">
        <v>0.05</v>
      </c>
    </row>
    <row r="863" spans="1:5" x14ac:dyDescent="0.35">
      <c r="A863">
        <v>10570</v>
      </c>
      <c r="B863">
        <v>56</v>
      </c>
      <c r="C863">
        <v>38</v>
      </c>
      <c r="D863">
        <v>60</v>
      </c>
      <c r="E863">
        <v>0.05</v>
      </c>
    </row>
    <row r="864" spans="1:5" x14ac:dyDescent="0.35">
      <c r="A864">
        <v>10571</v>
      </c>
      <c r="B864">
        <v>14</v>
      </c>
      <c r="C864">
        <v>23.25</v>
      </c>
      <c r="D864">
        <v>11</v>
      </c>
      <c r="E864">
        <v>0.15</v>
      </c>
    </row>
    <row r="865" spans="1:5" x14ac:dyDescent="0.35">
      <c r="A865">
        <v>10571</v>
      </c>
      <c r="B865">
        <v>42</v>
      </c>
      <c r="C865">
        <v>14</v>
      </c>
      <c r="D865">
        <v>28</v>
      </c>
      <c r="E865">
        <v>0.15</v>
      </c>
    </row>
    <row r="866" spans="1:5" x14ac:dyDescent="0.35">
      <c r="A866">
        <v>10572</v>
      </c>
      <c r="B866">
        <v>16</v>
      </c>
      <c r="C866">
        <v>17.45</v>
      </c>
      <c r="D866">
        <v>12</v>
      </c>
      <c r="E866">
        <v>0.1</v>
      </c>
    </row>
    <row r="867" spans="1:5" x14ac:dyDescent="0.35">
      <c r="A867">
        <v>10572</v>
      </c>
      <c r="B867">
        <v>32</v>
      </c>
      <c r="C867">
        <v>32</v>
      </c>
      <c r="D867">
        <v>10</v>
      </c>
      <c r="E867">
        <v>0.1</v>
      </c>
    </row>
    <row r="868" spans="1:5" x14ac:dyDescent="0.35">
      <c r="A868">
        <v>10572</v>
      </c>
      <c r="B868">
        <v>40</v>
      </c>
      <c r="C868">
        <v>18.399999999999999</v>
      </c>
      <c r="D868">
        <v>50</v>
      </c>
      <c r="E868">
        <v>0</v>
      </c>
    </row>
    <row r="869" spans="1:5" x14ac:dyDescent="0.35">
      <c r="A869">
        <v>10572</v>
      </c>
      <c r="B869">
        <v>75</v>
      </c>
      <c r="C869">
        <v>7.75</v>
      </c>
      <c r="D869">
        <v>15</v>
      </c>
      <c r="E869">
        <v>0.1</v>
      </c>
    </row>
    <row r="870" spans="1:5" x14ac:dyDescent="0.35">
      <c r="A870">
        <v>10573</v>
      </c>
      <c r="B870">
        <v>17</v>
      </c>
      <c r="C870">
        <v>39</v>
      </c>
      <c r="D870">
        <v>18</v>
      </c>
      <c r="E870">
        <v>0</v>
      </c>
    </row>
    <row r="871" spans="1:5" x14ac:dyDescent="0.35">
      <c r="A871">
        <v>10573</v>
      </c>
      <c r="B871">
        <v>34</v>
      </c>
      <c r="C871">
        <v>14</v>
      </c>
      <c r="D871">
        <v>40</v>
      </c>
      <c r="E871">
        <v>0</v>
      </c>
    </row>
    <row r="872" spans="1:5" x14ac:dyDescent="0.35">
      <c r="A872">
        <v>10573</v>
      </c>
      <c r="B872">
        <v>53</v>
      </c>
      <c r="C872">
        <v>32.799999999999997</v>
      </c>
      <c r="D872">
        <v>25</v>
      </c>
      <c r="E872">
        <v>0</v>
      </c>
    </row>
    <row r="873" spans="1:5" x14ac:dyDescent="0.35">
      <c r="A873">
        <v>10574</v>
      </c>
      <c r="B873">
        <v>33</v>
      </c>
      <c r="C873">
        <v>2.5</v>
      </c>
      <c r="D873">
        <v>14</v>
      </c>
      <c r="E873">
        <v>0</v>
      </c>
    </row>
    <row r="874" spans="1:5" x14ac:dyDescent="0.35">
      <c r="A874">
        <v>10574</v>
      </c>
      <c r="B874">
        <v>40</v>
      </c>
      <c r="C874">
        <v>18.399999999999999</v>
      </c>
      <c r="D874">
        <v>2</v>
      </c>
      <c r="E874">
        <v>0</v>
      </c>
    </row>
    <row r="875" spans="1:5" x14ac:dyDescent="0.35">
      <c r="A875">
        <v>10574</v>
      </c>
      <c r="B875">
        <v>62</v>
      </c>
      <c r="C875">
        <v>49.3</v>
      </c>
      <c r="D875">
        <v>10</v>
      </c>
      <c r="E875">
        <v>0</v>
      </c>
    </row>
    <row r="876" spans="1:5" x14ac:dyDescent="0.35">
      <c r="A876">
        <v>10574</v>
      </c>
      <c r="B876">
        <v>64</v>
      </c>
      <c r="C876">
        <v>33.25</v>
      </c>
      <c r="D876">
        <v>6</v>
      </c>
      <c r="E876">
        <v>0</v>
      </c>
    </row>
    <row r="877" spans="1:5" x14ac:dyDescent="0.35">
      <c r="A877">
        <v>10575</v>
      </c>
      <c r="B877">
        <v>59</v>
      </c>
      <c r="C877">
        <v>55</v>
      </c>
      <c r="D877">
        <v>12</v>
      </c>
      <c r="E877">
        <v>0</v>
      </c>
    </row>
    <row r="878" spans="1:5" x14ac:dyDescent="0.35">
      <c r="A878">
        <v>10575</v>
      </c>
      <c r="B878">
        <v>63</v>
      </c>
      <c r="C878">
        <v>43.9</v>
      </c>
      <c r="D878">
        <v>6</v>
      </c>
      <c r="E878">
        <v>0</v>
      </c>
    </row>
    <row r="879" spans="1:5" x14ac:dyDescent="0.35">
      <c r="A879">
        <v>10575</v>
      </c>
      <c r="B879">
        <v>72</v>
      </c>
      <c r="C879">
        <v>34.799999999999997</v>
      </c>
      <c r="D879">
        <v>30</v>
      </c>
      <c r="E879">
        <v>0</v>
      </c>
    </row>
    <row r="880" spans="1:5" x14ac:dyDescent="0.35">
      <c r="A880">
        <v>10575</v>
      </c>
      <c r="B880">
        <v>76</v>
      </c>
      <c r="C880">
        <v>18</v>
      </c>
      <c r="D880">
        <v>10</v>
      </c>
      <c r="E880">
        <v>0</v>
      </c>
    </row>
    <row r="881" spans="1:5" x14ac:dyDescent="0.35">
      <c r="A881">
        <v>10576</v>
      </c>
      <c r="B881">
        <v>1</v>
      </c>
      <c r="C881">
        <v>18</v>
      </c>
      <c r="D881">
        <v>10</v>
      </c>
      <c r="E881">
        <v>0</v>
      </c>
    </row>
    <row r="882" spans="1:5" x14ac:dyDescent="0.35">
      <c r="A882">
        <v>10576</v>
      </c>
      <c r="B882">
        <v>31</v>
      </c>
      <c r="C882">
        <v>12.5</v>
      </c>
      <c r="D882">
        <v>20</v>
      </c>
      <c r="E882">
        <v>0</v>
      </c>
    </row>
    <row r="883" spans="1:5" x14ac:dyDescent="0.35">
      <c r="A883">
        <v>10576</v>
      </c>
      <c r="B883">
        <v>44</v>
      </c>
      <c r="C883">
        <v>19.45</v>
      </c>
      <c r="D883">
        <v>21</v>
      </c>
      <c r="E883">
        <v>0</v>
      </c>
    </row>
    <row r="884" spans="1:5" x14ac:dyDescent="0.35">
      <c r="A884">
        <v>10577</v>
      </c>
      <c r="B884">
        <v>39</v>
      </c>
      <c r="C884">
        <v>18</v>
      </c>
      <c r="D884">
        <v>10</v>
      </c>
      <c r="E884">
        <v>0</v>
      </c>
    </row>
    <row r="885" spans="1:5" x14ac:dyDescent="0.35">
      <c r="A885">
        <v>10577</v>
      </c>
      <c r="B885">
        <v>75</v>
      </c>
      <c r="C885">
        <v>7.75</v>
      </c>
      <c r="D885">
        <v>20</v>
      </c>
      <c r="E885">
        <v>0</v>
      </c>
    </row>
    <row r="886" spans="1:5" x14ac:dyDescent="0.35">
      <c r="A886">
        <v>10577</v>
      </c>
      <c r="B886">
        <v>77</v>
      </c>
      <c r="C886">
        <v>13</v>
      </c>
      <c r="D886">
        <v>18</v>
      </c>
      <c r="E886">
        <v>0</v>
      </c>
    </row>
    <row r="887" spans="1:5" x14ac:dyDescent="0.35">
      <c r="A887">
        <v>10578</v>
      </c>
      <c r="B887">
        <v>35</v>
      </c>
      <c r="C887">
        <v>18</v>
      </c>
      <c r="D887">
        <v>20</v>
      </c>
      <c r="E887">
        <v>0</v>
      </c>
    </row>
    <row r="888" spans="1:5" x14ac:dyDescent="0.35">
      <c r="A888">
        <v>10578</v>
      </c>
      <c r="B888">
        <v>57</v>
      </c>
      <c r="C888">
        <v>19.5</v>
      </c>
      <c r="D888">
        <v>6</v>
      </c>
      <c r="E888">
        <v>0</v>
      </c>
    </row>
    <row r="889" spans="1:5" x14ac:dyDescent="0.35">
      <c r="A889">
        <v>10579</v>
      </c>
      <c r="B889">
        <v>15</v>
      </c>
      <c r="C889">
        <v>15.5</v>
      </c>
      <c r="D889">
        <v>10</v>
      </c>
      <c r="E889">
        <v>0</v>
      </c>
    </row>
    <row r="890" spans="1:5" x14ac:dyDescent="0.35">
      <c r="A890">
        <v>10579</v>
      </c>
      <c r="B890">
        <v>75</v>
      </c>
      <c r="C890">
        <v>7.75</v>
      </c>
      <c r="D890">
        <v>21</v>
      </c>
      <c r="E890">
        <v>0</v>
      </c>
    </row>
    <row r="891" spans="1:5" x14ac:dyDescent="0.35">
      <c r="A891">
        <v>10580</v>
      </c>
      <c r="B891">
        <v>14</v>
      </c>
      <c r="C891">
        <v>23.25</v>
      </c>
      <c r="D891">
        <v>15</v>
      </c>
      <c r="E891">
        <v>0.05</v>
      </c>
    </row>
    <row r="892" spans="1:5" x14ac:dyDescent="0.35">
      <c r="A892">
        <v>10580</v>
      </c>
      <c r="B892">
        <v>41</v>
      </c>
      <c r="C892">
        <v>9.65</v>
      </c>
      <c r="D892">
        <v>9</v>
      </c>
      <c r="E892">
        <v>0.05</v>
      </c>
    </row>
    <row r="893" spans="1:5" x14ac:dyDescent="0.35">
      <c r="A893">
        <v>10580</v>
      </c>
      <c r="B893">
        <v>65</v>
      </c>
      <c r="C893">
        <v>21.05</v>
      </c>
      <c r="D893">
        <v>30</v>
      </c>
      <c r="E893">
        <v>0.05</v>
      </c>
    </row>
    <row r="894" spans="1:5" x14ac:dyDescent="0.35">
      <c r="A894">
        <v>10581</v>
      </c>
      <c r="B894">
        <v>75</v>
      </c>
      <c r="C894">
        <v>7.75</v>
      </c>
      <c r="D894">
        <v>50</v>
      </c>
      <c r="E894">
        <v>0.2</v>
      </c>
    </row>
    <row r="895" spans="1:5" x14ac:dyDescent="0.35">
      <c r="A895">
        <v>10582</v>
      </c>
      <c r="B895">
        <v>57</v>
      </c>
      <c r="C895">
        <v>19.5</v>
      </c>
      <c r="D895">
        <v>4</v>
      </c>
      <c r="E895">
        <v>0</v>
      </c>
    </row>
    <row r="896" spans="1:5" x14ac:dyDescent="0.35">
      <c r="A896">
        <v>10582</v>
      </c>
      <c r="B896">
        <v>76</v>
      </c>
      <c r="C896">
        <v>18</v>
      </c>
      <c r="D896">
        <v>14</v>
      </c>
      <c r="E896">
        <v>0</v>
      </c>
    </row>
    <row r="897" spans="1:5" x14ac:dyDescent="0.35">
      <c r="A897">
        <v>10583</v>
      </c>
      <c r="B897">
        <v>29</v>
      </c>
      <c r="C897">
        <v>123.79</v>
      </c>
      <c r="D897">
        <v>10</v>
      </c>
      <c r="E897">
        <v>0</v>
      </c>
    </row>
    <row r="898" spans="1:5" x14ac:dyDescent="0.35">
      <c r="A898">
        <v>10583</v>
      </c>
      <c r="B898">
        <v>60</v>
      </c>
      <c r="C898">
        <v>34</v>
      </c>
      <c r="D898">
        <v>24</v>
      </c>
      <c r="E898">
        <v>0.15</v>
      </c>
    </row>
    <row r="899" spans="1:5" x14ac:dyDescent="0.35">
      <c r="A899">
        <v>10583</v>
      </c>
      <c r="B899">
        <v>69</v>
      </c>
      <c r="C899">
        <v>36</v>
      </c>
      <c r="D899">
        <v>10</v>
      </c>
      <c r="E899">
        <v>0.15</v>
      </c>
    </row>
    <row r="900" spans="1:5" x14ac:dyDescent="0.35">
      <c r="A900">
        <v>10584</v>
      </c>
      <c r="B900">
        <v>31</v>
      </c>
      <c r="C900">
        <v>12.5</v>
      </c>
      <c r="D900">
        <v>50</v>
      </c>
      <c r="E900">
        <v>0.05</v>
      </c>
    </row>
    <row r="901" spans="1:5" x14ac:dyDescent="0.35">
      <c r="A901">
        <v>10585</v>
      </c>
      <c r="B901">
        <v>47</v>
      </c>
      <c r="C901">
        <v>9.5</v>
      </c>
      <c r="D901">
        <v>15</v>
      </c>
      <c r="E901">
        <v>0</v>
      </c>
    </row>
    <row r="902" spans="1:5" x14ac:dyDescent="0.35">
      <c r="A902">
        <v>10586</v>
      </c>
      <c r="B902">
        <v>52</v>
      </c>
      <c r="C902">
        <v>7</v>
      </c>
      <c r="D902">
        <v>4</v>
      </c>
      <c r="E902">
        <v>0.15</v>
      </c>
    </row>
    <row r="903" spans="1:5" x14ac:dyDescent="0.35">
      <c r="A903">
        <v>10587</v>
      </c>
      <c r="B903">
        <v>26</v>
      </c>
      <c r="C903">
        <v>31.23</v>
      </c>
      <c r="D903">
        <v>6</v>
      </c>
      <c r="E903">
        <v>0</v>
      </c>
    </row>
    <row r="904" spans="1:5" x14ac:dyDescent="0.35">
      <c r="A904">
        <v>10587</v>
      </c>
      <c r="B904">
        <v>35</v>
      </c>
      <c r="C904">
        <v>18</v>
      </c>
      <c r="D904">
        <v>20</v>
      </c>
      <c r="E904">
        <v>0</v>
      </c>
    </row>
    <row r="905" spans="1:5" x14ac:dyDescent="0.35">
      <c r="A905">
        <v>10587</v>
      </c>
      <c r="B905">
        <v>77</v>
      </c>
      <c r="C905">
        <v>13</v>
      </c>
      <c r="D905">
        <v>20</v>
      </c>
      <c r="E905">
        <v>0</v>
      </c>
    </row>
    <row r="906" spans="1:5" x14ac:dyDescent="0.35">
      <c r="A906">
        <v>10588</v>
      </c>
      <c r="B906">
        <v>18</v>
      </c>
      <c r="C906">
        <v>62.5</v>
      </c>
      <c r="D906">
        <v>40</v>
      </c>
      <c r="E906">
        <v>0.2</v>
      </c>
    </row>
    <row r="907" spans="1:5" x14ac:dyDescent="0.35">
      <c r="A907">
        <v>10588</v>
      </c>
      <c r="B907">
        <v>42</v>
      </c>
      <c r="C907">
        <v>14</v>
      </c>
      <c r="D907">
        <v>100</v>
      </c>
      <c r="E907">
        <v>0.2</v>
      </c>
    </row>
    <row r="908" spans="1:5" x14ac:dyDescent="0.35">
      <c r="A908">
        <v>10589</v>
      </c>
      <c r="B908">
        <v>35</v>
      </c>
      <c r="C908">
        <v>18</v>
      </c>
      <c r="D908">
        <v>4</v>
      </c>
      <c r="E908">
        <v>0</v>
      </c>
    </row>
    <row r="909" spans="1:5" x14ac:dyDescent="0.35">
      <c r="A909">
        <v>10590</v>
      </c>
      <c r="B909">
        <v>1</v>
      </c>
      <c r="C909">
        <v>18</v>
      </c>
      <c r="D909">
        <v>20</v>
      </c>
      <c r="E909">
        <v>0</v>
      </c>
    </row>
    <row r="910" spans="1:5" x14ac:dyDescent="0.35">
      <c r="A910">
        <v>10590</v>
      </c>
      <c r="B910">
        <v>77</v>
      </c>
      <c r="C910">
        <v>13</v>
      </c>
      <c r="D910">
        <v>60</v>
      </c>
      <c r="E910">
        <v>0.05</v>
      </c>
    </row>
    <row r="911" spans="1:5" x14ac:dyDescent="0.35">
      <c r="A911">
        <v>10591</v>
      </c>
      <c r="B911">
        <v>3</v>
      </c>
      <c r="C911">
        <v>10</v>
      </c>
      <c r="D911">
        <v>14</v>
      </c>
      <c r="E911">
        <v>0</v>
      </c>
    </row>
    <row r="912" spans="1:5" x14ac:dyDescent="0.35">
      <c r="A912">
        <v>10591</v>
      </c>
      <c r="B912">
        <v>7</v>
      </c>
      <c r="C912">
        <v>30</v>
      </c>
      <c r="D912">
        <v>10</v>
      </c>
      <c r="E912">
        <v>0</v>
      </c>
    </row>
    <row r="913" spans="1:5" x14ac:dyDescent="0.35">
      <c r="A913">
        <v>10591</v>
      </c>
      <c r="B913">
        <v>54</v>
      </c>
      <c r="C913">
        <v>7.45</v>
      </c>
      <c r="D913">
        <v>50</v>
      </c>
      <c r="E913">
        <v>0</v>
      </c>
    </row>
    <row r="914" spans="1:5" x14ac:dyDescent="0.35">
      <c r="A914">
        <v>10592</v>
      </c>
      <c r="B914">
        <v>15</v>
      </c>
      <c r="C914">
        <v>15.5</v>
      </c>
      <c r="D914">
        <v>25</v>
      </c>
      <c r="E914">
        <v>0.05</v>
      </c>
    </row>
    <row r="915" spans="1:5" x14ac:dyDescent="0.35">
      <c r="A915">
        <v>10592</v>
      </c>
      <c r="B915">
        <v>26</v>
      </c>
      <c r="C915">
        <v>31.23</v>
      </c>
      <c r="D915">
        <v>5</v>
      </c>
      <c r="E915">
        <v>0.05</v>
      </c>
    </row>
    <row r="916" spans="1:5" x14ac:dyDescent="0.35">
      <c r="A916">
        <v>10593</v>
      </c>
      <c r="B916">
        <v>20</v>
      </c>
      <c r="C916">
        <v>81</v>
      </c>
      <c r="D916">
        <v>21</v>
      </c>
      <c r="E916">
        <v>0.2</v>
      </c>
    </row>
    <row r="917" spans="1:5" x14ac:dyDescent="0.35">
      <c r="A917">
        <v>10593</v>
      </c>
      <c r="B917">
        <v>69</v>
      </c>
      <c r="C917">
        <v>36</v>
      </c>
      <c r="D917">
        <v>20</v>
      </c>
      <c r="E917">
        <v>0.2</v>
      </c>
    </row>
    <row r="918" spans="1:5" x14ac:dyDescent="0.35">
      <c r="A918">
        <v>10593</v>
      </c>
      <c r="B918">
        <v>76</v>
      </c>
      <c r="C918">
        <v>18</v>
      </c>
      <c r="D918">
        <v>4</v>
      </c>
      <c r="E918">
        <v>0.2</v>
      </c>
    </row>
    <row r="919" spans="1:5" x14ac:dyDescent="0.35">
      <c r="A919">
        <v>10594</v>
      </c>
      <c r="B919">
        <v>52</v>
      </c>
      <c r="C919">
        <v>7</v>
      </c>
      <c r="D919">
        <v>24</v>
      </c>
      <c r="E919">
        <v>0</v>
      </c>
    </row>
    <row r="920" spans="1:5" x14ac:dyDescent="0.35">
      <c r="A920">
        <v>10594</v>
      </c>
      <c r="B920">
        <v>58</v>
      </c>
      <c r="C920">
        <v>13.25</v>
      </c>
      <c r="D920">
        <v>30</v>
      </c>
      <c r="E920">
        <v>0</v>
      </c>
    </row>
    <row r="921" spans="1:5" x14ac:dyDescent="0.35">
      <c r="A921">
        <v>10595</v>
      </c>
      <c r="B921">
        <v>35</v>
      </c>
      <c r="C921">
        <v>18</v>
      </c>
      <c r="D921">
        <v>30</v>
      </c>
      <c r="E921">
        <v>0.25</v>
      </c>
    </row>
    <row r="922" spans="1:5" x14ac:dyDescent="0.35">
      <c r="A922">
        <v>10595</v>
      </c>
      <c r="B922">
        <v>61</v>
      </c>
      <c r="C922">
        <v>28.5</v>
      </c>
      <c r="D922">
        <v>120</v>
      </c>
      <c r="E922">
        <v>0.25</v>
      </c>
    </row>
    <row r="923" spans="1:5" x14ac:dyDescent="0.35">
      <c r="A923">
        <v>10595</v>
      </c>
      <c r="B923">
        <v>69</v>
      </c>
      <c r="C923">
        <v>36</v>
      </c>
      <c r="D923">
        <v>65</v>
      </c>
      <c r="E923">
        <v>0.25</v>
      </c>
    </row>
    <row r="924" spans="1:5" x14ac:dyDescent="0.35">
      <c r="A924">
        <v>10596</v>
      </c>
      <c r="B924">
        <v>56</v>
      </c>
      <c r="C924">
        <v>38</v>
      </c>
      <c r="D924">
        <v>5</v>
      </c>
      <c r="E924">
        <v>0.2</v>
      </c>
    </row>
    <row r="925" spans="1:5" x14ac:dyDescent="0.35">
      <c r="A925">
        <v>10596</v>
      </c>
      <c r="B925">
        <v>63</v>
      </c>
      <c r="C925">
        <v>43.9</v>
      </c>
      <c r="D925">
        <v>24</v>
      </c>
      <c r="E925">
        <v>0.2</v>
      </c>
    </row>
    <row r="926" spans="1:5" x14ac:dyDescent="0.35">
      <c r="A926">
        <v>10596</v>
      </c>
      <c r="B926">
        <v>75</v>
      </c>
      <c r="C926">
        <v>7.75</v>
      </c>
      <c r="D926">
        <v>30</v>
      </c>
      <c r="E926">
        <v>0.2</v>
      </c>
    </row>
    <row r="927" spans="1:5" x14ac:dyDescent="0.35">
      <c r="A927">
        <v>10597</v>
      </c>
      <c r="B927">
        <v>24</v>
      </c>
      <c r="C927">
        <v>4.5</v>
      </c>
      <c r="D927">
        <v>35</v>
      </c>
      <c r="E927">
        <v>0.2</v>
      </c>
    </row>
    <row r="928" spans="1:5" x14ac:dyDescent="0.35">
      <c r="A928">
        <v>10597</v>
      </c>
      <c r="B928">
        <v>57</v>
      </c>
      <c r="C928">
        <v>19.5</v>
      </c>
      <c r="D928">
        <v>20</v>
      </c>
      <c r="E928">
        <v>0</v>
      </c>
    </row>
    <row r="929" spans="1:5" x14ac:dyDescent="0.35">
      <c r="A929">
        <v>10597</v>
      </c>
      <c r="B929">
        <v>65</v>
      </c>
      <c r="C929">
        <v>21.05</v>
      </c>
      <c r="D929">
        <v>12</v>
      </c>
      <c r="E929">
        <v>0.2</v>
      </c>
    </row>
    <row r="930" spans="1:5" x14ac:dyDescent="0.35">
      <c r="A930">
        <v>10598</v>
      </c>
      <c r="B930">
        <v>27</v>
      </c>
      <c r="C930">
        <v>43.9</v>
      </c>
      <c r="D930">
        <v>50</v>
      </c>
      <c r="E930">
        <v>0</v>
      </c>
    </row>
    <row r="931" spans="1:5" x14ac:dyDescent="0.35">
      <c r="A931">
        <v>10598</v>
      </c>
      <c r="B931">
        <v>71</v>
      </c>
      <c r="C931">
        <v>21.5</v>
      </c>
      <c r="D931">
        <v>9</v>
      </c>
      <c r="E931">
        <v>0</v>
      </c>
    </row>
    <row r="932" spans="1:5" x14ac:dyDescent="0.35">
      <c r="A932">
        <v>10599</v>
      </c>
      <c r="B932">
        <v>62</v>
      </c>
      <c r="C932">
        <v>49.3</v>
      </c>
      <c r="D932">
        <v>10</v>
      </c>
      <c r="E932">
        <v>0</v>
      </c>
    </row>
    <row r="933" spans="1:5" x14ac:dyDescent="0.35">
      <c r="A933">
        <v>10600</v>
      </c>
      <c r="B933">
        <v>54</v>
      </c>
      <c r="C933">
        <v>7.45</v>
      </c>
      <c r="D933">
        <v>4</v>
      </c>
      <c r="E933">
        <v>0</v>
      </c>
    </row>
    <row r="934" spans="1:5" x14ac:dyDescent="0.35">
      <c r="A934">
        <v>10600</v>
      </c>
      <c r="B934">
        <v>73</v>
      </c>
      <c r="C934">
        <v>15</v>
      </c>
      <c r="D934">
        <v>30</v>
      </c>
      <c r="E934">
        <v>0</v>
      </c>
    </row>
    <row r="935" spans="1:5" x14ac:dyDescent="0.35">
      <c r="A935">
        <v>10601</v>
      </c>
      <c r="B935">
        <v>13</v>
      </c>
      <c r="C935">
        <v>6</v>
      </c>
      <c r="D935">
        <v>60</v>
      </c>
      <c r="E935">
        <v>0</v>
      </c>
    </row>
    <row r="936" spans="1:5" x14ac:dyDescent="0.35">
      <c r="A936">
        <v>10601</v>
      </c>
      <c r="B936">
        <v>59</v>
      </c>
      <c r="C936">
        <v>55</v>
      </c>
      <c r="D936">
        <v>35</v>
      </c>
      <c r="E936">
        <v>0</v>
      </c>
    </row>
    <row r="937" spans="1:5" x14ac:dyDescent="0.35">
      <c r="A937">
        <v>10602</v>
      </c>
      <c r="B937">
        <v>77</v>
      </c>
      <c r="C937">
        <v>13</v>
      </c>
      <c r="D937">
        <v>5</v>
      </c>
      <c r="E937">
        <v>0.25</v>
      </c>
    </row>
    <row r="938" spans="1:5" x14ac:dyDescent="0.35">
      <c r="A938">
        <v>10603</v>
      </c>
      <c r="B938">
        <v>22</v>
      </c>
      <c r="C938">
        <v>21</v>
      </c>
      <c r="D938">
        <v>48</v>
      </c>
      <c r="E938">
        <v>0</v>
      </c>
    </row>
    <row r="939" spans="1:5" x14ac:dyDescent="0.35">
      <c r="A939">
        <v>10603</v>
      </c>
      <c r="B939">
        <v>49</v>
      </c>
      <c r="C939">
        <v>20</v>
      </c>
      <c r="D939">
        <v>25</v>
      </c>
      <c r="E939">
        <v>0.05</v>
      </c>
    </row>
    <row r="940" spans="1:5" x14ac:dyDescent="0.35">
      <c r="A940">
        <v>10604</v>
      </c>
      <c r="B940">
        <v>48</v>
      </c>
      <c r="C940">
        <v>12.75</v>
      </c>
      <c r="D940">
        <v>6</v>
      </c>
      <c r="E940">
        <v>0.1</v>
      </c>
    </row>
    <row r="941" spans="1:5" x14ac:dyDescent="0.35">
      <c r="A941">
        <v>10604</v>
      </c>
      <c r="B941">
        <v>76</v>
      </c>
      <c r="C941">
        <v>18</v>
      </c>
      <c r="D941">
        <v>10</v>
      </c>
      <c r="E941">
        <v>0.1</v>
      </c>
    </row>
    <row r="942" spans="1:5" x14ac:dyDescent="0.35">
      <c r="A942">
        <v>10605</v>
      </c>
      <c r="B942">
        <v>16</v>
      </c>
      <c r="C942">
        <v>17.45</v>
      </c>
      <c r="D942">
        <v>30</v>
      </c>
      <c r="E942">
        <v>0.05</v>
      </c>
    </row>
    <row r="943" spans="1:5" x14ac:dyDescent="0.35">
      <c r="A943">
        <v>10605</v>
      </c>
      <c r="B943">
        <v>59</v>
      </c>
      <c r="C943">
        <v>55</v>
      </c>
      <c r="D943">
        <v>20</v>
      </c>
      <c r="E943">
        <v>0.05</v>
      </c>
    </row>
    <row r="944" spans="1:5" x14ac:dyDescent="0.35">
      <c r="A944">
        <v>10605</v>
      </c>
      <c r="B944">
        <v>60</v>
      </c>
      <c r="C944">
        <v>34</v>
      </c>
      <c r="D944">
        <v>70</v>
      </c>
      <c r="E944">
        <v>0.05</v>
      </c>
    </row>
    <row r="945" spans="1:5" x14ac:dyDescent="0.35">
      <c r="A945">
        <v>10605</v>
      </c>
      <c r="B945">
        <v>71</v>
      </c>
      <c r="C945">
        <v>21.5</v>
      </c>
      <c r="D945">
        <v>15</v>
      </c>
      <c r="E945">
        <v>0.05</v>
      </c>
    </row>
    <row r="946" spans="1:5" x14ac:dyDescent="0.35">
      <c r="A946">
        <v>10606</v>
      </c>
      <c r="B946">
        <v>4</v>
      </c>
      <c r="C946">
        <v>22</v>
      </c>
      <c r="D946">
        <v>20</v>
      </c>
      <c r="E946">
        <v>0.2</v>
      </c>
    </row>
    <row r="947" spans="1:5" x14ac:dyDescent="0.35">
      <c r="A947">
        <v>10606</v>
      </c>
      <c r="B947">
        <v>55</v>
      </c>
      <c r="C947">
        <v>24</v>
      </c>
      <c r="D947">
        <v>20</v>
      </c>
      <c r="E947">
        <v>0.2</v>
      </c>
    </row>
    <row r="948" spans="1:5" x14ac:dyDescent="0.35">
      <c r="A948">
        <v>10606</v>
      </c>
      <c r="B948">
        <v>62</v>
      </c>
      <c r="C948">
        <v>49.3</v>
      </c>
      <c r="D948">
        <v>10</v>
      </c>
      <c r="E948">
        <v>0.2</v>
      </c>
    </row>
    <row r="949" spans="1:5" x14ac:dyDescent="0.35">
      <c r="A949">
        <v>10607</v>
      </c>
      <c r="B949">
        <v>7</v>
      </c>
      <c r="C949">
        <v>30</v>
      </c>
      <c r="D949">
        <v>45</v>
      </c>
      <c r="E949">
        <v>0</v>
      </c>
    </row>
    <row r="950" spans="1:5" x14ac:dyDescent="0.35">
      <c r="A950">
        <v>10607</v>
      </c>
      <c r="B950">
        <v>17</v>
      </c>
      <c r="C950">
        <v>39</v>
      </c>
      <c r="D950">
        <v>100</v>
      </c>
      <c r="E950">
        <v>0</v>
      </c>
    </row>
    <row r="951" spans="1:5" x14ac:dyDescent="0.35">
      <c r="A951">
        <v>10607</v>
      </c>
      <c r="B951">
        <v>33</v>
      </c>
      <c r="C951">
        <v>2.5</v>
      </c>
      <c r="D951">
        <v>14</v>
      </c>
      <c r="E951">
        <v>0</v>
      </c>
    </row>
    <row r="952" spans="1:5" x14ac:dyDescent="0.35">
      <c r="A952">
        <v>10607</v>
      </c>
      <c r="B952">
        <v>40</v>
      </c>
      <c r="C952">
        <v>18.399999999999999</v>
      </c>
      <c r="D952">
        <v>42</v>
      </c>
      <c r="E952">
        <v>0</v>
      </c>
    </row>
    <row r="953" spans="1:5" x14ac:dyDescent="0.35">
      <c r="A953">
        <v>10607</v>
      </c>
      <c r="B953">
        <v>72</v>
      </c>
      <c r="C953">
        <v>34.799999999999997</v>
      </c>
      <c r="D953">
        <v>12</v>
      </c>
      <c r="E953">
        <v>0</v>
      </c>
    </row>
    <row r="954" spans="1:5" x14ac:dyDescent="0.35">
      <c r="A954">
        <v>10608</v>
      </c>
      <c r="B954">
        <v>56</v>
      </c>
      <c r="C954">
        <v>38</v>
      </c>
      <c r="D954">
        <v>28</v>
      </c>
      <c r="E954">
        <v>0</v>
      </c>
    </row>
    <row r="955" spans="1:5" x14ac:dyDescent="0.35">
      <c r="A955">
        <v>10609</v>
      </c>
      <c r="B955">
        <v>1</v>
      </c>
      <c r="C955">
        <v>18</v>
      </c>
      <c r="D955">
        <v>3</v>
      </c>
      <c r="E955">
        <v>0</v>
      </c>
    </row>
    <row r="956" spans="1:5" x14ac:dyDescent="0.35">
      <c r="A956">
        <v>10609</v>
      </c>
      <c r="B956">
        <v>10</v>
      </c>
      <c r="C956">
        <v>31</v>
      </c>
      <c r="D956">
        <v>10</v>
      </c>
      <c r="E956">
        <v>0</v>
      </c>
    </row>
    <row r="957" spans="1:5" x14ac:dyDescent="0.35">
      <c r="A957">
        <v>10609</v>
      </c>
      <c r="B957">
        <v>21</v>
      </c>
      <c r="C957">
        <v>10</v>
      </c>
      <c r="D957">
        <v>6</v>
      </c>
      <c r="E957">
        <v>0</v>
      </c>
    </row>
    <row r="958" spans="1:5" x14ac:dyDescent="0.35">
      <c r="A958">
        <v>10610</v>
      </c>
      <c r="B958">
        <v>36</v>
      </c>
      <c r="C958">
        <v>19</v>
      </c>
      <c r="D958">
        <v>21</v>
      </c>
      <c r="E958">
        <v>0.25</v>
      </c>
    </row>
    <row r="959" spans="1:5" x14ac:dyDescent="0.35">
      <c r="A959">
        <v>10611</v>
      </c>
      <c r="B959">
        <v>1</v>
      </c>
      <c r="C959">
        <v>18</v>
      </c>
      <c r="D959">
        <v>6</v>
      </c>
      <c r="E959">
        <v>0</v>
      </c>
    </row>
    <row r="960" spans="1:5" x14ac:dyDescent="0.35">
      <c r="A960">
        <v>10611</v>
      </c>
      <c r="B960">
        <v>2</v>
      </c>
      <c r="C960">
        <v>19</v>
      </c>
      <c r="D960">
        <v>10</v>
      </c>
      <c r="E960">
        <v>0</v>
      </c>
    </row>
    <row r="961" spans="1:5" x14ac:dyDescent="0.35">
      <c r="A961">
        <v>10611</v>
      </c>
      <c r="B961">
        <v>60</v>
      </c>
      <c r="C961">
        <v>34</v>
      </c>
      <c r="D961">
        <v>15</v>
      </c>
      <c r="E961">
        <v>0</v>
      </c>
    </row>
    <row r="962" spans="1:5" x14ac:dyDescent="0.35">
      <c r="A962">
        <v>10612</v>
      </c>
      <c r="B962">
        <v>10</v>
      </c>
      <c r="C962">
        <v>31</v>
      </c>
      <c r="D962">
        <v>70</v>
      </c>
      <c r="E962">
        <v>0</v>
      </c>
    </row>
    <row r="963" spans="1:5" x14ac:dyDescent="0.35">
      <c r="A963">
        <v>10612</v>
      </c>
      <c r="B963">
        <v>36</v>
      </c>
      <c r="C963">
        <v>19</v>
      </c>
      <c r="D963">
        <v>55</v>
      </c>
      <c r="E963">
        <v>0</v>
      </c>
    </row>
    <row r="964" spans="1:5" x14ac:dyDescent="0.35">
      <c r="A964">
        <v>10612</v>
      </c>
      <c r="B964">
        <v>49</v>
      </c>
      <c r="C964">
        <v>20</v>
      </c>
      <c r="D964">
        <v>18</v>
      </c>
      <c r="E964">
        <v>0</v>
      </c>
    </row>
    <row r="965" spans="1:5" x14ac:dyDescent="0.35">
      <c r="A965">
        <v>10612</v>
      </c>
      <c r="B965">
        <v>60</v>
      </c>
      <c r="C965">
        <v>34</v>
      </c>
      <c r="D965">
        <v>40</v>
      </c>
      <c r="E965">
        <v>0</v>
      </c>
    </row>
    <row r="966" spans="1:5" x14ac:dyDescent="0.35">
      <c r="A966">
        <v>10612</v>
      </c>
      <c r="B966">
        <v>76</v>
      </c>
      <c r="C966">
        <v>18</v>
      </c>
      <c r="D966">
        <v>80</v>
      </c>
      <c r="E966">
        <v>0</v>
      </c>
    </row>
    <row r="967" spans="1:5" x14ac:dyDescent="0.35">
      <c r="A967">
        <v>10613</v>
      </c>
      <c r="B967">
        <v>13</v>
      </c>
      <c r="C967">
        <v>6</v>
      </c>
      <c r="D967">
        <v>8</v>
      </c>
      <c r="E967">
        <v>0.1</v>
      </c>
    </row>
    <row r="968" spans="1:5" x14ac:dyDescent="0.35">
      <c r="A968">
        <v>10613</v>
      </c>
      <c r="B968">
        <v>75</v>
      </c>
      <c r="C968">
        <v>7.75</v>
      </c>
      <c r="D968">
        <v>40</v>
      </c>
      <c r="E968">
        <v>0</v>
      </c>
    </row>
    <row r="969" spans="1:5" x14ac:dyDescent="0.35">
      <c r="A969">
        <v>10614</v>
      </c>
      <c r="B969">
        <v>11</v>
      </c>
      <c r="C969">
        <v>21</v>
      </c>
      <c r="D969">
        <v>14</v>
      </c>
      <c r="E969">
        <v>0</v>
      </c>
    </row>
    <row r="970" spans="1:5" x14ac:dyDescent="0.35">
      <c r="A970">
        <v>10614</v>
      </c>
      <c r="B970">
        <v>21</v>
      </c>
      <c r="C970">
        <v>10</v>
      </c>
      <c r="D970">
        <v>8</v>
      </c>
      <c r="E970">
        <v>0</v>
      </c>
    </row>
    <row r="971" spans="1:5" x14ac:dyDescent="0.35">
      <c r="A971">
        <v>10614</v>
      </c>
      <c r="B971">
        <v>39</v>
      </c>
      <c r="C971">
        <v>18</v>
      </c>
      <c r="D971">
        <v>5</v>
      </c>
      <c r="E971">
        <v>0</v>
      </c>
    </row>
    <row r="972" spans="1:5" x14ac:dyDescent="0.35">
      <c r="A972">
        <v>10615</v>
      </c>
      <c r="B972">
        <v>55</v>
      </c>
      <c r="C972">
        <v>24</v>
      </c>
      <c r="D972">
        <v>5</v>
      </c>
      <c r="E972">
        <v>0</v>
      </c>
    </row>
    <row r="973" spans="1:5" x14ac:dyDescent="0.35">
      <c r="A973">
        <v>10616</v>
      </c>
      <c r="B973">
        <v>38</v>
      </c>
      <c r="C973">
        <v>263.5</v>
      </c>
      <c r="D973">
        <v>15</v>
      </c>
      <c r="E973">
        <v>0.05</v>
      </c>
    </row>
    <row r="974" spans="1:5" x14ac:dyDescent="0.35">
      <c r="A974">
        <v>10616</v>
      </c>
      <c r="B974">
        <v>56</v>
      </c>
      <c r="C974">
        <v>38</v>
      </c>
      <c r="D974">
        <v>14</v>
      </c>
      <c r="E974">
        <v>0</v>
      </c>
    </row>
    <row r="975" spans="1:5" x14ac:dyDescent="0.35">
      <c r="A975">
        <v>10616</v>
      </c>
      <c r="B975">
        <v>70</v>
      </c>
      <c r="C975">
        <v>15</v>
      </c>
      <c r="D975">
        <v>15</v>
      </c>
      <c r="E975">
        <v>0.05</v>
      </c>
    </row>
    <row r="976" spans="1:5" x14ac:dyDescent="0.35">
      <c r="A976">
        <v>10616</v>
      </c>
      <c r="B976">
        <v>71</v>
      </c>
      <c r="C976">
        <v>21.5</v>
      </c>
      <c r="D976">
        <v>15</v>
      </c>
      <c r="E976">
        <v>0.05</v>
      </c>
    </row>
    <row r="977" spans="1:5" x14ac:dyDescent="0.35">
      <c r="A977">
        <v>10617</v>
      </c>
      <c r="B977">
        <v>59</v>
      </c>
      <c r="C977">
        <v>55</v>
      </c>
      <c r="D977">
        <v>30</v>
      </c>
      <c r="E977">
        <v>0.15</v>
      </c>
    </row>
    <row r="978" spans="1:5" x14ac:dyDescent="0.35">
      <c r="A978">
        <v>10618</v>
      </c>
      <c r="B978">
        <v>6</v>
      </c>
      <c r="C978">
        <v>25</v>
      </c>
      <c r="D978">
        <v>70</v>
      </c>
      <c r="E978">
        <v>0</v>
      </c>
    </row>
    <row r="979" spans="1:5" x14ac:dyDescent="0.35">
      <c r="A979">
        <v>10618</v>
      </c>
      <c r="B979">
        <v>56</v>
      </c>
      <c r="C979">
        <v>38</v>
      </c>
      <c r="D979">
        <v>20</v>
      </c>
      <c r="E979">
        <v>0</v>
      </c>
    </row>
    <row r="980" spans="1:5" x14ac:dyDescent="0.35">
      <c r="A980">
        <v>10618</v>
      </c>
      <c r="B980">
        <v>68</v>
      </c>
      <c r="C980">
        <v>12.5</v>
      </c>
      <c r="D980">
        <v>15</v>
      </c>
      <c r="E980">
        <v>0</v>
      </c>
    </row>
    <row r="981" spans="1:5" x14ac:dyDescent="0.35">
      <c r="A981">
        <v>10619</v>
      </c>
      <c r="B981">
        <v>21</v>
      </c>
      <c r="C981">
        <v>10</v>
      </c>
      <c r="D981">
        <v>42</v>
      </c>
      <c r="E981">
        <v>0</v>
      </c>
    </row>
    <row r="982" spans="1:5" x14ac:dyDescent="0.35">
      <c r="A982">
        <v>10619</v>
      </c>
      <c r="B982">
        <v>22</v>
      </c>
      <c r="C982">
        <v>21</v>
      </c>
      <c r="D982">
        <v>40</v>
      </c>
      <c r="E982">
        <v>0</v>
      </c>
    </row>
    <row r="983" spans="1:5" x14ac:dyDescent="0.35">
      <c r="A983">
        <v>10620</v>
      </c>
      <c r="B983">
        <v>24</v>
      </c>
      <c r="C983">
        <v>4.5</v>
      </c>
      <c r="D983">
        <v>5</v>
      </c>
      <c r="E983">
        <v>0</v>
      </c>
    </row>
    <row r="984" spans="1:5" x14ac:dyDescent="0.35">
      <c r="A984">
        <v>10620</v>
      </c>
      <c r="B984">
        <v>52</v>
      </c>
      <c r="C984">
        <v>7</v>
      </c>
      <c r="D984">
        <v>5</v>
      </c>
      <c r="E984">
        <v>0</v>
      </c>
    </row>
    <row r="985" spans="1:5" x14ac:dyDescent="0.35">
      <c r="A985">
        <v>10621</v>
      </c>
      <c r="B985">
        <v>19</v>
      </c>
      <c r="C985">
        <v>9.1999999999999993</v>
      </c>
      <c r="D985">
        <v>5</v>
      </c>
      <c r="E985">
        <v>0</v>
      </c>
    </row>
    <row r="986" spans="1:5" x14ac:dyDescent="0.35">
      <c r="A986">
        <v>10621</v>
      </c>
      <c r="B986">
        <v>23</v>
      </c>
      <c r="C986">
        <v>9</v>
      </c>
      <c r="D986">
        <v>10</v>
      </c>
      <c r="E986">
        <v>0</v>
      </c>
    </row>
    <row r="987" spans="1:5" x14ac:dyDescent="0.35">
      <c r="A987">
        <v>10621</v>
      </c>
      <c r="B987">
        <v>70</v>
      </c>
      <c r="C987">
        <v>15</v>
      </c>
      <c r="D987">
        <v>20</v>
      </c>
      <c r="E987">
        <v>0</v>
      </c>
    </row>
    <row r="988" spans="1:5" x14ac:dyDescent="0.35">
      <c r="A988">
        <v>10621</v>
      </c>
      <c r="B988">
        <v>71</v>
      </c>
      <c r="C988">
        <v>21.5</v>
      </c>
      <c r="D988">
        <v>15</v>
      </c>
      <c r="E988">
        <v>0</v>
      </c>
    </row>
    <row r="989" spans="1:5" x14ac:dyDescent="0.35">
      <c r="A989">
        <v>10622</v>
      </c>
      <c r="B989">
        <v>2</v>
      </c>
      <c r="C989">
        <v>19</v>
      </c>
      <c r="D989">
        <v>20</v>
      </c>
      <c r="E989">
        <v>0</v>
      </c>
    </row>
    <row r="990" spans="1:5" x14ac:dyDescent="0.35">
      <c r="A990">
        <v>10622</v>
      </c>
      <c r="B990">
        <v>68</v>
      </c>
      <c r="C990">
        <v>12.5</v>
      </c>
      <c r="D990">
        <v>18</v>
      </c>
      <c r="E990">
        <v>0.2</v>
      </c>
    </row>
    <row r="991" spans="1:5" x14ac:dyDescent="0.35">
      <c r="A991">
        <v>10623</v>
      </c>
      <c r="B991">
        <v>14</v>
      </c>
      <c r="C991">
        <v>23.25</v>
      </c>
      <c r="D991">
        <v>21</v>
      </c>
      <c r="E991">
        <v>0</v>
      </c>
    </row>
    <row r="992" spans="1:5" x14ac:dyDescent="0.35">
      <c r="A992">
        <v>10623</v>
      </c>
      <c r="B992">
        <v>19</v>
      </c>
      <c r="C992">
        <v>9.1999999999999993</v>
      </c>
      <c r="D992">
        <v>15</v>
      </c>
      <c r="E992">
        <v>0.1</v>
      </c>
    </row>
    <row r="993" spans="1:5" x14ac:dyDescent="0.35">
      <c r="A993">
        <v>10623</v>
      </c>
      <c r="B993">
        <v>21</v>
      </c>
      <c r="C993">
        <v>10</v>
      </c>
      <c r="D993">
        <v>25</v>
      </c>
      <c r="E993">
        <v>0.1</v>
      </c>
    </row>
    <row r="994" spans="1:5" x14ac:dyDescent="0.35">
      <c r="A994">
        <v>10623</v>
      </c>
      <c r="B994">
        <v>24</v>
      </c>
      <c r="C994">
        <v>4.5</v>
      </c>
      <c r="D994">
        <v>3</v>
      </c>
      <c r="E994">
        <v>0</v>
      </c>
    </row>
    <row r="995" spans="1:5" x14ac:dyDescent="0.35">
      <c r="A995">
        <v>10623</v>
      </c>
      <c r="B995">
        <v>35</v>
      </c>
      <c r="C995">
        <v>18</v>
      </c>
      <c r="D995">
        <v>30</v>
      </c>
      <c r="E995">
        <v>0.1</v>
      </c>
    </row>
    <row r="996" spans="1:5" x14ac:dyDescent="0.35">
      <c r="A996">
        <v>10624</v>
      </c>
      <c r="B996">
        <v>28</v>
      </c>
      <c r="C996">
        <v>45.6</v>
      </c>
      <c r="D996">
        <v>10</v>
      </c>
      <c r="E996">
        <v>0</v>
      </c>
    </row>
    <row r="997" spans="1:5" x14ac:dyDescent="0.35">
      <c r="A997">
        <v>10624</v>
      </c>
      <c r="B997">
        <v>29</v>
      </c>
      <c r="C997">
        <v>123.79</v>
      </c>
      <c r="D997">
        <v>6</v>
      </c>
      <c r="E997">
        <v>0</v>
      </c>
    </row>
    <row r="998" spans="1:5" x14ac:dyDescent="0.35">
      <c r="A998">
        <v>10624</v>
      </c>
      <c r="B998">
        <v>44</v>
      </c>
      <c r="C998">
        <v>19.45</v>
      </c>
      <c r="D998">
        <v>10</v>
      </c>
      <c r="E998">
        <v>0</v>
      </c>
    </row>
    <row r="999" spans="1:5" x14ac:dyDescent="0.35">
      <c r="A999">
        <v>10625</v>
      </c>
      <c r="B999">
        <v>14</v>
      </c>
      <c r="C999">
        <v>23.25</v>
      </c>
      <c r="D999">
        <v>3</v>
      </c>
      <c r="E999">
        <v>0</v>
      </c>
    </row>
    <row r="1000" spans="1:5" x14ac:dyDescent="0.35">
      <c r="A1000">
        <v>10625</v>
      </c>
      <c r="B1000">
        <v>42</v>
      </c>
      <c r="C1000">
        <v>14</v>
      </c>
      <c r="D1000">
        <v>5</v>
      </c>
      <c r="E1000">
        <v>0</v>
      </c>
    </row>
    <row r="1001" spans="1:5" x14ac:dyDescent="0.35">
      <c r="A1001">
        <v>10625</v>
      </c>
      <c r="B1001">
        <v>60</v>
      </c>
      <c r="C1001">
        <v>34</v>
      </c>
      <c r="D1001">
        <v>10</v>
      </c>
      <c r="E1001">
        <v>0</v>
      </c>
    </row>
    <row r="1002" spans="1:5" x14ac:dyDescent="0.35">
      <c r="A1002">
        <v>10626</v>
      </c>
      <c r="B1002">
        <v>53</v>
      </c>
      <c r="C1002">
        <v>32.799999999999997</v>
      </c>
      <c r="D1002">
        <v>12</v>
      </c>
      <c r="E1002">
        <v>0</v>
      </c>
    </row>
    <row r="1003" spans="1:5" x14ac:dyDescent="0.35">
      <c r="A1003">
        <v>10626</v>
      </c>
      <c r="B1003">
        <v>60</v>
      </c>
      <c r="C1003">
        <v>34</v>
      </c>
      <c r="D1003">
        <v>20</v>
      </c>
      <c r="E1003">
        <v>0</v>
      </c>
    </row>
    <row r="1004" spans="1:5" x14ac:dyDescent="0.35">
      <c r="A1004">
        <v>10626</v>
      </c>
      <c r="B1004">
        <v>71</v>
      </c>
      <c r="C1004">
        <v>21.5</v>
      </c>
      <c r="D1004">
        <v>20</v>
      </c>
      <c r="E1004">
        <v>0</v>
      </c>
    </row>
    <row r="1005" spans="1:5" x14ac:dyDescent="0.35">
      <c r="A1005">
        <v>10627</v>
      </c>
      <c r="B1005">
        <v>62</v>
      </c>
      <c r="C1005">
        <v>49.3</v>
      </c>
      <c r="D1005">
        <v>15</v>
      </c>
      <c r="E1005">
        <v>0</v>
      </c>
    </row>
    <row r="1006" spans="1:5" x14ac:dyDescent="0.35">
      <c r="A1006">
        <v>10627</v>
      </c>
      <c r="B1006">
        <v>73</v>
      </c>
      <c r="C1006">
        <v>15</v>
      </c>
      <c r="D1006">
        <v>35</v>
      </c>
      <c r="E1006">
        <v>0.15</v>
      </c>
    </row>
    <row r="1007" spans="1:5" x14ac:dyDescent="0.35">
      <c r="A1007">
        <v>10628</v>
      </c>
      <c r="B1007">
        <v>1</v>
      </c>
      <c r="C1007">
        <v>18</v>
      </c>
      <c r="D1007">
        <v>25</v>
      </c>
      <c r="E1007">
        <v>0</v>
      </c>
    </row>
    <row r="1008" spans="1:5" x14ac:dyDescent="0.35">
      <c r="A1008">
        <v>10629</v>
      </c>
      <c r="B1008">
        <v>29</v>
      </c>
      <c r="C1008">
        <v>123.79</v>
      </c>
      <c r="D1008">
        <v>20</v>
      </c>
      <c r="E1008">
        <v>0</v>
      </c>
    </row>
    <row r="1009" spans="1:5" x14ac:dyDescent="0.35">
      <c r="A1009">
        <v>10629</v>
      </c>
      <c r="B1009">
        <v>64</v>
      </c>
      <c r="C1009">
        <v>33.25</v>
      </c>
      <c r="D1009">
        <v>9</v>
      </c>
      <c r="E1009">
        <v>0</v>
      </c>
    </row>
    <row r="1010" spans="1:5" x14ac:dyDescent="0.35">
      <c r="A1010">
        <v>10630</v>
      </c>
      <c r="B1010">
        <v>55</v>
      </c>
      <c r="C1010">
        <v>24</v>
      </c>
      <c r="D1010">
        <v>12</v>
      </c>
      <c r="E1010">
        <v>0.05</v>
      </c>
    </row>
    <row r="1011" spans="1:5" x14ac:dyDescent="0.35">
      <c r="A1011">
        <v>10630</v>
      </c>
      <c r="B1011">
        <v>76</v>
      </c>
      <c r="C1011">
        <v>18</v>
      </c>
      <c r="D1011">
        <v>35</v>
      </c>
      <c r="E1011">
        <v>0</v>
      </c>
    </row>
    <row r="1012" spans="1:5" x14ac:dyDescent="0.35">
      <c r="A1012">
        <v>10631</v>
      </c>
      <c r="B1012">
        <v>75</v>
      </c>
      <c r="C1012">
        <v>7.75</v>
      </c>
      <c r="D1012">
        <v>8</v>
      </c>
      <c r="E1012">
        <v>0.1</v>
      </c>
    </row>
    <row r="1013" spans="1:5" x14ac:dyDescent="0.35">
      <c r="A1013">
        <v>10632</v>
      </c>
      <c r="B1013">
        <v>2</v>
      </c>
      <c r="C1013">
        <v>19</v>
      </c>
      <c r="D1013">
        <v>30</v>
      </c>
      <c r="E1013">
        <v>0.05</v>
      </c>
    </row>
    <row r="1014" spans="1:5" x14ac:dyDescent="0.35">
      <c r="A1014">
        <v>10632</v>
      </c>
      <c r="B1014">
        <v>33</v>
      </c>
      <c r="C1014">
        <v>2.5</v>
      </c>
      <c r="D1014">
        <v>20</v>
      </c>
      <c r="E1014">
        <v>0.05</v>
      </c>
    </row>
    <row r="1015" spans="1:5" x14ac:dyDescent="0.35">
      <c r="A1015">
        <v>10633</v>
      </c>
      <c r="B1015">
        <v>12</v>
      </c>
      <c r="C1015">
        <v>38</v>
      </c>
      <c r="D1015">
        <v>36</v>
      </c>
      <c r="E1015">
        <v>0.15</v>
      </c>
    </row>
    <row r="1016" spans="1:5" x14ac:dyDescent="0.35">
      <c r="A1016">
        <v>10633</v>
      </c>
      <c r="B1016">
        <v>13</v>
      </c>
      <c r="C1016">
        <v>6</v>
      </c>
      <c r="D1016">
        <v>13</v>
      </c>
      <c r="E1016">
        <v>0.15</v>
      </c>
    </row>
    <row r="1017" spans="1:5" x14ac:dyDescent="0.35">
      <c r="A1017">
        <v>10633</v>
      </c>
      <c r="B1017">
        <v>26</v>
      </c>
      <c r="C1017">
        <v>31.23</v>
      </c>
      <c r="D1017">
        <v>35</v>
      </c>
      <c r="E1017">
        <v>0.15</v>
      </c>
    </row>
    <row r="1018" spans="1:5" x14ac:dyDescent="0.35">
      <c r="A1018">
        <v>10633</v>
      </c>
      <c r="B1018">
        <v>62</v>
      </c>
      <c r="C1018">
        <v>49.3</v>
      </c>
      <c r="D1018">
        <v>80</v>
      </c>
      <c r="E1018">
        <v>0.15</v>
      </c>
    </row>
    <row r="1019" spans="1:5" x14ac:dyDescent="0.35">
      <c r="A1019">
        <v>10634</v>
      </c>
      <c r="B1019">
        <v>7</v>
      </c>
      <c r="C1019">
        <v>30</v>
      </c>
      <c r="D1019">
        <v>35</v>
      </c>
      <c r="E1019">
        <v>0</v>
      </c>
    </row>
    <row r="1020" spans="1:5" x14ac:dyDescent="0.35">
      <c r="A1020">
        <v>10634</v>
      </c>
      <c r="B1020">
        <v>18</v>
      </c>
      <c r="C1020">
        <v>62.5</v>
      </c>
      <c r="D1020">
        <v>50</v>
      </c>
      <c r="E1020">
        <v>0</v>
      </c>
    </row>
    <row r="1021" spans="1:5" x14ac:dyDescent="0.35">
      <c r="A1021">
        <v>10634</v>
      </c>
      <c r="B1021">
        <v>51</v>
      </c>
      <c r="C1021">
        <v>53</v>
      </c>
      <c r="D1021">
        <v>15</v>
      </c>
      <c r="E1021">
        <v>0</v>
      </c>
    </row>
    <row r="1022" spans="1:5" x14ac:dyDescent="0.35">
      <c r="A1022">
        <v>10634</v>
      </c>
      <c r="B1022">
        <v>75</v>
      </c>
      <c r="C1022">
        <v>7.75</v>
      </c>
      <c r="D1022">
        <v>2</v>
      </c>
      <c r="E1022">
        <v>0</v>
      </c>
    </row>
    <row r="1023" spans="1:5" x14ac:dyDescent="0.35">
      <c r="A1023">
        <v>10635</v>
      </c>
      <c r="B1023">
        <v>4</v>
      </c>
      <c r="C1023">
        <v>22</v>
      </c>
      <c r="D1023">
        <v>10</v>
      </c>
      <c r="E1023">
        <v>0.1</v>
      </c>
    </row>
    <row r="1024" spans="1:5" x14ac:dyDescent="0.35">
      <c r="A1024">
        <v>10635</v>
      </c>
      <c r="B1024">
        <v>5</v>
      </c>
      <c r="C1024">
        <v>21.35</v>
      </c>
      <c r="D1024">
        <v>15</v>
      </c>
      <c r="E1024">
        <v>0.1</v>
      </c>
    </row>
    <row r="1025" spans="1:5" x14ac:dyDescent="0.35">
      <c r="A1025">
        <v>10635</v>
      </c>
      <c r="B1025">
        <v>22</v>
      </c>
      <c r="C1025">
        <v>21</v>
      </c>
      <c r="D1025">
        <v>40</v>
      </c>
      <c r="E1025">
        <v>0</v>
      </c>
    </row>
    <row r="1026" spans="1:5" x14ac:dyDescent="0.35">
      <c r="A1026">
        <v>10636</v>
      </c>
      <c r="B1026">
        <v>4</v>
      </c>
      <c r="C1026">
        <v>22</v>
      </c>
      <c r="D1026">
        <v>25</v>
      </c>
      <c r="E1026">
        <v>0</v>
      </c>
    </row>
    <row r="1027" spans="1:5" x14ac:dyDescent="0.35">
      <c r="A1027">
        <v>10636</v>
      </c>
      <c r="B1027">
        <v>58</v>
      </c>
      <c r="C1027">
        <v>13.25</v>
      </c>
      <c r="D1027">
        <v>6</v>
      </c>
      <c r="E1027">
        <v>0</v>
      </c>
    </row>
    <row r="1028" spans="1:5" x14ac:dyDescent="0.35">
      <c r="A1028">
        <v>10637</v>
      </c>
      <c r="B1028">
        <v>11</v>
      </c>
      <c r="C1028">
        <v>21</v>
      </c>
      <c r="D1028">
        <v>10</v>
      </c>
      <c r="E1028">
        <v>0</v>
      </c>
    </row>
    <row r="1029" spans="1:5" x14ac:dyDescent="0.35">
      <c r="A1029">
        <v>10637</v>
      </c>
      <c r="B1029">
        <v>50</v>
      </c>
      <c r="C1029">
        <v>16.25</v>
      </c>
      <c r="D1029">
        <v>25</v>
      </c>
      <c r="E1029">
        <v>0.05</v>
      </c>
    </row>
    <row r="1030" spans="1:5" x14ac:dyDescent="0.35">
      <c r="A1030">
        <v>10637</v>
      </c>
      <c r="B1030">
        <v>56</v>
      </c>
      <c r="C1030">
        <v>38</v>
      </c>
      <c r="D1030">
        <v>60</v>
      </c>
      <c r="E1030">
        <v>0.05</v>
      </c>
    </row>
    <row r="1031" spans="1:5" x14ac:dyDescent="0.35">
      <c r="A1031">
        <v>10638</v>
      </c>
      <c r="B1031">
        <v>45</v>
      </c>
      <c r="C1031">
        <v>9.5</v>
      </c>
      <c r="D1031">
        <v>20</v>
      </c>
      <c r="E1031">
        <v>0</v>
      </c>
    </row>
    <row r="1032" spans="1:5" x14ac:dyDescent="0.35">
      <c r="A1032">
        <v>10638</v>
      </c>
      <c r="B1032">
        <v>65</v>
      </c>
      <c r="C1032">
        <v>21.05</v>
      </c>
      <c r="D1032">
        <v>21</v>
      </c>
      <c r="E1032">
        <v>0</v>
      </c>
    </row>
    <row r="1033" spans="1:5" x14ac:dyDescent="0.35">
      <c r="A1033">
        <v>10638</v>
      </c>
      <c r="B1033">
        <v>72</v>
      </c>
      <c r="C1033">
        <v>34.799999999999997</v>
      </c>
      <c r="D1033">
        <v>60</v>
      </c>
      <c r="E1033">
        <v>0</v>
      </c>
    </row>
    <row r="1034" spans="1:5" x14ac:dyDescent="0.35">
      <c r="A1034">
        <v>10639</v>
      </c>
      <c r="B1034">
        <v>18</v>
      </c>
      <c r="C1034">
        <v>62.5</v>
      </c>
      <c r="D1034">
        <v>8</v>
      </c>
      <c r="E1034">
        <v>0</v>
      </c>
    </row>
    <row r="1035" spans="1:5" x14ac:dyDescent="0.35">
      <c r="A1035">
        <v>10640</v>
      </c>
      <c r="B1035">
        <v>69</v>
      </c>
      <c r="C1035">
        <v>36</v>
      </c>
      <c r="D1035">
        <v>20</v>
      </c>
      <c r="E1035">
        <v>0.25</v>
      </c>
    </row>
    <row r="1036" spans="1:5" x14ac:dyDescent="0.35">
      <c r="A1036">
        <v>10640</v>
      </c>
      <c r="B1036">
        <v>70</v>
      </c>
      <c r="C1036">
        <v>15</v>
      </c>
      <c r="D1036">
        <v>15</v>
      </c>
      <c r="E1036">
        <v>0.25</v>
      </c>
    </row>
    <row r="1037" spans="1:5" x14ac:dyDescent="0.35">
      <c r="A1037">
        <v>10641</v>
      </c>
      <c r="B1037">
        <v>2</v>
      </c>
      <c r="C1037">
        <v>19</v>
      </c>
      <c r="D1037">
        <v>50</v>
      </c>
      <c r="E1037">
        <v>0</v>
      </c>
    </row>
    <row r="1038" spans="1:5" x14ac:dyDescent="0.35">
      <c r="A1038">
        <v>10641</v>
      </c>
      <c r="B1038">
        <v>40</v>
      </c>
      <c r="C1038">
        <v>18.399999999999999</v>
      </c>
      <c r="D1038">
        <v>60</v>
      </c>
      <c r="E1038">
        <v>0</v>
      </c>
    </row>
    <row r="1039" spans="1:5" x14ac:dyDescent="0.35">
      <c r="A1039">
        <v>10642</v>
      </c>
      <c r="B1039">
        <v>21</v>
      </c>
      <c r="C1039">
        <v>10</v>
      </c>
      <c r="D1039">
        <v>30</v>
      </c>
      <c r="E1039">
        <v>0.2</v>
      </c>
    </row>
    <row r="1040" spans="1:5" x14ac:dyDescent="0.35">
      <c r="A1040">
        <v>10642</v>
      </c>
      <c r="B1040">
        <v>61</v>
      </c>
      <c r="C1040">
        <v>28.5</v>
      </c>
      <c r="D1040">
        <v>20</v>
      </c>
      <c r="E1040">
        <v>0.2</v>
      </c>
    </row>
    <row r="1041" spans="1:5" x14ac:dyDescent="0.35">
      <c r="A1041">
        <v>10643</v>
      </c>
      <c r="B1041">
        <v>28</v>
      </c>
      <c r="C1041">
        <v>45.6</v>
      </c>
      <c r="D1041">
        <v>15</v>
      </c>
      <c r="E1041">
        <v>0.25</v>
      </c>
    </row>
    <row r="1042" spans="1:5" x14ac:dyDescent="0.35">
      <c r="A1042">
        <v>10643</v>
      </c>
      <c r="B1042">
        <v>39</v>
      </c>
      <c r="C1042">
        <v>18</v>
      </c>
      <c r="D1042">
        <v>21</v>
      </c>
      <c r="E1042">
        <v>0.25</v>
      </c>
    </row>
    <row r="1043" spans="1:5" x14ac:dyDescent="0.35">
      <c r="A1043">
        <v>10643</v>
      </c>
      <c r="B1043">
        <v>46</v>
      </c>
      <c r="C1043">
        <v>12</v>
      </c>
      <c r="D1043">
        <v>2</v>
      </c>
      <c r="E1043">
        <v>0.25</v>
      </c>
    </row>
    <row r="1044" spans="1:5" x14ac:dyDescent="0.35">
      <c r="A1044">
        <v>10644</v>
      </c>
      <c r="B1044">
        <v>18</v>
      </c>
      <c r="C1044">
        <v>62.5</v>
      </c>
      <c r="D1044">
        <v>4</v>
      </c>
      <c r="E1044">
        <v>0.1</v>
      </c>
    </row>
    <row r="1045" spans="1:5" x14ac:dyDescent="0.35">
      <c r="A1045">
        <v>10644</v>
      </c>
      <c r="B1045">
        <v>43</v>
      </c>
      <c r="C1045">
        <v>46</v>
      </c>
      <c r="D1045">
        <v>20</v>
      </c>
      <c r="E1045">
        <v>0</v>
      </c>
    </row>
    <row r="1046" spans="1:5" x14ac:dyDescent="0.35">
      <c r="A1046">
        <v>10644</v>
      </c>
      <c r="B1046">
        <v>46</v>
      </c>
      <c r="C1046">
        <v>12</v>
      </c>
      <c r="D1046">
        <v>21</v>
      </c>
      <c r="E1046">
        <v>0.1</v>
      </c>
    </row>
    <row r="1047" spans="1:5" x14ac:dyDescent="0.35">
      <c r="A1047">
        <v>10645</v>
      </c>
      <c r="B1047">
        <v>18</v>
      </c>
      <c r="C1047">
        <v>62.5</v>
      </c>
      <c r="D1047">
        <v>20</v>
      </c>
      <c r="E1047">
        <v>0</v>
      </c>
    </row>
    <row r="1048" spans="1:5" x14ac:dyDescent="0.35">
      <c r="A1048">
        <v>10645</v>
      </c>
      <c r="B1048">
        <v>36</v>
      </c>
      <c r="C1048">
        <v>19</v>
      </c>
      <c r="D1048">
        <v>15</v>
      </c>
      <c r="E1048">
        <v>0</v>
      </c>
    </row>
    <row r="1049" spans="1:5" x14ac:dyDescent="0.35">
      <c r="A1049">
        <v>10646</v>
      </c>
      <c r="B1049">
        <v>1</v>
      </c>
      <c r="C1049">
        <v>18</v>
      </c>
      <c r="D1049">
        <v>15</v>
      </c>
      <c r="E1049">
        <v>0.25</v>
      </c>
    </row>
    <row r="1050" spans="1:5" x14ac:dyDescent="0.35">
      <c r="A1050">
        <v>10646</v>
      </c>
      <c r="B1050">
        <v>10</v>
      </c>
      <c r="C1050">
        <v>31</v>
      </c>
      <c r="D1050">
        <v>18</v>
      </c>
      <c r="E1050">
        <v>0.25</v>
      </c>
    </row>
    <row r="1051" spans="1:5" x14ac:dyDescent="0.35">
      <c r="A1051">
        <v>10646</v>
      </c>
      <c r="B1051">
        <v>71</v>
      </c>
      <c r="C1051">
        <v>21.5</v>
      </c>
      <c r="D1051">
        <v>30</v>
      </c>
      <c r="E1051">
        <v>0.25</v>
      </c>
    </row>
    <row r="1052" spans="1:5" x14ac:dyDescent="0.35">
      <c r="A1052">
        <v>10646</v>
      </c>
      <c r="B1052">
        <v>77</v>
      </c>
      <c r="C1052">
        <v>13</v>
      </c>
      <c r="D1052">
        <v>35</v>
      </c>
      <c r="E1052">
        <v>0.25</v>
      </c>
    </row>
    <row r="1053" spans="1:5" x14ac:dyDescent="0.35">
      <c r="A1053">
        <v>10647</v>
      </c>
      <c r="B1053">
        <v>19</v>
      </c>
      <c r="C1053">
        <v>9.1999999999999993</v>
      </c>
      <c r="D1053">
        <v>30</v>
      </c>
      <c r="E1053">
        <v>0</v>
      </c>
    </row>
    <row r="1054" spans="1:5" x14ac:dyDescent="0.35">
      <c r="A1054">
        <v>10647</v>
      </c>
      <c r="B1054">
        <v>39</v>
      </c>
      <c r="C1054">
        <v>18</v>
      </c>
      <c r="D1054">
        <v>20</v>
      </c>
      <c r="E1054">
        <v>0</v>
      </c>
    </row>
    <row r="1055" spans="1:5" x14ac:dyDescent="0.35">
      <c r="A1055">
        <v>10648</v>
      </c>
      <c r="B1055">
        <v>22</v>
      </c>
      <c r="C1055">
        <v>21</v>
      </c>
      <c r="D1055">
        <v>15</v>
      </c>
      <c r="E1055">
        <v>0</v>
      </c>
    </row>
    <row r="1056" spans="1:5" x14ac:dyDescent="0.35">
      <c r="A1056">
        <v>10648</v>
      </c>
      <c r="B1056">
        <v>24</v>
      </c>
      <c r="C1056">
        <v>4.5</v>
      </c>
      <c r="D1056">
        <v>15</v>
      </c>
      <c r="E1056">
        <v>0.15</v>
      </c>
    </row>
    <row r="1057" spans="1:5" x14ac:dyDescent="0.35">
      <c r="A1057">
        <v>10649</v>
      </c>
      <c r="B1057">
        <v>28</v>
      </c>
      <c r="C1057">
        <v>45.6</v>
      </c>
      <c r="D1057">
        <v>20</v>
      </c>
      <c r="E1057">
        <v>0</v>
      </c>
    </row>
    <row r="1058" spans="1:5" x14ac:dyDescent="0.35">
      <c r="A1058">
        <v>10649</v>
      </c>
      <c r="B1058">
        <v>72</v>
      </c>
      <c r="C1058">
        <v>34.799999999999997</v>
      </c>
      <c r="D1058">
        <v>15</v>
      </c>
      <c r="E1058">
        <v>0</v>
      </c>
    </row>
    <row r="1059" spans="1:5" x14ac:dyDescent="0.35">
      <c r="A1059">
        <v>10650</v>
      </c>
      <c r="B1059">
        <v>30</v>
      </c>
      <c r="C1059">
        <v>25.89</v>
      </c>
      <c r="D1059">
        <v>30</v>
      </c>
      <c r="E1059">
        <v>0</v>
      </c>
    </row>
    <row r="1060" spans="1:5" x14ac:dyDescent="0.35">
      <c r="A1060">
        <v>10650</v>
      </c>
      <c r="B1060">
        <v>53</v>
      </c>
      <c r="C1060">
        <v>32.799999999999997</v>
      </c>
      <c r="D1060">
        <v>25</v>
      </c>
      <c r="E1060">
        <v>0.05</v>
      </c>
    </row>
    <row r="1061" spans="1:5" x14ac:dyDescent="0.35">
      <c r="A1061">
        <v>10650</v>
      </c>
      <c r="B1061">
        <v>54</v>
      </c>
      <c r="C1061">
        <v>7.45</v>
      </c>
      <c r="D1061">
        <v>30</v>
      </c>
      <c r="E1061">
        <v>0</v>
      </c>
    </row>
    <row r="1062" spans="1:5" x14ac:dyDescent="0.35">
      <c r="A1062">
        <v>10651</v>
      </c>
      <c r="B1062">
        <v>19</v>
      </c>
      <c r="C1062">
        <v>9.1999999999999993</v>
      </c>
      <c r="D1062">
        <v>12</v>
      </c>
      <c r="E1062">
        <v>0.25</v>
      </c>
    </row>
    <row r="1063" spans="1:5" x14ac:dyDescent="0.35">
      <c r="A1063">
        <v>10651</v>
      </c>
      <c r="B1063">
        <v>22</v>
      </c>
      <c r="C1063">
        <v>21</v>
      </c>
      <c r="D1063">
        <v>20</v>
      </c>
      <c r="E1063">
        <v>0.25</v>
      </c>
    </row>
    <row r="1064" spans="1:5" x14ac:dyDescent="0.35">
      <c r="A1064">
        <v>10652</v>
      </c>
      <c r="B1064">
        <v>30</v>
      </c>
      <c r="C1064">
        <v>25.89</v>
      </c>
      <c r="D1064">
        <v>2</v>
      </c>
      <c r="E1064">
        <v>0.25</v>
      </c>
    </row>
    <row r="1065" spans="1:5" x14ac:dyDescent="0.35">
      <c r="A1065">
        <v>10652</v>
      </c>
      <c r="B1065">
        <v>42</v>
      </c>
      <c r="C1065">
        <v>14</v>
      </c>
      <c r="D1065">
        <v>20</v>
      </c>
      <c r="E1065">
        <v>0</v>
      </c>
    </row>
    <row r="1066" spans="1:5" x14ac:dyDescent="0.35">
      <c r="A1066">
        <v>10653</v>
      </c>
      <c r="B1066">
        <v>16</v>
      </c>
      <c r="C1066">
        <v>17.45</v>
      </c>
      <c r="D1066">
        <v>30</v>
      </c>
      <c r="E1066">
        <v>0.1</v>
      </c>
    </row>
    <row r="1067" spans="1:5" x14ac:dyDescent="0.35">
      <c r="A1067">
        <v>10653</v>
      </c>
      <c r="B1067">
        <v>60</v>
      </c>
      <c r="C1067">
        <v>34</v>
      </c>
      <c r="D1067">
        <v>20</v>
      </c>
      <c r="E1067">
        <v>0.1</v>
      </c>
    </row>
    <row r="1068" spans="1:5" x14ac:dyDescent="0.35">
      <c r="A1068">
        <v>10654</v>
      </c>
      <c r="B1068">
        <v>4</v>
      </c>
      <c r="C1068">
        <v>22</v>
      </c>
      <c r="D1068">
        <v>12</v>
      </c>
      <c r="E1068">
        <v>0.1</v>
      </c>
    </row>
    <row r="1069" spans="1:5" x14ac:dyDescent="0.35">
      <c r="A1069">
        <v>10654</v>
      </c>
      <c r="B1069">
        <v>39</v>
      </c>
      <c r="C1069">
        <v>18</v>
      </c>
      <c r="D1069">
        <v>20</v>
      </c>
      <c r="E1069">
        <v>0.1</v>
      </c>
    </row>
    <row r="1070" spans="1:5" x14ac:dyDescent="0.35">
      <c r="A1070">
        <v>10654</v>
      </c>
      <c r="B1070">
        <v>54</v>
      </c>
      <c r="C1070">
        <v>7.45</v>
      </c>
      <c r="D1070">
        <v>6</v>
      </c>
      <c r="E1070">
        <v>0.1</v>
      </c>
    </row>
    <row r="1071" spans="1:5" x14ac:dyDescent="0.35">
      <c r="A1071">
        <v>10655</v>
      </c>
      <c r="B1071">
        <v>41</v>
      </c>
      <c r="C1071">
        <v>9.65</v>
      </c>
      <c r="D1071">
        <v>20</v>
      </c>
      <c r="E1071">
        <v>0.2</v>
      </c>
    </row>
    <row r="1072" spans="1:5" x14ac:dyDescent="0.35">
      <c r="A1072">
        <v>10656</v>
      </c>
      <c r="B1072">
        <v>14</v>
      </c>
      <c r="C1072">
        <v>23.25</v>
      </c>
      <c r="D1072">
        <v>3</v>
      </c>
      <c r="E1072">
        <v>0.1</v>
      </c>
    </row>
    <row r="1073" spans="1:5" x14ac:dyDescent="0.35">
      <c r="A1073">
        <v>10656</v>
      </c>
      <c r="B1073">
        <v>44</v>
      </c>
      <c r="C1073">
        <v>19.45</v>
      </c>
      <c r="D1073">
        <v>28</v>
      </c>
      <c r="E1073">
        <v>0.1</v>
      </c>
    </row>
    <row r="1074" spans="1:5" x14ac:dyDescent="0.35">
      <c r="A1074">
        <v>10656</v>
      </c>
      <c r="B1074">
        <v>47</v>
      </c>
      <c r="C1074">
        <v>9.5</v>
      </c>
      <c r="D1074">
        <v>6</v>
      </c>
      <c r="E1074">
        <v>0.1</v>
      </c>
    </row>
    <row r="1075" spans="1:5" x14ac:dyDescent="0.35">
      <c r="A1075">
        <v>10657</v>
      </c>
      <c r="B1075">
        <v>15</v>
      </c>
      <c r="C1075">
        <v>15.5</v>
      </c>
      <c r="D1075">
        <v>50</v>
      </c>
      <c r="E1075">
        <v>0</v>
      </c>
    </row>
    <row r="1076" spans="1:5" x14ac:dyDescent="0.35">
      <c r="A1076">
        <v>10657</v>
      </c>
      <c r="B1076">
        <v>41</v>
      </c>
      <c r="C1076">
        <v>9.65</v>
      </c>
      <c r="D1076">
        <v>24</v>
      </c>
      <c r="E1076">
        <v>0</v>
      </c>
    </row>
    <row r="1077" spans="1:5" x14ac:dyDescent="0.35">
      <c r="A1077">
        <v>10657</v>
      </c>
      <c r="B1077">
        <v>46</v>
      </c>
      <c r="C1077">
        <v>12</v>
      </c>
      <c r="D1077">
        <v>45</v>
      </c>
      <c r="E1077">
        <v>0</v>
      </c>
    </row>
    <row r="1078" spans="1:5" x14ac:dyDescent="0.35">
      <c r="A1078">
        <v>10657</v>
      </c>
      <c r="B1078">
        <v>47</v>
      </c>
      <c r="C1078">
        <v>9.5</v>
      </c>
      <c r="D1078">
        <v>10</v>
      </c>
      <c r="E1078">
        <v>0</v>
      </c>
    </row>
    <row r="1079" spans="1:5" x14ac:dyDescent="0.35">
      <c r="A1079">
        <v>10657</v>
      </c>
      <c r="B1079">
        <v>56</v>
      </c>
      <c r="C1079">
        <v>38</v>
      </c>
      <c r="D1079">
        <v>45</v>
      </c>
      <c r="E1079">
        <v>0</v>
      </c>
    </row>
    <row r="1080" spans="1:5" x14ac:dyDescent="0.35">
      <c r="A1080">
        <v>10657</v>
      </c>
      <c r="B1080">
        <v>60</v>
      </c>
      <c r="C1080">
        <v>34</v>
      </c>
      <c r="D1080">
        <v>30</v>
      </c>
      <c r="E1080">
        <v>0</v>
      </c>
    </row>
    <row r="1081" spans="1:5" x14ac:dyDescent="0.35">
      <c r="A1081">
        <v>10658</v>
      </c>
      <c r="B1081">
        <v>21</v>
      </c>
      <c r="C1081">
        <v>10</v>
      </c>
      <c r="D1081">
        <v>60</v>
      </c>
      <c r="E1081">
        <v>0</v>
      </c>
    </row>
    <row r="1082" spans="1:5" x14ac:dyDescent="0.35">
      <c r="A1082">
        <v>10658</v>
      </c>
      <c r="B1082">
        <v>40</v>
      </c>
      <c r="C1082">
        <v>18.399999999999999</v>
      </c>
      <c r="D1082">
        <v>70</v>
      </c>
      <c r="E1082">
        <v>0.05</v>
      </c>
    </row>
    <row r="1083" spans="1:5" x14ac:dyDescent="0.35">
      <c r="A1083">
        <v>10658</v>
      </c>
      <c r="B1083">
        <v>60</v>
      </c>
      <c r="C1083">
        <v>34</v>
      </c>
      <c r="D1083">
        <v>55</v>
      </c>
      <c r="E1083">
        <v>0.05</v>
      </c>
    </row>
    <row r="1084" spans="1:5" x14ac:dyDescent="0.35">
      <c r="A1084">
        <v>10658</v>
      </c>
      <c r="B1084">
        <v>77</v>
      </c>
      <c r="C1084">
        <v>13</v>
      </c>
      <c r="D1084">
        <v>70</v>
      </c>
      <c r="E1084">
        <v>0.05</v>
      </c>
    </row>
    <row r="1085" spans="1:5" x14ac:dyDescent="0.35">
      <c r="A1085">
        <v>10659</v>
      </c>
      <c r="B1085">
        <v>31</v>
      </c>
      <c r="C1085">
        <v>12.5</v>
      </c>
      <c r="D1085">
        <v>20</v>
      </c>
      <c r="E1085">
        <v>0.05</v>
      </c>
    </row>
    <row r="1086" spans="1:5" x14ac:dyDescent="0.35">
      <c r="A1086">
        <v>10659</v>
      </c>
      <c r="B1086">
        <v>40</v>
      </c>
      <c r="C1086">
        <v>18.399999999999999</v>
      </c>
      <c r="D1086">
        <v>24</v>
      </c>
      <c r="E1086">
        <v>0.05</v>
      </c>
    </row>
    <row r="1087" spans="1:5" x14ac:dyDescent="0.35">
      <c r="A1087">
        <v>10659</v>
      </c>
      <c r="B1087">
        <v>70</v>
      </c>
      <c r="C1087">
        <v>15</v>
      </c>
      <c r="D1087">
        <v>40</v>
      </c>
      <c r="E1087">
        <v>0.05</v>
      </c>
    </row>
    <row r="1088" spans="1:5" x14ac:dyDescent="0.35">
      <c r="A1088">
        <v>10660</v>
      </c>
      <c r="B1088">
        <v>20</v>
      </c>
      <c r="C1088">
        <v>81</v>
      </c>
      <c r="D1088">
        <v>21</v>
      </c>
      <c r="E1088">
        <v>0</v>
      </c>
    </row>
    <row r="1089" spans="1:5" x14ac:dyDescent="0.35">
      <c r="A1089">
        <v>10661</v>
      </c>
      <c r="B1089">
        <v>39</v>
      </c>
      <c r="C1089">
        <v>18</v>
      </c>
      <c r="D1089">
        <v>3</v>
      </c>
      <c r="E1089">
        <v>0.2</v>
      </c>
    </row>
    <row r="1090" spans="1:5" x14ac:dyDescent="0.35">
      <c r="A1090">
        <v>10661</v>
      </c>
      <c r="B1090">
        <v>58</v>
      </c>
      <c r="C1090">
        <v>13.25</v>
      </c>
      <c r="D1090">
        <v>49</v>
      </c>
      <c r="E1090">
        <v>0.2</v>
      </c>
    </row>
    <row r="1091" spans="1:5" x14ac:dyDescent="0.35">
      <c r="A1091">
        <v>10662</v>
      </c>
      <c r="B1091">
        <v>68</v>
      </c>
      <c r="C1091">
        <v>12.5</v>
      </c>
      <c r="D1091">
        <v>10</v>
      </c>
      <c r="E1091">
        <v>0</v>
      </c>
    </row>
    <row r="1092" spans="1:5" x14ac:dyDescent="0.35">
      <c r="A1092">
        <v>10663</v>
      </c>
      <c r="B1092">
        <v>40</v>
      </c>
      <c r="C1092">
        <v>18.399999999999999</v>
      </c>
      <c r="D1092">
        <v>30</v>
      </c>
      <c r="E1092">
        <v>0.05</v>
      </c>
    </row>
    <row r="1093" spans="1:5" x14ac:dyDescent="0.35">
      <c r="A1093">
        <v>10663</v>
      </c>
      <c r="B1093">
        <v>42</v>
      </c>
      <c r="C1093">
        <v>14</v>
      </c>
      <c r="D1093">
        <v>30</v>
      </c>
      <c r="E1093">
        <v>0.05</v>
      </c>
    </row>
    <row r="1094" spans="1:5" x14ac:dyDescent="0.35">
      <c r="A1094">
        <v>10663</v>
      </c>
      <c r="B1094">
        <v>51</v>
      </c>
      <c r="C1094">
        <v>53</v>
      </c>
      <c r="D1094">
        <v>20</v>
      </c>
      <c r="E1094">
        <v>0.05</v>
      </c>
    </row>
    <row r="1095" spans="1:5" x14ac:dyDescent="0.35">
      <c r="A1095">
        <v>10664</v>
      </c>
      <c r="B1095">
        <v>10</v>
      </c>
      <c r="C1095">
        <v>31</v>
      </c>
      <c r="D1095">
        <v>24</v>
      </c>
      <c r="E1095">
        <v>0.15</v>
      </c>
    </row>
    <row r="1096" spans="1:5" x14ac:dyDescent="0.35">
      <c r="A1096">
        <v>10664</v>
      </c>
      <c r="B1096">
        <v>56</v>
      </c>
      <c r="C1096">
        <v>38</v>
      </c>
      <c r="D1096">
        <v>12</v>
      </c>
      <c r="E1096">
        <v>0.15</v>
      </c>
    </row>
    <row r="1097" spans="1:5" x14ac:dyDescent="0.35">
      <c r="A1097">
        <v>10664</v>
      </c>
      <c r="B1097">
        <v>65</v>
      </c>
      <c r="C1097">
        <v>21.05</v>
      </c>
      <c r="D1097">
        <v>15</v>
      </c>
      <c r="E1097">
        <v>0.15</v>
      </c>
    </row>
    <row r="1098" spans="1:5" x14ac:dyDescent="0.35">
      <c r="A1098">
        <v>10665</v>
      </c>
      <c r="B1098">
        <v>51</v>
      </c>
      <c r="C1098">
        <v>53</v>
      </c>
      <c r="D1098">
        <v>20</v>
      </c>
      <c r="E1098">
        <v>0</v>
      </c>
    </row>
    <row r="1099" spans="1:5" x14ac:dyDescent="0.35">
      <c r="A1099">
        <v>10665</v>
      </c>
      <c r="B1099">
        <v>59</v>
      </c>
      <c r="C1099">
        <v>55</v>
      </c>
      <c r="D1099">
        <v>1</v>
      </c>
      <c r="E1099">
        <v>0</v>
      </c>
    </row>
    <row r="1100" spans="1:5" x14ac:dyDescent="0.35">
      <c r="A1100">
        <v>10665</v>
      </c>
      <c r="B1100">
        <v>76</v>
      </c>
      <c r="C1100">
        <v>18</v>
      </c>
      <c r="D1100">
        <v>10</v>
      </c>
      <c r="E1100">
        <v>0</v>
      </c>
    </row>
    <row r="1101" spans="1:5" x14ac:dyDescent="0.35">
      <c r="A1101">
        <v>10666</v>
      </c>
      <c r="B1101">
        <v>29</v>
      </c>
      <c r="C1101">
        <v>123.79</v>
      </c>
      <c r="D1101">
        <v>36</v>
      </c>
      <c r="E1101">
        <v>0</v>
      </c>
    </row>
    <row r="1102" spans="1:5" x14ac:dyDescent="0.35">
      <c r="A1102">
        <v>10666</v>
      </c>
      <c r="B1102">
        <v>65</v>
      </c>
      <c r="C1102">
        <v>21.05</v>
      </c>
      <c r="D1102">
        <v>10</v>
      </c>
      <c r="E1102">
        <v>0</v>
      </c>
    </row>
    <row r="1103" spans="1:5" x14ac:dyDescent="0.35">
      <c r="A1103">
        <v>10667</v>
      </c>
      <c r="B1103">
        <v>69</v>
      </c>
      <c r="C1103">
        <v>36</v>
      </c>
      <c r="D1103">
        <v>45</v>
      </c>
      <c r="E1103">
        <v>0.2</v>
      </c>
    </row>
    <row r="1104" spans="1:5" x14ac:dyDescent="0.35">
      <c r="A1104">
        <v>10667</v>
      </c>
      <c r="B1104">
        <v>71</v>
      </c>
      <c r="C1104">
        <v>21.5</v>
      </c>
      <c r="D1104">
        <v>14</v>
      </c>
      <c r="E1104">
        <v>0.2</v>
      </c>
    </row>
    <row r="1105" spans="1:5" x14ac:dyDescent="0.35">
      <c r="A1105">
        <v>10668</v>
      </c>
      <c r="B1105">
        <v>31</v>
      </c>
      <c r="C1105">
        <v>12.5</v>
      </c>
      <c r="D1105">
        <v>8</v>
      </c>
      <c r="E1105">
        <v>0.1</v>
      </c>
    </row>
    <row r="1106" spans="1:5" x14ac:dyDescent="0.35">
      <c r="A1106">
        <v>10668</v>
      </c>
      <c r="B1106">
        <v>55</v>
      </c>
      <c r="C1106">
        <v>24</v>
      </c>
      <c r="D1106">
        <v>4</v>
      </c>
      <c r="E1106">
        <v>0.1</v>
      </c>
    </row>
    <row r="1107" spans="1:5" x14ac:dyDescent="0.35">
      <c r="A1107">
        <v>10668</v>
      </c>
      <c r="B1107">
        <v>64</v>
      </c>
      <c r="C1107">
        <v>33.25</v>
      </c>
      <c r="D1107">
        <v>15</v>
      </c>
      <c r="E1107">
        <v>0.1</v>
      </c>
    </row>
    <row r="1108" spans="1:5" x14ac:dyDescent="0.35">
      <c r="A1108">
        <v>10669</v>
      </c>
      <c r="B1108">
        <v>36</v>
      </c>
      <c r="C1108">
        <v>19</v>
      </c>
      <c r="D1108">
        <v>30</v>
      </c>
      <c r="E1108">
        <v>0</v>
      </c>
    </row>
    <row r="1109" spans="1:5" x14ac:dyDescent="0.35">
      <c r="A1109">
        <v>10670</v>
      </c>
      <c r="B1109">
        <v>23</v>
      </c>
      <c r="C1109">
        <v>9</v>
      </c>
      <c r="D1109">
        <v>32</v>
      </c>
      <c r="E1109">
        <v>0</v>
      </c>
    </row>
    <row r="1110" spans="1:5" x14ac:dyDescent="0.35">
      <c r="A1110">
        <v>10670</v>
      </c>
      <c r="B1110">
        <v>46</v>
      </c>
      <c r="C1110">
        <v>12</v>
      </c>
      <c r="D1110">
        <v>60</v>
      </c>
      <c r="E1110">
        <v>0</v>
      </c>
    </row>
    <row r="1111" spans="1:5" x14ac:dyDescent="0.35">
      <c r="A1111">
        <v>10670</v>
      </c>
      <c r="B1111">
        <v>67</v>
      </c>
      <c r="C1111">
        <v>14</v>
      </c>
      <c r="D1111">
        <v>25</v>
      </c>
      <c r="E1111">
        <v>0</v>
      </c>
    </row>
    <row r="1112" spans="1:5" x14ac:dyDescent="0.35">
      <c r="A1112">
        <v>10670</v>
      </c>
      <c r="B1112">
        <v>73</v>
      </c>
      <c r="C1112">
        <v>15</v>
      </c>
      <c r="D1112">
        <v>50</v>
      </c>
      <c r="E1112">
        <v>0</v>
      </c>
    </row>
    <row r="1113" spans="1:5" x14ac:dyDescent="0.35">
      <c r="A1113">
        <v>10670</v>
      </c>
      <c r="B1113">
        <v>75</v>
      </c>
      <c r="C1113">
        <v>7.75</v>
      </c>
      <c r="D1113">
        <v>25</v>
      </c>
      <c r="E1113">
        <v>0</v>
      </c>
    </row>
    <row r="1114" spans="1:5" x14ac:dyDescent="0.35">
      <c r="A1114">
        <v>10671</v>
      </c>
      <c r="B1114">
        <v>16</v>
      </c>
      <c r="C1114">
        <v>17.45</v>
      </c>
      <c r="D1114">
        <v>10</v>
      </c>
      <c r="E1114">
        <v>0</v>
      </c>
    </row>
    <row r="1115" spans="1:5" x14ac:dyDescent="0.35">
      <c r="A1115">
        <v>10671</v>
      </c>
      <c r="B1115">
        <v>62</v>
      </c>
      <c r="C1115">
        <v>49.3</v>
      </c>
      <c r="D1115">
        <v>10</v>
      </c>
      <c r="E1115">
        <v>0</v>
      </c>
    </row>
    <row r="1116" spans="1:5" x14ac:dyDescent="0.35">
      <c r="A1116">
        <v>10671</v>
      </c>
      <c r="B1116">
        <v>65</v>
      </c>
      <c r="C1116">
        <v>21.05</v>
      </c>
      <c r="D1116">
        <v>12</v>
      </c>
      <c r="E1116">
        <v>0</v>
      </c>
    </row>
    <row r="1117" spans="1:5" x14ac:dyDescent="0.35">
      <c r="A1117">
        <v>10672</v>
      </c>
      <c r="B1117">
        <v>38</v>
      </c>
      <c r="C1117">
        <v>263.5</v>
      </c>
      <c r="D1117">
        <v>15</v>
      </c>
      <c r="E1117">
        <v>0.1</v>
      </c>
    </row>
    <row r="1118" spans="1:5" x14ac:dyDescent="0.35">
      <c r="A1118">
        <v>10672</v>
      </c>
      <c r="B1118">
        <v>71</v>
      </c>
      <c r="C1118">
        <v>21.5</v>
      </c>
      <c r="D1118">
        <v>12</v>
      </c>
      <c r="E1118">
        <v>0</v>
      </c>
    </row>
    <row r="1119" spans="1:5" x14ac:dyDescent="0.35">
      <c r="A1119">
        <v>10673</v>
      </c>
      <c r="B1119">
        <v>16</v>
      </c>
      <c r="C1119">
        <v>17.45</v>
      </c>
      <c r="D1119">
        <v>3</v>
      </c>
      <c r="E1119">
        <v>0</v>
      </c>
    </row>
    <row r="1120" spans="1:5" x14ac:dyDescent="0.35">
      <c r="A1120">
        <v>10673</v>
      </c>
      <c r="B1120">
        <v>42</v>
      </c>
      <c r="C1120">
        <v>14</v>
      </c>
      <c r="D1120">
        <v>6</v>
      </c>
      <c r="E1120">
        <v>0</v>
      </c>
    </row>
    <row r="1121" spans="1:5" x14ac:dyDescent="0.35">
      <c r="A1121">
        <v>10673</v>
      </c>
      <c r="B1121">
        <v>43</v>
      </c>
      <c r="C1121">
        <v>46</v>
      </c>
      <c r="D1121">
        <v>6</v>
      </c>
      <c r="E1121">
        <v>0</v>
      </c>
    </row>
    <row r="1122" spans="1:5" x14ac:dyDescent="0.35">
      <c r="A1122">
        <v>10674</v>
      </c>
      <c r="B1122">
        <v>23</v>
      </c>
      <c r="C1122">
        <v>9</v>
      </c>
      <c r="D1122">
        <v>5</v>
      </c>
      <c r="E1122">
        <v>0</v>
      </c>
    </row>
    <row r="1123" spans="1:5" x14ac:dyDescent="0.35">
      <c r="A1123">
        <v>10675</v>
      </c>
      <c r="B1123">
        <v>14</v>
      </c>
      <c r="C1123">
        <v>23.25</v>
      </c>
      <c r="D1123">
        <v>30</v>
      </c>
      <c r="E1123">
        <v>0</v>
      </c>
    </row>
    <row r="1124" spans="1:5" x14ac:dyDescent="0.35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 x14ac:dyDescent="0.35">
      <c r="A1125">
        <v>10675</v>
      </c>
      <c r="B1125">
        <v>58</v>
      </c>
      <c r="C1125">
        <v>13.25</v>
      </c>
      <c r="D1125">
        <v>30</v>
      </c>
      <c r="E1125">
        <v>0</v>
      </c>
    </row>
    <row r="1126" spans="1:5" x14ac:dyDescent="0.35">
      <c r="A1126">
        <v>10676</v>
      </c>
      <c r="B1126">
        <v>10</v>
      </c>
      <c r="C1126">
        <v>31</v>
      </c>
      <c r="D1126">
        <v>2</v>
      </c>
      <c r="E1126">
        <v>0</v>
      </c>
    </row>
    <row r="1127" spans="1:5" x14ac:dyDescent="0.35">
      <c r="A1127">
        <v>10676</v>
      </c>
      <c r="B1127">
        <v>19</v>
      </c>
      <c r="C1127">
        <v>9.1999999999999993</v>
      </c>
      <c r="D1127">
        <v>7</v>
      </c>
      <c r="E1127">
        <v>0</v>
      </c>
    </row>
    <row r="1128" spans="1:5" x14ac:dyDescent="0.35">
      <c r="A1128">
        <v>10676</v>
      </c>
      <c r="B1128">
        <v>44</v>
      </c>
      <c r="C1128">
        <v>19.45</v>
      </c>
      <c r="D1128">
        <v>21</v>
      </c>
      <c r="E1128">
        <v>0</v>
      </c>
    </row>
    <row r="1129" spans="1:5" x14ac:dyDescent="0.35">
      <c r="A1129">
        <v>10677</v>
      </c>
      <c r="B1129">
        <v>26</v>
      </c>
      <c r="C1129">
        <v>31.23</v>
      </c>
      <c r="D1129">
        <v>30</v>
      </c>
      <c r="E1129">
        <v>0.15</v>
      </c>
    </row>
    <row r="1130" spans="1:5" x14ac:dyDescent="0.35">
      <c r="A1130">
        <v>10677</v>
      </c>
      <c r="B1130">
        <v>33</v>
      </c>
      <c r="C1130">
        <v>2.5</v>
      </c>
      <c r="D1130">
        <v>8</v>
      </c>
      <c r="E1130">
        <v>0.15</v>
      </c>
    </row>
    <row r="1131" spans="1:5" x14ac:dyDescent="0.35">
      <c r="A1131">
        <v>10678</v>
      </c>
      <c r="B1131">
        <v>12</v>
      </c>
      <c r="C1131">
        <v>38</v>
      </c>
      <c r="D1131">
        <v>100</v>
      </c>
      <c r="E1131">
        <v>0</v>
      </c>
    </row>
    <row r="1132" spans="1:5" x14ac:dyDescent="0.35">
      <c r="A1132">
        <v>10678</v>
      </c>
      <c r="B1132">
        <v>33</v>
      </c>
      <c r="C1132">
        <v>2.5</v>
      </c>
      <c r="D1132">
        <v>30</v>
      </c>
      <c r="E1132">
        <v>0</v>
      </c>
    </row>
    <row r="1133" spans="1:5" x14ac:dyDescent="0.35">
      <c r="A1133">
        <v>10678</v>
      </c>
      <c r="B1133">
        <v>41</v>
      </c>
      <c r="C1133">
        <v>9.65</v>
      </c>
      <c r="D1133">
        <v>120</v>
      </c>
      <c r="E1133">
        <v>0</v>
      </c>
    </row>
    <row r="1134" spans="1:5" x14ac:dyDescent="0.35">
      <c r="A1134">
        <v>10678</v>
      </c>
      <c r="B1134">
        <v>54</v>
      </c>
      <c r="C1134">
        <v>7.45</v>
      </c>
      <c r="D1134">
        <v>30</v>
      </c>
      <c r="E1134">
        <v>0</v>
      </c>
    </row>
    <row r="1135" spans="1:5" x14ac:dyDescent="0.35">
      <c r="A1135">
        <v>10679</v>
      </c>
      <c r="B1135">
        <v>59</v>
      </c>
      <c r="C1135">
        <v>55</v>
      </c>
      <c r="D1135">
        <v>12</v>
      </c>
      <c r="E1135">
        <v>0</v>
      </c>
    </row>
    <row r="1136" spans="1:5" x14ac:dyDescent="0.35">
      <c r="A1136">
        <v>10680</v>
      </c>
      <c r="B1136">
        <v>16</v>
      </c>
      <c r="C1136">
        <v>17.45</v>
      </c>
      <c r="D1136">
        <v>50</v>
      </c>
      <c r="E1136">
        <v>0.25</v>
      </c>
    </row>
    <row r="1137" spans="1:5" x14ac:dyDescent="0.35">
      <c r="A1137">
        <v>10680</v>
      </c>
      <c r="B1137">
        <v>31</v>
      </c>
      <c r="C1137">
        <v>12.5</v>
      </c>
      <c r="D1137">
        <v>20</v>
      </c>
      <c r="E1137">
        <v>0.25</v>
      </c>
    </row>
    <row r="1138" spans="1:5" x14ac:dyDescent="0.35">
      <c r="A1138">
        <v>10680</v>
      </c>
      <c r="B1138">
        <v>42</v>
      </c>
      <c r="C1138">
        <v>14</v>
      </c>
      <c r="D1138">
        <v>40</v>
      </c>
      <c r="E1138">
        <v>0.25</v>
      </c>
    </row>
    <row r="1139" spans="1:5" x14ac:dyDescent="0.35">
      <c r="A1139">
        <v>10681</v>
      </c>
      <c r="B1139">
        <v>19</v>
      </c>
      <c r="C1139">
        <v>9.1999999999999993</v>
      </c>
      <c r="D1139">
        <v>30</v>
      </c>
      <c r="E1139">
        <v>0.1</v>
      </c>
    </row>
    <row r="1140" spans="1:5" x14ac:dyDescent="0.35">
      <c r="A1140">
        <v>10681</v>
      </c>
      <c r="B1140">
        <v>21</v>
      </c>
      <c r="C1140">
        <v>10</v>
      </c>
      <c r="D1140">
        <v>12</v>
      </c>
      <c r="E1140">
        <v>0.1</v>
      </c>
    </row>
    <row r="1141" spans="1:5" x14ac:dyDescent="0.35">
      <c r="A1141">
        <v>10681</v>
      </c>
      <c r="B1141">
        <v>64</v>
      </c>
      <c r="C1141">
        <v>33.25</v>
      </c>
      <c r="D1141">
        <v>28</v>
      </c>
      <c r="E1141">
        <v>0</v>
      </c>
    </row>
    <row r="1142" spans="1:5" x14ac:dyDescent="0.35">
      <c r="A1142">
        <v>10682</v>
      </c>
      <c r="B1142">
        <v>33</v>
      </c>
      <c r="C1142">
        <v>2.5</v>
      </c>
      <c r="D1142">
        <v>30</v>
      </c>
      <c r="E1142">
        <v>0</v>
      </c>
    </row>
    <row r="1143" spans="1:5" x14ac:dyDescent="0.35">
      <c r="A1143">
        <v>10682</v>
      </c>
      <c r="B1143">
        <v>66</v>
      </c>
      <c r="C1143">
        <v>17</v>
      </c>
      <c r="D1143">
        <v>4</v>
      </c>
      <c r="E1143">
        <v>0</v>
      </c>
    </row>
    <row r="1144" spans="1:5" x14ac:dyDescent="0.35">
      <c r="A1144">
        <v>10682</v>
      </c>
      <c r="B1144">
        <v>75</v>
      </c>
      <c r="C1144">
        <v>7.75</v>
      </c>
      <c r="D1144">
        <v>30</v>
      </c>
      <c r="E1144">
        <v>0</v>
      </c>
    </row>
    <row r="1145" spans="1:5" x14ac:dyDescent="0.35">
      <c r="A1145">
        <v>10683</v>
      </c>
      <c r="B1145">
        <v>52</v>
      </c>
      <c r="C1145">
        <v>7</v>
      </c>
      <c r="D1145">
        <v>9</v>
      </c>
      <c r="E1145">
        <v>0</v>
      </c>
    </row>
    <row r="1146" spans="1:5" x14ac:dyDescent="0.35">
      <c r="A1146">
        <v>10684</v>
      </c>
      <c r="B1146">
        <v>40</v>
      </c>
      <c r="C1146">
        <v>18.399999999999999</v>
      </c>
      <c r="D1146">
        <v>20</v>
      </c>
      <c r="E1146">
        <v>0</v>
      </c>
    </row>
    <row r="1147" spans="1:5" x14ac:dyDescent="0.35">
      <c r="A1147">
        <v>10684</v>
      </c>
      <c r="B1147">
        <v>47</v>
      </c>
      <c r="C1147">
        <v>9.5</v>
      </c>
      <c r="D1147">
        <v>40</v>
      </c>
      <c r="E1147">
        <v>0</v>
      </c>
    </row>
    <row r="1148" spans="1:5" x14ac:dyDescent="0.35">
      <c r="A1148">
        <v>10684</v>
      </c>
      <c r="B1148">
        <v>60</v>
      </c>
      <c r="C1148">
        <v>34</v>
      </c>
      <c r="D1148">
        <v>30</v>
      </c>
      <c r="E1148">
        <v>0</v>
      </c>
    </row>
    <row r="1149" spans="1:5" x14ac:dyDescent="0.35">
      <c r="A1149">
        <v>10685</v>
      </c>
      <c r="B1149">
        <v>10</v>
      </c>
      <c r="C1149">
        <v>31</v>
      </c>
      <c r="D1149">
        <v>20</v>
      </c>
      <c r="E1149">
        <v>0</v>
      </c>
    </row>
    <row r="1150" spans="1:5" x14ac:dyDescent="0.35">
      <c r="A1150">
        <v>10685</v>
      </c>
      <c r="B1150">
        <v>41</v>
      </c>
      <c r="C1150">
        <v>9.65</v>
      </c>
      <c r="D1150">
        <v>4</v>
      </c>
      <c r="E1150">
        <v>0</v>
      </c>
    </row>
    <row r="1151" spans="1:5" x14ac:dyDescent="0.35">
      <c r="A1151">
        <v>10685</v>
      </c>
      <c r="B1151">
        <v>47</v>
      </c>
      <c r="C1151">
        <v>9.5</v>
      </c>
      <c r="D1151">
        <v>15</v>
      </c>
      <c r="E1151">
        <v>0</v>
      </c>
    </row>
    <row r="1152" spans="1:5" x14ac:dyDescent="0.35">
      <c r="A1152">
        <v>10686</v>
      </c>
      <c r="B1152">
        <v>17</v>
      </c>
      <c r="C1152">
        <v>39</v>
      </c>
      <c r="D1152">
        <v>30</v>
      </c>
      <c r="E1152">
        <v>0.2</v>
      </c>
    </row>
    <row r="1153" spans="1:5" x14ac:dyDescent="0.35">
      <c r="A1153">
        <v>10686</v>
      </c>
      <c r="B1153">
        <v>26</v>
      </c>
      <c r="C1153">
        <v>31.23</v>
      </c>
      <c r="D1153">
        <v>15</v>
      </c>
      <c r="E1153">
        <v>0</v>
      </c>
    </row>
    <row r="1154" spans="1:5" x14ac:dyDescent="0.35">
      <c r="A1154">
        <v>10687</v>
      </c>
      <c r="B1154">
        <v>9</v>
      </c>
      <c r="C1154">
        <v>97</v>
      </c>
      <c r="D1154">
        <v>50</v>
      </c>
      <c r="E1154">
        <v>0.25</v>
      </c>
    </row>
    <row r="1155" spans="1:5" x14ac:dyDescent="0.35">
      <c r="A1155">
        <v>10687</v>
      </c>
      <c r="B1155">
        <v>29</v>
      </c>
      <c r="C1155">
        <v>123.79</v>
      </c>
      <c r="D1155">
        <v>10</v>
      </c>
      <c r="E1155">
        <v>0</v>
      </c>
    </row>
    <row r="1156" spans="1:5" x14ac:dyDescent="0.35">
      <c r="A1156">
        <v>10687</v>
      </c>
      <c r="B1156">
        <v>36</v>
      </c>
      <c r="C1156">
        <v>19</v>
      </c>
      <c r="D1156">
        <v>6</v>
      </c>
      <c r="E1156">
        <v>0.25</v>
      </c>
    </row>
    <row r="1157" spans="1:5" x14ac:dyDescent="0.35">
      <c r="A1157">
        <v>10688</v>
      </c>
      <c r="B1157">
        <v>10</v>
      </c>
      <c r="C1157">
        <v>31</v>
      </c>
      <c r="D1157">
        <v>18</v>
      </c>
      <c r="E1157">
        <v>0.1</v>
      </c>
    </row>
    <row r="1158" spans="1:5" x14ac:dyDescent="0.35">
      <c r="A1158">
        <v>10688</v>
      </c>
      <c r="B1158">
        <v>28</v>
      </c>
      <c r="C1158">
        <v>45.6</v>
      </c>
      <c r="D1158">
        <v>60</v>
      </c>
      <c r="E1158">
        <v>0.1</v>
      </c>
    </row>
    <row r="1159" spans="1:5" x14ac:dyDescent="0.35">
      <c r="A1159">
        <v>10688</v>
      </c>
      <c r="B1159">
        <v>34</v>
      </c>
      <c r="C1159">
        <v>14</v>
      </c>
      <c r="D1159">
        <v>14</v>
      </c>
      <c r="E1159">
        <v>0</v>
      </c>
    </row>
    <row r="1160" spans="1:5" x14ac:dyDescent="0.35">
      <c r="A1160">
        <v>10689</v>
      </c>
      <c r="B1160">
        <v>1</v>
      </c>
      <c r="C1160">
        <v>18</v>
      </c>
      <c r="D1160">
        <v>35</v>
      </c>
      <c r="E1160">
        <v>0.25</v>
      </c>
    </row>
    <row r="1161" spans="1:5" x14ac:dyDescent="0.35">
      <c r="A1161">
        <v>10690</v>
      </c>
      <c r="B1161">
        <v>56</v>
      </c>
      <c r="C1161">
        <v>38</v>
      </c>
      <c r="D1161">
        <v>20</v>
      </c>
      <c r="E1161">
        <v>0.25</v>
      </c>
    </row>
    <row r="1162" spans="1:5" x14ac:dyDescent="0.35">
      <c r="A1162">
        <v>10690</v>
      </c>
      <c r="B1162">
        <v>77</v>
      </c>
      <c r="C1162">
        <v>13</v>
      </c>
      <c r="D1162">
        <v>30</v>
      </c>
      <c r="E1162">
        <v>0.25</v>
      </c>
    </row>
    <row r="1163" spans="1:5" x14ac:dyDescent="0.35">
      <c r="A1163">
        <v>10691</v>
      </c>
      <c r="B1163">
        <v>1</v>
      </c>
      <c r="C1163">
        <v>18</v>
      </c>
      <c r="D1163">
        <v>30</v>
      </c>
      <c r="E1163">
        <v>0</v>
      </c>
    </row>
    <row r="1164" spans="1:5" x14ac:dyDescent="0.35">
      <c r="A1164">
        <v>10691</v>
      </c>
      <c r="B1164">
        <v>29</v>
      </c>
      <c r="C1164">
        <v>123.79</v>
      </c>
      <c r="D1164">
        <v>40</v>
      </c>
      <c r="E1164">
        <v>0</v>
      </c>
    </row>
    <row r="1165" spans="1:5" x14ac:dyDescent="0.35">
      <c r="A1165">
        <v>10691</v>
      </c>
      <c r="B1165">
        <v>43</v>
      </c>
      <c r="C1165">
        <v>46</v>
      </c>
      <c r="D1165">
        <v>40</v>
      </c>
      <c r="E1165">
        <v>0</v>
      </c>
    </row>
    <row r="1166" spans="1:5" x14ac:dyDescent="0.35">
      <c r="A1166">
        <v>10691</v>
      </c>
      <c r="B1166">
        <v>44</v>
      </c>
      <c r="C1166">
        <v>19.45</v>
      </c>
      <c r="D1166">
        <v>24</v>
      </c>
      <c r="E1166">
        <v>0</v>
      </c>
    </row>
    <row r="1167" spans="1:5" x14ac:dyDescent="0.35">
      <c r="A1167">
        <v>10691</v>
      </c>
      <c r="B1167">
        <v>62</v>
      </c>
      <c r="C1167">
        <v>49.3</v>
      </c>
      <c r="D1167">
        <v>48</v>
      </c>
      <c r="E1167">
        <v>0</v>
      </c>
    </row>
    <row r="1168" spans="1:5" x14ac:dyDescent="0.35">
      <c r="A1168">
        <v>10692</v>
      </c>
      <c r="B1168">
        <v>63</v>
      </c>
      <c r="C1168">
        <v>43.9</v>
      </c>
      <c r="D1168">
        <v>20</v>
      </c>
      <c r="E1168">
        <v>0</v>
      </c>
    </row>
    <row r="1169" spans="1:5" x14ac:dyDescent="0.35">
      <c r="A1169">
        <v>10693</v>
      </c>
      <c r="B1169">
        <v>9</v>
      </c>
      <c r="C1169">
        <v>97</v>
      </c>
      <c r="D1169">
        <v>6</v>
      </c>
      <c r="E1169">
        <v>0</v>
      </c>
    </row>
    <row r="1170" spans="1:5" x14ac:dyDescent="0.35">
      <c r="A1170">
        <v>10693</v>
      </c>
      <c r="B1170">
        <v>54</v>
      </c>
      <c r="C1170">
        <v>7.45</v>
      </c>
      <c r="D1170">
        <v>60</v>
      </c>
      <c r="E1170">
        <v>0.15</v>
      </c>
    </row>
    <row r="1171" spans="1:5" x14ac:dyDescent="0.35">
      <c r="A1171">
        <v>10693</v>
      </c>
      <c r="B1171">
        <v>69</v>
      </c>
      <c r="C1171">
        <v>36</v>
      </c>
      <c r="D1171">
        <v>30</v>
      </c>
      <c r="E1171">
        <v>0.15</v>
      </c>
    </row>
    <row r="1172" spans="1:5" x14ac:dyDescent="0.35">
      <c r="A1172">
        <v>10693</v>
      </c>
      <c r="B1172">
        <v>73</v>
      </c>
      <c r="C1172">
        <v>15</v>
      </c>
      <c r="D1172">
        <v>15</v>
      </c>
      <c r="E1172">
        <v>0.15</v>
      </c>
    </row>
    <row r="1173" spans="1:5" x14ac:dyDescent="0.35">
      <c r="A1173">
        <v>10694</v>
      </c>
      <c r="B1173">
        <v>7</v>
      </c>
      <c r="C1173">
        <v>30</v>
      </c>
      <c r="D1173">
        <v>90</v>
      </c>
      <c r="E1173">
        <v>0</v>
      </c>
    </row>
    <row r="1174" spans="1:5" x14ac:dyDescent="0.35">
      <c r="A1174">
        <v>10694</v>
      </c>
      <c r="B1174">
        <v>59</v>
      </c>
      <c r="C1174">
        <v>55</v>
      </c>
      <c r="D1174">
        <v>25</v>
      </c>
      <c r="E1174">
        <v>0</v>
      </c>
    </row>
    <row r="1175" spans="1:5" x14ac:dyDescent="0.35">
      <c r="A1175">
        <v>10694</v>
      </c>
      <c r="B1175">
        <v>70</v>
      </c>
      <c r="C1175">
        <v>15</v>
      </c>
      <c r="D1175">
        <v>50</v>
      </c>
      <c r="E1175">
        <v>0</v>
      </c>
    </row>
    <row r="1176" spans="1:5" x14ac:dyDescent="0.35">
      <c r="A1176">
        <v>10695</v>
      </c>
      <c r="B1176">
        <v>8</v>
      </c>
      <c r="C1176">
        <v>40</v>
      </c>
      <c r="D1176">
        <v>10</v>
      </c>
      <c r="E1176">
        <v>0</v>
      </c>
    </row>
    <row r="1177" spans="1:5" x14ac:dyDescent="0.35">
      <c r="A1177">
        <v>10695</v>
      </c>
      <c r="B1177">
        <v>12</v>
      </c>
      <c r="C1177">
        <v>38</v>
      </c>
      <c r="D1177">
        <v>4</v>
      </c>
      <c r="E1177">
        <v>0</v>
      </c>
    </row>
    <row r="1178" spans="1:5" x14ac:dyDescent="0.35">
      <c r="A1178">
        <v>10695</v>
      </c>
      <c r="B1178">
        <v>24</v>
      </c>
      <c r="C1178">
        <v>4.5</v>
      </c>
      <c r="D1178">
        <v>20</v>
      </c>
      <c r="E1178">
        <v>0</v>
      </c>
    </row>
    <row r="1179" spans="1:5" x14ac:dyDescent="0.35">
      <c r="A1179">
        <v>10696</v>
      </c>
      <c r="B1179">
        <v>17</v>
      </c>
      <c r="C1179">
        <v>39</v>
      </c>
      <c r="D1179">
        <v>20</v>
      </c>
      <c r="E1179">
        <v>0</v>
      </c>
    </row>
    <row r="1180" spans="1:5" x14ac:dyDescent="0.35">
      <c r="A1180">
        <v>10696</v>
      </c>
      <c r="B1180">
        <v>46</v>
      </c>
      <c r="C1180">
        <v>12</v>
      </c>
      <c r="D1180">
        <v>18</v>
      </c>
      <c r="E1180">
        <v>0</v>
      </c>
    </row>
    <row r="1181" spans="1:5" x14ac:dyDescent="0.35">
      <c r="A1181">
        <v>10697</v>
      </c>
      <c r="B1181">
        <v>19</v>
      </c>
      <c r="C1181">
        <v>9.1999999999999993</v>
      </c>
      <c r="D1181">
        <v>7</v>
      </c>
      <c r="E1181">
        <v>0.25</v>
      </c>
    </row>
    <row r="1182" spans="1:5" x14ac:dyDescent="0.35">
      <c r="A1182">
        <v>10697</v>
      </c>
      <c r="B1182">
        <v>35</v>
      </c>
      <c r="C1182">
        <v>18</v>
      </c>
      <c r="D1182">
        <v>9</v>
      </c>
      <c r="E1182">
        <v>0.25</v>
      </c>
    </row>
    <row r="1183" spans="1:5" x14ac:dyDescent="0.35">
      <c r="A1183">
        <v>10697</v>
      </c>
      <c r="B1183">
        <v>58</v>
      </c>
      <c r="C1183">
        <v>13.25</v>
      </c>
      <c r="D1183">
        <v>30</v>
      </c>
      <c r="E1183">
        <v>0.25</v>
      </c>
    </row>
    <row r="1184" spans="1:5" x14ac:dyDescent="0.35">
      <c r="A1184">
        <v>10697</v>
      </c>
      <c r="B1184">
        <v>70</v>
      </c>
      <c r="C1184">
        <v>15</v>
      </c>
      <c r="D1184">
        <v>30</v>
      </c>
      <c r="E1184">
        <v>0.25</v>
      </c>
    </row>
    <row r="1185" spans="1:5" x14ac:dyDescent="0.35">
      <c r="A1185">
        <v>10698</v>
      </c>
      <c r="B1185">
        <v>11</v>
      </c>
      <c r="C1185">
        <v>21</v>
      </c>
      <c r="D1185">
        <v>15</v>
      </c>
      <c r="E1185">
        <v>0</v>
      </c>
    </row>
    <row r="1186" spans="1:5" x14ac:dyDescent="0.35">
      <c r="A1186">
        <v>10698</v>
      </c>
      <c r="B1186">
        <v>17</v>
      </c>
      <c r="C1186">
        <v>39</v>
      </c>
      <c r="D1186">
        <v>8</v>
      </c>
      <c r="E1186">
        <v>0.05</v>
      </c>
    </row>
    <row r="1187" spans="1:5" x14ac:dyDescent="0.35">
      <c r="A1187">
        <v>10698</v>
      </c>
      <c r="B1187">
        <v>29</v>
      </c>
      <c r="C1187">
        <v>123.79</v>
      </c>
      <c r="D1187">
        <v>12</v>
      </c>
      <c r="E1187">
        <v>0.05</v>
      </c>
    </row>
    <row r="1188" spans="1:5" x14ac:dyDescent="0.35">
      <c r="A1188">
        <v>10698</v>
      </c>
      <c r="B1188">
        <v>65</v>
      </c>
      <c r="C1188">
        <v>21.05</v>
      </c>
      <c r="D1188">
        <v>65</v>
      </c>
      <c r="E1188">
        <v>0.05</v>
      </c>
    </row>
    <row r="1189" spans="1:5" x14ac:dyDescent="0.35">
      <c r="A1189">
        <v>10698</v>
      </c>
      <c r="B1189">
        <v>70</v>
      </c>
      <c r="C1189">
        <v>15</v>
      </c>
      <c r="D1189">
        <v>8</v>
      </c>
      <c r="E1189">
        <v>0.05</v>
      </c>
    </row>
    <row r="1190" spans="1:5" x14ac:dyDescent="0.35">
      <c r="A1190">
        <v>10699</v>
      </c>
      <c r="B1190">
        <v>47</v>
      </c>
      <c r="C1190">
        <v>9.5</v>
      </c>
      <c r="D1190">
        <v>12</v>
      </c>
      <c r="E1190">
        <v>0</v>
      </c>
    </row>
    <row r="1191" spans="1:5" x14ac:dyDescent="0.35">
      <c r="A1191">
        <v>10700</v>
      </c>
      <c r="B1191">
        <v>1</v>
      </c>
      <c r="C1191">
        <v>18</v>
      </c>
      <c r="D1191">
        <v>5</v>
      </c>
      <c r="E1191">
        <v>0.2</v>
      </c>
    </row>
    <row r="1192" spans="1:5" x14ac:dyDescent="0.35">
      <c r="A1192">
        <v>10700</v>
      </c>
      <c r="B1192">
        <v>34</v>
      </c>
      <c r="C1192">
        <v>14</v>
      </c>
      <c r="D1192">
        <v>12</v>
      </c>
      <c r="E1192">
        <v>0.2</v>
      </c>
    </row>
    <row r="1193" spans="1:5" x14ac:dyDescent="0.35">
      <c r="A1193">
        <v>10700</v>
      </c>
      <c r="B1193">
        <v>68</v>
      </c>
      <c r="C1193">
        <v>12.5</v>
      </c>
      <c r="D1193">
        <v>40</v>
      </c>
      <c r="E1193">
        <v>0.2</v>
      </c>
    </row>
    <row r="1194" spans="1:5" x14ac:dyDescent="0.35">
      <c r="A1194">
        <v>10700</v>
      </c>
      <c r="B1194">
        <v>71</v>
      </c>
      <c r="C1194">
        <v>21.5</v>
      </c>
      <c r="D1194">
        <v>60</v>
      </c>
      <c r="E1194">
        <v>0.2</v>
      </c>
    </row>
    <row r="1195" spans="1:5" x14ac:dyDescent="0.35">
      <c r="A1195">
        <v>10701</v>
      </c>
      <c r="B1195">
        <v>59</v>
      </c>
      <c r="C1195">
        <v>55</v>
      </c>
      <c r="D1195">
        <v>42</v>
      </c>
      <c r="E1195">
        <v>0.15</v>
      </c>
    </row>
    <row r="1196" spans="1:5" x14ac:dyDescent="0.35">
      <c r="A1196">
        <v>10701</v>
      </c>
      <c r="B1196">
        <v>71</v>
      </c>
      <c r="C1196">
        <v>21.5</v>
      </c>
      <c r="D1196">
        <v>20</v>
      </c>
      <c r="E1196">
        <v>0.15</v>
      </c>
    </row>
    <row r="1197" spans="1:5" x14ac:dyDescent="0.35">
      <c r="A1197">
        <v>10701</v>
      </c>
      <c r="B1197">
        <v>76</v>
      </c>
      <c r="C1197">
        <v>18</v>
      </c>
      <c r="D1197">
        <v>35</v>
      </c>
      <c r="E1197">
        <v>0.15</v>
      </c>
    </row>
    <row r="1198" spans="1:5" x14ac:dyDescent="0.35">
      <c r="A1198">
        <v>10702</v>
      </c>
      <c r="B1198">
        <v>3</v>
      </c>
      <c r="C1198">
        <v>10</v>
      </c>
      <c r="D1198">
        <v>6</v>
      </c>
      <c r="E1198">
        <v>0</v>
      </c>
    </row>
    <row r="1199" spans="1:5" x14ac:dyDescent="0.35">
      <c r="A1199">
        <v>10702</v>
      </c>
      <c r="B1199">
        <v>76</v>
      </c>
      <c r="C1199">
        <v>18</v>
      </c>
      <c r="D1199">
        <v>15</v>
      </c>
      <c r="E1199">
        <v>0</v>
      </c>
    </row>
    <row r="1200" spans="1:5" x14ac:dyDescent="0.35">
      <c r="A1200">
        <v>10703</v>
      </c>
      <c r="B1200">
        <v>2</v>
      </c>
      <c r="C1200">
        <v>19</v>
      </c>
      <c r="D1200">
        <v>5</v>
      </c>
      <c r="E1200">
        <v>0</v>
      </c>
    </row>
    <row r="1201" spans="1:5" x14ac:dyDescent="0.35">
      <c r="A1201">
        <v>10703</v>
      </c>
      <c r="B1201">
        <v>59</v>
      </c>
      <c r="C1201">
        <v>55</v>
      </c>
      <c r="D1201">
        <v>35</v>
      </c>
      <c r="E1201">
        <v>0</v>
      </c>
    </row>
    <row r="1202" spans="1:5" x14ac:dyDescent="0.35">
      <c r="A1202">
        <v>10703</v>
      </c>
      <c r="B1202">
        <v>73</v>
      </c>
      <c r="C1202">
        <v>15</v>
      </c>
      <c r="D1202">
        <v>35</v>
      </c>
      <c r="E1202">
        <v>0</v>
      </c>
    </row>
    <row r="1203" spans="1:5" x14ac:dyDescent="0.35">
      <c r="A1203">
        <v>10704</v>
      </c>
      <c r="B1203">
        <v>4</v>
      </c>
      <c r="C1203">
        <v>22</v>
      </c>
      <c r="D1203">
        <v>6</v>
      </c>
      <c r="E1203">
        <v>0</v>
      </c>
    </row>
    <row r="1204" spans="1:5" x14ac:dyDescent="0.35">
      <c r="A1204">
        <v>10704</v>
      </c>
      <c r="B1204">
        <v>24</v>
      </c>
      <c r="C1204">
        <v>4.5</v>
      </c>
      <c r="D1204">
        <v>35</v>
      </c>
      <c r="E1204">
        <v>0</v>
      </c>
    </row>
    <row r="1205" spans="1:5" x14ac:dyDescent="0.35">
      <c r="A1205">
        <v>10704</v>
      </c>
      <c r="B1205">
        <v>48</v>
      </c>
      <c r="C1205">
        <v>12.75</v>
      </c>
      <c r="D1205">
        <v>24</v>
      </c>
      <c r="E1205">
        <v>0</v>
      </c>
    </row>
    <row r="1206" spans="1:5" x14ac:dyDescent="0.35">
      <c r="A1206">
        <v>10705</v>
      </c>
      <c r="B1206">
        <v>31</v>
      </c>
      <c r="C1206">
        <v>12.5</v>
      </c>
      <c r="D1206">
        <v>20</v>
      </c>
      <c r="E1206">
        <v>0</v>
      </c>
    </row>
    <row r="1207" spans="1:5" x14ac:dyDescent="0.35">
      <c r="A1207">
        <v>10705</v>
      </c>
      <c r="B1207">
        <v>32</v>
      </c>
      <c r="C1207">
        <v>32</v>
      </c>
      <c r="D1207">
        <v>4</v>
      </c>
      <c r="E1207">
        <v>0</v>
      </c>
    </row>
    <row r="1208" spans="1:5" x14ac:dyDescent="0.35">
      <c r="A1208">
        <v>10706</v>
      </c>
      <c r="B1208">
        <v>16</v>
      </c>
      <c r="C1208">
        <v>17.45</v>
      </c>
      <c r="D1208">
        <v>20</v>
      </c>
      <c r="E1208">
        <v>0</v>
      </c>
    </row>
    <row r="1209" spans="1:5" x14ac:dyDescent="0.35">
      <c r="A1209">
        <v>10706</v>
      </c>
      <c r="B1209">
        <v>43</v>
      </c>
      <c r="C1209">
        <v>46</v>
      </c>
      <c r="D1209">
        <v>24</v>
      </c>
      <c r="E1209">
        <v>0</v>
      </c>
    </row>
    <row r="1210" spans="1:5" x14ac:dyDescent="0.35">
      <c r="A1210">
        <v>10706</v>
      </c>
      <c r="B1210">
        <v>59</v>
      </c>
      <c r="C1210">
        <v>55</v>
      </c>
      <c r="D1210">
        <v>8</v>
      </c>
      <c r="E1210">
        <v>0</v>
      </c>
    </row>
    <row r="1211" spans="1:5" x14ac:dyDescent="0.35">
      <c r="A1211">
        <v>10707</v>
      </c>
      <c r="B1211">
        <v>55</v>
      </c>
      <c r="C1211">
        <v>24</v>
      </c>
      <c r="D1211">
        <v>21</v>
      </c>
      <c r="E1211">
        <v>0</v>
      </c>
    </row>
    <row r="1212" spans="1:5" x14ac:dyDescent="0.35">
      <c r="A1212">
        <v>10707</v>
      </c>
      <c r="B1212">
        <v>57</v>
      </c>
      <c r="C1212">
        <v>19.5</v>
      </c>
      <c r="D1212">
        <v>40</v>
      </c>
      <c r="E1212">
        <v>0</v>
      </c>
    </row>
    <row r="1213" spans="1:5" x14ac:dyDescent="0.35">
      <c r="A1213">
        <v>10707</v>
      </c>
      <c r="B1213">
        <v>70</v>
      </c>
      <c r="C1213">
        <v>15</v>
      </c>
      <c r="D1213">
        <v>28</v>
      </c>
      <c r="E1213">
        <v>0.15</v>
      </c>
    </row>
    <row r="1214" spans="1:5" x14ac:dyDescent="0.35">
      <c r="A1214">
        <v>10708</v>
      </c>
      <c r="B1214">
        <v>5</v>
      </c>
      <c r="C1214">
        <v>21.35</v>
      </c>
      <c r="D1214">
        <v>4</v>
      </c>
      <c r="E1214">
        <v>0</v>
      </c>
    </row>
    <row r="1215" spans="1:5" x14ac:dyDescent="0.35">
      <c r="A1215">
        <v>10708</v>
      </c>
      <c r="B1215">
        <v>36</v>
      </c>
      <c r="C1215">
        <v>19</v>
      </c>
      <c r="D1215">
        <v>5</v>
      </c>
      <c r="E1215">
        <v>0</v>
      </c>
    </row>
    <row r="1216" spans="1:5" x14ac:dyDescent="0.35">
      <c r="A1216">
        <v>10709</v>
      </c>
      <c r="B1216">
        <v>8</v>
      </c>
      <c r="C1216">
        <v>40</v>
      </c>
      <c r="D1216">
        <v>40</v>
      </c>
      <c r="E1216">
        <v>0</v>
      </c>
    </row>
    <row r="1217" spans="1:5" x14ac:dyDescent="0.35">
      <c r="A1217">
        <v>10709</v>
      </c>
      <c r="B1217">
        <v>51</v>
      </c>
      <c r="C1217">
        <v>53</v>
      </c>
      <c r="D1217">
        <v>28</v>
      </c>
      <c r="E1217">
        <v>0</v>
      </c>
    </row>
    <row r="1218" spans="1:5" x14ac:dyDescent="0.35">
      <c r="A1218">
        <v>10709</v>
      </c>
      <c r="B1218">
        <v>60</v>
      </c>
      <c r="C1218">
        <v>34</v>
      </c>
      <c r="D1218">
        <v>10</v>
      </c>
      <c r="E1218">
        <v>0</v>
      </c>
    </row>
    <row r="1219" spans="1:5" x14ac:dyDescent="0.35">
      <c r="A1219">
        <v>10710</v>
      </c>
      <c r="B1219">
        <v>19</v>
      </c>
      <c r="C1219">
        <v>9.1999999999999993</v>
      </c>
      <c r="D1219">
        <v>5</v>
      </c>
      <c r="E1219">
        <v>0</v>
      </c>
    </row>
    <row r="1220" spans="1:5" x14ac:dyDescent="0.35">
      <c r="A1220">
        <v>10710</v>
      </c>
      <c r="B1220">
        <v>47</v>
      </c>
      <c r="C1220">
        <v>9.5</v>
      </c>
      <c r="D1220">
        <v>5</v>
      </c>
      <c r="E1220">
        <v>0</v>
      </c>
    </row>
    <row r="1221" spans="1:5" x14ac:dyDescent="0.35">
      <c r="A1221">
        <v>10711</v>
      </c>
      <c r="B1221">
        <v>19</v>
      </c>
      <c r="C1221">
        <v>9.1999999999999993</v>
      </c>
      <c r="D1221">
        <v>12</v>
      </c>
      <c r="E1221">
        <v>0</v>
      </c>
    </row>
    <row r="1222" spans="1:5" x14ac:dyDescent="0.35">
      <c r="A1222">
        <v>10711</v>
      </c>
      <c r="B1222">
        <v>41</v>
      </c>
      <c r="C1222">
        <v>9.65</v>
      </c>
      <c r="D1222">
        <v>42</v>
      </c>
      <c r="E1222">
        <v>0</v>
      </c>
    </row>
    <row r="1223" spans="1:5" x14ac:dyDescent="0.35">
      <c r="A1223">
        <v>10711</v>
      </c>
      <c r="B1223">
        <v>53</v>
      </c>
      <c r="C1223">
        <v>32.799999999999997</v>
      </c>
      <c r="D1223">
        <v>120</v>
      </c>
      <c r="E1223">
        <v>0</v>
      </c>
    </row>
    <row r="1224" spans="1:5" x14ac:dyDescent="0.35">
      <c r="A1224">
        <v>10712</v>
      </c>
      <c r="B1224">
        <v>53</v>
      </c>
      <c r="C1224">
        <v>32.799999999999997</v>
      </c>
      <c r="D1224">
        <v>3</v>
      </c>
      <c r="E1224">
        <v>0.05</v>
      </c>
    </row>
    <row r="1225" spans="1:5" x14ac:dyDescent="0.35">
      <c r="A1225">
        <v>10712</v>
      </c>
      <c r="B1225">
        <v>56</v>
      </c>
      <c r="C1225">
        <v>38</v>
      </c>
      <c r="D1225">
        <v>30</v>
      </c>
      <c r="E1225">
        <v>0</v>
      </c>
    </row>
    <row r="1226" spans="1:5" x14ac:dyDescent="0.35">
      <c r="A1226">
        <v>10713</v>
      </c>
      <c r="B1226">
        <v>10</v>
      </c>
      <c r="C1226">
        <v>31</v>
      </c>
      <c r="D1226">
        <v>18</v>
      </c>
      <c r="E1226">
        <v>0</v>
      </c>
    </row>
    <row r="1227" spans="1:5" x14ac:dyDescent="0.35">
      <c r="A1227">
        <v>10713</v>
      </c>
      <c r="B1227">
        <v>26</v>
      </c>
      <c r="C1227">
        <v>31.23</v>
      </c>
      <c r="D1227">
        <v>30</v>
      </c>
      <c r="E1227">
        <v>0</v>
      </c>
    </row>
    <row r="1228" spans="1:5" x14ac:dyDescent="0.35">
      <c r="A1228">
        <v>10713</v>
      </c>
      <c r="B1228">
        <v>45</v>
      </c>
      <c r="C1228">
        <v>9.5</v>
      </c>
      <c r="D1228">
        <v>110</v>
      </c>
      <c r="E1228">
        <v>0</v>
      </c>
    </row>
    <row r="1229" spans="1:5" x14ac:dyDescent="0.35">
      <c r="A1229">
        <v>10713</v>
      </c>
      <c r="B1229">
        <v>46</v>
      </c>
      <c r="C1229">
        <v>12</v>
      </c>
      <c r="D1229">
        <v>24</v>
      </c>
      <c r="E1229">
        <v>0</v>
      </c>
    </row>
    <row r="1230" spans="1:5" x14ac:dyDescent="0.35">
      <c r="A1230">
        <v>10714</v>
      </c>
      <c r="B1230">
        <v>2</v>
      </c>
      <c r="C1230">
        <v>19</v>
      </c>
      <c r="D1230">
        <v>30</v>
      </c>
      <c r="E1230">
        <v>0.25</v>
      </c>
    </row>
    <row r="1231" spans="1:5" x14ac:dyDescent="0.35">
      <c r="A1231">
        <v>10714</v>
      </c>
      <c r="B1231">
        <v>17</v>
      </c>
      <c r="C1231">
        <v>39</v>
      </c>
      <c r="D1231">
        <v>27</v>
      </c>
      <c r="E1231">
        <v>0.25</v>
      </c>
    </row>
    <row r="1232" spans="1:5" x14ac:dyDescent="0.35">
      <c r="A1232">
        <v>10714</v>
      </c>
      <c r="B1232">
        <v>47</v>
      </c>
      <c r="C1232">
        <v>9.5</v>
      </c>
      <c r="D1232">
        <v>50</v>
      </c>
      <c r="E1232">
        <v>0.25</v>
      </c>
    </row>
    <row r="1233" spans="1:5" x14ac:dyDescent="0.35">
      <c r="A1233">
        <v>10714</v>
      </c>
      <c r="B1233">
        <v>56</v>
      </c>
      <c r="C1233">
        <v>38</v>
      </c>
      <c r="D1233">
        <v>18</v>
      </c>
      <c r="E1233">
        <v>0.25</v>
      </c>
    </row>
    <row r="1234" spans="1:5" x14ac:dyDescent="0.35">
      <c r="A1234">
        <v>10714</v>
      </c>
      <c r="B1234">
        <v>58</v>
      </c>
      <c r="C1234">
        <v>13.25</v>
      </c>
      <c r="D1234">
        <v>12</v>
      </c>
      <c r="E1234">
        <v>0.25</v>
      </c>
    </row>
    <row r="1235" spans="1:5" x14ac:dyDescent="0.35">
      <c r="A1235">
        <v>10715</v>
      </c>
      <c r="B1235">
        <v>10</v>
      </c>
      <c r="C1235">
        <v>31</v>
      </c>
      <c r="D1235">
        <v>21</v>
      </c>
      <c r="E1235">
        <v>0</v>
      </c>
    </row>
    <row r="1236" spans="1:5" x14ac:dyDescent="0.35">
      <c r="A1236">
        <v>10715</v>
      </c>
      <c r="B1236">
        <v>71</v>
      </c>
      <c r="C1236">
        <v>21.5</v>
      </c>
      <c r="D1236">
        <v>30</v>
      </c>
      <c r="E1236">
        <v>0</v>
      </c>
    </row>
    <row r="1237" spans="1:5" x14ac:dyDescent="0.35">
      <c r="A1237">
        <v>10716</v>
      </c>
      <c r="B1237">
        <v>21</v>
      </c>
      <c r="C1237">
        <v>10</v>
      </c>
      <c r="D1237">
        <v>5</v>
      </c>
      <c r="E1237">
        <v>0</v>
      </c>
    </row>
    <row r="1238" spans="1:5" x14ac:dyDescent="0.35">
      <c r="A1238">
        <v>10716</v>
      </c>
      <c r="B1238">
        <v>51</v>
      </c>
      <c r="C1238">
        <v>53</v>
      </c>
      <c r="D1238">
        <v>7</v>
      </c>
      <c r="E1238">
        <v>0</v>
      </c>
    </row>
    <row r="1239" spans="1:5" x14ac:dyDescent="0.35">
      <c r="A1239">
        <v>10716</v>
      </c>
      <c r="B1239">
        <v>61</v>
      </c>
      <c r="C1239">
        <v>28.5</v>
      </c>
      <c r="D1239">
        <v>10</v>
      </c>
      <c r="E1239">
        <v>0</v>
      </c>
    </row>
    <row r="1240" spans="1:5" x14ac:dyDescent="0.35">
      <c r="A1240">
        <v>10717</v>
      </c>
      <c r="B1240">
        <v>21</v>
      </c>
      <c r="C1240">
        <v>10</v>
      </c>
      <c r="D1240">
        <v>32</v>
      </c>
      <c r="E1240">
        <v>0.05</v>
      </c>
    </row>
    <row r="1241" spans="1:5" x14ac:dyDescent="0.35">
      <c r="A1241">
        <v>10717</v>
      </c>
      <c r="B1241">
        <v>54</v>
      </c>
      <c r="C1241">
        <v>7.45</v>
      </c>
      <c r="D1241">
        <v>15</v>
      </c>
      <c r="E1241">
        <v>0</v>
      </c>
    </row>
    <row r="1242" spans="1:5" x14ac:dyDescent="0.35">
      <c r="A1242">
        <v>10717</v>
      </c>
      <c r="B1242">
        <v>69</v>
      </c>
      <c r="C1242">
        <v>36</v>
      </c>
      <c r="D1242">
        <v>25</v>
      </c>
      <c r="E1242">
        <v>0.05</v>
      </c>
    </row>
    <row r="1243" spans="1:5" x14ac:dyDescent="0.35">
      <c r="A1243">
        <v>10718</v>
      </c>
      <c r="B1243">
        <v>12</v>
      </c>
      <c r="C1243">
        <v>38</v>
      </c>
      <c r="D1243">
        <v>36</v>
      </c>
      <c r="E1243">
        <v>0</v>
      </c>
    </row>
    <row r="1244" spans="1:5" x14ac:dyDescent="0.35">
      <c r="A1244">
        <v>10718</v>
      </c>
      <c r="B1244">
        <v>16</v>
      </c>
      <c r="C1244">
        <v>17.45</v>
      </c>
      <c r="D1244">
        <v>20</v>
      </c>
      <c r="E1244">
        <v>0</v>
      </c>
    </row>
    <row r="1245" spans="1:5" x14ac:dyDescent="0.35">
      <c r="A1245">
        <v>10718</v>
      </c>
      <c r="B1245">
        <v>36</v>
      </c>
      <c r="C1245">
        <v>19</v>
      </c>
      <c r="D1245">
        <v>40</v>
      </c>
      <c r="E1245">
        <v>0</v>
      </c>
    </row>
    <row r="1246" spans="1:5" x14ac:dyDescent="0.35">
      <c r="A1246">
        <v>10718</v>
      </c>
      <c r="B1246">
        <v>62</v>
      </c>
      <c r="C1246">
        <v>49.3</v>
      </c>
      <c r="D1246">
        <v>20</v>
      </c>
      <c r="E1246">
        <v>0</v>
      </c>
    </row>
    <row r="1247" spans="1:5" x14ac:dyDescent="0.35">
      <c r="A1247">
        <v>10719</v>
      </c>
      <c r="B1247">
        <v>18</v>
      </c>
      <c r="C1247">
        <v>62.5</v>
      </c>
      <c r="D1247">
        <v>12</v>
      </c>
      <c r="E1247">
        <v>0.25</v>
      </c>
    </row>
    <row r="1248" spans="1:5" x14ac:dyDescent="0.35">
      <c r="A1248">
        <v>10719</v>
      </c>
      <c r="B1248">
        <v>30</v>
      </c>
      <c r="C1248">
        <v>25.89</v>
      </c>
      <c r="D1248">
        <v>3</v>
      </c>
      <c r="E1248">
        <v>0.25</v>
      </c>
    </row>
    <row r="1249" spans="1:5" x14ac:dyDescent="0.35">
      <c r="A1249">
        <v>10719</v>
      </c>
      <c r="B1249">
        <v>54</v>
      </c>
      <c r="C1249">
        <v>7.45</v>
      </c>
      <c r="D1249">
        <v>40</v>
      </c>
      <c r="E1249">
        <v>0.25</v>
      </c>
    </row>
    <row r="1250" spans="1:5" x14ac:dyDescent="0.35">
      <c r="A1250">
        <v>10720</v>
      </c>
      <c r="B1250">
        <v>35</v>
      </c>
      <c r="C1250">
        <v>18</v>
      </c>
      <c r="D1250">
        <v>21</v>
      </c>
      <c r="E1250">
        <v>0</v>
      </c>
    </row>
    <row r="1251" spans="1:5" x14ac:dyDescent="0.35">
      <c r="A1251">
        <v>10720</v>
      </c>
      <c r="B1251">
        <v>71</v>
      </c>
      <c r="C1251">
        <v>21.5</v>
      </c>
      <c r="D1251">
        <v>8</v>
      </c>
      <c r="E1251">
        <v>0</v>
      </c>
    </row>
    <row r="1252" spans="1:5" x14ac:dyDescent="0.35">
      <c r="A1252">
        <v>10721</v>
      </c>
      <c r="B1252">
        <v>44</v>
      </c>
      <c r="C1252">
        <v>19.45</v>
      </c>
      <c r="D1252">
        <v>50</v>
      </c>
      <c r="E1252">
        <v>0.05</v>
      </c>
    </row>
    <row r="1253" spans="1:5" x14ac:dyDescent="0.35">
      <c r="A1253">
        <v>10722</v>
      </c>
      <c r="B1253">
        <v>2</v>
      </c>
      <c r="C1253">
        <v>19</v>
      </c>
      <c r="D1253">
        <v>3</v>
      </c>
      <c r="E1253">
        <v>0</v>
      </c>
    </row>
    <row r="1254" spans="1:5" x14ac:dyDescent="0.35">
      <c r="A1254">
        <v>10722</v>
      </c>
      <c r="B1254">
        <v>31</v>
      </c>
      <c r="C1254">
        <v>12.5</v>
      </c>
      <c r="D1254">
        <v>50</v>
      </c>
      <c r="E1254">
        <v>0</v>
      </c>
    </row>
    <row r="1255" spans="1:5" x14ac:dyDescent="0.35">
      <c r="A1255">
        <v>10722</v>
      </c>
      <c r="B1255">
        <v>68</v>
      </c>
      <c r="C1255">
        <v>12.5</v>
      </c>
      <c r="D1255">
        <v>45</v>
      </c>
      <c r="E1255">
        <v>0</v>
      </c>
    </row>
    <row r="1256" spans="1:5" x14ac:dyDescent="0.35">
      <c r="A1256">
        <v>10722</v>
      </c>
      <c r="B1256">
        <v>75</v>
      </c>
      <c r="C1256">
        <v>7.75</v>
      </c>
      <c r="D1256">
        <v>42</v>
      </c>
      <c r="E1256">
        <v>0</v>
      </c>
    </row>
    <row r="1257" spans="1:5" x14ac:dyDescent="0.35">
      <c r="A1257">
        <v>10723</v>
      </c>
      <c r="B1257">
        <v>26</v>
      </c>
      <c r="C1257">
        <v>31.23</v>
      </c>
      <c r="D1257">
        <v>15</v>
      </c>
      <c r="E1257">
        <v>0</v>
      </c>
    </row>
    <row r="1258" spans="1:5" x14ac:dyDescent="0.35">
      <c r="A1258">
        <v>10724</v>
      </c>
      <c r="B1258">
        <v>10</v>
      </c>
      <c r="C1258">
        <v>31</v>
      </c>
      <c r="D1258">
        <v>16</v>
      </c>
      <c r="E1258">
        <v>0</v>
      </c>
    </row>
    <row r="1259" spans="1:5" x14ac:dyDescent="0.35">
      <c r="A1259">
        <v>10724</v>
      </c>
      <c r="B1259">
        <v>61</v>
      </c>
      <c r="C1259">
        <v>28.5</v>
      </c>
      <c r="D1259">
        <v>5</v>
      </c>
      <c r="E1259">
        <v>0</v>
      </c>
    </row>
    <row r="1260" spans="1:5" x14ac:dyDescent="0.35">
      <c r="A1260">
        <v>10725</v>
      </c>
      <c r="B1260">
        <v>41</v>
      </c>
      <c r="C1260">
        <v>9.65</v>
      </c>
      <c r="D1260">
        <v>12</v>
      </c>
      <c r="E1260">
        <v>0</v>
      </c>
    </row>
    <row r="1261" spans="1:5" x14ac:dyDescent="0.35">
      <c r="A1261">
        <v>10725</v>
      </c>
      <c r="B1261">
        <v>52</v>
      </c>
      <c r="C1261">
        <v>7</v>
      </c>
      <c r="D1261">
        <v>4</v>
      </c>
      <c r="E1261">
        <v>0</v>
      </c>
    </row>
    <row r="1262" spans="1:5" x14ac:dyDescent="0.35">
      <c r="A1262">
        <v>10725</v>
      </c>
      <c r="B1262">
        <v>55</v>
      </c>
      <c r="C1262">
        <v>24</v>
      </c>
      <c r="D1262">
        <v>6</v>
      </c>
      <c r="E1262">
        <v>0</v>
      </c>
    </row>
    <row r="1263" spans="1:5" x14ac:dyDescent="0.35">
      <c r="A1263">
        <v>10726</v>
      </c>
      <c r="B1263">
        <v>4</v>
      </c>
      <c r="C1263">
        <v>22</v>
      </c>
      <c r="D1263">
        <v>25</v>
      </c>
      <c r="E1263">
        <v>0</v>
      </c>
    </row>
    <row r="1264" spans="1:5" x14ac:dyDescent="0.35">
      <c r="A1264">
        <v>10726</v>
      </c>
      <c r="B1264">
        <v>11</v>
      </c>
      <c r="C1264">
        <v>21</v>
      </c>
      <c r="D1264">
        <v>5</v>
      </c>
      <c r="E1264">
        <v>0</v>
      </c>
    </row>
    <row r="1265" spans="1:5" x14ac:dyDescent="0.35">
      <c r="A1265">
        <v>10727</v>
      </c>
      <c r="B1265">
        <v>17</v>
      </c>
      <c r="C1265">
        <v>39</v>
      </c>
      <c r="D1265">
        <v>20</v>
      </c>
      <c r="E1265">
        <v>0.05</v>
      </c>
    </row>
    <row r="1266" spans="1:5" x14ac:dyDescent="0.35">
      <c r="A1266">
        <v>10727</v>
      </c>
      <c r="B1266">
        <v>56</v>
      </c>
      <c r="C1266">
        <v>38</v>
      </c>
      <c r="D1266">
        <v>10</v>
      </c>
      <c r="E1266">
        <v>0.05</v>
      </c>
    </row>
    <row r="1267" spans="1:5" x14ac:dyDescent="0.35">
      <c r="A1267">
        <v>10727</v>
      </c>
      <c r="B1267">
        <v>59</v>
      </c>
      <c r="C1267">
        <v>55</v>
      </c>
      <c r="D1267">
        <v>10</v>
      </c>
      <c r="E1267">
        <v>0.05</v>
      </c>
    </row>
    <row r="1268" spans="1:5" x14ac:dyDescent="0.35">
      <c r="A1268">
        <v>10728</v>
      </c>
      <c r="B1268">
        <v>30</v>
      </c>
      <c r="C1268">
        <v>25.89</v>
      </c>
      <c r="D1268">
        <v>15</v>
      </c>
      <c r="E1268">
        <v>0</v>
      </c>
    </row>
    <row r="1269" spans="1:5" x14ac:dyDescent="0.35">
      <c r="A1269">
        <v>10728</v>
      </c>
      <c r="B1269">
        <v>40</v>
      </c>
      <c r="C1269">
        <v>18.399999999999999</v>
      </c>
      <c r="D1269">
        <v>6</v>
      </c>
      <c r="E1269">
        <v>0</v>
      </c>
    </row>
    <row r="1270" spans="1:5" x14ac:dyDescent="0.35">
      <c r="A1270">
        <v>10728</v>
      </c>
      <c r="B1270">
        <v>55</v>
      </c>
      <c r="C1270">
        <v>24</v>
      </c>
      <c r="D1270">
        <v>12</v>
      </c>
      <c r="E1270">
        <v>0</v>
      </c>
    </row>
    <row r="1271" spans="1:5" x14ac:dyDescent="0.35">
      <c r="A1271">
        <v>10728</v>
      </c>
      <c r="B1271">
        <v>60</v>
      </c>
      <c r="C1271">
        <v>34</v>
      </c>
      <c r="D1271">
        <v>15</v>
      </c>
      <c r="E1271">
        <v>0</v>
      </c>
    </row>
    <row r="1272" spans="1:5" x14ac:dyDescent="0.35">
      <c r="A1272">
        <v>10729</v>
      </c>
      <c r="B1272">
        <v>1</v>
      </c>
      <c r="C1272">
        <v>18</v>
      </c>
      <c r="D1272">
        <v>50</v>
      </c>
      <c r="E1272">
        <v>0</v>
      </c>
    </row>
    <row r="1273" spans="1:5" x14ac:dyDescent="0.35">
      <c r="A1273">
        <v>10729</v>
      </c>
      <c r="B1273">
        <v>21</v>
      </c>
      <c r="C1273">
        <v>10</v>
      </c>
      <c r="D1273">
        <v>30</v>
      </c>
      <c r="E1273">
        <v>0</v>
      </c>
    </row>
    <row r="1274" spans="1:5" x14ac:dyDescent="0.35">
      <c r="A1274">
        <v>10729</v>
      </c>
      <c r="B1274">
        <v>50</v>
      </c>
      <c r="C1274">
        <v>16.25</v>
      </c>
      <c r="D1274">
        <v>40</v>
      </c>
      <c r="E1274">
        <v>0</v>
      </c>
    </row>
    <row r="1275" spans="1:5" x14ac:dyDescent="0.35">
      <c r="A1275">
        <v>10730</v>
      </c>
      <c r="B1275">
        <v>16</v>
      </c>
      <c r="C1275">
        <v>17.45</v>
      </c>
      <c r="D1275">
        <v>15</v>
      </c>
      <c r="E1275">
        <v>0.05</v>
      </c>
    </row>
    <row r="1276" spans="1:5" x14ac:dyDescent="0.35">
      <c r="A1276">
        <v>10730</v>
      </c>
      <c r="B1276">
        <v>31</v>
      </c>
      <c r="C1276">
        <v>12.5</v>
      </c>
      <c r="D1276">
        <v>3</v>
      </c>
      <c r="E1276">
        <v>0.05</v>
      </c>
    </row>
    <row r="1277" spans="1:5" x14ac:dyDescent="0.35">
      <c r="A1277">
        <v>10730</v>
      </c>
      <c r="B1277">
        <v>65</v>
      </c>
      <c r="C1277">
        <v>21.05</v>
      </c>
      <c r="D1277">
        <v>10</v>
      </c>
      <c r="E1277">
        <v>0.05</v>
      </c>
    </row>
    <row r="1278" spans="1:5" x14ac:dyDescent="0.35">
      <c r="A1278">
        <v>10731</v>
      </c>
      <c r="B1278">
        <v>21</v>
      </c>
      <c r="C1278">
        <v>10</v>
      </c>
      <c r="D1278">
        <v>40</v>
      </c>
      <c r="E1278">
        <v>0.05</v>
      </c>
    </row>
    <row r="1279" spans="1:5" x14ac:dyDescent="0.35">
      <c r="A1279">
        <v>10731</v>
      </c>
      <c r="B1279">
        <v>51</v>
      </c>
      <c r="C1279">
        <v>53</v>
      </c>
      <c r="D1279">
        <v>30</v>
      </c>
      <c r="E1279">
        <v>0.05</v>
      </c>
    </row>
    <row r="1280" spans="1:5" x14ac:dyDescent="0.35">
      <c r="A1280">
        <v>10732</v>
      </c>
      <c r="B1280">
        <v>76</v>
      </c>
      <c r="C1280">
        <v>18</v>
      </c>
      <c r="D1280">
        <v>20</v>
      </c>
      <c r="E1280">
        <v>0</v>
      </c>
    </row>
    <row r="1281" spans="1:5" x14ac:dyDescent="0.35">
      <c r="A1281">
        <v>10733</v>
      </c>
      <c r="B1281">
        <v>14</v>
      </c>
      <c r="C1281">
        <v>23.25</v>
      </c>
      <c r="D1281">
        <v>16</v>
      </c>
      <c r="E1281">
        <v>0</v>
      </c>
    </row>
    <row r="1282" spans="1:5" x14ac:dyDescent="0.35">
      <c r="A1282">
        <v>10733</v>
      </c>
      <c r="B1282">
        <v>28</v>
      </c>
      <c r="C1282">
        <v>45.6</v>
      </c>
      <c r="D1282">
        <v>20</v>
      </c>
      <c r="E1282">
        <v>0</v>
      </c>
    </row>
    <row r="1283" spans="1:5" x14ac:dyDescent="0.35">
      <c r="A1283">
        <v>10733</v>
      </c>
      <c r="B1283">
        <v>52</v>
      </c>
      <c r="C1283">
        <v>7</v>
      </c>
      <c r="D1283">
        <v>25</v>
      </c>
      <c r="E1283">
        <v>0</v>
      </c>
    </row>
    <row r="1284" spans="1:5" x14ac:dyDescent="0.35">
      <c r="A1284">
        <v>10734</v>
      </c>
      <c r="B1284">
        <v>6</v>
      </c>
      <c r="C1284">
        <v>25</v>
      </c>
      <c r="D1284">
        <v>30</v>
      </c>
      <c r="E1284">
        <v>0</v>
      </c>
    </row>
    <row r="1285" spans="1:5" x14ac:dyDescent="0.35">
      <c r="A1285">
        <v>10734</v>
      </c>
      <c r="B1285">
        <v>30</v>
      </c>
      <c r="C1285">
        <v>25.89</v>
      </c>
      <c r="D1285">
        <v>15</v>
      </c>
      <c r="E1285">
        <v>0</v>
      </c>
    </row>
    <row r="1286" spans="1:5" x14ac:dyDescent="0.35">
      <c r="A1286">
        <v>10734</v>
      </c>
      <c r="B1286">
        <v>76</v>
      </c>
      <c r="C1286">
        <v>18</v>
      </c>
      <c r="D1286">
        <v>20</v>
      </c>
      <c r="E1286">
        <v>0</v>
      </c>
    </row>
    <row r="1287" spans="1:5" x14ac:dyDescent="0.35">
      <c r="A1287">
        <v>10735</v>
      </c>
      <c r="B1287">
        <v>61</v>
      </c>
      <c r="C1287">
        <v>28.5</v>
      </c>
      <c r="D1287">
        <v>20</v>
      </c>
      <c r="E1287">
        <v>0.1</v>
      </c>
    </row>
    <row r="1288" spans="1:5" x14ac:dyDescent="0.35">
      <c r="A1288">
        <v>10735</v>
      </c>
      <c r="B1288">
        <v>77</v>
      </c>
      <c r="C1288">
        <v>13</v>
      </c>
      <c r="D1288">
        <v>2</v>
      </c>
      <c r="E1288">
        <v>0.1</v>
      </c>
    </row>
    <row r="1289" spans="1:5" x14ac:dyDescent="0.35">
      <c r="A1289">
        <v>10736</v>
      </c>
      <c r="B1289">
        <v>65</v>
      </c>
      <c r="C1289">
        <v>21.05</v>
      </c>
      <c r="D1289">
        <v>40</v>
      </c>
      <c r="E1289">
        <v>0</v>
      </c>
    </row>
    <row r="1290" spans="1:5" x14ac:dyDescent="0.35">
      <c r="A1290">
        <v>10736</v>
      </c>
      <c r="B1290">
        <v>75</v>
      </c>
      <c r="C1290">
        <v>7.75</v>
      </c>
      <c r="D1290">
        <v>20</v>
      </c>
      <c r="E1290">
        <v>0</v>
      </c>
    </row>
    <row r="1291" spans="1:5" x14ac:dyDescent="0.35">
      <c r="A1291">
        <v>10737</v>
      </c>
      <c r="B1291">
        <v>13</v>
      </c>
      <c r="C1291">
        <v>6</v>
      </c>
      <c r="D1291">
        <v>4</v>
      </c>
      <c r="E1291">
        <v>0</v>
      </c>
    </row>
    <row r="1292" spans="1:5" x14ac:dyDescent="0.35">
      <c r="A1292">
        <v>10737</v>
      </c>
      <c r="B1292">
        <v>41</v>
      </c>
      <c r="C1292">
        <v>9.65</v>
      </c>
      <c r="D1292">
        <v>12</v>
      </c>
      <c r="E1292">
        <v>0</v>
      </c>
    </row>
    <row r="1293" spans="1:5" x14ac:dyDescent="0.35">
      <c r="A1293">
        <v>10738</v>
      </c>
      <c r="B1293">
        <v>16</v>
      </c>
      <c r="C1293">
        <v>17.45</v>
      </c>
      <c r="D1293">
        <v>3</v>
      </c>
      <c r="E1293">
        <v>0</v>
      </c>
    </row>
    <row r="1294" spans="1:5" x14ac:dyDescent="0.35">
      <c r="A1294">
        <v>10739</v>
      </c>
      <c r="B1294">
        <v>36</v>
      </c>
      <c r="C1294">
        <v>19</v>
      </c>
      <c r="D1294">
        <v>6</v>
      </c>
      <c r="E1294">
        <v>0</v>
      </c>
    </row>
    <row r="1295" spans="1:5" x14ac:dyDescent="0.35">
      <c r="A1295">
        <v>10739</v>
      </c>
      <c r="B1295">
        <v>52</v>
      </c>
      <c r="C1295">
        <v>7</v>
      </c>
      <c r="D1295">
        <v>18</v>
      </c>
      <c r="E1295">
        <v>0</v>
      </c>
    </row>
    <row r="1296" spans="1:5" x14ac:dyDescent="0.35">
      <c r="A1296">
        <v>10740</v>
      </c>
      <c r="B1296">
        <v>28</v>
      </c>
      <c r="C1296">
        <v>45.6</v>
      </c>
      <c r="D1296">
        <v>5</v>
      </c>
      <c r="E1296">
        <v>0.2</v>
      </c>
    </row>
    <row r="1297" spans="1:5" x14ac:dyDescent="0.35">
      <c r="A1297">
        <v>10740</v>
      </c>
      <c r="B1297">
        <v>35</v>
      </c>
      <c r="C1297">
        <v>18</v>
      </c>
      <c r="D1297">
        <v>35</v>
      </c>
      <c r="E1297">
        <v>0.2</v>
      </c>
    </row>
    <row r="1298" spans="1:5" x14ac:dyDescent="0.35">
      <c r="A1298">
        <v>10740</v>
      </c>
      <c r="B1298">
        <v>45</v>
      </c>
      <c r="C1298">
        <v>9.5</v>
      </c>
      <c r="D1298">
        <v>40</v>
      </c>
      <c r="E1298">
        <v>0.2</v>
      </c>
    </row>
    <row r="1299" spans="1:5" x14ac:dyDescent="0.35">
      <c r="A1299">
        <v>10740</v>
      </c>
      <c r="B1299">
        <v>56</v>
      </c>
      <c r="C1299">
        <v>38</v>
      </c>
      <c r="D1299">
        <v>14</v>
      </c>
      <c r="E1299">
        <v>0.2</v>
      </c>
    </row>
    <row r="1300" spans="1:5" x14ac:dyDescent="0.35">
      <c r="A1300">
        <v>10741</v>
      </c>
      <c r="B1300">
        <v>2</v>
      </c>
      <c r="C1300">
        <v>19</v>
      </c>
      <c r="D1300">
        <v>15</v>
      </c>
      <c r="E1300">
        <v>0.2</v>
      </c>
    </row>
    <row r="1301" spans="1:5" x14ac:dyDescent="0.35">
      <c r="A1301">
        <v>10742</v>
      </c>
      <c r="B1301">
        <v>3</v>
      </c>
      <c r="C1301">
        <v>10</v>
      </c>
      <c r="D1301">
        <v>20</v>
      </c>
      <c r="E1301">
        <v>0</v>
      </c>
    </row>
    <row r="1302" spans="1:5" x14ac:dyDescent="0.35">
      <c r="A1302">
        <v>10742</v>
      </c>
      <c r="B1302">
        <v>60</v>
      </c>
      <c r="C1302">
        <v>34</v>
      </c>
      <c r="D1302">
        <v>50</v>
      </c>
      <c r="E1302">
        <v>0</v>
      </c>
    </row>
    <row r="1303" spans="1:5" x14ac:dyDescent="0.35">
      <c r="A1303">
        <v>10742</v>
      </c>
      <c r="B1303">
        <v>72</v>
      </c>
      <c r="C1303">
        <v>34.799999999999997</v>
      </c>
      <c r="D1303">
        <v>35</v>
      </c>
      <c r="E1303">
        <v>0</v>
      </c>
    </row>
    <row r="1304" spans="1:5" x14ac:dyDescent="0.35">
      <c r="A1304">
        <v>10743</v>
      </c>
      <c r="B1304">
        <v>46</v>
      </c>
      <c r="C1304">
        <v>12</v>
      </c>
      <c r="D1304">
        <v>28</v>
      </c>
      <c r="E1304">
        <v>0.05</v>
      </c>
    </row>
    <row r="1305" spans="1:5" x14ac:dyDescent="0.35">
      <c r="A1305">
        <v>10744</v>
      </c>
      <c r="B1305">
        <v>40</v>
      </c>
      <c r="C1305">
        <v>18.399999999999999</v>
      </c>
      <c r="D1305">
        <v>50</v>
      </c>
      <c r="E1305">
        <v>0.2</v>
      </c>
    </row>
    <row r="1306" spans="1:5" x14ac:dyDescent="0.35">
      <c r="A1306">
        <v>10745</v>
      </c>
      <c r="B1306">
        <v>18</v>
      </c>
      <c r="C1306">
        <v>62.5</v>
      </c>
      <c r="D1306">
        <v>24</v>
      </c>
      <c r="E1306">
        <v>0</v>
      </c>
    </row>
    <row r="1307" spans="1:5" x14ac:dyDescent="0.35">
      <c r="A1307">
        <v>10745</v>
      </c>
      <c r="B1307">
        <v>44</v>
      </c>
      <c r="C1307">
        <v>19.45</v>
      </c>
      <c r="D1307">
        <v>16</v>
      </c>
      <c r="E1307">
        <v>0</v>
      </c>
    </row>
    <row r="1308" spans="1:5" x14ac:dyDescent="0.35">
      <c r="A1308">
        <v>10745</v>
      </c>
      <c r="B1308">
        <v>59</v>
      </c>
      <c r="C1308">
        <v>55</v>
      </c>
      <c r="D1308">
        <v>45</v>
      </c>
      <c r="E1308">
        <v>0</v>
      </c>
    </row>
    <row r="1309" spans="1:5" x14ac:dyDescent="0.35">
      <c r="A1309">
        <v>10745</v>
      </c>
      <c r="B1309">
        <v>72</v>
      </c>
      <c r="C1309">
        <v>34.799999999999997</v>
      </c>
      <c r="D1309">
        <v>7</v>
      </c>
      <c r="E1309">
        <v>0</v>
      </c>
    </row>
    <row r="1310" spans="1:5" x14ac:dyDescent="0.35">
      <c r="A1310">
        <v>10746</v>
      </c>
      <c r="B1310">
        <v>13</v>
      </c>
      <c r="C1310">
        <v>6</v>
      </c>
      <c r="D1310">
        <v>6</v>
      </c>
      <c r="E1310">
        <v>0</v>
      </c>
    </row>
    <row r="1311" spans="1:5" x14ac:dyDescent="0.35">
      <c r="A1311">
        <v>10746</v>
      </c>
      <c r="B1311">
        <v>42</v>
      </c>
      <c r="C1311">
        <v>14</v>
      </c>
      <c r="D1311">
        <v>28</v>
      </c>
      <c r="E1311">
        <v>0</v>
      </c>
    </row>
    <row r="1312" spans="1:5" x14ac:dyDescent="0.35">
      <c r="A1312">
        <v>10746</v>
      </c>
      <c r="B1312">
        <v>62</v>
      </c>
      <c r="C1312">
        <v>49.3</v>
      </c>
      <c r="D1312">
        <v>9</v>
      </c>
      <c r="E1312">
        <v>0</v>
      </c>
    </row>
    <row r="1313" spans="1:5" x14ac:dyDescent="0.35">
      <c r="A1313">
        <v>10746</v>
      </c>
      <c r="B1313">
        <v>69</v>
      </c>
      <c r="C1313">
        <v>36</v>
      </c>
      <c r="D1313">
        <v>40</v>
      </c>
      <c r="E1313">
        <v>0</v>
      </c>
    </row>
    <row r="1314" spans="1:5" x14ac:dyDescent="0.35">
      <c r="A1314">
        <v>10747</v>
      </c>
      <c r="B1314">
        <v>31</v>
      </c>
      <c r="C1314">
        <v>12.5</v>
      </c>
      <c r="D1314">
        <v>8</v>
      </c>
      <c r="E1314">
        <v>0</v>
      </c>
    </row>
    <row r="1315" spans="1:5" x14ac:dyDescent="0.35">
      <c r="A1315">
        <v>10747</v>
      </c>
      <c r="B1315">
        <v>41</v>
      </c>
      <c r="C1315">
        <v>9.65</v>
      </c>
      <c r="D1315">
        <v>35</v>
      </c>
      <c r="E1315">
        <v>0</v>
      </c>
    </row>
    <row r="1316" spans="1:5" x14ac:dyDescent="0.35">
      <c r="A1316">
        <v>10747</v>
      </c>
      <c r="B1316">
        <v>63</v>
      </c>
      <c r="C1316">
        <v>43.9</v>
      </c>
      <c r="D1316">
        <v>9</v>
      </c>
      <c r="E1316">
        <v>0</v>
      </c>
    </row>
    <row r="1317" spans="1:5" x14ac:dyDescent="0.35">
      <c r="A1317">
        <v>10747</v>
      </c>
      <c r="B1317">
        <v>69</v>
      </c>
      <c r="C1317">
        <v>36</v>
      </c>
      <c r="D1317">
        <v>30</v>
      </c>
      <c r="E1317">
        <v>0</v>
      </c>
    </row>
    <row r="1318" spans="1:5" x14ac:dyDescent="0.35">
      <c r="A1318">
        <v>10748</v>
      </c>
      <c r="B1318">
        <v>23</v>
      </c>
      <c r="C1318">
        <v>9</v>
      </c>
      <c r="D1318">
        <v>44</v>
      </c>
      <c r="E1318">
        <v>0</v>
      </c>
    </row>
    <row r="1319" spans="1:5" x14ac:dyDescent="0.35">
      <c r="A1319">
        <v>10748</v>
      </c>
      <c r="B1319">
        <v>40</v>
      </c>
      <c r="C1319">
        <v>18.399999999999999</v>
      </c>
      <c r="D1319">
        <v>40</v>
      </c>
      <c r="E1319">
        <v>0</v>
      </c>
    </row>
    <row r="1320" spans="1:5" x14ac:dyDescent="0.35">
      <c r="A1320">
        <v>10748</v>
      </c>
      <c r="B1320">
        <v>56</v>
      </c>
      <c r="C1320">
        <v>38</v>
      </c>
      <c r="D1320">
        <v>28</v>
      </c>
      <c r="E1320">
        <v>0</v>
      </c>
    </row>
    <row r="1321" spans="1:5" x14ac:dyDescent="0.35">
      <c r="A1321">
        <v>10749</v>
      </c>
      <c r="B1321">
        <v>56</v>
      </c>
      <c r="C1321">
        <v>38</v>
      </c>
      <c r="D1321">
        <v>15</v>
      </c>
      <c r="E1321">
        <v>0</v>
      </c>
    </row>
    <row r="1322" spans="1:5" x14ac:dyDescent="0.35">
      <c r="A1322">
        <v>10749</v>
      </c>
      <c r="B1322">
        <v>59</v>
      </c>
      <c r="C1322">
        <v>55</v>
      </c>
      <c r="D1322">
        <v>6</v>
      </c>
      <c r="E1322">
        <v>0</v>
      </c>
    </row>
    <row r="1323" spans="1:5" x14ac:dyDescent="0.35">
      <c r="A1323">
        <v>10749</v>
      </c>
      <c r="B1323">
        <v>76</v>
      </c>
      <c r="C1323">
        <v>18</v>
      </c>
      <c r="D1323">
        <v>10</v>
      </c>
      <c r="E1323">
        <v>0</v>
      </c>
    </row>
    <row r="1324" spans="1:5" x14ac:dyDescent="0.35">
      <c r="A1324">
        <v>10750</v>
      </c>
      <c r="B1324">
        <v>14</v>
      </c>
      <c r="C1324">
        <v>23.25</v>
      </c>
      <c r="D1324">
        <v>5</v>
      </c>
      <c r="E1324">
        <v>0.15</v>
      </c>
    </row>
    <row r="1325" spans="1:5" x14ac:dyDescent="0.35">
      <c r="A1325">
        <v>10750</v>
      </c>
      <c r="B1325">
        <v>45</v>
      </c>
      <c r="C1325">
        <v>9.5</v>
      </c>
      <c r="D1325">
        <v>40</v>
      </c>
      <c r="E1325">
        <v>0.15</v>
      </c>
    </row>
    <row r="1326" spans="1:5" x14ac:dyDescent="0.35">
      <c r="A1326">
        <v>10750</v>
      </c>
      <c r="B1326">
        <v>59</v>
      </c>
      <c r="C1326">
        <v>55</v>
      </c>
      <c r="D1326">
        <v>25</v>
      </c>
      <c r="E1326">
        <v>0.15</v>
      </c>
    </row>
    <row r="1327" spans="1:5" x14ac:dyDescent="0.35">
      <c r="A1327">
        <v>10751</v>
      </c>
      <c r="B1327">
        <v>26</v>
      </c>
      <c r="C1327">
        <v>31.23</v>
      </c>
      <c r="D1327">
        <v>12</v>
      </c>
      <c r="E1327">
        <v>0.1</v>
      </c>
    </row>
    <row r="1328" spans="1:5" x14ac:dyDescent="0.35">
      <c r="A1328">
        <v>10751</v>
      </c>
      <c r="B1328">
        <v>30</v>
      </c>
      <c r="C1328">
        <v>25.89</v>
      </c>
      <c r="D1328">
        <v>30</v>
      </c>
      <c r="E1328">
        <v>0</v>
      </c>
    </row>
    <row r="1329" spans="1:5" x14ac:dyDescent="0.35">
      <c r="A1329">
        <v>10751</v>
      </c>
      <c r="B1329">
        <v>50</v>
      </c>
      <c r="C1329">
        <v>16.25</v>
      </c>
      <c r="D1329">
        <v>20</v>
      </c>
      <c r="E1329">
        <v>0.1</v>
      </c>
    </row>
    <row r="1330" spans="1:5" x14ac:dyDescent="0.35">
      <c r="A1330">
        <v>10751</v>
      </c>
      <c r="B1330">
        <v>73</v>
      </c>
      <c r="C1330">
        <v>15</v>
      </c>
      <c r="D1330">
        <v>15</v>
      </c>
      <c r="E1330">
        <v>0</v>
      </c>
    </row>
    <row r="1331" spans="1:5" x14ac:dyDescent="0.35">
      <c r="A1331">
        <v>10752</v>
      </c>
      <c r="B1331">
        <v>1</v>
      </c>
      <c r="C1331">
        <v>18</v>
      </c>
      <c r="D1331">
        <v>8</v>
      </c>
      <c r="E1331">
        <v>0</v>
      </c>
    </row>
    <row r="1332" spans="1:5" x14ac:dyDescent="0.35">
      <c r="A1332">
        <v>10752</v>
      </c>
      <c r="B1332">
        <v>69</v>
      </c>
      <c r="C1332">
        <v>36</v>
      </c>
      <c r="D1332">
        <v>3</v>
      </c>
      <c r="E1332">
        <v>0</v>
      </c>
    </row>
    <row r="1333" spans="1:5" x14ac:dyDescent="0.35">
      <c r="A1333">
        <v>10753</v>
      </c>
      <c r="B1333">
        <v>45</v>
      </c>
      <c r="C1333">
        <v>9.5</v>
      </c>
      <c r="D1333">
        <v>4</v>
      </c>
      <c r="E1333">
        <v>0</v>
      </c>
    </row>
    <row r="1334" spans="1:5" x14ac:dyDescent="0.35">
      <c r="A1334">
        <v>10753</v>
      </c>
      <c r="B1334">
        <v>74</v>
      </c>
      <c r="C1334">
        <v>10</v>
      </c>
      <c r="D1334">
        <v>5</v>
      </c>
      <c r="E1334">
        <v>0</v>
      </c>
    </row>
    <row r="1335" spans="1:5" x14ac:dyDescent="0.35">
      <c r="A1335">
        <v>10754</v>
      </c>
      <c r="B1335">
        <v>40</v>
      </c>
      <c r="C1335">
        <v>18.399999999999999</v>
      </c>
      <c r="D1335">
        <v>3</v>
      </c>
      <c r="E1335">
        <v>0</v>
      </c>
    </row>
    <row r="1336" spans="1:5" x14ac:dyDescent="0.35">
      <c r="A1336">
        <v>10755</v>
      </c>
      <c r="B1336">
        <v>47</v>
      </c>
      <c r="C1336">
        <v>9.5</v>
      </c>
      <c r="D1336">
        <v>30</v>
      </c>
      <c r="E1336">
        <v>0.25</v>
      </c>
    </row>
    <row r="1337" spans="1:5" x14ac:dyDescent="0.35">
      <c r="A1337">
        <v>10755</v>
      </c>
      <c r="B1337">
        <v>56</v>
      </c>
      <c r="C1337">
        <v>38</v>
      </c>
      <c r="D1337">
        <v>30</v>
      </c>
      <c r="E1337">
        <v>0.25</v>
      </c>
    </row>
    <row r="1338" spans="1:5" x14ac:dyDescent="0.35">
      <c r="A1338">
        <v>10755</v>
      </c>
      <c r="B1338">
        <v>57</v>
      </c>
      <c r="C1338">
        <v>19.5</v>
      </c>
      <c r="D1338">
        <v>14</v>
      </c>
      <c r="E1338">
        <v>0.25</v>
      </c>
    </row>
    <row r="1339" spans="1:5" x14ac:dyDescent="0.35">
      <c r="A1339">
        <v>10755</v>
      </c>
      <c r="B1339">
        <v>69</v>
      </c>
      <c r="C1339">
        <v>36</v>
      </c>
      <c r="D1339">
        <v>25</v>
      </c>
      <c r="E1339">
        <v>0.25</v>
      </c>
    </row>
    <row r="1340" spans="1:5" x14ac:dyDescent="0.35">
      <c r="A1340">
        <v>10756</v>
      </c>
      <c r="B1340">
        <v>18</v>
      </c>
      <c r="C1340">
        <v>62.5</v>
      </c>
      <c r="D1340">
        <v>21</v>
      </c>
      <c r="E1340">
        <v>0.2</v>
      </c>
    </row>
    <row r="1341" spans="1:5" x14ac:dyDescent="0.35">
      <c r="A1341">
        <v>10756</v>
      </c>
      <c r="B1341">
        <v>36</v>
      </c>
      <c r="C1341">
        <v>19</v>
      </c>
      <c r="D1341">
        <v>20</v>
      </c>
      <c r="E1341">
        <v>0.2</v>
      </c>
    </row>
    <row r="1342" spans="1:5" x14ac:dyDescent="0.35">
      <c r="A1342">
        <v>10756</v>
      </c>
      <c r="B1342">
        <v>68</v>
      </c>
      <c r="C1342">
        <v>12.5</v>
      </c>
      <c r="D1342">
        <v>6</v>
      </c>
      <c r="E1342">
        <v>0.2</v>
      </c>
    </row>
    <row r="1343" spans="1:5" x14ac:dyDescent="0.35">
      <c r="A1343">
        <v>10756</v>
      </c>
      <c r="B1343">
        <v>69</v>
      </c>
      <c r="C1343">
        <v>36</v>
      </c>
      <c r="D1343">
        <v>20</v>
      </c>
      <c r="E1343">
        <v>0.2</v>
      </c>
    </row>
    <row r="1344" spans="1:5" x14ac:dyDescent="0.35">
      <c r="A1344">
        <v>10757</v>
      </c>
      <c r="B1344">
        <v>34</v>
      </c>
      <c r="C1344">
        <v>14</v>
      </c>
      <c r="D1344">
        <v>30</v>
      </c>
      <c r="E1344">
        <v>0</v>
      </c>
    </row>
    <row r="1345" spans="1:5" x14ac:dyDescent="0.35">
      <c r="A1345">
        <v>10757</v>
      </c>
      <c r="B1345">
        <v>59</v>
      </c>
      <c r="C1345">
        <v>55</v>
      </c>
      <c r="D1345">
        <v>7</v>
      </c>
      <c r="E1345">
        <v>0</v>
      </c>
    </row>
    <row r="1346" spans="1:5" x14ac:dyDescent="0.35">
      <c r="A1346">
        <v>10757</v>
      </c>
      <c r="B1346">
        <v>62</v>
      </c>
      <c r="C1346">
        <v>49.3</v>
      </c>
      <c r="D1346">
        <v>30</v>
      </c>
      <c r="E1346">
        <v>0</v>
      </c>
    </row>
    <row r="1347" spans="1:5" x14ac:dyDescent="0.35">
      <c r="A1347">
        <v>10757</v>
      </c>
      <c r="B1347">
        <v>64</v>
      </c>
      <c r="C1347">
        <v>33.25</v>
      </c>
      <c r="D1347">
        <v>24</v>
      </c>
      <c r="E1347">
        <v>0</v>
      </c>
    </row>
    <row r="1348" spans="1:5" x14ac:dyDescent="0.35">
      <c r="A1348">
        <v>10758</v>
      </c>
      <c r="B1348">
        <v>26</v>
      </c>
      <c r="C1348">
        <v>31.23</v>
      </c>
      <c r="D1348">
        <v>20</v>
      </c>
      <c r="E1348">
        <v>0</v>
      </c>
    </row>
    <row r="1349" spans="1:5" x14ac:dyDescent="0.35">
      <c r="A1349">
        <v>10758</v>
      </c>
      <c r="B1349">
        <v>52</v>
      </c>
      <c r="C1349">
        <v>7</v>
      </c>
      <c r="D1349">
        <v>60</v>
      </c>
      <c r="E1349">
        <v>0</v>
      </c>
    </row>
    <row r="1350" spans="1:5" x14ac:dyDescent="0.35">
      <c r="A1350">
        <v>10758</v>
      </c>
      <c r="B1350">
        <v>70</v>
      </c>
      <c r="C1350">
        <v>15</v>
      </c>
      <c r="D1350">
        <v>40</v>
      </c>
      <c r="E1350">
        <v>0</v>
      </c>
    </row>
    <row r="1351" spans="1:5" x14ac:dyDescent="0.35">
      <c r="A1351">
        <v>10759</v>
      </c>
      <c r="B1351">
        <v>32</v>
      </c>
      <c r="C1351">
        <v>32</v>
      </c>
      <c r="D1351">
        <v>10</v>
      </c>
      <c r="E1351">
        <v>0</v>
      </c>
    </row>
    <row r="1352" spans="1:5" x14ac:dyDescent="0.35">
      <c r="A1352">
        <v>10760</v>
      </c>
      <c r="B1352">
        <v>25</v>
      </c>
      <c r="C1352">
        <v>14</v>
      </c>
      <c r="D1352">
        <v>12</v>
      </c>
      <c r="E1352">
        <v>0.25</v>
      </c>
    </row>
    <row r="1353" spans="1:5" x14ac:dyDescent="0.35">
      <c r="A1353">
        <v>10760</v>
      </c>
      <c r="B1353">
        <v>27</v>
      </c>
      <c r="C1353">
        <v>43.9</v>
      </c>
      <c r="D1353">
        <v>40</v>
      </c>
      <c r="E1353">
        <v>0</v>
      </c>
    </row>
    <row r="1354" spans="1:5" x14ac:dyDescent="0.35">
      <c r="A1354">
        <v>10760</v>
      </c>
      <c r="B1354">
        <v>43</v>
      </c>
      <c r="C1354">
        <v>46</v>
      </c>
      <c r="D1354">
        <v>30</v>
      </c>
      <c r="E1354">
        <v>0.25</v>
      </c>
    </row>
    <row r="1355" spans="1:5" x14ac:dyDescent="0.35">
      <c r="A1355">
        <v>10761</v>
      </c>
      <c r="B1355">
        <v>25</v>
      </c>
      <c r="C1355">
        <v>14</v>
      </c>
      <c r="D1355">
        <v>35</v>
      </c>
      <c r="E1355">
        <v>0.25</v>
      </c>
    </row>
    <row r="1356" spans="1:5" x14ac:dyDescent="0.35">
      <c r="A1356">
        <v>10761</v>
      </c>
      <c r="B1356">
        <v>75</v>
      </c>
      <c r="C1356">
        <v>7.75</v>
      </c>
      <c r="D1356">
        <v>18</v>
      </c>
      <c r="E1356">
        <v>0</v>
      </c>
    </row>
    <row r="1357" spans="1:5" x14ac:dyDescent="0.35">
      <c r="A1357">
        <v>10762</v>
      </c>
      <c r="B1357">
        <v>39</v>
      </c>
      <c r="C1357">
        <v>18</v>
      </c>
      <c r="D1357">
        <v>16</v>
      </c>
      <c r="E1357">
        <v>0</v>
      </c>
    </row>
    <row r="1358" spans="1:5" x14ac:dyDescent="0.35">
      <c r="A1358">
        <v>10762</v>
      </c>
      <c r="B1358">
        <v>47</v>
      </c>
      <c r="C1358">
        <v>9.5</v>
      </c>
      <c r="D1358">
        <v>30</v>
      </c>
      <c r="E1358">
        <v>0</v>
      </c>
    </row>
    <row r="1359" spans="1:5" x14ac:dyDescent="0.35">
      <c r="A1359">
        <v>10762</v>
      </c>
      <c r="B1359">
        <v>51</v>
      </c>
      <c r="C1359">
        <v>53</v>
      </c>
      <c r="D1359">
        <v>28</v>
      </c>
      <c r="E1359">
        <v>0</v>
      </c>
    </row>
    <row r="1360" spans="1:5" x14ac:dyDescent="0.35">
      <c r="A1360">
        <v>10762</v>
      </c>
      <c r="B1360">
        <v>56</v>
      </c>
      <c r="C1360">
        <v>38</v>
      </c>
      <c r="D1360">
        <v>60</v>
      </c>
      <c r="E1360">
        <v>0</v>
      </c>
    </row>
    <row r="1361" spans="1:5" x14ac:dyDescent="0.35">
      <c r="A1361">
        <v>10763</v>
      </c>
      <c r="B1361">
        <v>21</v>
      </c>
      <c r="C1361">
        <v>10</v>
      </c>
      <c r="D1361">
        <v>40</v>
      </c>
      <c r="E1361">
        <v>0</v>
      </c>
    </row>
    <row r="1362" spans="1:5" x14ac:dyDescent="0.35">
      <c r="A1362">
        <v>10763</v>
      </c>
      <c r="B1362">
        <v>22</v>
      </c>
      <c r="C1362">
        <v>21</v>
      </c>
      <c r="D1362">
        <v>6</v>
      </c>
      <c r="E1362">
        <v>0</v>
      </c>
    </row>
    <row r="1363" spans="1:5" x14ac:dyDescent="0.35">
      <c r="A1363">
        <v>10763</v>
      </c>
      <c r="B1363">
        <v>24</v>
      </c>
      <c r="C1363">
        <v>4.5</v>
      </c>
      <c r="D1363">
        <v>20</v>
      </c>
      <c r="E1363">
        <v>0</v>
      </c>
    </row>
    <row r="1364" spans="1:5" x14ac:dyDescent="0.35">
      <c r="A1364">
        <v>10764</v>
      </c>
      <c r="B1364">
        <v>3</v>
      </c>
      <c r="C1364">
        <v>10</v>
      </c>
      <c r="D1364">
        <v>20</v>
      </c>
      <c r="E1364">
        <v>0.1</v>
      </c>
    </row>
    <row r="1365" spans="1:5" x14ac:dyDescent="0.35">
      <c r="A1365">
        <v>10764</v>
      </c>
      <c r="B1365">
        <v>39</v>
      </c>
      <c r="C1365">
        <v>18</v>
      </c>
      <c r="D1365">
        <v>130</v>
      </c>
      <c r="E1365">
        <v>0.1</v>
      </c>
    </row>
    <row r="1366" spans="1:5" x14ac:dyDescent="0.35">
      <c r="A1366">
        <v>10765</v>
      </c>
      <c r="B1366">
        <v>65</v>
      </c>
      <c r="C1366">
        <v>21.05</v>
      </c>
      <c r="D1366">
        <v>80</v>
      </c>
      <c r="E1366">
        <v>0.1</v>
      </c>
    </row>
    <row r="1367" spans="1:5" x14ac:dyDescent="0.35">
      <c r="A1367">
        <v>10766</v>
      </c>
      <c r="B1367">
        <v>2</v>
      </c>
      <c r="C1367">
        <v>19</v>
      </c>
      <c r="D1367">
        <v>40</v>
      </c>
      <c r="E1367">
        <v>0</v>
      </c>
    </row>
    <row r="1368" spans="1:5" x14ac:dyDescent="0.35">
      <c r="A1368">
        <v>10766</v>
      </c>
      <c r="B1368">
        <v>7</v>
      </c>
      <c r="C1368">
        <v>30</v>
      </c>
      <c r="D1368">
        <v>35</v>
      </c>
      <c r="E1368">
        <v>0</v>
      </c>
    </row>
    <row r="1369" spans="1:5" x14ac:dyDescent="0.35">
      <c r="A1369">
        <v>10766</v>
      </c>
      <c r="B1369">
        <v>68</v>
      </c>
      <c r="C1369">
        <v>12.5</v>
      </c>
      <c r="D1369">
        <v>40</v>
      </c>
      <c r="E1369">
        <v>0</v>
      </c>
    </row>
    <row r="1370" spans="1:5" x14ac:dyDescent="0.35">
      <c r="A1370">
        <v>10767</v>
      </c>
      <c r="B1370">
        <v>42</v>
      </c>
      <c r="C1370">
        <v>14</v>
      </c>
      <c r="D1370">
        <v>2</v>
      </c>
      <c r="E1370">
        <v>0</v>
      </c>
    </row>
    <row r="1371" spans="1:5" x14ac:dyDescent="0.35">
      <c r="A1371">
        <v>10768</v>
      </c>
      <c r="B1371">
        <v>22</v>
      </c>
      <c r="C1371">
        <v>21</v>
      </c>
      <c r="D1371">
        <v>4</v>
      </c>
      <c r="E1371">
        <v>0</v>
      </c>
    </row>
    <row r="1372" spans="1:5" x14ac:dyDescent="0.35">
      <c r="A1372">
        <v>10768</v>
      </c>
      <c r="B1372">
        <v>31</v>
      </c>
      <c r="C1372">
        <v>12.5</v>
      </c>
      <c r="D1372">
        <v>50</v>
      </c>
      <c r="E1372">
        <v>0</v>
      </c>
    </row>
    <row r="1373" spans="1:5" x14ac:dyDescent="0.35">
      <c r="A1373">
        <v>10768</v>
      </c>
      <c r="B1373">
        <v>60</v>
      </c>
      <c r="C1373">
        <v>34</v>
      </c>
      <c r="D1373">
        <v>15</v>
      </c>
      <c r="E1373">
        <v>0</v>
      </c>
    </row>
    <row r="1374" spans="1:5" x14ac:dyDescent="0.35">
      <c r="A1374">
        <v>10768</v>
      </c>
      <c r="B1374">
        <v>71</v>
      </c>
      <c r="C1374">
        <v>21.5</v>
      </c>
      <c r="D1374">
        <v>12</v>
      </c>
      <c r="E1374">
        <v>0</v>
      </c>
    </row>
    <row r="1375" spans="1:5" x14ac:dyDescent="0.35">
      <c r="A1375">
        <v>10769</v>
      </c>
      <c r="B1375">
        <v>41</v>
      </c>
      <c r="C1375">
        <v>9.65</v>
      </c>
      <c r="D1375">
        <v>30</v>
      </c>
      <c r="E1375">
        <v>0.05</v>
      </c>
    </row>
    <row r="1376" spans="1:5" x14ac:dyDescent="0.35">
      <c r="A1376">
        <v>10769</v>
      </c>
      <c r="B1376">
        <v>52</v>
      </c>
      <c r="C1376">
        <v>7</v>
      </c>
      <c r="D1376">
        <v>15</v>
      </c>
      <c r="E1376">
        <v>0.05</v>
      </c>
    </row>
    <row r="1377" spans="1:5" x14ac:dyDescent="0.35">
      <c r="A1377">
        <v>10769</v>
      </c>
      <c r="B1377">
        <v>61</v>
      </c>
      <c r="C1377">
        <v>28.5</v>
      </c>
      <c r="D1377">
        <v>20</v>
      </c>
      <c r="E1377">
        <v>0</v>
      </c>
    </row>
    <row r="1378" spans="1:5" x14ac:dyDescent="0.35">
      <c r="A1378">
        <v>10769</v>
      </c>
      <c r="B1378">
        <v>62</v>
      </c>
      <c r="C1378">
        <v>49.3</v>
      </c>
      <c r="D1378">
        <v>15</v>
      </c>
      <c r="E1378">
        <v>0</v>
      </c>
    </row>
    <row r="1379" spans="1:5" x14ac:dyDescent="0.35">
      <c r="A1379">
        <v>10770</v>
      </c>
      <c r="B1379">
        <v>11</v>
      </c>
      <c r="C1379">
        <v>21</v>
      </c>
      <c r="D1379">
        <v>15</v>
      </c>
      <c r="E1379">
        <v>0.25</v>
      </c>
    </row>
    <row r="1380" spans="1:5" x14ac:dyDescent="0.35">
      <c r="A1380">
        <v>10771</v>
      </c>
      <c r="B1380">
        <v>71</v>
      </c>
      <c r="C1380">
        <v>21.5</v>
      </c>
      <c r="D1380">
        <v>16</v>
      </c>
      <c r="E1380">
        <v>0</v>
      </c>
    </row>
    <row r="1381" spans="1:5" x14ac:dyDescent="0.35">
      <c r="A1381">
        <v>10772</v>
      </c>
      <c r="B1381">
        <v>29</v>
      </c>
      <c r="C1381">
        <v>123.79</v>
      </c>
      <c r="D1381">
        <v>18</v>
      </c>
      <c r="E1381">
        <v>0</v>
      </c>
    </row>
    <row r="1382" spans="1:5" x14ac:dyDescent="0.35">
      <c r="A1382">
        <v>10772</v>
      </c>
      <c r="B1382">
        <v>59</v>
      </c>
      <c r="C1382">
        <v>55</v>
      </c>
      <c r="D1382">
        <v>25</v>
      </c>
      <c r="E1382">
        <v>0</v>
      </c>
    </row>
    <row r="1383" spans="1:5" x14ac:dyDescent="0.35">
      <c r="A1383">
        <v>10773</v>
      </c>
      <c r="B1383">
        <v>17</v>
      </c>
      <c r="C1383">
        <v>39</v>
      </c>
      <c r="D1383">
        <v>33</v>
      </c>
      <c r="E1383">
        <v>0</v>
      </c>
    </row>
    <row r="1384" spans="1:5" x14ac:dyDescent="0.35">
      <c r="A1384">
        <v>10773</v>
      </c>
      <c r="B1384">
        <v>31</v>
      </c>
      <c r="C1384">
        <v>12.5</v>
      </c>
      <c r="D1384">
        <v>70</v>
      </c>
      <c r="E1384">
        <v>0.2</v>
      </c>
    </row>
    <row r="1385" spans="1:5" x14ac:dyDescent="0.35">
      <c r="A1385">
        <v>10773</v>
      </c>
      <c r="B1385">
        <v>75</v>
      </c>
      <c r="C1385">
        <v>7.75</v>
      </c>
      <c r="D1385">
        <v>7</v>
      </c>
      <c r="E1385">
        <v>0.2</v>
      </c>
    </row>
    <row r="1386" spans="1:5" x14ac:dyDescent="0.35">
      <c r="A1386">
        <v>10774</v>
      </c>
      <c r="B1386">
        <v>31</v>
      </c>
      <c r="C1386">
        <v>12.5</v>
      </c>
      <c r="D1386">
        <v>2</v>
      </c>
      <c r="E1386">
        <v>0.25</v>
      </c>
    </row>
    <row r="1387" spans="1:5" x14ac:dyDescent="0.35">
      <c r="A1387">
        <v>10774</v>
      </c>
      <c r="B1387">
        <v>66</v>
      </c>
      <c r="C1387">
        <v>17</v>
      </c>
      <c r="D1387">
        <v>50</v>
      </c>
      <c r="E1387">
        <v>0</v>
      </c>
    </row>
    <row r="1388" spans="1:5" x14ac:dyDescent="0.35">
      <c r="A1388">
        <v>10775</v>
      </c>
      <c r="B1388">
        <v>10</v>
      </c>
      <c r="C1388">
        <v>31</v>
      </c>
      <c r="D1388">
        <v>6</v>
      </c>
      <c r="E1388">
        <v>0</v>
      </c>
    </row>
    <row r="1389" spans="1:5" x14ac:dyDescent="0.35">
      <c r="A1389">
        <v>10775</v>
      </c>
      <c r="B1389">
        <v>67</v>
      </c>
      <c r="C1389">
        <v>14</v>
      </c>
      <c r="D1389">
        <v>3</v>
      </c>
      <c r="E1389">
        <v>0</v>
      </c>
    </row>
    <row r="1390" spans="1:5" x14ac:dyDescent="0.35">
      <c r="A1390">
        <v>10776</v>
      </c>
      <c r="B1390">
        <v>31</v>
      </c>
      <c r="C1390">
        <v>12.5</v>
      </c>
      <c r="D1390">
        <v>16</v>
      </c>
      <c r="E1390">
        <v>0.05</v>
      </c>
    </row>
    <row r="1391" spans="1:5" x14ac:dyDescent="0.35">
      <c r="A1391">
        <v>10776</v>
      </c>
      <c r="B1391">
        <v>42</v>
      </c>
      <c r="C1391">
        <v>14</v>
      </c>
      <c r="D1391">
        <v>12</v>
      </c>
      <c r="E1391">
        <v>0.05</v>
      </c>
    </row>
    <row r="1392" spans="1:5" x14ac:dyDescent="0.35">
      <c r="A1392">
        <v>10776</v>
      </c>
      <c r="B1392">
        <v>45</v>
      </c>
      <c r="C1392">
        <v>9.5</v>
      </c>
      <c r="D1392">
        <v>27</v>
      </c>
      <c r="E1392">
        <v>0.05</v>
      </c>
    </row>
    <row r="1393" spans="1:5" x14ac:dyDescent="0.35">
      <c r="A1393">
        <v>10776</v>
      </c>
      <c r="B1393">
        <v>51</v>
      </c>
      <c r="C1393">
        <v>53</v>
      </c>
      <c r="D1393">
        <v>120</v>
      </c>
      <c r="E1393">
        <v>0.05</v>
      </c>
    </row>
    <row r="1394" spans="1:5" x14ac:dyDescent="0.35">
      <c r="A1394">
        <v>10777</v>
      </c>
      <c r="B1394">
        <v>42</v>
      </c>
      <c r="C1394">
        <v>14</v>
      </c>
      <c r="D1394">
        <v>20</v>
      </c>
      <c r="E1394">
        <v>0.2</v>
      </c>
    </row>
    <row r="1395" spans="1:5" x14ac:dyDescent="0.35">
      <c r="A1395">
        <v>10778</v>
      </c>
      <c r="B1395">
        <v>41</v>
      </c>
      <c r="C1395">
        <v>9.65</v>
      </c>
      <c r="D1395">
        <v>10</v>
      </c>
      <c r="E1395">
        <v>0</v>
      </c>
    </row>
    <row r="1396" spans="1:5" x14ac:dyDescent="0.35">
      <c r="A1396">
        <v>10779</v>
      </c>
      <c r="B1396">
        <v>16</v>
      </c>
      <c r="C1396">
        <v>17.45</v>
      </c>
      <c r="D1396">
        <v>20</v>
      </c>
      <c r="E1396">
        <v>0</v>
      </c>
    </row>
    <row r="1397" spans="1:5" x14ac:dyDescent="0.35">
      <c r="A1397">
        <v>10779</v>
      </c>
      <c r="B1397">
        <v>62</v>
      </c>
      <c r="C1397">
        <v>49.3</v>
      </c>
      <c r="D1397">
        <v>20</v>
      </c>
      <c r="E1397">
        <v>0</v>
      </c>
    </row>
    <row r="1398" spans="1:5" x14ac:dyDescent="0.35">
      <c r="A1398">
        <v>10780</v>
      </c>
      <c r="B1398">
        <v>70</v>
      </c>
      <c r="C1398">
        <v>15</v>
      </c>
      <c r="D1398">
        <v>35</v>
      </c>
      <c r="E1398">
        <v>0</v>
      </c>
    </row>
    <row r="1399" spans="1:5" x14ac:dyDescent="0.35">
      <c r="A1399">
        <v>10780</v>
      </c>
      <c r="B1399">
        <v>77</v>
      </c>
      <c r="C1399">
        <v>13</v>
      </c>
      <c r="D1399">
        <v>15</v>
      </c>
      <c r="E1399">
        <v>0</v>
      </c>
    </row>
    <row r="1400" spans="1:5" x14ac:dyDescent="0.35">
      <c r="A1400">
        <v>10781</v>
      </c>
      <c r="B1400">
        <v>54</v>
      </c>
      <c r="C1400">
        <v>7.45</v>
      </c>
      <c r="D1400">
        <v>3</v>
      </c>
      <c r="E1400">
        <v>0.2</v>
      </c>
    </row>
    <row r="1401" spans="1:5" x14ac:dyDescent="0.35">
      <c r="A1401">
        <v>10781</v>
      </c>
      <c r="B1401">
        <v>56</v>
      </c>
      <c r="C1401">
        <v>38</v>
      </c>
      <c r="D1401">
        <v>20</v>
      </c>
      <c r="E1401">
        <v>0.2</v>
      </c>
    </row>
    <row r="1402" spans="1:5" x14ac:dyDescent="0.35">
      <c r="A1402">
        <v>10781</v>
      </c>
      <c r="B1402">
        <v>74</v>
      </c>
      <c r="C1402">
        <v>10</v>
      </c>
      <c r="D1402">
        <v>35</v>
      </c>
      <c r="E1402">
        <v>0</v>
      </c>
    </row>
    <row r="1403" spans="1:5" x14ac:dyDescent="0.35">
      <c r="A1403">
        <v>10782</v>
      </c>
      <c r="B1403">
        <v>31</v>
      </c>
      <c r="C1403">
        <v>12.5</v>
      </c>
      <c r="D1403">
        <v>1</v>
      </c>
      <c r="E1403">
        <v>0</v>
      </c>
    </row>
    <row r="1404" spans="1:5" x14ac:dyDescent="0.35">
      <c r="A1404">
        <v>10783</v>
      </c>
      <c r="B1404">
        <v>31</v>
      </c>
      <c r="C1404">
        <v>12.5</v>
      </c>
      <c r="D1404">
        <v>10</v>
      </c>
      <c r="E1404">
        <v>0</v>
      </c>
    </row>
    <row r="1405" spans="1:5" x14ac:dyDescent="0.35">
      <c r="A1405">
        <v>10783</v>
      </c>
      <c r="B1405">
        <v>38</v>
      </c>
      <c r="C1405">
        <v>263.5</v>
      </c>
      <c r="D1405">
        <v>5</v>
      </c>
      <c r="E1405">
        <v>0</v>
      </c>
    </row>
    <row r="1406" spans="1:5" x14ac:dyDescent="0.35">
      <c r="A1406">
        <v>10784</v>
      </c>
      <c r="B1406">
        <v>36</v>
      </c>
      <c r="C1406">
        <v>19</v>
      </c>
      <c r="D1406">
        <v>30</v>
      </c>
      <c r="E1406">
        <v>0</v>
      </c>
    </row>
    <row r="1407" spans="1:5" x14ac:dyDescent="0.35">
      <c r="A1407">
        <v>10784</v>
      </c>
      <c r="B1407">
        <v>39</v>
      </c>
      <c r="C1407">
        <v>18</v>
      </c>
      <c r="D1407">
        <v>2</v>
      </c>
      <c r="E1407">
        <v>0.15</v>
      </c>
    </row>
    <row r="1408" spans="1:5" x14ac:dyDescent="0.35">
      <c r="A1408">
        <v>10784</v>
      </c>
      <c r="B1408">
        <v>72</v>
      </c>
      <c r="C1408">
        <v>34.799999999999997</v>
      </c>
      <c r="D1408">
        <v>30</v>
      </c>
      <c r="E1408">
        <v>0.15</v>
      </c>
    </row>
    <row r="1409" spans="1:5" x14ac:dyDescent="0.35">
      <c r="A1409">
        <v>10785</v>
      </c>
      <c r="B1409">
        <v>10</v>
      </c>
      <c r="C1409">
        <v>31</v>
      </c>
      <c r="D1409">
        <v>10</v>
      </c>
      <c r="E1409">
        <v>0</v>
      </c>
    </row>
    <row r="1410" spans="1:5" x14ac:dyDescent="0.35">
      <c r="A1410">
        <v>10785</v>
      </c>
      <c r="B1410">
        <v>75</v>
      </c>
      <c r="C1410">
        <v>7.75</v>
      </c>
      <c r="D1410">
        <v>10</v>
      </c>
      <c r="E1410">
        <v>0</v>
      </c>
    </row>
    <row r="1411" spans="1:5" x14ac:dyDescent="0.35">
      <c r="A1411">
        <v>10786</v>
      </c>
      <c r="B1411">
        <v>8</v>
      </c>
      <c r="C1411">
        <v>40</v>
      </c>
      <c r="D1411">
        <v>30</v>
      </c>
      <c r="E1411">
        <v>0.2</v>
      </c>
    </row>
    <row r="1412" spans="1:5" x14ac:dyDescent="0.35">
      <c r="A1412">
        <v>10786</v>
      </c>
      <c r="B1412">
        <v>30</v>
      </c>
      <c r="C1412">
        <v>25.89</v>
      </c>
      <c r="D1412">
        <v>15</v>
      </c>
      <c r="E1412">
        <v>0.2</v>
      </c>
    </row>
    <row r="1413" spans="1:5" x14ac:dyDescent="0.35">
      <c r="A1413">
        <v>10786</v>
      </c>
      <c r="B1413">
        <v>75</v>
      </c>
      <c r="C1413">
        <v>7.75</v>
      </c>
      <c r="D1413">
        <v>42</v>
      </c>
      <c r="E1413">
        <v>0.2</v>
      </c>
    </row>
    <row r="1414" spans="1:5" x14ac:dyDescent="0.35">
      <c r="A1414">
        <v>10787</v>
      </c>
      <c r="B1414">
        <v>2</v>
      </c>
      <c r="C1414">
        <v>19</v>
      </c>
      <c r="D1414">
        <v>15</v>
      </c>
      <c r="E1414">
        <v>0.05</v>
      </c>
    </row>
    <row r="1415" spans="1:5" x14ac:dyDescent="0.35">
      <c r="A1415">
        <v>10787</v>
      </c>
      <c r="B1415">
        <v>29</v>
      </c>
      <c r="C1415">
        <v>123.79</v>
      </c>
      <c r="D1415">
        <v>20</v>
      </c>
      <c r="E1415">
        <v>0.05</v>
      </c>
    </row>
    <row r="1416" spans="1:5" x14ac:dyDescent="0.35">
      <c r="A1416">
        <v>10788</v>
      </c>
      <c r="B1416">
        <v>19</v>
      </c>
      <c r="C1416">
        <v>9.1999999999999993</v>
      </c>
      <c r="D1416">
        <v>50</v>
      </c>
      <c r="E1416">
        <v>0.05</v>
      </c>
    </row>
    <row r="1417" spans="1:5" x14ac:dyDescent="0.35">
      <c r="A1417">
        <v>10788</v>
      </c>
      <c r="B1417">
        <v>75</v>
      </c>
      <c r="C1417">
        <v>7.75</v>
      </c>
      <c r="D1417">
        <v>40</v>
      </c>
      <c r="E1417">
        <v>0.05</v>
      </c>
    </row>
    <row r="1418" spans="1:5" x14ac:dyDescent="0.35">
      <c r="A1418">
        <v>10789</v>
      </c>
      <c r="B1418">
        <v>18</v>
      </c>
      <c r="C1418">
        <v>62.5</v>
      </c>
      <c r="D1418">
        <v>30</v>
      </c>
      <c r="E1418">
        <v>0</v>
      </c>
    </row>
    <row r="1419" spans="1:5" x14ac:dyDescent="0.35">
      <c r="A1419">
        <v>10789</v>
      </c>
      <c r="B1419">
        <v>35</v>
      </c>
      <c r="C1419">
        <v>18</v>
      </c>
      <c r="D1419">
        <v>15</v>
      </c>
      <c r="E1419">
        <v>0</v>
      </c>
    </row>
    <row r="1420" spans="1:5" x14ac:dyDescent="0.35">
      <c r="A1420">
        <v>10789</v>
      </c>
      <c r="B1420">
        <v>63</v>
      </c>
      <c r="C1420">
        <v>43.9</v>
      </c>
      <c r="D1420">
        <v>30</v>
      </c>
      <c r="E1420">
        <v>0</v>
      </c>
    </row>
    <row r="1421" spans="1:5" x14ac:dyDescent="0.35">
      <c r="A1421">
        <v>10789</v>
      </c>
      <c r="B1421">
        <v>68</v>
      </c>
      <c r="C1421">
        <v>12.5</v>
      </c>
      <c r="D1421">
        <v>18</v>
      </c>
      <c r="E1421">
        <v>0</v>
      </c>
    </row>
    <row r="1422" spans="1:5" x14ac:dyDescent="0.35">
      <c r="A1422">
        <v>10790</v>
      </c>
      <c r="B1422">
        <v>7</v>
      </c>
      <c r="C1422">
        <v>30</v>
      </c>
      <c r="D1422">
        <v>3</v>
      </c>
      <c r="E1422">
        <v>0.15</v>
      </c>
    </row>
    <row r="1423" spans="1:5" x14ac:dyDescent="0.35">
      <c r="A1423">
        <v>10790</v>
      </c>
      <c r="B1423">
        <v>56</v>
      </c>
      <c r="C1423">
        <v>38</v>
      </c>
      <c r="D1423">
        <v>20</v>
      </c>
      <c r="E1423">
        <v>0.15</v>
      </c>
    </row>
    <row r="1424" spans="1:5" x14ac:dyDescent="0.35">
      <c r="A1424">
        <v>10791</v>
      </c>
      <c r="B1424">
        <v>29</v>
      </c>
      <c r="C1424">
        <v>123.79</v>
      </c>
      <c r="D1424">
        <v>14</v>
      </c>
      <c r="E1424">
        <v>0.05</v>
      </c>
    </row>
    <row r="1425" spans="1:5" x14ac:dyDescent="0.35">
      <c r="A1425">
        <v>10791</v>
      </c>
      <c r="B1425">
        <v>41</v>
      </c>
      <c r="C1425">
        <v>9.65</v>
      </c>
      <c r="D1425">
        <v>20</v>
      </c>
      <c r="E1425">
        <v>0.05</v>
      </c>
    </row>
    <row r="1426" spans="1:5" x14ac:dyDescent="0.35">
      <c r="A1426">
        <v>10792</v>
      </c>
      <c r="B1426">
        <v>2</v>
      </c>
      <c r="C1426">
        <v>19</v>
      </c>
      <c r="D1426">
        <v>10</v>
      </c>
      <c r="E1426">
        <v>0</v>
      </c>
    </row>
    <row r="1427" spans="1:5" x14ac:dyDescent="0.35">
      <c r="A1427">
        <v>10792</v>
      </c>
      <c r="B1427">
        <v>54</v>
      </c>
      <c r="C1427">
        <v>7.45</v>
      </c>
      <c r="D1427">
        <v>3</v>
      </c>
      <c r="E1427">
        <v>0</v>
      </c>
    </row>
    <row r="1428" spans="1:5" x14ac:dyDescent="0.35">
      <c r="A1428">
        <v>10792</v>
      </c>
      <c r="B1428">
        <v>68</v>
      </c>
      <c r="C1428">
        <v>12.5</v>
      </c>
      <c r="D1428">
        <v>15</v>
      </c>
      <c r="E1428">
        <v>0</v>
      </c>
    </row>
    <row r="1429" spans="1:5" x14ac:dyDescent="0.35">
      <c r="A1429">
        <v>10793</v>
      </c>
      <c r="B1429">
        <v>41</v>
      </c>
      <c r="C1429">
        <v>9.65</v>
      </c>
      <c r="D1429">
        <v>14</v>
      </c>
      <c r="E1429">
        <v>0</v>
      </c>
    </row>
    <row r="1430" spans="1:5" x14ac:dyDescent="0.35">
      <c r="A1430">
        <v>10793</v>
      </c>
      <c r="B1430">
        <v>52</v>
      </c>
      <c r="C1430">
        <v>7</v>
      </c>
      <c r="D1430">
        <v>8</v>
      </c>
      <c r="E1430">
        <v>0</v>
      </c>
    </row>
    <row r="1431" spans="1:5" x14ac:dyDescent="0.35">
      <c r="A1431">
        <v>10794</v>
      </c>
      <c r="B1431">
        <v>14</v>
      </c>
      <c r="C1431">
        <v>23.25</v>
      </c>
      <c r="D1431">
        <v>15</v>
      </c>
      <c r="E1431">
        <v>0.2</v>
      </c>
    </row>
    <row r="1432" spans="1:5" x14ac:dyDescent="0.35">
      <c r="A1432">
        <v>10794</v>
      </c>
      <c r="B1432">
        <v>54</v>
      </c>
      <c r="C1432">
        <v>7.45</v>
      </c>
      <c r="D1432">
        <v>6</v>
      </c>
      <c r="E1432">
        <v>0.2</v>
      </c>
    </row>
    <row r="1433" spans="1:5" x14ac:dyDescent="0.35">
      <c r="A1433">
        <v>10795</v>
      </c>
      <c r="B1433">
        <v>16</v>
      </c>
      <c r="C1433">
        <v>17.45</v>
      </c>
      <c r="D1433">
        <v>65</v>
      </c>
      <c r="E1433">
        <v>0</v>
      </c>
    </row>
    <row r="1434" spans="1:5" x14ac:dyDescent="0.35">
      <c r="A1434">
        <v>10795</v>
      </c>
      <c r="B1434">
        <v>17</v>
      </c>
      <c r="C1434">
        <v>39</v>
      </c>
      <c r="D1434">
        <v>35</v>
      </c>
      <c r="E1434">
        <v>0.25</v>
      </c>
    </row>
    <row r="1435" spans="1:5" x14ac:dyDescent="0.35">
      <c r="A1435">
        <v>10796</v>
      </c>
      <c r="B1435">
        <v>26</v>
      </c>
      <c r="C1435">
        <v>31.23</v>
      </c>
      <c r="D1435">
        <v>21</v>
      </c>
      <c r="E1435">
        <v>0.2</v>
      </c>
    </row>
    <row r="1436" spans="1:5" x14ac:dyDescent="0.35">
      <c r="A1436">
        <v>10796</v>
      </c>
      <c r="B1436">
        <v>44</v>
      </c>
      <c r="C1436">
        <v>19.45</v>
      </c>
      <c r="D1436">
        <v>10</v>
      </c>
      <c r="E1436">
        <v>0</v>
      </c>
    </row>
    <row r="1437" spans="1:5" x14ac:dyDescent="0.35">
      <c r="A1437">
        <v>10796</v>
      </c>
      <c r="B1437">
        <v>64</v>
      </c>
      <c r="C1437">
        <v>33.25</v>
      </c>
      <c r="D1437">
        <v>35</v>
      </c>
      <c r="E1437">
        <v>0.2</v>
      </c>
    </row>
    <row r="1438" spans="1:5" x14ac:dyDescent="0.35">
      <c r="A1438">
        <v>10796</v>
      </c>
      <c r="B1438">
        <v>69</v>
      </c>
      <c r="C1438">
        <v>36</v>
      </c>
      <c r="D1438">
        <v>24</v>
      </c>
      <c r="E1438">
        <v>0.2</v>
      </c>
    </row>
    <row r="1439" spans="1:5" x14ac:dyDescent="0.35">
      <c r="A1439">
        <v>10797</v>
      </c>
      <c r="B1439">
        <v>11</v>
      </c>
      <c r="C1439">
        <v>21</v>
      </c>
      <c r="D1439">
        <v>20</v>
      </c>
      <c r="E1439">
        <v>0</v>
      </c>
    </row>
    <row r="1440" spans="1:5" x14ac:dyDescent="0.35">
      <c r="A1440">
        <v>10798</v>
      </c>
      <c r="B1440">
        <v>62</v>
      </c>
      <c r="C1440">
        <v>49.3</v>
      </c>
      <c r="D1440">
        <v>2</v>
      </c>
      <c r="E1440">
        <v>0</v>
      </c>
    </row>
    <row r="1441" spans="1:5" x14ac:dyDescent="0.35">
      <c r="A1441">
        <v>10798</v>
      </c>
      <c r="B1441">
        <v>72</v>
      </c>
      <c r="C1441">
        <v>34.799999999999997</v>
      </c>
      <c r="D1441">
        <v>10</v>
      </c>
      <c r="E1441">
        <v>0</v>
      </c>
    </row>
    <row r="1442" spans="1:5" x14ac:dyDescent="0.35">
      <c r="A1442">
        <v>10799</v>
      </c>
      <c r="B1442">
        <v>13</v>
      </c>
      <c r="C1442">
        <v>6</v>
      </c>
      <c r="D1442">
        <v>20</v>
      </c>
      <c r="E1442">
        <v>0.15</v>
      </c>
    </row>
    <row r="1443" spans="1:5" x14ac:dyDescent="0.35">
      <c r="A1443">
        <v>10799</v>
      </c>
      <c r="B1443">
        <v>24</v>
      </c>
      <c r="C1443">
        <v>4.5</v>
      </c>
      <c r="D1443">
        <v>20</v>
      </c>
      <c r="E1443">
        <v>0.15</v>
      </c>
    </row>
    <row r="1444" spans="1:5" x14ac:dyDescent="0.35">
      <c r="A1444">
        <v>10799</v>
      </c>
      <c r="B1444">
        <v>59</v>
      </c>
      <c r="C1444">
        <v>55</v>
      </c>
      <c r="D1444">
        <v>25</v>
      </c>
      <c r="E1444">
        <v>0</v>
      </c>
    </row>
    <row r="1445" spans="1:5" x14ac:dyDescent="0.35">
      <c r="A1445">
        <v>10800</v>
      </c>
      <c r="B1445">
        <v>11</v>
      </c>
      <c r="C1445">
        <v>21</v>
      </c>
      <c r="D1445">
        <v>50</v>
      </c>
      <c r="E1445">
        <v>0.1</v>
      </c>
    </row>
    <row r="1446" spans="1:5" x14ac:dyDescent="0.35">
      <c r="A1446">
        <v>10800</v>
      </c>
      <c r="B1446">
        <v>51</v>
      </c>
      <c r="C1446">
        <v>53</v>
      </c>
      <c r="D1446">
        <v>10</v>
      </c>
      <c r="E1446">
        <v>0.1</v>
      </c>
    </row>
    <row r="1447" spans="1:5" x14ac:dyDescent="0.35">
      <c r="A1447">
        <v>10800</v>
      </c>
      <c r="B1447">
        <v>54</v>
      </c>
      <c r="C1447">
        <v>7.45</v>
      </c>
      <c r="D1447">
        <v>7</v>
      </c>
      <c r="E1447">
        <v>0.1</v>
      </c>
    </row>
    <row r="1448" spans="1:5" x14ac:dyDescent="0.35">
      <c r="A1448">
        <v>10801</v>
      </c>
      <c r="B1448">
        <v>17</v>
      </c>
      <c r="C1448">
        <v>39</v>
      </c>
      <c r="D1448">
        <v>40</v>
      </c>
      <c r="E1448">
        <v>0.25</v>
      </c>
    </row>
    <row r="1449" spans="1:5" x14ac:dyDescent="0.35">
      <c r="A1449">
        <v>10801</v>
      </c>
      <c r="B1449">
        <v>29</v>
      </c>
      <c r="C1449">
        <v>123.79</v>
      </c>
      <c r="D1449">
        <v>20</v>
      </c>
      <c r="E1449">
        <v>0.25</v>
      </c>
    </row>
    <row r="1450" spans="1:5" x14ac:dyDescent="0.35">
      <c r="A1450">
        <v>10802</v>
      </c>
      <c r="B1450">
        <v>30</v>
      </c>
      <c r="C1450">
        <v>25.89</v>
      </c>
      <c r="D1450">
        <v>25</v>
      </c>
      <c r="E1450">
        <v>0.25</v>
      </c>
    </row>
    <row r="1451" spans="1:5" x14ac:dyDescent="0.35">
      <c r="A1451">
        <v>10802</v>
      </c>
      <c r="B1451">
        <v>51</v>
      </c>
      <c r="C1451">
        <v>53</v>
      </c>
      <c r="D1451">
        <v>30</v>
      </c>
      <c r="E1451">
        <v>0.25</v>
      </c>
    </row>
    <row r="1452" spans="1:5" x14ac:dyDescent="0.35">
      <c r="A1452">
        <v>10802</v>
      </c>
      <c r="B1452">
        <v>55</v>
      </c>
      <c r="C1452">
        <v>24</v>
      </c>
      <c r="D1452">
        <v>60</v>
      </c>
      <c r="E1452">
        <v>0.25</v>
      </c>
    </row>
    <row r="1453" spans="1:5" x14ac:dyDescent="0.35">
      <c r="A1453">
        <v>10802</v>
      </c>
      <c r="B1453">
        <v>62</v>
      </c>
      <c r="C1453">
        <v>49.3</v>
      </c>
      <c r="D1453">
        <v>5</v>
      </c>
      <c r="E1453">
        <v>0.25</v>
      </c>
    </row>
    <row r="1454" spans="1:5" x14ac:dyDescent="0.35">
      <c r="A1454">
        <v>10803</v>
      </c>
      <c r="B1454">
        <v>19</v>
      </c>
      <c r="C1454">
        <v>9.1999999999999993</v>
      </c>
      <c r="D1454">
        <v>24</v>
      </c>
      <c r="E1454">
        <v>0.05</v>
      </c>
    </row>
    <row r="1455" spans="1:5" x14ac:dyDescent="0.35">
      <c r="A1455">
        <v>10803</v>
      </c>
      <c r="B1455">
        <v>25</v>
      </c>
      <c r="C1455">
        <v>14</v>
      </c>
      <c r="D1455">
        <v>15</v>
      </c>
      <c r="E1455">
        <v>0.05</v>
      </c>
    </row>
    <row r="1456" spans="1:5" x14ac:dyDescent="0.35">
      <c r="A1456">
        <v>10803</v>
      </c>
      <c r="B1456">
        <v>59</v>
      </c>
      <c r="C1456">
        <v>55</v>
      </c>
      <c r="D1456">
        <v>15</v>
      </c>
      <c r="E1456">
        <v>0.05</v>
      </c>
    </row>
    <row r="1457" spans="1:5" x14ac:dyDescent="0.35">
      <c r="A1457">
        <v>10804</v>
      </c>
      <c r="B1457">
        <v>10</v>
      </c>
      <c r="C1457">
        <v>31</v>
      </c>
      <c r="D1457">
        <v>36</v>
      </c>
      <c r="E1457">
        <v>0</v>
      </c>
    </row>
    <row r="1458" spans="1:5" x14ac:dyDescent="0.35">
      <c r="A1458">
        <v>10804</v>
      </c>
      <c r="B1458">
        <v>28</v>
      </c>
      <c r="C1458">
        <v>45.6</v>
      </c>
      <c r="D1458">
        <v>24</v>
      </c>
      <c r="E1458">
        <v>0</v>
      </c>
    </row>
    <row r="1459" spans="1:5" x14ac:dyDescent="0.35">
      <c r="A1459">
        <v>10804</v>
      </c>
      <c r="B1459">
        <v>49</v>
      </c>
      <c r="C1459">
        <v>20</v>
      </c>
      <c r="D1459">
        <v>4</v>
      </c>
      <c r="E1459">
        <v>0.15</v>
      </c>
    </row>
    <row r="1460" spans="1:5" x14ac:dyDescent="0.35">
      <c r="A1460">
        <v>10805</v>
      </c>
      <c r="B1460">
        <v>34</v>
      </c>
      <c r="C1460">
        <v>14</v>
      </c>
      <c r="D1460">
        <v>10</v>
      </c>
      <c r="E1460">
        <v>0</v>
      </c>
    </row>
    <row r="1461" spans="1:5" x14ac:dyDescent="0.35">
      <c r="A1461">
        <v>10805</v>
      </c>
      <c r="B1461">
        <v>38</v>
      </c>
      <c r="C1461">
        <v>263.5</v>
      </c>
      <c r="D1461">
        <v>10</v>
      </c>
      <c r="E1461">
        <v>0</v>
      </c>
    </row>
    <row r="1462" spans="1:5" x14ac:dyDescent="0.35">
      <c r="A1462">
        <v>10806</v>
      </c>
      <c r="B1462">
        <v>2</v>
      </c>
      <c r="C1462">
        <v>19</v>
      </c>
      <c r="D1462">
        <v>20</v>
      </c>
      <c r="E1462">
        <v>0.25</v>
      </c>
    </row>
    <row r="1463" spans="1:5" x14ac:dyDescent="0.35">
      <c r="A1463">
        <v>10806</v>
      </c>
      <c r="B1463">
        <v>65</v>
      </c>
      <c r="C1463">
        <v>21.05</v>
      </c>
      <c r="D1463">
        <v>2</v>
      </c>
      <c r="E1463">
        <v>0</v>
      </c>
    </row>
    <row r="1464" spans="1:5" x14ac:dyDescent="0.35">
      <c r="A1464">
        <v>10806</v>
      </c>
      <c r="B1464">
        <v>74</v>
      </c>
      <c r="C1464">
        <v>10</v>
      </c>
      <c r="D1464">
        <v>15</v>
      </c>
      <c r="E1464">
        <v>0.25</v>
      </c>
    </row>
    <row r="1465" spans="1:5" x14ac:dyDescent="0.35">
      <c r="A1465">
        <v>10807</v>
      </c>
      <c r="B1465">
        <v>40</v>
      </c>
      <c r="C1465">
        <v>18.399999999999999</v>
      </c>
      <c r="D1465">
        <v>1</v>
      </c>
      <c r="E1465">
        <v>0</v>
      </c>
    </row>
    <row r="1466" spans="1:5" x14ac:dyDescent="0.35">
      <c r="A1466">
        <v>10808</v>
      </c>
      <c r="B1466">
        <v>56</v>
      </c>
      <c r="C1466">
        <v>38</v>
      </c>
      <c r="D1466">
        <v>20</v>
      </c>
      <c r="E1466">
        <v>0.15</v>
      </c>
    </row>
    <row r="1467" spans="1:5" x14ac:dyDescent="0.35">
      <c r="A1467">
        <v>10808</v>
      </c>
      <c r="B1467">
        <v>76</v>
      </c>
      <c r="C1467">
        <v>18</v>
      </c>
      <c r="D1467">
        <v>50</v>
      </c>
      <c r="E1467">
        <v>0.15</v>
      </c>
    </row>
    <row r="1468" spans="1:5" x14ac:dyDescent="0.35">
      <c r="A1468">
        <v>10809</v>
      </c>
      <c r="B1468">
        <v>52</v>
      </c>
      <c r="C1468">
        <v>7</v>
      </c>
      <c r="D1468">
        <v>20</v>
      </c>
      <c r="E1468">
        <v>0</v>
      </c>
    </row>
    <row r="1469" spans="1:5" x14ac:dyDescent="0.35">
      <c r="A1469">
        <v>10810</v>
      </c>
      <c r="B1469">
        <v>13</v>
      </c>
      <c r="C1469">
        <v>6</v>
      </c>
      <c r="D1469">
        <v>7</v>
      </c>
      <c r="E1469">
        <v>0</v>
      </c>
    </row>
    <row r="1470" spans="1:5" x14ac:dyDescent="0.35">
      <c r="A1470">
        <v>10810</v>
      </c>
      <c r="B1470">
        <v>25</v>
      </c>
      <c r="C1470">
        <v>14</v>
      </c>
      <c r="D1470">
        <v>5</v>
      </c>
      <c r="E1470">
        <v>0</v>
      </c>
    </row>
    <row r="1471" spans="1:5" x14ac:dyDescent="0.35">
      <c r="A1471">
        <v>10810</v>
      </c>
      <c r="B1471">
        <v>70</v>
      </c>
      <c r="C1471">
        <v>15</v>
      </c>
      <c r="D1471">
        <v>5</v>
      </c>
      <c r="E1471">
        <v>0</v>
      </c>
    </row>
    <row r="1472" spans="1:5" x14ac:dyDescent="0.35">
      <c r="A1472">
        <v>10811</v>
      </c>
      <c r="B1472">
        <v>19</v>
      </c>
      <c r="C1472">
        <v>9.1999999999999993</v>
      </c>
      <c r="D1472">
        <v>15</v>
      </c>
      <c r="E1472">
        <v>0</v>
      </c>
    </row>
    <row r="1473" spans="1:5" x14ac:dyDescent="0.35">
      <c r="A1473">
        <v>10811</v>
      </c>
      <c r="B1473">
        <v>23</v>
      </c>
      <c r="C1473">
        <v>9</v>
      </c>
      <c r="D1473">
        <v>18</v>
      </c>
      <c r="E1473">
        <v>0</v>
      </c>
    </row>
    <row r="1474" spans="1:5" x14ac:dyDescent="0.35">
      <c r="A1474">
        <v>10811</v>
      </c>
      <c r="B1474">
        <v>40</v>
      </c>
      <c r="C1474">
        <v>18.399999999999999</v>
      </c>
      <c r="D1474">
        <v>30</v>
      </c>
      <c r="E1474">
        <v>0</v>
      </c>
    </row>
    <row r="1475" spans="1:5" x14ac:dyDescent="0.35">
      <c r="A1475">
        <v>10812</v>
      </c>
      <c r="B1475">
        <v>31</v>
      </c>
      <c r="C1475">
        <v>12.5</v>
      </c>
      <c r="D1475">
        <v>16</v>
      </c>
      <c r="E1475">
        <v>0.1</v>
      </c>
    </row>
    <row r="1476" spans="1:5" x14ac:dyDescent="0.35">
      <c r="A1476">
        <v>10812</v>
      </c>
      <c r="B1476">
        <v>72</v>
      </c>
      <c r="C1476">
        <v>34.799999999999997</v>
      </c>
      <c r="D1476">
        <v>40</v>
      </c>
      <c r="E1476">
        <v>0.1</v>
      </c>
    </row>
    <row r="1477" spans="1:5" x14ac:dyDescent="0.35">
      <c r="A1477">
        <v>10812</v>
      </c>
      <c r="B1477">
        <v>77</v>
      </c>
      <c r="C1477">
        <v>13</v>
      </c>
      <c r="D1477">
        <v>20</v>
      </c>
      <c r="E1477">
        <v>0</v>
      </c>
    </row>
    <row r="1478" spans="1:5" x14ac:dyDescent="0.35">
      <c r="A1478">
        <v>10813</v>
      </c>
      <c r="B1478">
        <v>2</v>
      </c>
      <c r="C1478">
        <v>19</v>
      </c>
      <c r="D1478">
        <v>12</v>
      </c>
      <c r="E1478">
        <v>0.2</v>
      </c>
    </row>
    <row r="1479" spans="1:5" x14ac:dyDescent="0.35">
      <c r="A1479">
        <v>10813</v>
      </c>
      <c r="B1479">
        <v>46</v>
      </c>
      <c r="C1479">
        <v>12</v>
      </c>
      <c r="D1479">
        <v>35</v>
      </c>
      <c r="E1479">
        <v>0</v>
      </c>
    </row>
    <row r="1480" spans="1:5" x14ac:dyDescent="0.35">
      <c r="A1480">
        <v>10814</v>
      </c>
      <c r="B1480">
        <v>41</v>
      </c>
      <c r="C1480">
        <v>9.65</v>
      </c>
      <c r="D1480">
        <v>20</v>
      </c>
      <c r="E1480">
        <v>0</v>
      </c>
    </row>
    <row r="1481" spans="1:5" x14ac:dyDescent="0.35">
      <c r="A1481">
        <v>10814</v>
      </c>
      <c r="B1481">
        <v>43</v>
      </c>
      <c r="C1481">
        <v>46</v>
      </c>
      <c r="D1481">
        <v>20</v>
      </c>
      <c r="E1481">
        <v>0.15</v>
      </c>
    </row>
    <row r="1482" spans="1:5" x14ac:dyDescent="0.35">
      <c r="A1482">
        <v>10814</v>
      </c>
      <c r="B1482">
        <v>48</v>
      </c>
      <c r="C1482">
        <v>12.75</v>
      </c>
      <c r="D1482">
        <v>8</v>
      </c>
      <c r="E1482">
        <v>0.15</v>
      </c>
    </row>
    <row r="1483" spans="1:5" x14ac:dyDescent="0.35">
      <c r="A1483">
        <v>10814</v>
      </c>
      <c r="B1483">
        <v>61</v>
      </c>
      <c r="C1483">
        <v>28.5</v>
      </c>
      <c r="D1483">
        <v>30</v>
      </c>
      <c r="E1483">
        <v>0.15</v>
      </c>
    </row>
    <row r="1484" spans="1:5" x14ac:dyDescent="0.35">
      <c r="A1484">
        <v>10815</v>
      </c>
      <c r="B1484">
        <v>33</v>
      </c>
      <c r="C1484">
        <v>2.5</v>
      </c>
      <c r="D1484">
        <v>16</v>
      </c>
      <c r="E1484">
        <v>0</v>
      </c>
    </row>
    <row r="1485" spans="1:5" x14ac:dyDescent="0.35">
      <c r="A1485">
        <v>10816</v>
      </c>
      <c r="B1485">
        <v>38</v>
      </c>
      <c r="C1485">
        <v>263.5</v>
      </c>
      <c r="D1485">
        <v>30</v>
      </c>
      <c r="E1485">
        <v>0.05</v>
      </c>
    </row>
    <row r="1486" spans="1:5" x14ac:dyDescent="0.35">
      <c r="A1486">
        <v>10816</v>
      </c>
      <c r="B1486">
        <v>62</v>
      </c>
      <c r="C1486">
        <v>49.3</v>
      </c>
      <c r="D1486">
        <v>20</v>
      </c>
      <c r="E1486">
        <v>0.05</v>
      </c>
    </row>
    <row r="1487" spans="1:5" x14ac:dyDescent="0.35">
      <c r="A1487">
        <v>10817</v>
      </c>
      <c r="B1487">
        <v>26</v>
      </c>
      <c r="C1487">
        <v>31.23</v>
      </c>
      <c r="D1487">
        <v>40</v>
      </c>
      <c r="E1487">
        <v>0.15</v>
      </c>
    </row>
    <row r="1488" spans="1:5" x14ac:dyDescent="0.35">
      <c r="A1488">
        <v>10817</v>
      </c>
      <c r="B1488">
        <v>38</v>
      </c>
      <c r="C1488">
        <v>263.5</v>
      </c>
      <c r="D1488">
        <v>30</v>
      </c>
      <c r="E1488">
        <v>0</v>
      </c>
    </row>
    <row r="1489" spans="1:5" x14ac:dyDescent="0.35">
      <c r="A1489">
        <v>10817</v>
      </c>
      <c r="B1489">
        <v>40</v>
      </c>
      <c r="C1489">
        <v>18.399999999999999</v>
      </c>
      <c r="D1489">
        <v>60</v>
      </c>
      <c r="E1489">
        <v>0.15</v>
      </c>
    </row>
    <row r="1490" spans="1:5" x14ac:dyDescent="0.35">
      <c r="A1490">
        <v>10817</v>
      </c>
      <c r="B1490">
        <v>62</v>
      </c>
      <c r="C1490">
        <v>49.3</v>
      </c>
      <c r="D1490">
        <v>25</v>
      </c>
      <c r="E1490">
        <v>0.15</v>
      </c>
    </row>
    <row r="1491" spans="1:5" x14ac:dyDescent="0.35">
      <c r="A1491">
        <v>10818</v>
      </c>
      <c r="B1491">
        <v>32</v>
      </c>
      <c r="C1491">
        <v>32</v>
      </c>
      <c r="D1491">
        <v>20</v>
      </c>
      <c r="E1491">
        <v>0</v>
      </c>
    </row>
    <row r="1492" spans="1:5" x14ac:dyDescent="0.35">
      <c r="A1492">
        <v>10818</v>
      </c>
      <c r="B1492">
        <v>41</v>
      </c>
      <c r="C1492">
        <v>9.65</v>
      </c>
      <c r="D1492">
        <v>20</v>
      </c>
      <c r="E1492">
        <v>0</v>
      </c>
    </row>
    <row r="1493" spans="1:5" x14ac:dyDescent="0.35">
      <c r="A1493">
        <v>10819</v>
      </c>
      <c r="B1493">
        <v>43</v>
      </c>
      <c r="C1493">
        <v>46</v>
      </c>
      <c r="D1493">
        <v>7</v>
      </c>
      <c r="E1493">
        <v>0</v>
      </c>
    </row>
    <row r="1494" spans="1:5" x14ac:dyDescent="0.35">
      <c r="A1494">
        <v>10819</v>
      </c>
      <c r="B1494">
        <v>75</v>
      </c>
      <c r="C1494">
        <v>7.75</v>
      </c>
      <c r="D1494">
        <v>20</v>
      </c>
      <c r="E1494">
        <v>0</v>
      </c>
    </row>
    <row r="1495" spans="1:5" x14ac:dyDescent="0.35">
      <c r="A1495">
        <v>10820</v>
      </c>
      <c r="B1495">
        <v>56</v>
      </c>
      <c r="C1495">
        <v>38</v>
      </c>
      <c r="D1495">
        <v>30</v>
      </c>
      <c r="E1495">
        <v>0</v>
      </c>
    </row>
    <row r="1496" spans="1:5" x14ac:dyDescent="0.35">
      <c r="A1496">
        <v>10821</v>
      </c>
      <c r="B1496">
        <v>35</v>
      </c>
      <c r="C1496">
        <v>18</v>
      </c>
      <c r="D1496">
        <v>20</v>
      </c>
      <c r="E1496">
        <v>0</v>
      </c>
    </row>
    <row r="1497" spans="1:5" x14ac:dyDescent="0.35">
      <c r="A1497">
        <v>10821</v>
      </c>
      <c r="B1497">
        <v>51</v>
      </c>
      <c r="C1497">
        <v>53</v>
      </c>
      <c r="D1497">
        <v>6</v>
      </c>
      <c r="E1497">
        <v>0</v>
      </c>
    </row>
    <row r="1498" spans="1:5" x14ac:dyDescent="0.35">
      <c r="A1498">
        <v>10822</v>
      </c>
      <c r="B1498">
        <v>62</v>
      </c>
      <c r="C1498">
        <v>49.3</v>
      </c>
      <c r="D1498">
        <v>3</v>
      </c>
      <c r="E1498">
        <v>0</v>
      </c>
    </row>
    <row r="1499" spans="1:5" x14ac:dyDescent="0.35">
      <c r="A1499">
        <v>10822</v>
      </c>
      <c r="B1499">
        <v>70</v>
      </c>
      <c r="C1499">
        <v>15</v>
      </c>
      <c r="D1499">
        <v>6</v>
      </c>
      <c r="E1499">
        <v>0</v>
      </c>
    </row>
    <row r="1500" spans="1:5" x14ac:dyDescent="0.35">
      <c r="A1500">
        <v>10823</v>
      </c>
      <c r="B1500">
        <v>11</v>
      </c>
      <c r="C1500">
        <v>21</v>
      </c>
      <c r="D1500">
        <v>20</v>
      </c>
      <c r="E1500">
        <v>0.1</v>
      </c>
    </row>
    <row r="1501" spans="1:5" x14ac:dyDescent="0.35">
      <c r="A1501">
        <v>10823</v>
      </c>
      <c r="B1501">
        <v>57</v>
      </c>
      <c r="C1501">
        <v>19.5</v>
      </c>
      <c r="D1501">
        <v>15</v>
      </c>
      <c r="E1501">
        <v>0</v>
      </c>
    </row>
    <row r="1502" spans="1:5" x14ac:dyDescent="0.35">
      <c r="A1502">
        <v>10823</v>
      </c>
      <c r="B1502">
        <v>59</v>
      </c>
      <c r="C1502">
        <v>55</v>
      </c>
      <c r="D1502">
        <v>40</v>
      </c>
      <c r="E1502">
        <v>0.1</v>
      </c>
    </row>
    <row r="1503" spans="1:5" x14ac:dyDescent="0.35">
      <c r="A1503">
        <v>10823</v>
      </c>
      <c r="B1503">
        <v>77</v>
      </c>
      <c r="C1503">
        <v>13</v>
      </c>
      <c r="D1503">
        <v>15</v>
      </c>
      <c r="E1503">
        <v>0.1</v>
      </c>
    </row>
    <row r="1504" spans="1:5" x14ac:dyDescent="0.35">
      <c r="A1504">
        <v>10824</v>
      </c>
      <c r="B1504">
        <v>41</v>
      </c>
      <c r="C1504">
        <v>9.65</v>
      </c>
      <c r="D1504">
        <v>12</v>
      </c>
      <c r="E1504">
        <v>0</v>
      </c>
    </row>
    <row r="1505" spans="1:5" x14ac:dyDescent="0.35">
      <c r="A1505">
        <v>10824</v>
      </c>
      <c r="B1505">
        <v>70</v>
      </c>
      <c r="C1505">
        <v>15</v>
      </c>
      <c r="D1505">
        <v>9</v>
      </c>
      <c r="E1505">
        <v>0</v>
      </c>
    </row>
    <row r="1506" spans="1:5" x14ac:dyDescent="0.35">
      <c r="A1506">
        <v>10825</v>
      </c>
      <c r="B1506">
        <v>26</v>
      </c>
      <c r="C1506">
        <v>31.23</v>
      </c>
      <c r="D1506">
        <v>12</v>
      </c>
      <c r="E1506">
        <v>0</v>
      </c>
    </row>
    <row r="1507" spans="1:5" x14ac:dyDescent="0.35">
      <c r="A1507">
        <v>10825</v>
      </c>
      <c r="B1507">
        <v>53</v>
      </c>
      <c r="C1507">
        <v>32.799999999999997</v>
      </c>
      <c r="D1507">
        <v>20</v>
      </c>
      <c r="E1507">
        <v>0</v>
      </c>
    </row>
    <row r="1508" spans="1:5" x14ac:dyDescent="0.35">
      <c r="A1508">
        <v>10826</v>
      </c>
      <c r="B1508">
        <v>31</v>
      </c>
      <c r="C1508">
        <v>12.5</v>
      </c>
      <c r="D1508">
        <v>35</v>
      </c>
      <c r="E1508">
        <v>0</v>
      </c>
    </row>
    <row r="1509" spans="1:5" x14ac:dyDescent="0.35">
      <c r="A1509">
        <v>10826</v>
      </c>
      <c r="B1509">
        <v>57</v>
      </c>
      <c r="C1509">
        <v>19.5</v>
      </c>
      <c r="D1509">
        <v>15</v>
      </c>
      <c r="E1509">
        <v>0</v>
      </c>
    </row>
    <row r="1510" spans="1:5" x14ac:dyDescent="0.35">
      <c r="A1510">
        <v>10827</v>
      </c>
      <c r="B1510">
        <v>10</v>
      </c>
      <c r="C1510">
        <v>31</v>
      </c>
      <c r="D1510">
        <v>15</v>
      </c>
      <c r="E1510">
        <v>0</v>
      </c>
    </row>
    <row r="1511" spans="1:5" x14ac:dyDescent="0.35">
      <c r="A1511">
        <v>10827</v>
      </c>
      <c r="B1511">
        <v>39</v>
      </c>
      <c r="C1511">
        <v>18</v>
      </c>
      <c r="D1511">
        <v>21</v>
      </c>
      <c r="E1511">
        <v>0</v>
      </c>
    </row>
    <row r="1512" spans="1:5" x14ac:dyDescent="0.35">
      <c r="A1512">
        <v>10828</v>
      </c>
      <c r="B1512">
        <v>20</v>
      </c>
      <c r="C1512">
        <v>81</v>
      </c>
      <c r="D1512">
        <v>5</v>
      </c>
      <c r="E1512">
        <v>0</v>
      </c>
    </row>
    <row r="1513" spans="1:5" x14ac:dyDescent="0.35">
      <c r="A1513">
        <v>10828</v>
      </c>
      <c r="B1513">
        <v>38</v>
      </c>
      <c r="C1513">
        <v>263.5</v>
      </c>
      <c r="D1513">
        <v>2</v>
      </c>
      <c r="E1513">
        <v>0</v>
      </c>
    </row>
    <row r="1514" spans="1:5" x14ac:dyDescent="0.35">
      <c r="A1514">
        <v>10829</v>
      </c>
      <c r="B1514">
        <v>2</v>
      </c>
      <c r="C1514">
        <v>19</v>
      </c>
      <c r="D1514">
        <v>10</v>
      </c>
      <c r="E1514">
        <v>0</v>
      </c>
    </row>
    <row r="1515" spans="1:5" x14ac:dyDescent="0.35">
      <c r="A1515">
        <v>10829</v>
      </c>
      <c r="B1515">
        <v>8</v>
      </c>
      <c r="C1515">
        <v>40</v>
      </c>
      <c r="D1515">
        <v>20</v>
      </c>
      <c r="E1515">
        <v>0</v>
      </c>
    </row>
    <row r="1516" spans="1:5" x14ac:dyDescent="0.35">
      <c r="A1516">
        <v>10829</v>
      </c>
      <c r="B1516">
        <v>13</v>
      </c>
      <c r="C1516">
        <v>6</v>
      </c>
      <c r="D1516">
        <v>10</v>
      </c>
      <c r="E1516">
        <v>0</v>
      </c>
    </row>
    <row r="1517" spans="1:5" x14ac:dyDescent="0.35">
      <c r="A1517">
        <v>10829</v>
      </c>
      <c r="B1517">
        <v>60</v>
      </c>
      <c r="C1517">
        <v>34</v>
      </c>
      <c r="D1517">
        <v>21</v>
      </c>
      <c r="E1517">
        <v>0</v>
      </c>
    </row>
    <row r="1518" spans="1:5" x14ac:dyDescent="0.35">
      <c r="A1518">
        <v>10830</v>
      </c>
      <c r="B1518">
        <v>6</v>
      </c>
      <c r="C1518">
        <v>25</v>
      </c>
      <c r="D1518">
        <v>6</v>
      </c>
      <c r="E1518">
        <v>0</v>
      </c>
    </row>
    <row r="1519" spans="1:5" x14ac:dyDescent="0.35">
      <c r="A1519">
        <v>10830</v>
      </c>
      <c r="B1519">
        <v>39</v>
      </c>
      <c r="C1519">
        <v>18</v>
      </c>
      <c r="D1519">
        <v>28</v>
      </c>
      <c r="E1519">
        <v>0</v>
      </c>
    </row>
    <row r="1520" spans="1:5" x14ac:dyDescent="0.35">
      <c r="A1520">
        <v>10830</v>
      </c>
      <c r="B1520">
        <v>60</v>
      </c>
      <c r="C1520">
        <v>34</v>
      </c>
      <c r="D1520">
        <v>30</v>
      </c>
      <c r="E1520">
        <v>0</v>
      </c>
    </row>
    <row r="1521" spans="1:5" x14ac:dyDescent="0.35">
      <c r="A1521">
        <v>10830</v>
      </c>
      <c r="B1521">
        <v>68</v>
      </c>
      <c r="C1521">
        <v>12.5</v>
      </c>
      <c r="D1521">
        <v>24</v>
      </c>
      <c r="E1521">
        <v>0</v>
      </c>
    </row>
    <row r="1522" spans="1:5" x14ac:dyDescent="0.35">
      <c r="A1522">
        <v>10831</v>
      </c>
      <c r="B1522">
        <v>19</v>
      </c>
      <c r="C1522">
        <v>9.1999999999999993</v>
      </c>
      <c r="D1522">
        <v>2</v>
      </c>
      <c r="E1522">
        <v>0</v>
      </c>
    </row>
    <row r="1523" spans="1:5" x14ac:dyDescent="0.35">
      <c r="A1523">
        <v>10831</v>
      </c>
      <c r="B1523">
        <v>35</v>
      </c>
      <c r="C1523">
        <v>18</v>
      </c>
      <c r="D1523">
        <v>8</v>
      </c>
      <c r="E1523">
        <v>0</v>
      </c>
    </row>
    <row r="1524" spans="1:5" x14ac:dyDescent="0.35">
      <c r="A1524">
        <v>10831</v>
      </c>
      <c r="B1524">
        <v>38</v>
      </c>
      <c r="C1524">
        <v>263.5</v>
      </c>
      <c r="D1524">
        <v>8</v>
      </c>
      <c r="E1524">
        <v>0</v>
      </c>
    </row>
    <row r="1525" spans="1:5" x14ac:dyDescent="0.35">
      <c r="A1525">
        <v>10831</v>
      </c>
      <c r="B1525">
        <v>43</v>
      </c>
      <c r="C1525">
        <v>46</v>
      </c>
      <c r="D1525">
        <v>9</v>
      </c>
      <c r="E1525">
        <v>0</v>
      </c>
    </row>
    <row r="1526" spans="1:5" x14ac:dyDescent="0.35">
      <c r="A1526">
        <v>10832</v>
      </c>
      <c r="B1526">
        <v>13</v>
      </c>
      <c r="C1526">
        <v>6</v>
      </c>
      <c r="D1526">
        <v>3</v>
      </c>
      <c r="E1526">
        <v>0.2</v>
      </c>
    </row>
    <row r="1527" spans="1:5" x14ac:dyDescent="0.35">
      <c r="A1527">
        <v>10832</v>
      </c>
      <c r="B1527">
        <v>25</v>
      </c>
      <c r="C1527">
        <v>14</v>
      </c>
      <c r="D1527">
        <v>10</v>
      </c>
      <c r="E1527">
        <v>0.2</v>
      </c>
    </row>
    <row r="1528" spans="1:5" x14ac:dyDescent="0.35">
      <c r="A1528">
        <v>10832</v>
      </c>
      <c r="B1528">
        <v>44</v>
      </c>
      <c r="C1528">
        <v>19.45</v>
      </c>
      <c r="D1528">
        <v>16</v>
      </c>
      <c r="E1528">
        <v>0.2</v>
      </c>
    </row>
    <row r="1529" spans="1:5" x14ac:dyDescent="0.35">
      <c r="A1529">
        <v>10832</v>
      </c>
      <c r="B1529">
        <v>64</v>
      </c>
      <c r="C1529">
        <v>33.25</v>
      </c>
      <c r="D1529">
        <v>3</v>
      </c>
      <c r="E1529">
        <v>0</v>
      </c>
    </row>
    <row r="1530" spans="1:5" x14ac:dyDescent="0.35">
      <c r="A1530">
        <v>10833</v>
      </c>
      <c r="B1530">
        <v>7</v>
      </c>
      <c r="C1530">
        <v>30</v>
      </c>
      <c r="D1530">
        <v>20</v>
      </c>
      <c r="E1530">
        <v>0.1</v>
      </c>
    </row>
    <row r="1531" spans="1:5" x14ac:dyDescent="0.35">
      <c r="A1531">
        <v>10833</v>
      </c>
      <c r="B1531">
        <v>31</v>
      </c>
      <c r="C1531">
        <v>12.5</v>
      </c>
      <c r="D1531">
        <v>9</v>
      </c>
      <c r="E1531">
        <v>0.1</v>
      </c>
    </row>
    <row r="1532" spans="1:5" x14ac:dyDescent="0.35">
      <c r="A1532">
        <v>10833</v>
      </c>
      <c r="B1532">
        <v>53</v>
      </c>
      <c r="C1532">
        <v>32.799999999999997</v>
      </c>
      <c r="D1532">
        <v>9</v>
      </c>
      <c r="E1532">
        <v>0.1</v>
      </c>
    </row>
    <row r="1533" spans="1:5" x14ac:dyDescent="0.35">
      <c r="A1533">
        <v>10834</v>
      </c>
      <c r="B1533">
        <v>29</v>
      </c>
      <c r="C1533">
        <v>123.79</v>
      </c>
      <c r="D1533">
        <v>8</v>
      </c>
      <c r="E1533">
        <v>0.05</v>
      </c>
    </row>
    <row r="1534" spans="1:5" x14ac:dyDescent="0.35">
      <c r="A1534">
        <v>10834</v>
      </c>
      <c r="B1534">
        <v>30</v>
      </c>
      <c r="C1534">
        <v>25.89</v>
      </c>
      <c r="D1534">
        <v>20</v>
      </c>
      <c r="E1534">
        <v>0.05</v>
      </c>
    </row>
    <row r="1535" spans="1:5" x14ac:dyDescent="0.35">
      <c r="A1535">
        <v>10835</v>
      </c>
      <c r="B1535">
        <v>59</v>
      </c>
      <c r="C1535">
        <v>55</v>
      </c>
      <c r="D1535">
        <v>15</v>
      </c>
      <c r="E1535">
        <v>0</v>
      </c>
    </row>
    <row r="1536" spans="1:5" x14ac:dyDescent="0.35">
      <c r="A1536">
        <v>10835</v>
      </c>
      <c r="B1536">
        <v>77</v>
      </c>
      <c r="C1536">
        <v>13</v>
      </c>
      <c r="D1536">
        <v>2</v>
      </c>
      <c r="E1536">
        <v>0.2</v>
      </c>
    </row>
    <row r="1537" spans="1:5" x14ac:dyDescent="0.35">
      <c r="A1537">
        <v>10836</v>
      </c>
      <c r="B1537">
        <v>22</v>
      </c>
      <c r="C1537">
        <v>21</v>
      </c>
      <c r="D1537">
        <v>52</v>
      </c>
      <c r="E1537">
        <v>0</v>
      </c>
    </row>
    <row r="1538" spans="1:5" x14ac:dyDescent="0.35">
      <c r="A1538">
        <v>10836</v>
      </c>
      <c r="B1538">
        <v>35</v>
      </c>
      <c r="C1538">
        <v>18</v>
      </c>
      <c r="D1538">
        <v>6</v>
      </c>
      <c r="E1538">
        <v>0</v>
      </c>
    </row>
    <row r="1539" spans="1:5" x14ac:dyDescent="0.35">
      <c r="A1539">
        <v>10836</v>
      </c>
      <c r="B1539">
        <v>57</v>
      </c>
      <c r="C1539">
        <v>19.5</v>
      </c>
      <c r="D1539">
        <v>24</v>
      </c>
      <c r="E1539">
        <v>0</v>
      </c>
    </row>
    <row r="1540" spans="1:5" x14ac:dyDescent="0.35">
      <c r="A1540">
        <v>10836</v>
      </c>
      <c r="B1540">
        <v>60</v>
      </c>
      <c r="C1540">
        <v>34</v>
      </c>
      <c r="D1540">
        <v>60</v>
      </c>
      <c r="E1540">
        <v>0</v>
      </c>
    </row>
    <row r="1541" spans="1:5" x14ac:dyDescent="0.35">
      <c r="A1541">
        <v>10836</v>
      </c>
      <c r="B1541">
        <v>64</v>
      </c>
      <c r="C1541">
        <v>33.25</v>
      </c>
      <c r="D1541">
        <v>30</v>
      </c>
      <c r="E1541">
        <v>0</v>
      </c>
    </row>
    <row r="1542" spans="1:5" x14ac:dyDescent="0.35">
      <c r="A1542">
        <v>10837</v>
      </c>
      <c r="B1542">
        <v>13</v>
      </c>
      <c r="C1542">
        <v>6</v>
      </c>
      <c r="D1542">
        <v>6</v>
      </c>
      <c r="E1542">
        <v>0</v>
      </c>
    </row>
    <row r="1543" spans="1:5" x14ac:dyDescent="0.35">
      <c r="A1543">
        <v>10837</v>
      </c>
      <c r="B1543">
        <v>40</v>
      </c>
      <c r="C1543">
        <v>18.399999999999999</v>
      </c>
      <c r="D1543">
        <v>25</v>
      </c>
      <c r="E1543">
        <v>0</v>
      </c>
    </row>
    <row r="1544" spans="1:5" x14ac:dyDescent="0.35">
      <c r="A1544">
        <v>10837</v>
      </c>
      <c r="B1544">
        <v>47</v>
      </c>
      <c r="C1544">
        <v>9.5</v>
      </c>
      <c r="D1544">
        <v>40</v>
      </c>
      <c r="E1544">
        <v>0.25</v>
      </c>
    </row>
    <row r="1545" spans="1:5" x14ac:dyDescent="0.35">
      <c r="A1545">
        <v>10837</v>
      </c>
      <c r="B1545">
        <v>76</v>
      </c>
      <c r="C1545">
        <v>18</v>
      </c>
      <c r="D1545">
        <v>21</v>
      </c>
      <c r="E1545">
        <v>0.25</v>
      </c>
    </row>
    <row r="1546" spans="1:5" x14ac:dyDescent="0.35">
      <c r="A1546">
        <v>10838</v>
      </c>
      <c r="B1546">
        <v>1</v>
      </c>
      <c r="C1546">
        <v>18</v>
      </c>
      <c r="D1546">
        <v>4</v>
      </c>
      <c r="E1546">
        <v>0.25</v>
      </c>
    </row>
    <row r="1547" spans="1:5" x14ac:dyDescent="0.35">
      <c r="A1547">
        <v>10838</v>
      </c>
      <c r="B1547">
        <v>18</v>
      </c>
      <c r="C1547">
        <v>62.5</v>
      </c>
      <c r="D1547">
        <v>25</v>
      </c>
      <c r="E1547">
        <v>0.25</v>
      </c>
    </row>
    <row r="1548" spans="1:5" x14ac:dyDescent="0.35">
      <c r="A1548">
        <v>10838</v>
      </c>
      <c r="B1548">
        <v>36</v>
      </c>
      <c r="C1548">
        <v>19</v>
      </c>
      <c r="D1548">
        <v>50</v>
      </c>
      <c r="E1548">
        <v>0.25</v>
      </c>
    </row>
    <row r="1549" spans="1:5" x14ac:dyDescent="0.35">
      <c r="A1549">
        <v>10839</v>
      </c>
      <c r="B1549">
        <v>58</v>
      </c>
      <c r="C1549">
        <v>13.25</v>
      </c>
      <c r="D1549">
        <v>30</v>
      </c>
      <c r="E1549">
        <v>0.1</v>
      </c>
    </row>
    <row r="1550" spans="1:5" x14ac:dyDescent="0.35">
      <c r="A1550">
        <v>10839</v>
      </c>
      <c r="B1550">
        <v>72</v>
      </c>
      <c r="C1550">
        <v>34.799999999999997</v>
      </c>
      <c r="D1550">
        <v>15</v>
      </c>
      <c r="E1550">
        <v>0.1</v>
      </c>
    </row>
    <row r="1551" spans="1:5" x14ac:dyDescent="0.35">
      <c r="A1551">
        <v>10840</v>
      </c>
      <c r="B1551">
        <v>25</v>
      </c>
      <c r="C1551">
        <v>14</v>
      </c>
      <c r="D1551">
        <v>6</v>
      </c>
      <c r="E1551">
        <v>0.2</v>
      </c>
    </row>
    <row r="1552" spans="1:5" x14ac:dyDescent="0.35">
      <c r="A1552">
        <v>10840</v>
      </c>
      <c r="B1552">
        <v>39</v>
      </c>
      <c r="C1552">
        <v>18</v>
      </c>
      <c r="D1552">
        <v>10</v>
      </c>
      <c r="E1552">
        <v>0.2</v>
      </c>
    </row>
    <row r="1553" spans="1:5" x14ac:dyDescent="0.35">
      <c r="A1553">
        <v>10841</v>
      </c>
      <c r="B1553">
        <v>10</v>
      </c>
      <c r="C1553">
        <v>31</v>
      </c>
      <c r="D1553">
        <v>16</v>
      </c>
      <c r="E1553">
        <v>0</v>
      </c>
    </row>
    <row r="1554" spans="1:5" x14ac:dyDescent="0.35">
      <c r="A1554">
        <v>10841</v>
      </c>
      <c r="B1554">
        <v>56</v>
      </c>
      <c r="C1554">
        <v>38</v>
      </c>
      <c r="D1554">
        <v>30</v>
      </c>
      <c r="E1554">
        <v>0</v>
      </c>
    </row>
    <row r="1555" spans="1:5" x14ac:dyDescent="0.35">
      <c r="A1555">
        <v>10841</v>
      </c>
      <c r="B1555">
        <v>59</v>
      </c>
      <c r="C1555">
        <v>55</v>
      </c>
      <c r="D1555">
        <v>50</v>
      </c>
      <c r="E1555">
        <v>0</v>
      </c>
    </row>
    <row r="1556" spans="1:5" x14ac:dyDescent="0.35">
      <c r="A1556">
        <v>10841</v>
      </c>
      <c r="B1556">
        <v>77</v>
      </c>
      <c r="C1556">
        <v>13</v>
      </c>
      <c r="D1556">
        <v>15</v>
      </c>
      <c r="E1556">
        <v>0</v>
      </c>
    </row>
    <row r="1557" spans="1:5" x14ac:dyDescent="0.35">
      <c r="A1557">
        <v>10842</v>
      </c>
      <c r="B1557">
        <v>11</v>
      </c>
      <c r="C1557">
        <v>21</v>
      </c>
      <c r="D1557">
        <v>15</v>
      </c>
      <c r="E1557">
        <v>0</v>
      </c>
    </row>
    <row r="1558" spans="1:5" x14ac:dyDescent="0.35">
      <c r="A1558">
        <v>10842</v>
      </c>
      <c r="B1558">
        <v>43</v>
      </c>
      <c r="C1558">
        <v>46</v>
      </c>
      <c r="D1558">
        <v>5</v>
      </c>
      <c r="E1558">
        <v>0</v>
      </c>
    </row>
    <row r="1559" spans="1:5" x14ac:dyDescent="0.35">
      <c r="A1559">
        <v>10842</v>
      </c>
      <c r="B1559">
        <v>68</v>
      </c>
      <c r="C1559">
        <v>12.5</v>
      </c>
      <c r="D1559">
        <v>20</v>
      </c>
      <c r="E1559">
        <v>0</v>
      </c>
    </row>
    <row r="1560" spans="1:5" x14ac:dyDescent="0.35">
      <c r="A1560">
        <v>10842</v>
      </c>
      <c r="B1560">
        <v>70</v>
      </c>
      <c r="C1560">
        <v>15</v>
      </c>
      <c r="D1560">
        <v>12</v>
      </c>
      <c r="E1560">
        <v>0</v>
      </c>
    </row>
    <row r="1561" spans="1:5" x14ac:dyDescent="0.35">
      <c r="A1561">
        <v>10843</v>
      </c>
      <c r="B1561">
        <v>51</v>
      </c>
      <c r="C1561">
        <v>53</v>
      </c>
      <c r="D1561">
        <v>4</v>
      </c>
      <c r="E1561">
        <v>0.25</v>
      </c>
    </row>
    <row r="1562" spans="1:5" x14ac:dyDescent="0.35">
      <c r="A1562">
        <v>10844</v>
      </c>
      <c r="B1562">
        <v>22</v>
      </c>
      <c r="C1562">
        <v>21</v>
      </c>
      <c r="D1562">
        <v>35</v>
      </c>
      <c r="E1562">
        <v>0</v>
      </c>
    </row>
    <row r="1563" spans="1:5" x14ac:dyDescent="0.35">
      <c r="A1563">
        <v>10845</v>
      </c>
      <c r="B1563">
        <v>23</v>
      </c>
      <c r="C1563">
        <v>9</v>
      </c>
      <c r="D1563">
        <v>70</v>
      </c>
      <c r="E1563">
        <v>0.1</v>
      </c>
    </row>
    <row r="1564" spans="1:5" x14ac:dyDescent="0.35">
      <c r="A1564">
        <v>10845</v>
      </c>
      <c r="B1564">
        <v>35</v>
      </c>
      <c r="C1564">
        <v>18</v>
      </c>
      <c r="D1564">
        <v>25</v>
      </c>
      <c r="E1564">
        <v>0.1</v>
      </c>
    </row>
    <row r="1565" spans="1:5" x14ac:dyDescent="0.35">
      <c r="A1565">
        <v>10845</v>
      </c>
      <c r="B1565">
        <v>42</v>
      </c>
      <c r="C1565">
        <v>14</v>
      </c>
      <c r="D1565">
        <v>42</v>
      </c>
      <c r="E1565">
        <v>0.1</v>
      </c>
    </row>
    <row r="1566" spans="1:5" x14ac:dyDescent="0.35">
      <c r="A1566">
        <v>10845</v>
      </c>
      <c r="B1566">
        <v>58</v>
      </c>
      <c r="C1566">
        <v>13.25</v>
      </c>
      <c r="D1566">
        <v>60</v>
      </c>
      <c r="E1566">
        <v>0.1</v>
      </c>
    </row>
    <row r="1567" spans="1:5" x14ac:dyDescent="0.35">
      <c r="A1567">
        <v>10845</v>
      </c>
      <c r="B1567">
        <v>64</v>
      </c>
      <c r="C1567">
        <v>33.25</v>
      </c>
      <c r="D1567">
        <v>48</v>
      </c>
      <c r="E1567">
        <v>0</v>
      </c>
    </row>
    <row r="1568" spans="1:5" x14ac:dyDescent="0.35">
      <c r="A1568">
        <v>10846</v>
      </c>
      <c r="B1568">
        <v>4</v>
      </c>
      <c r="C1568">
        <v>22</v>
      </c>
      <c r="D1568">
        <v>21</v>
      </c>
      <c r="E1568">
        <v>0</v>
      </c>
    </row>
    <row r="1569" spans="1:5" x14ac:dyDescent="0.35">
      <c r="A1569">
        <v>10846</v>
      </c>
      <c r="B1569">
        <v>70</v>
      </c>
      <c r="C1569">
        <v>15</v>
      </c>
      <c r="D1569">
        <v>30</v>
      </c>
      <c r="E1569">
        <v>0</v>
      </c>
    </row>
    <row r="1570" spans="1:5" x14ac:dyDescent="0.35">
      <c r="A1570">
        <v>10846</v>
      </c>
      <c r="B1570">
        <v>74</v>
      </c>
      <c r="C1570">
        <v>10</v>
      </c>
      <c r="D1570">
        <v>20</v>
      </c>
      <c r="E1570">
        <v>0</v>
      </c>
    </row>
    <row r="1571" spans="1:5" x14ac:dyDescent="0.35">
      <c r="A1571">
        <v>10847</v>
      </c>
      <c r="B1571">
        <v>1</v>
      </c>
      <c r="C1571">
        <v>18</v>
      </c>
      <c r="D1571">
        <v>80</v>
      </c>
      <c r="E1571">
        <v>0.2</v>
      </c>
    </row>
    <row r="1572" spans="1:5" x14ac:dyDescent="0.35">
      <c r="A1572">
        <v>10847</v>
      </c>
      <c r="B1572">
        <v>19</v>
      </c>
      <c r="C1572">
        <v>9.1999999999999993</v>
      </c>
      <c r="D1572">
        <v>12</v>
      </c>
      <c r="E1572">
        <v>0.2</v>
      </c>
    </row>
    <row r="1573" spans="1:5" x14ac:dyDescent="0.35">
      <c r="A1573">
        <v>10847</v>
      </c>
      <c r="B1573">
        <v>37</v>
      </c>
      <c r="C1573">
        <v>26</v>
      </c>
      <c r="D1573">
        <v>60</v>
      </c>
      <c r="E1573">
        <v>0.2</v>
      </c>
    </row>
    <row r="1574" spans="1:5" x14ac:dyDescent="0.35">
      <c r="A1574">
        <v>10847</v>
      </c>
      <c r="B1574">
        <v>45</v>
      </c>
      <c r="C1574">
        <v>9.5</v>
      </c>
      <c r="D1574">
        <v>36</v>
      </c>
      <c r="E1574">
        <v>0.2</v>
      </c>
    </row>
    <row r="1575" spans="1:5" x14ac:dyDescent="0.35">
      <c r="A1575">
        <v>10847</v>
      </c>
      <c r="B1575">
        <v>60</v>
      </c>
      <c r="C1575">
        <v>34</v>
      </c>
      <c r="D1575">
        <v>45</v>
      </c>
      <c r="E1575">
        <v>0.2</v>
      </c>
    </row>
    <row r="1576" spans="1:5" x14ac:dyDescent="0.35">
      <c r="A1576">
        <v>10847</v>
      </c>
      <c r="B1576">
        <v>71</v>
      </c>
      <c r="C1576">
        <v>21.5</v>
      </c>
      <c r="D1576">
        <v>55</v>
      </c>
      <c r="E1576">
        <v>0.2</v>
      </c>
    </row>
    <row r="1577" spans="1:5" x14ac:dyDescent="0.35">
      <c r="A1577">
        <v>10848</v>
      </c>
      <c r="B1577">
        <v>5</v>
      </c>
      <c r="C1577">
        <v>21.35</v>
      </c>
      <c r="D1577">
        <v>30</v>
      </c>
      <c r="E1577">
        <v>0</v>
      </c>
    </row>
    <row r="1578" spans="1:5" x14ac:dyDescent="0.35">
      <c r="A1578">
        <v>10848</v>
      </c>
      <c r="B1578">
        <v>9</v>
      </c>
      <c r="C1578">
        <v>97</v>
      </c>
      <c r="D1578">
        <v>3</v>
      </c>
      <c r="E1578">
        <v>0</v>
      </c>
    </row>
    <row r="1579" spans="1:5" x14ac:dyDescent="0.35">
      <c r="A1579">
        <v>10849</v>
      </c>
      <c r="B1579">
        <v>3</v>
      </c>
      <c r="C1579">
        <v>10</v>
      </c>
      <c r="D1579">
        <v>49</v>
      </c>
      <c r="E1579">
        <v>0</v>
      </c>
    </row>
    <row r="1580" spans="1:5" x14ac:dyDescent="0.35">
      <c r="A1580">
        <v>10849</v>
      </c>
      <c r="B1580">
        <v>26</v>
      </c>
      <c r="C1580">
        <v>31.23</v>
      </c>
      <c r="D1580">
        <v>18</v>
      </c>
      <c r="E1580">
        <v>0.15</v>
      </c>
    </row>
    <row r="1581" spans="1:5" x14ac:dyDescent="0.35">
      <c r="A1581">
        <v>10850</v>
      </c>
      <c r="B1581">
        <v>25</v>
      </c>
      <c r="C1581">
        <v>14</v>
      </c>
      <c r="D1581">
        <v>20</v>
      </c>
      <c r="E1581">
        <v>0.15</v>
      </c>
    </row>
    <row r="1582" spans="1:5" x14ac:dyDescent="0.35">
      <c r="A1582">
        <v>10850</v>
      </c>
      <c r="B1582">
        <v>33</v>
      </c>
      <c r="C1582">
        <v>2.5</v>
      </c>
      <c r="D1582">
        <v>4</v>
      </c>
      <c r="E1582">
        <v>0.15</v>
      </c>
    </row>
    <row r="1583" spans="1:5" x14ac:dyDescent="0.35">
      <c r="A1583">
        <v>10850</v>
      </c>
      <c r="B1583">
        <v>70</v>
      </c>
      <c r="C1583">
        <v>15</v>
      </c>
      <c r="D1583">
        <v>30</v>
      </c>
      <c r="E1583">
        <v>0.15</v>
      </c>
    </row>
    <row r="1584" spans="1:5" x14ac:dyDescent="0.35">
      <c r="A1584">
        <v>10851</v>
      </c>
      <c r="B1584">
        <v>2</v>
      </c>
      <c r="C1584">
        <v>19</v>
      </c>
      <c r="D1584">
        <v>5</v>
      </c>
      <c r="E1584">
        <v>0.05</v>
      </c>
    </row>
    <row r="1585" spans="1:5" x14ac:dyDescent="0.35">
      <c r="A1585">
        <v>10851</v>
      </c>
      <c r="B1585">
        <v>25</v>
      </c>
      <c r="C1585">
        <v>14</v>
      </c>
      <c r="D1585">
        <v>10</v>
      </c>
      <c r="E1585">
        <v>0.05</v>
      </c>
    </row>
    <row r="1586" spans="1:5" x14ac:dyDescent="0.35">
      <c r="A1586">
        <v>10851</v>
      </c>
      <c r="B1586">
        <v>57</v>
      </c>
      <c r="C1586">
        <v>19.5</v>
      </c>
      <c r="D1586">
        <v>10</v>
      </c>
      <c r="E1586">
        <v>0.05</v>
      </c>
    </row>
    <row r="1587" spans="1:5" x14ac:dyDescent="0.35">
      <c r="A1587">
        <v>10851</v>
      </c>
      <c r="B1587">
        <v>59</v>
      </c>
      <c r="C1587">
        <v>55</v>
      </c>
      <c r="D1587">
        <v>42</v>
      </c>
      <c r="E1587">
        <v>0.05</v>
      </c>
    </row>
    <row r="1588" spans="1:5" x14ac:dyDescent="0.35">
      <c r="A1588">
        <v>10852</v>
      </c>
      <c r="B1588">
        <v>2</v>
      </c>
      <c r="C1588">
        <v>19</v>
      </c>
      <c r="D1588">
        <v>15</v>
      </c>
      <c r="E1588">
        <v>0</v>
      </c>
    </row>
    <row r="1589" spans="1:5" x14ac:dyDescent="0.35">
      <c r="A1589">
        <v>10852</v>
      </c>
      <c r="B1589">
        <v>17</v>
      </c>
      <c r="C1589">
        <v>39</v>
      </c>
      <c r="D1589">
        <v>6</v>
      </c>
      <c r="E1589">
        <v>0</v>
      </c>
    </row>
    <row r="1590" spans="1:5" x14ac:dyDescent="0.35">
      <c r="A1590">
        <v>10852</v>
      </c>
      <c r="B1590">
        <v>62</v>
      </c>
      <c r="C1590">
        <v>49.3</v>
      </c>
      <c r="D1590">
        <v>50</v>
      </c>
      <c r="E1590">
        <v>0</v>
      </c>
    </row>
    <row r="1591" spans="1:5" x14ac:dyDescent="0.35">
      <c r="A1591">
        <v>10853</v>
      </c>
      <c r="B1591">
        <v>18</v>
      </c>
      <c r="C1591">
        <v>62.5</v>
      </c>
      <c r="D1591">
        <v>10</v>
      </c>
      <c r="E1591">
        <v>0</v>
      </c>
    </row>
    <row r="1592" spans="1:5" x14ac:dyDescent="0.35">
      <c r="A1592">
        <v>10854</v>
      </c>
      <c r="B1592">
        <v>10</v>
      </c>
      <c r="C1592">
        <v>31</v>
      </c>
      <c r="D1592">
        <v>100</v>
      </c>
      <c r="E1592">
        <v>0.15</v>
      </c>
    </row>
    <row r="1593" spans="1:5" x14ac:dyDescent="0.35">
      <c r="A1593">
        <v>10854</v>
      </c>
      <c r="B1593">
        <v>13</v>
      </c>
      <c r="C1593">
        <v>6</v>
      </c>
      <c r="D1593">
        <v>65</v>
      </c>
      <c r="E1593">
        <v>0.15</v>
      </c>
    </row>
    <row r="1594" spans="1:5" x14ac:dyDescent="0.35">
      <c r="A1594">
        <v>10855</v>
      </c>
      <c r="B1594">
        <v>16</v>
      </c>
      <c r="C1594">
        <v>17.45</v>
      </c>
      <c r="D1594">
        <v>50</v>
      </c>
      <c r="E1594">
        <v>0</v>
      </c>
    </row>
    <row r="1595" spans="1:5" x14ac:dyDescent="0.35">
      <c r="A1595">
        <v>10855</v>
      </c>
      <c r="B1595">
        <v>31</v>
      </c>
      <c r="C1595">
        <v>12.5</v>
      </c>
      <c r="D1595">
        <v>14</v>
      </c>
      <c r="E1595">
        <v>0</v>
      </c>
    </row>
    <row r="1596" spans="1:5" x14ac:dyDescent="0.35">
      <c r="A1596">
        <v>10855</v>
      </c>
      <c r="B1596">
        <v>56</v>
      </c>
      <c r="C1596">
        <v>38</v>
      </c>
      <c r="D1596">
        <v>24</v>
      </c>
      <c r="E1596">
        <v>0</v>
      </c>
    </row>
    <row r="1597" spans="1:5" x14ac:dyDescent="0.35">
      <c r="A1597">
        <v>10855</v>
      </c>
      <c r="B1597">
        <v>65</v>
      </c>
      <c r="C1597">
        <v>21.05</v>
      </c>
      <c r="D1597">
        <v>15</v>
      </c>
      <c r="E1597">
        <v>0.15</v>
      </c>
    </row>
    <row r="1598" spans="1:5" x14ac:dyDescent="0.35">
      <c r="A1598">
        <v>10856</v>
      </c>
      <c r="B1598">
        <v>2</v>
      </c>
      <c r="C1598">
        <v>19</v>
      </c>
      <c r="D1598">
        <v>20</v>
      </c>
      <c r="E1598">
        <v>0</v>
      </c>
    </row>
    <row r="1599" spans="1:5" x14ac:dyDescent="0.35">
      <c r="A1599">
        <v>10856</v>
      </c>
      <c r="B1599">
        <v>42</v>
      </c>
      <c r="C1599">
        <v>14</v>
      </c>
      <c r="D1599">
        <v>20</v>
      </c>
      <c r="E1599">
        <v>0</v>
      </c>
    </row>
    <row r="1600" spans="1:5" x14ac:dyDescent="0.35">
      <c r="A1600">
        <v>10857</v>
      </c>
      <c r="B1600">
        <v>3</v>
      </c>
      <c r="C1600">
        <v>10</v>
      </c>
      <c r="D1600">
        <v>30</v>
      </c>
      <c r="E1600">
        <v>0</v>
      </c>
    </row>
    <row r="1601" spans="1:5" x14ac:dyDescent="0.35">
      <c r="A1601">
        <v>10857</v>
      </c>
      <c r="B1601">
        <v>26</v>
      </c>
      <c r="C1601">
        <v>31.23</v>
      </c>
      <c r="D1601">
        <v>35</v>
      </c>
      <c r="E1601">
        <v>0.25</v>
      </c>
    </row>
    <row r="1602" spans="1:5" x14ac:dyDescent="0.35">
      <c r="A1602">
        <v>10857</v>
      </c>
      <c r="B1602">
        <v>29</v>
      </c>
      <c r="C1602">
        <v>123.79</v>
      </c>
      <c r="D1602">
        <v>10</v>
      </c>
      <c r="E1602">
        <v>0.25</v>
      </c>
    </row>
    <row r="1603" spans="1:5" x14ac:dyDescent="0.35">
      <c r="A1603">
        <v>10858</v>
      </c>
      <c r="B1603">
        <v>7</v>
      </c>
      <c r="C1603">
        <v>30</v>
      </c>
      <c r="D1603">
        <v>5</v>
      </c>
      <c r="E1603">
        <v>0</v>
      </c>
    </row>
    <row r="1604" spans="1:5" x14ac:dyDescent="0.35">
      <c r="A1604">
        <v>10858</v>
      </c>
      <c r="B1604">
        <v>27</v>
      </c>
      <c r="C1604">
        <v>43.9</v>
      </c>
      <c r="D1604">
        <v>10</v>
      </c>
      <c r="E1604">
        <v>0</v>
      </c>
    </row>
    <row r="1605" spans="1:5" x14ac:dyDescent="0.35">
      <c r="A1605">
        <v>10858</v>
      </c>
      <c r="B1605">
        <v>70</v>
      </c>
      <c r="C1605">
        <v>15</v>
      </c>
      <c r="D1605">
        <v>4</v>
      </c>
      <c r="E1605">
        <v>0</v>
      </c>
    </row>
    <row r="1606" spans="1:5" x14ac:dyDescent="0.35">
      <c r="A1606">
        <v>10859</v>
      </c>
      <c r="B1606">
        <v>24</v>
      </c>
      <c r="C1606">
        <v>4.5</v>
      </c>
      <c r="D1606">
        <v>40</v>
      </c>
      <c r="E1606">
        <v>0.25</v>
      </c>
    </row>
    <row r="1607" spans="1:5" x14ac:dyDescent="0.35">
      <c r="A1607">
        <v>10859</v>
      </c>
      <c r="B1607">
        <v>54</v>
      </c>
      <c r="C1607">
        <v>7.45</v>
      </c>
      <c r="D1607">
        <v>35</v>
      </c>
      <c r="E1607">
        <v>0.25</v>
      </c>
    </row>
    <row r="1608" spans="1:5" x14ac:dyDescent="0.35">
      <c r="A1608">
        <v>10859</v>
      </c>
      <c r="B1608">
        <v>64</v>
      </c>
      <c r="C1608">
        <v>33.25</v>
      </c>
      <c r="D1608">
        <v>30</v>
      </c>
      <c r="E1608">
        <v>0.25</v>
      </c>
    </row>
    <row r="1609" spans="1:5" x14ac:dyDescent="0.35">
      <c r="A1609">
        <v>10860</v>
      </c>
      <c r="B1609">
        <v>51</v>
      </c>
      <c r="C1609">
        <v>53</v>
      </c>
      <c r="D1609">
        <v>3</v>
      </c>
      <c r="E1609">
        <v>0</v>
      </c>
    </row>
    <row r="1610" spans="1:5" x14ac:dyDescent="0.35">
      <c r="A1610">
        <v>10860</v>
      </c>
      <c r="B1610">
        <v>76</v>
      </c>
      <c r="C1610">
        <v>18</v>
      </c>
      <c r="D1610">
        <v>20</v>
      </c>
      <c r="E1610">
        <v>0</v>
      </c>
    </row>
    <row r="1611" spans="1:5" x14ac:dyDescent="0.35">
      <c r="A1611">
        <v>10861</v>
      </c>
      <c r="B1611">
        <v>17</v>
      </c>
      <c r="C1611">
        <v>39</v>
      </c>
      <c r="D1611">
        <v>42</v>
      </c>
      <c r="E1611">
        <v>0</v>
      </c>
    </row>
    <row r="1612" spans="1:5" x14ac:dyDescent="0.35">
      <c r="A1612">
        <v>10861</v>
      </c>
      <c r="B1612">
        <v>18</v>
      </c>
      <c r="C1612">
        <v>62.5</v>
      </c>
      <c r="D1612">
        <v>20</v>
      </c>
      <c r="E1612">
        <v>0</v>
      </c>
    </row>
    <row r="1613" spans="1:5" x14ac:dyDescent="0.35">
      <c r="A1613">
        <v>10861</v>
      </c>
      <c r="B1613">
        <v>21</v>
      </c>
      <c r="C1613">
        <v>10</v>
      </c>
      <c r="D1613">
        <v>40</v>
      </c>
      <c r="E1613">
        <v>0</v>
      </c>
    </row>
    <row r="1614" spans="1:5" x14ac:dyDescent="0.35">
      <c r="A1614">
        <v>10861</v>
      </c>
      <c r="B1614">
        <v>33</v>
      </c>
      <c r="C1614">
        <v>2.5</v>
      </c>
      <c r="D1614">
        <v>35</v>
      </c>
      <c r="E1614">
        <v>0</v>
      </c>
    </row>
    <row r="1615" spans="1:5" x14ac:dyDescent="0.35">
      <c r="A1615">
        <v>10861</v>
      </c>
      <c r="B1615">
        <v>62</v>
      </c>
      <c r="C1615">
        <v>49.3</v>
      </c>
      <c r="D1615">
        <v>3</v>
      </c>
      <c r="E1615">
        <v>0</v>
      </c>
    </row>
    <row r="1616" spans="1:5" x14ac:dyDescent="0.35">
      <c r="A1616">
        <v>10862</v>
      </c>
      <c r="B1616">
        <v>11</v>
      </c>
      <c r="C1616">
        <v>21</v>
      </c>
      <c r="D1616">
        <v>25</v>
      </c>
      <c r="E1616">
        <v>0</v>
      </c>
    </row>
    <row r="1617" spans="1:5" x14ac:dyDescent="0.35">
      <c r="A1617">
        <v>10862</v>
      </c>
      <c r="B1617">
        <v>52</v>
      </c>
      <c r="C1617">
        <v>7</v>
      </c>
      <c r="D1617">
        <v>8</v>
      </c>
      <c r="E1617">
        <v>0</v>
      </c>
    </row>
    <row r="1618" spans="1:5" x14ac:dyDescent="0.35">
      <c r="A1618">
        <v>10863</v>
      </c>
      <c r="B1618">
        <v>1</v>
      </c>
      <c r="C1618">
        <v>18</v>
      </c>
      <c r="D1618">
        <v>20</v>
      </c>
      <c r="E1618">
        <v>0.15</v>
      </c>
    </row>
    <row r="1619" spans="1:5" x14ac:dyDescent="0.35">
      <c r="A1619">
        <v>10863</v>
      </c>
      <c r="B1619">
        <v>58</v>
      </c>
      <c r="C1619">
        <v>13.25</v>
      </c>
      <c r="D1619">
        <v>12</v>
      </c>
      <c r="E1619">
        <v>0.15</v>
      </c>
    </row>
    <row r="1620" spans="1:5" x14ac:dyDescent="0.35">
      <c r="A1620">
        <v>10864</v>
      </c>
      <c r="B1620">
        <v>35</v>
      </c>
      <c r="C1620">
        <v>18</v>
      </c>
      <c r="D1620">
        <v>4</v>
      </c>
      <c r="E1620">
        <v>0</v>
      </c>
    </row>
    <row r="1621" spans="1:5" x14ac:dyDescent="0.35">
      <c r="A1621">
        <v>10864</v>
      </c>
      <c r="B1621">
        <v>67</v>
      </c>
      <c r="C1621">
        <v>14</v>
      </c>
      <c r="D1621">
        <v>15</v>
      </c>
      <c r="E1621">
        <v>0</v>
      </c>
    </row>
    <row r="1622" spans="1:5" x14ac:dyDescent="0.35">
      <c r="A1622">
        <v>10865</v>
      </c>
      <c r="B1622">
        <v>38</v>
      </c>
      <c r="C1622">
        <v>263.5</v>
      </c>
      <c r="D1622">
        <v>60</v>
      </c>
      <c r="E1622">
        <v>0.05</v>
      </c>
    </row>
    <row r="1623" spans="1:5" x14ac:dyDescent="0.35">
      <c r="A1623">
        <v>10865</v>
      </c>
      <c r="B1623">
        <v>39</v>
      </c>
      <c r="C1623">
        <v>18</v>
      </c>
      <c r="D1623">
        <v>80</v>
      </c>
      <c r="E1623">
        <v>0.05</v>
      </c>
    </row>
    <row r="1624" spans="1:5" x14ac:dyDescent="0.35">
      <c r="A1624">
        <v>10866</v>
      </c>
      <c r="B1624">
        <v>2</v>
      </c>
      <c r="C1624">
        <v>19</v>
      </c>
      <c r="D1624">
        <v>21</v>
      </c>
      <c r="E1624">
        <v>0.25</v>
      </c>
    </row>
    <row r="1625" spans="1:5" x14ac:dyDescent="0.35">
      <c r="A1625">
        <v>10866</v>
      </c>
      <c r="B1625">
        <v>24</v>
      </c>
      <c r="C1625">
        <v>4.5</v>
      </c>
      <c r="D1625">
        <v>6</v>
      </c>
      <c r="E1625">
        <v>0.25</v>
      </c>
    </row>
    <row r="1626" spans="1:5" x14ac:dyDescent="0.35">
      <c r="A1626">
        <v>10866</v>
      </c>
      <c r="B1626">
        <v>30</v>
      </c>
      <c r="C1626">
        <v>25.89</v>
      </c>
      <c r="D1626">
        <v>40</v>
      </c>
      <c r="E1626">
        <v>0.25</v>
      </c>
    </row>
    <row r="1627" spans="1:5" x14ac:dyDescent="0.35">
      <c r="A1627">
        <v>10867</v>
      </c>
      <c r="B1627">
        <v>53</v>
      </c>
      <c r="C1627">
        <v>32.799999999999997</v>
      </c>
      <c r="D1627">
        <v>3</v>
      </c>
      <c r="E1627">
        <v>0</v>
      </c>
    </row>
    <row r="1628" spans="1:5" x14ac:dyDescent="0.35">
      <c r="A1628">
        <v>10868</v>
      </c>
      <c r="B1628">
        <v>26</v>
      </c>
      <c r="C1628">
        <v>31.23</v>
      </c>
      <c r="D1628">
        <v>20</v>
      </c>
      <c r="E1628">
        <v>0</v>
      </c>
    </row>
    <row r="1629" spans="1:5" x14ac:dyDescent="0.35">
      <c r="A1629">
        <v>10868</v>
      </c>
      <c r="B1629">
        <v>35</v>
      </c>
      <c r="C1629">
        <v>18</v>
      </c>
      <c r="D1629">
        <v>30</v>
      </c>
      <c r="E1629">
        <v>0</v>
      </c>
    </row>
    <row r="1630" spans="1:5" x14ac:dyDescent="0.35">
      <c r="A1630">
        <v>10868</v>
      </c>
      <c r="B1630">
        <v>49</v>
      </c>
      <c r="C1630">
        <v>20</v>
      </c>
      <c r="D1630">
        <v>42</v>
      </c>
      <c r="E1630">
        <v>0.1</v>
      </c>
    </row>
    <row r="1631" spans="1:5" x14ac:dyDescent="0.35">
      <c r="A1631">
        <v>10869</v>
      </c>
      <c r="B1631">
        <v>1</v>
      </c>
      <c r="C1631">
        <v>18</v>
      </c>
      <c r="D1631">
        <v>40</v>
      </c>
      <c r="E1631">
        <v>0</v>
      </c>
    </row>
    <row r="1632" spans="1:5" x14ac:dyDescent="0.35">
      <c r="A1632">
        <v>10869</v>
      </c>
      <c r="B1632">
        <v>11</v>
      </c>
      <c r="C1632">
        <v>21</v>
      </c>
      <c r="D1632">
        <v>10</v>
      </c>
      <c r="E1632">
        <v>0</v>
      </c>
    </row>
    <row r="1633" spans="1:5" x14ac:dyDescent="0.35">
      <c r="A1633">
        <v>10869</v>
      </c>
      <c r="B1633">
        <v>23</v>
      </c>
      <c r="C1633">
        <v>9</v>
      </c>
      <c r="D1633">
        <v>50</v>
      </c>
      <c r="E1633">
        <v>0</v>
      </c>
    </row>
    <row r="1634" spans="1:5" x14ac:dyDescent="0.35">
      <c r="A1634">
        <v>10869</v>
      </c>
      <c r="B1634">
        <v>68</v>
      </c>
      <c r="C1634">
        <v>12.5</v>
      </c>
      <c r="D1634">
        <v>20</v>
      </c>
      <c r="E1634">
        <v>0</v>
      </c>
    </row>
    <row r="1635" spans="1:5" x14ac:dyDescent="0.35">
      <c r="A1635">
        <v>10870</v>
      </c>
      <c r="B1635">
        <v>35</v>
      </c>
      <c r="C1635">
        <v>18</v>
      </c>
      <c r="D1635">
        <v>3</v>
      </c>
      <c r="E1635">
        <v>0</v>
      </c>
    </row>
    <row r="1636" spans="1:5" x14ac:dyDescent="0.35">
      <c r="A1636">
        <v>10870</v>
      </c>
      <c r="B1636">
        <v>51</v>
      </c>
      <c r="C1636">
        <v>53</v>
      </c>
      <c r="D1636">
        <v>2</v>
      </c>
      <c r="E1636">
        <v>0</v>
      </c>
    </row>
    <row r="1637" spans="1:5" x14ac:dyDescent="0.35">
      <c r="A1637">
        <v>10871</v>
      </c>
      <c r="B1637">
        <v>6</v>
      </c>
      <c r="C1637">
        <v>25</v>
      </c>
      <c r="D1637">
        <v>50</v>
      </c>
      <c r="E1637">
        <v>0.05</v>
      </c>
    </row>
    <row r="1638" spans="1:5" x14ac:dyDescent="0.35">
      <c r="A1638">
        <v>10871</v>
      </c>
      <c r="B1638">
        <v>16</v>
      </c>
      <c r="C1638">
        <v>17.45</v>
      </c>
      <c r="D1638">
        <v>12</v>
      </c>
      <c r="E1638">
        <v>0.05</v>
      </c>
    </row>
    <row r="1639" spans="1:5" x14ac:dyDescent="0.35">
      <c r="A1639">
        <v>10871</v>
      </c>
      <c r="B1639">
        <v>17</v>
      </c>
      <c r="C1639">
        <v>39</v>
      </c>
      <c r="D1639">
        <v>16</v>
      </c>
      <c r="E1639">
        <v>0.05</v>
      </c>
    </row>
    <row r="1640" spans="1:5" x14ac:dyDescent="0.35">
      <c r="A1640">
        <v>10872</v>
      </c>
      <c r="B1640">
        <v>55</v>
      </c>
      <c r="C1640">
        <v>24</v>
      </c>
      <c r="D1640">
        <v>10</v>
      </c>
      <c r="E1640">
        <v>0.05</v>
      </c>
    </row>
    <row r="1641" spans="1:5" x14ac:dyDescent="0.35">
      <c r="A1641">
        <v>10872</v>
      </c>
      <c r="B1641">
        <v>62</v>
      </c>
      <c r="C1641">
        <v>49.3</v>
      </c>
      <c r="D1641">
        <v>20</v>
      </c>
      <c r="E1641">
        <v>0.05</v>
      </c>
    </row>
    <row r="1642" spans="1:5" x14ac:dyDescent="0.35">
      <c r="A1642">
        <v>10872</v>
      </c>
      <c r="B1642">
        <v>64</v>
      </c>
      <c r="C1642">
        <v>33.25</v>
      </c>
      <c r="D1642">
        <v>15</v>
      </c>
      <c r="E1642">
        <v>0.05</v>
      </c>
    </row>
    <row r="1643" spans="1:5" x14ac:dyDescent="0.35">
      <c r="A1643">
        <v>10872</v>
      </c>
      <c r="B1643">
        <v>65</v>
      </c>
      <c r="C1643">
        <v>21.05</v>
      </c>
      <c r="D1643">
        <v>21</v>
      </c>
      <c r="E1643">
        <v>0.05</v>
      </c>
    </row>
    <row r="1644" spans="1:5" x14ac:dyDescent="0.35">
      <c r="A1644">
        <v>10873</v>
      </c>
      <c r="B1644">
        <v>21</v>
      </c>
      <c r="C1644">
        <v>10</v>
      </c>
      <c r="D1644">
        <v>20</v>
      </c>
      <c r="E1644">
        <v>0</v>
      </c>
    </row>
    <row r="1645" spans="1:5" x14ac:dyDescent="0.35">
      <c r="A1645">
        <v>10873</v>
      </c>
      <c r="B1645">
        <v>28</v>
      </c>
      <c r="C1645">
        <v>45.6</v>
      </c>
      <c r="D1645">
        <v>3</v>
      </c>
      <c r="E1645">
        <v>0</v>
      </c>
    </row>
    <row r="1646" spans="1:5" x14ac:dyDescent="0.35">
      <c r="A1646">
        <v>10874</v>
      </c>
      <c r="B1646">
        <v>10</v>
      </c>
      <c r="C1646">
        <v>31</v>
      </c>
      <c r="D1646">
        <v>10</v>
      </c>
      <c r="E1646">
        <v>0</v>
      </c>
    </row>
    <row r="1647" spans="1:5" x14ac:dyDescent="0.35">
      <c r="A1647">
        <v>10875</v>
      </c>
      <c r="B1647">
        <v>19</v>
      </c>
      <c r="C1647">
        <v>9.1999999999999993</v>
      </c>
      <c r="D1647">
        <v>25</v>
      </c>
      <c r="E1647">
        <v>0</v>
      </c>
    </row>
    <row r="1648" spans="1:5" x14ac:dyDescent="0.35">
      <c r="A1648">
        <v>10875</v>
      </c>
      <c r="B1648">
        <v>47</v>
      </c>
      <c r="C1648">
        <v>9.5</v>
      </c>
      <c r="D1648">
        <v>21</v>
      </c>
      <c r="E1648">
        <v>0.1</v>
      </c>
    </row>
    <row r="1649" spans="1:5" x14ac:dyDescent="0.35">
      <c r="A1649">
        <v>10875</v>
      </c>
      <c r="B1649">
        <v>49</v>
      </c>
      <c r="C1649">
        <v>20</v>
      </c>
      <c r="D1649">
        <v>15</v>
      </c>
      <c r="E1649">
        <v>0</v>
      </c>
    </row>
    <row r="1650" spans="1:5" x14ac:dyDescent="0.35">
      <c r="A1650">
        <v>10876</v>
      </c>
      <c r="B1650">
        <v>46</v>
      </c>
      <c r="C1650">
        <v>12</v>
      </c>
      <c r="D1650">
        <v>21</v>
      </c>
      <c r="E1650">
        <v>0</v>
      </c>
    </row>
    <row r="1651" spans="1:5" x14ac:dyDescent="0.35">
      <c r="A1651">
        <v>10876</v>
      </c>
      <c r="B1651">
        <v>64</v>
      </c>
      <c r="C1651">
        <v>33.25</v>
      </c>
      <c r="D1651">
        <v>20</v>
      </c>
      <c r="E1651">
        <v>0</v>
      </c>
    </row>
    <row r="1652" spans="1:5" x14ac:dyDescent="0.35">
      <c r="A1652">
        <v>10877</v>
      </c>
      <c r="B1652">
        <v>16</v>
      </c>
      <c r="C1652">
        <v>17.45</v>
      </c>
      <c r="D1652">
        <v>30</v>
      </c>
      <c r="E1652">
        <v>0.25</v>
      </c>
    </row>
    <row r="1653" spans="1:5" x14ac:dyDescent="0.35">
      <c r="A1653">
        <v>10877</v>
      </c>
      <c r="B1653">
        <v>18</v>
      </c>
      <c r="C1653">
        <v>62.5</v>
      </c>
      <c r="D1653">
        <v>25</v>
      </c>
      <c r="E1653">
        <v>0</v>
      </c>
    </row>
    <row r="1654" spans="1:5" x14ac:dyDescent="0.35">
      <c r="A1654">
        <v>10878</v>
      </c>
      <c r="B1654">
        <v>20</v>
      </c>
      <c r="C1654">
        <v>81</v>
      </c>
      <c r="D1654">
        <v>20</v>
      </c>
      <c r="E1654">
        <v>0.05</v>
      </c>
    </row>
    <row r="1655" spans="1:5" x14ac:dyDescent="0.35">
      <c r="A1655">
        <v>10879</v>
      </c>
      <c r="B1655">
        <v>40</v>
      </c>
      <c r="C1655">
        <v>18.399999999999999</v>
      </c>
      <c r="D1655">
        <v>12</v>
      </c>
      <c r="E1655">
        <v>0</v>
      </c>
    </row>
    <row r="1656" spans="1:5" x14ac:dyDescent="0.35">
      <c r="A1656">
        <v>10879</v>
      </c>
      <c r="B1656">
        <v>65</v>
      </c>
      <c r="C1656">
        <v>21.05</v>
      </c>
      <c r="D1656">
        <v>10</v>
      </c>
      <c r="E1656">
        <v>0</v>
      </c>
    </row>
    <row r="1657" spans="1:5" x14ac:dyDescent="0.35">
      <c r="A1657">
        <v>10879</v>
      </c>
      <c r="B1657">
        <v>76</v>
      </c>
      <c r="C1657">
        <v>18</v>
      </c>
      <c r="D1657">
        <v>10</v>
      </c>
      <c r="E1657">
        <v>0</v>
      </c>
    </row>
    <row r="1658" spans="1:5" x14ac:dyDescent="0.35">
      <c r="A1658">
        <v>10880</v>
      </c>
      <c r="B1658">
        <v>23</v>
      </c>
      <c r="C1658">
        <v>9</v>
      </c>
      <c r="D1658">
        <v>30</v>
      </c>
      <c r="E1658">
        <v>0.2</v>
      </c>
    </row>
    <row r="1659" spans="1:5" x14ac:dyDescent="0.35">
      <c r="A1659">
        <v>10880</v>
      </c>
      <c r="B1659">
        <v>61</v>
      </c>
      <c r="C1659">
        <v>28.5</v>
      </c>
      <c r="D1659">
        <v>30</v>
      </c>
      <c r="E1659">
        <v>0.2</v>
      </c>
    </row>
    <row r="1660" spans="1:5" x14ac:dyDescent="0.35">
      <c r="A1660">
        <v>10880</v>
      </c>
      <c r="B1660">
        <v>70</v>
      </c>
      <c r="C1660">
        <v>15</v>
      </c>
      <c r="D1660">
        <v>50</v>
      </c>
      <c r="E1660">
        <v>0.2</v>
      </c>
    </row>
    <row r="1661" spans="1:5" x14ac:dyDescent="0.35">
      <c r="A1661">
        <v>10881</v>
      </c>
      <c r="B1661">
        <v>73</v>
      </c>
      <c r="C1661">
        <v>15</v>
      </c>
      <c r="D1661">
        <v>10</v>
      </c>
      <c r="E1661">
        <v>0</v>
      </c>
    </row>
    <row r="1662" spans="1:5" x14ac:dyDescent="0.35">
      <c r="A1662">
        <v>10882</v>
      </c>
      <c r="B1662">
        <v>42</v>
      </c>
      <c r="C1662">
        <v>14</v>
      </c>
      <c r="D1662">
        <v>25</v>
      </c>
      <c r="E1662">
        <v>0</v>
      </c>
    </row>
    <row r="1663" spans="1:5" x14ac:dyDescent="0.35">
      <c r="A1663">
        <v>10882</v>
      </c>
      <c r="B1663">
        <v>49</v>
      </c>
      <c r="C1663">
        <v>20</v>
      </c>
      <c r="D1663">
        <v>20</v>
      </c>
      <c r="E1663">
        <v>0.15</v>
      </c>
    </row>
    <row r="1664" spans="1:5" x14ac:dyDescent="0.35">
      <c r="A1664">
        <v>10882</v>
      </c>
      <c r="B1664">
        <v>54</v>
      </c>
      <c r="C1664">
        <v>7.45</v>
      </c>
      <c r="D1664">
        <v>32</v>
      </c>
      <c r="E1664">
        <v>0.15</v>
      </c>
    </row>
    <row r="1665" spans="1:5" x14ac:dyDescent="0.35">
      <c r="A1665">
        <v>10883</v>
      </c>
      <c r="B1665">
        <v>24</v>
      </c>
      <c r="C1665">
        <v>4.5</v>
      </c>
      <c r="D1665">
        <v>8</v>
      </c>
      <c r="E1665">
        <v>0</v>
      </c>
    </row>
    <row r="1666" spans="1:5" x14ac:dyDescent="0.35">
      <c r="A1666">
        <v>10884</v>
      </c>
      <c r="B1666">
        <v>21</v>
      </c>
      <c r="C1666">
        <v>10</v>
      </c>
      <c r="D1666">
        <v>40</v>
      </c>
      <c r="E1666">
        <v>0.05</v>
      </c>
    </row>
    <row r="1667" spans="1:5" x14ac:dyDescent="0.35">
      <c r="A1667">
        <v>10884</v>
      </c>
      <c r="B1667">
        <v>56</v>
      </c>
      <c r="C1667">
        <v>38</v>
      </c>
      <c r="D1667">
        <v>21</v>
      </c>
      <c r="E1667">
        <v>0.05</v>
      </c>
    </row>
    <row r="1668" spans="1:5" x14ac:dyDescent="0.35">
      <c r="A1668">
        <v>10884</v>
      </c>
      <c r="B1668">
        <v>65</v>
      </c>
      <c r="C1668">
        <v>21.05</v>
      </c>
      <c r="D1668">
        <v>12</v>
      </c>
      <c r="E1668">
        <v>0.05</v>
      </c>
    </row>
    <row r="1669" spans="1:5" x14ac:dyDescent="0.35">
      <c r="A1669">
        <v>10885</v>
      </c>
      <c r="B1669">
        <v>2</v>
      </c>
      <c r="C1669">
        <v>19</v>
      </c>
      <c r="D1669">
        <v>20</v>
      </c>
      <c r="E1669">
        <v>0</v>
      </c>
    </row>
    <row r="1670" spans="1:5" x14ac:dyDescent="0.35">
      <c r="A1670">
        <v>10885</v>
      </c>
      <c r="B1670">
        <v>24</v>
      </c>
      <c r="C1670">
        <v>4.5</v>
      </c>
      <c r="D1670">
        <v>12</v>
      </c>
      <c r="E1670">
        <v>0</v>
      </c>
    </row>
    <row r="1671" spans="1:5" x14ac:dyDescent="0.35">
      <c r="A1671">
        <v>10885</v>
      </c>
      <c r="B1671">
        <v>70</v>
      </c>
      <c r="C1671">
        <v>15</v>
      </c>
      <c r="D1671">
        <v>30</v>
      </c>
      <c r="E1671">
        <v>0</v>
      </c>
    </row>
    <row r="1672" spans="1:5" x14ac:dyDescent="0.35">
      <c r="A1672">
        <v>10885</v>
      </c>
      <c r="B1672">
        <v>77</v>
      </c>
      <c r="C1672">
        <v>13</v>
      </c>
      <c r="D1672">
        <v>25</v>
      </c>
      <c r="E1672">
        <v>0</v>
      </c>
    </row>
    <row r="1673" spans="1:5" x14ac:dyDescent="0.35">
      <c r="A1673">
        <v>10886</v>
      </c>
      <c r="B1673">
        <v>10</v>
      </c>
      <c r="C1673">
        <v>31</v>
      </c>
      <c r="D1673">
        <v>70</v>
      </c>
      <c r="E1673">
        <v>0</v>
      </c>
    </row>
    <row r="1674" spans="1:5" x14ac:dyDescent="0.35">
      <c r="A1674">
        <v>10886</v>
      </c>
      <c r="B1674">
        <v>31</v>
      </c>
      <c r="C1674">
        <v>12.5</v>
      </c>
      <c r="D1674">
        <v>35</v>
      </c>
      <c r="E1674">
        <v>0</v>
      </c>
    </row>
    <row r="1675" spans="1:5" x14ac:dyDescent="0.35">
      <c r="A1675">
        <v>10886</v>
      </c>
      <c r="B1675">
        <v>77</v>
      </c>
      <c r="C1675">
        <v>13</v>
      </c>
      <c r="D1675">
        <v>40</v>
      </c>
      <c r="E1675">
        <v>0</v>
      </c>
    </row>
    <row r="1676" spans="1:5" x14ac:dyDescent="0.35">
      <c r="A1676">
        <v>10887</v>
      </c>
      <c r="B1676">
        <v>25</v>
      </c>
      <c r="C1676">
        <v>14</v>
      </c>
      <c r="D1676">
        <v>5</v>
      </c>
      <c r="E1676">
        <v>0</v>
      </c>
    </row>
    <row r="1677" spans="1:5" x14ac:dyDescent="0.35">
      <c r="A1677">
        <v>10888</v>
      </c>
      <c r="B1677">
        <v>2</v>
      </c>
      <c r="C1677">
        <v>19</v>
      </c>
      <c r="D1677">
        <v>20</v>
      </c>
      <c r="E1677">
        <v>0</v>
      </c>
    </row>
    <row r="1678" spans="1:5" x14ac:dyDescent="0.35">
      <c r="A1678">
        <v>10888</v>
      </c>
      <c r="B1678">
        <v>68</v>
      </c>
      <c r="C1678">
        <v>12.5</v>
      </c>
      <c r="D1678">
        <v>18</v>
      </c>
      <c r="E1678">
        <v>0</v>
      </c>
    </row>
    <row r="1679" spans="1:5" x14ac:dyDescent="0.35">
      <c r="A1679">
        <v>10889</v>
      </c>
      <c r="B1679">
        <v>11</v>
      </c>
      <c r="C1679">
        <v>21</v>
      </c>
      <c r="D1679">
        <v>40</v>
      </c>
      <c r="E1679">
        <v>0</v>
      </c>
    </row>
    <row r="1680" spans="1:5" x14ac:dyDescent="0.35">
      <c r="A1680">
        <v>10889</v>
      </c>
      <c r="B1680">
        <v>38</v>
      </c>
      <c r="C1680">
        <v>263.5</v>
      </c>
      <c r="D1680">
        <v>40</v>
      </c>
      <c r="E1680">
        <v>0</v>
      </c>
    </row>
    <row r="1681" spans="1:5" x14ac:dyDescent="0.35">
      <c r="A1681">
        <v>10890</v>
      </c>
      <c r="B1681">
        <v>17</v>
      </c>
      <c r="C1681">
        <v>39</v>
      </c>
      <c r="D1681">
        <v>15</v>
      </c>
      <c r="E1681">
        <v>0</v>
      </c>
    </row>
    <row r="1682" spans="1:5" x14ac:dyDescent="0.35">
      <c r="A1682">
        <v>10890</v>
      </c>
      <c r="B1682">
        <v>34</v>
      </c>
      <c r="C1682">
        <v>14</v>
      </c>
      <c r="D1682">
        <v>10</v>
      </c>
      <c r="E1682">
        <v>0</v>
      </c>
    </row>
    <row r="1683" spans="1:5" x14ac:dyDescent="0.35">
      <c r="A1683">
        <v>10890</v>
      </c>
      <c r="B1683">
        <v>41</v>
      </c>
      <c r="C1683">
        <v>9.65</v>
      </c>
      <c r="D1683">
        <v>14</v>
      </c>
      <c r="E1683">
        <v>0</v>
      </c>
    </row>
    <row r="1684" spans="1:5" x14ac:dyDescent="0.35">
      <c r="A1684">
        <v>10891</v>
      </c>
      <c r="B1684">
        <v>30</v>
      </c>
      <c r="C1684">
        <v>25.89</v>
      </c>
      <c r="D1684">
        <v>15</v>
      </c>
      <c r="E1684">
        <v>0.05</v>
      </c>
    </row>
    <row r="1685" spans="1:5" x14ac:dyDescent="0.35">
      <c r="A1685">
        <v>10892</v>
      </c>
      <c r="B1685">
        <v>59</v>
      </c>
      <c r="C1685">
        <v>55</v>
      </c>
      <c r="D1685">
        <v>40</v>
      </c>
      <c r="E1685">
        <v>0.05</v>
      </c>
    </row>
    <row r="1686" spans="1:5" x14ac:dyDescent="0.35">
      <c r="A1686">
        <v>10893</v>
      </c>
      <c r="B1686">
        <v>8</v>
      </c>
      <c r="C1686">
        <v>40</v>
      </c>
      <c r="D1686">
        <v>30</v>
      </c>
      <c r="E1686">
        <v>0</v>
      </c>
    </row>
    <row r="1687" spans="1:5" x14ac:dyDescent="0.35">
      <c r="A1687">
        <v>10893</v>
      </c>
      <c r="B1687">
        <v>24</v>
      </c>
      <c r="C1687">
        <v>4.5</v>
      </c>
      <c r="D1687">
        <v>10</v>
      </c>
      <c r="E1687">
        <v>0</v>
      </c>
    </row>
    <row r="1688" spans="1:5" x14ac:dyDescent="0.35">
      <c r="A1688">
        <v>10893</v>
      </c>
      <c r="B1688">
        <v>29</v>
      </c>
      <c r="C1688">
        <v>123.79</v>
      </c>
      <c r="D1688">
        <v>24</v>
      </c>
      <c r="E1688">
        <v>0</v>
      </c>
    </row>
    <row r="1689" spans="1:5" x14ac:dyDescent="0.35">
      <c r="A1689">
        <v>10893</v>
      </c>
      <c r="B1689">
        <v>30</v>
      </c>
      <c r="C1689">
        <v>25.89</v>
      </c>
      <c r="D1689">
        <v>35</v>
      </c>
      <c r="E1689">
        <v>0</v>
      </c>
    </row>
    <row r="1690" spans="1:5" x14ac:dyDescent="0.35">
      <c r="A1690">
        <v>10893</v>
      </c>
      <c r="B1690">
        <v>36</v>
      </c>
      <c r="C1690">
        <v>19</v>
      </c>
      <c r="D1690">
        <v>20</v>
      </c>
      <c r="E1690">
        <v>0</v>
      </c>
    </row>
    <row r="1691" spans="1:5" x14ac:dyDescent="0.35">
      <c r="A1691">
        <v>10894</v>
      </c>
      <c r="B1691">
        <v>13</v>
      </c>
      <c r="C1691">
        <v>6</v>
      </c>
      <c r="D1691">
        <v>28</v>
      </c>
      <c r="E1691">
        <v>0.05</v>
      </c>
    </row>
    <row r="1692" spans="1:5" x14ac:dyDescent="0.35">
      <c r="A1692">
        <v>10894</v>
      </c>
      <c r="B1692">
        <v>69</v>
      </c>
      <c r="C1692">
        <v>36</v>
      </c>
      <c r="D1692">
        <v>50</v>
      </c>
      <c r="E1692">
        <v>0.05</v>
      </c>
    </row>
    <row r="1693" spans="1:5" x14ac:dyDescent="0.35">
      <c r="A1693">
        <v>10894</v>
      </c>
      <c r="B1693">
        <v>75</v>
      </c>
      <c r="C1693">
        <v>7.75</v>
      </c>
      <c r="D1693">
        <v>120</v>
      </c>
      <c r="E1693">
        <v>0.05</v>
      </c>
    </row>
    <row r="1694" spans="1:5" x14ac:dyDescent="0.35">
      <c r="A1694">
        <v>10895</v>
      </c>
      <c r="B1694">
        <v>24</v>
      </c>
      <c r="C1694">
        <v>4.5</v>
      </c>
      <c r="D1694">
        <v>110</v>
      </c>
      <c r="E1694">
        <v>0</v>
      </c>
    </row>
    <row r="1695" spans="1:5" x14ac:dyDescent="0.35">
      <c r="A1695">
        <v>10895</v>
      </c>
      <c r="B1695">
        <v>39</v>
      </c>
      <c r="C1695">
        <v>18</v>
      </c>
      <c r="D1695">
        <v>45</v>
      </c>
      <c r="E1695">
        <v>0</v>
      </c>
    </row>
    <row r="1696" spans="1:5" x14ac:dyDescent="0.35">
      <c r="A1696">
        <v>10895</v>
      </c>
      <c r="B1696">
        <v>40</v>
      </c>
      <c r="C1696">
        <v>18.399999999999999</v>
      </c>
      <c r="D1696">
        <v>91</v>
      </c>
      <c r="E1696">
        <v>0</v>
      </c>
    </row>
    <row r="1697" spans="1:5" x14ac:dyDescent="0.35">
      <c r="A1697">
        <v>10895</v>
      </c>
      <c r="B1697">
        <v>60</v>
      </c>
      <c r="C1697">
        <v>34</v>
      </c>
      <c r="D1697">
        <v>100</v>
      </c>
      <c r="E1697">
        <v>0</v>
      </c>
    </row>
    <row r="1698" spans="1:5" x14ac:dyDescent="0.35">
      <c r="A1698">
        <v>10896</v>
      </c>
      <c r="B1698">
        <v>45</v>
      </c>
      <c r="C1698">
        <v>9.5</v>
      </c>
      <c r="D1698">
        <v>15</v>
      </c>
      <c r="E1698">
        <v>0</v>
      </c>
    </row>
    <row r="1699" spans="1:5" x14ac:dyDescent="0.35">
      <c r="A1699">
        <v>10896</v>
      </c>
      <c r="B1699">
        <v>56</v>
      </c>
      <c r="C1699">
        <v>38</v>
      </c>
      <c r="D1699">
        <v>16</v>
      </c>
      <c r="E1699">
        <v>0</v>
      </c>
    </row>
    <row r="1700" spans="1:5" x14ac:dyDescent="0.35">
      <c r="A1700">
        <v>10897</v>
      </c>
      <c r="B1700">
        <v>29</v>
      </c>
      <c r="C1700">
        <v>123.79</v>
      </c>
      <c r="D1700">
        <v>80</v>
      </c>
      <c r="E1700">
        <v>0</v>
      </c>
    </row>
    <row r="1701" spans="1:5" x14ac:dyDescent="0.35">
      <c r="A1701">
        <v>10897</v>
      </c>
      <c r="B1701">
        <v>30</v>
      </c>
      <c r="C1701">
        <v>25.89</v>
      </c>
      <c r="D1701">
        <v>36</v>
      </c>
      <c r="E1701">
        <v>0</v>
      </c>
    </row>
    <row r="1702" spans="1:5" x14ac:dyDescent="0.35">
      <c r="A1702">
        <v>10898</v>
      </c>
      <c r="B1702">
        <v>13</v>
      </c>
      <c r="C1702">
        <v>6</v>
      </c>
      <c r="D1702">
        <v>5</v>
      </c>
      <c r="E1702">
        <v>0</v>
      </c>
    </row>
    <row r="1703" spans="1:5" x14ac:dyDescent="0.35">
      <c r="A1703">
        <v>10899</v>
      </c>
      <c r="B1703">
        <v>39</v>
      </c>
      <c r="C1703">
        <v>18</v>
      </c>
      <c r="D1703">
        <v>8</v>
      </c>
      <c r="E1703">
        <v>0.15</v>
      </c>
    </row>
    <row r="1704" spans="1:5" x14ac:dyDescent="0.35">
      <c r="A1704">
        <v>10900</v>
      </c>
      <c r="B1704">
        <v>70</v>
      </c>
      <c r="C1704">
        <v>15</v>
      </c>
      <c r="D1704">
        <v>3</v>
      </c>
      <c r="E1704">
        <v>0.25</v>
      </c>
    </row>
    <row r="1705" spans="1:5" x14ac:dyDescent="0.35">
      <c r="A1705">
        <v>10901</v>
      </c>
      <c r="B1705">
        <v>41</v>
      </c>
      <c r="C1705">
        <v>9.65</v>
      </c>
      <c r="D1705">
        <v>30</v>
      </c>
      <c r="E1705">
        <v>0</v>
      </c>
    </row>
    <row r="1706" spans="1:5" x14ac:dyDescent="0.35">
      <c r="A1706">
        <v>10901</v>
      </c>
      <c r="B1706">
        <v>71</v>
      </c>
      <c r="C1706">
        <v>21.5</v>
      </c>
      <c r="D1706">
        <v>30</v>
      </c>
      <c r="E1706">
        <v>0</v>
      </c>
    </row>
    <row r="1707" spans="1:5" x14ac:dyDescent="0.35">
      <c r="A1707">
        <v>10902</v>
      </c>
      <c r="B1707">
        <v>55</v>
      </c>
      <c r="C1707">
        <v>24</v>
      </c>
      <c r="D1707">
        <v>30</v>
      </c>
      <c r="E1707">
        <v>0.15</v>
      </c>
    </row>
    <row r="1708" spans="1:5" x14ac:dyDescent="0.35">
      <c r="A1708">
        <v>10902</v>
      </c>
      <c r="B1708">
        <v>62</v>
      </c>
      <c r="C1708">
        <v>49.3</v>
      </c>
      <c r="D1708">
        <v>6</v>
      </c>
      <c r="E1708">
        <v>0.15</v>
      </c>
    </row>
    <row r="1709" spans="1:5" x14ac:dyDescent="0.35">
      <c r="A1709">
        <v>10903</v>
      </c>
      <c r="B1709">
        <v>13</v>
      </c>
      <c r="C1709">
        <v>6</v>
      </c>
      <c r="D1709">
        <v>40</v>
      </c>
      <c r="E1709">
        <v>0</v>
      </c>
    </row>
    <row r="1710" spans="1:5" x14ac:dyDescent="0.35">
      <c r="A1710">
        <v>10903</v>
      </c>
      <c r="B1710">
        <v>65</v>
      </c>
      <c r="C1710">
        <v>21.05</v>
      </c>
      <c r="D1710">
        <v>21</v>
      </c>
      <c r="E1710">
        <v>0</v>
      </c>
    </row>
    <row r="1711" spans="1:5" x14ac:dyDescent="0.35">
      <c r="A1711">
        <v>10903</v>
      </c>
      <c r="B1711">
        <v>68</v>
      </c>
      <c r="C1711">
        <v>12.5</v>
      </c>
      <c r="D1711">
        <v>20</v>
      </c>
      <c r="E1711">
        <v>0</v>
      </c>
    </row>
    <row r="1712" spans="1:5" x14ac:dyDescent="0.35">
      <c r="A1712">
        <v>10904</v>
      </c>
      <c r="B1712">
        <v>58</v>
      </c>
      <c r="C1712">
        <v>13.25</v>
      </c>
      <c r="D1712">
        <v>15</v>
      </c>
      <c r="E1712">
        <v>0</v>
      </c>
    </row>
    <row r="1713" spans="1:5" x14ac:dyDescent="0.35">
      <c r="A1713">
        <v>10904</v>
      </c>
      <c r="B1713">
        <v>62</v>
      </c>
      <c r="C1713">
        <v>49.3</v>
      </c>
      <c r="D1713">
        <v>35</v>
      </c>
      <c r="E1713">
        <v>0</v>
      </c>
    </row>
    <row r="1714" spans="1:5" x14ac:dyDescent="0.35">
      <c r="A1714">
        <v>10905</v>
      </c>
      <c r="B1714">
        <v>1</v>
      </c>
      <c r="C1714">
        <v>18</v>
      </c>
      <c r="D1714">
        <v>20</v>
      </c>
      <c r="E1714">
        <v>0.05</v>
      </c>
    </row>
    <row r="1715" spans="1:5" x14ac:dyDescent="0.35">
      <c r="A1715">
        <v>10906</v>
      </c>
      <c r="B1715">
        <v>61</v>
      </c>
      <c r="C1715">
        <v>28.5</v>
      </c>
      <c r="D1715">
        <v>15</v>
      </c>
      <c r="E1715">
        <v>0</v>
      </c>
    </row>
    <row r="1716" spans="1:5" x14ac:dyDescent="0.35">
      <c r="A1716">
        <v>10907</v>
      </c>
      <c r="B1716">
        <v>75</v>
      </c>
      <c r="C1716">
        <v>7.75</v>
      </c>
      <c r="D1716">
        <v>14</v>
      </c>
      <c r="E1716">
        <v>0</v>
      </c>
    </row>
    <row r="1717" spans="1:5" x14ac:dyDescent="0.35">
      <c r="A1717">
        <v>10908</v>
      </c>
      <c r="B1717">
        <v>7</v>
      </c>
      <c r="C1717">
        <v>30</v>
      </c>
      <c r="D1717">
        <v>20</v>
      </c>
      <c r="E1717">
        <v>0.05</v>
      </c>
    </row>
    <row r="1718" spans="1:5" x14ac:dyDescent="0.35">
      <c r="A1718">
        <v>10908</v>
      </c>
      <c r="B1718">
        <v>52</v>
      </c>
      <c r="C1718">
        <v>7</v>
      </c>
      <c r="D1718">
        <v>14</v>
      </c>
      <c r="E1718">
        <v>0.05</v>
      </c>
    </row>
    <row r="1719" spans="1:5" x14ac:dyDescent="0.35">
      <c r="A1719">
        <v>10909</v>
      </c>
      <c r="B1719">
        <v>7</v>
      </c>
      <c r="C1719">
        <v>30</v>
      </c>
      <c r="D1719">
        <v>12</v>
      </c>
      <c r="E1719">
        <v>0</v>
      </c>
    </row>
    <row r="1720" spans="1:5" x14ac:dyDescent="0.35">
      <c r="A1720">
        <v>10909</v>
      </c>
      <c r="B1720">
        <v>16</v>
      </c>
      <c r="C1720">
        <v>17.45</v>
      </c>
      <c r="D1720">
        <v>15</v>
      </c>
      <c r="E1720">
        <v>0</v>
      </c>
    </row>
    <row r="1721" spans="1:5" x14ac:dyDescent="0.35">
      <c r="A1721">
        <v>10909</v>
      </c>
      <c r="B1721">
        <v>41</v>
      </c>
      <c r="C1721">
        <v>9.65</v>
      </c>
      <c r="D1721">
        <v>5</v>
      </c>
      <c r="E1721">
        <v>0</v>
      </c>
    </row>
    <row r="1722" spans="1:5" x14ac:dyDescent="0.35">
      <c r="A1722">
        <v>10910</v>
      </c>
      <c r="B1722">
        <v>19</v>
      </c>
      <c r="C1722">
        <v>9.1999999999999993</v>
      </c>
      <c r="D1722">
        <v>12</v>
      </c>
      <c r="E1722">
        <v>0</v>
      </c>
    </row>
    <row r="1723" spans="1:5" x14ac:dyDescent="0.35">
      <c r="A1723">
        <v>10910</v>
      </c>
      <c r="B1723">
        <v>49</v>
      </c>
      <c r="C1723">
        <v>20</v>
      </c>
      <c r="D1723">
        <v>10</v>
      </c>
      <c r="E1723">
        <v>0</v>
      </c>
    </row>
    <row r="1724" spans="1:5" x14ac:dyDescent="0.35">
      <c r="A1724">
        <v>10910</v>
      </c>
      <c r="B1724">
        <v>61</v>
      </c>
      <c r="C1724">
        <v>28.5</v>
      </c>
      <c r="D1724">
        <v>5</v>
      </c>
      <c r="E1724">
        <v>0</v>
      </c>
    </row>
    <row r="1725" spans="1:5" x14ac:dyDescent="0.35">
      <c r="A1725">
        <v>10911</v>
      </c>
      <c r="B1725">
        <v>1</v>
      </c>
      <c r="C1725">
        <v>18</v>
      </c>
      <c r="D1725">
        <v>10</v>
      </c>
      <c r="E1725">
        <v>0</v>
      </c>
    </row>
    <row r="1726" spans="1:5" x14ac:dyDescent="0.35">
      <c r="A1726">
        <v>10911</v>
      </c>
      <c r="B1726">
        <v>17</v>
      </c>
      <c r="C1726">
        <v>39</v>
      </c>
      <c r="D1726">
        <v>12</v>
      </c>
      <c r="E1726">
        <v>0</v>
      </c>
    </row>
    <row r="1727" spans="1:5" x14ac:dyDescent="0.35">
      <c r="A1727">
        <v>10911</v>
      </c>
      <c r="B1727">
        <v>67</v>
      </c>
      <c r="C1727">
        <v>14</v>
      </c>
      <c r="D1727">
        <v>15</v>
      </c>
      <c r="E1727">
        <v>0</v>
      </c>
    </row>
    <row r="1728" spans="1:5" x14ac:dyDescent="0.35">
      <c r="A1728">
        <v>10912</v>
      </c>
      <c r="B1728">
        <v>11</v>
      </c>
      <c r="C1728">
        <v>21</v>
      </c>
      <c r="D1728">
        <v>40</v>
      </c>
      <c r="E1728">
        <v>0.25</v>
      </c>
    </row>
    <row r="1729" spans="1:5" x14ac:dyDescent="0.35">
      <c r="A1729">
        <v>10912</v>
      </c>
      <c r="B1729">
        <v>29</v>
      </c>
      <c r="C1729">
        <v>123.79</v>
      </c>
      <c r="D1729">
        <v>60</v>
      </c>
      <c r="E1729">
        <v>0.25</v>
      </c>
    </row>
    <row r="1730" spans="1:5" x14ac:dyDescent="0.35">
      <c r="A1730">
        <v>10913</v>
      </c>
      <c r="B1730">
        <v>4</v>
      </c>
      <c r="C1730">
        <v>22</v>
      </c>
      <c r="D1730">
        <v>30</v>
      </c>
      <c r="E1730">
        <v>0.25</v>
      </c>
    </row>
    <row r="1731" spans="1:5" x14ac:dyDescent="0.35">
      <c r="A1731">
        <v>10913</v>
      </c>
      <c r="B1731">
        <v>33</v>
      </c>
      <c r="C1731">
        <v>2.5</v>
      </c>
      <c r="D1731">
        <v>40</v>
      </c>
      <c r="E1731">
        <v>0.25</v>
      </c>
    </row>
    <row r="1732" spans="1:5" x14ac:dyDescent="0.35">
      <c r="A1732">
        <v>10913</v>
      </c>
      <c r="B1732">
        <v>58</v>
      </c>
      <c r="C1732">
        <v>13.25</v>
      </c>
      <c r="D1732">
        <v>15</v>
      </c>
      <c r="E1732">
        <v>0</v>
      </c>
    </row>
    <row r="1733" spans="1:5" x14ac:dyDescent="0.35">
      <c r="A1733">
        <v>10914</v>
      </c>
      <c r="B1733">
        <v>71</v>
      </c>
      <c r="C1733">
        <v>21.5</v>
      </c>
      <c r="D1733">
        <v>25</v>
      </c>
      <c r="E1733">
        <v>0</v>
      </c>
    </row>
    <row r="1734" spans="1:5" x14ac:dyDescent="0.35">
      <c r="A1734">
        <v>10915</v>
      </c>
      <c r="B1734">
        <v>17</v>
      </c>
      <c r="C1734">
        <v>39</v>
      </c>
      <c r="D1734">
        <v>10</v>
      </c>
      <c r="E1734">
        <v>0</v>
      </c>
    </row>
    <row r="1735" spans="1:5" x14ac:dyDescent="0.35">
      <c r="A1735">
        <v>10915</v>
      </c>
      <c r="B1735">
        <v>33</v>
      </c>
      <c r="C1735">
        <v>2.5</v>
      </c>
      <c r="D1735">
        <v>30</v>
      </c>
      <c r="E1735">
        <v>0</v>
      </c>
    </row>
    <row r="1736" spans="1:5" x14ac:dyDescent="0.35">
      <c r="A1736">
        <v>10915</v>
      </c>
      <c r="B1736">
        <v>54</v>
      </c>
      <c r="C1736">
        <v>7.45</v>
      </c>
      <c r="D1736">
        <v>10</v>
      </c>
      <c r="E1736">
        <v>0</v>
      </c>
    </row>
    <row r="1737" spans="1:5" x14ac:dyDescent="0.35">
      <c r="A1737">
        <v>10916</v>
      </c>
      <c r="B1737">
        <v>16</v>
      </c>
      <c r="C1737">
        <v>17.45</v>
      </c>
      <c r="D1737">
        <v>6</v>
      </c>
      <c r="E1737">
        <v>0</v>
      </c>
    </row>
    <row r="1738" spans="1:5" x14ac:dyDescent="0.35">
      <c r="A1738">
        <v>10916</v>
      </c>
      <c r="B1738">
        <v>32</v>
      </c>
      <c r="C1738">
        <v>32</v>
      </c>
      <c r="D1738">
        <v>6</v>
      </c>
      <c r="E1738">
        <v>0</v>
      </c>
    </row>
    <row r="1739" spans="1:5" x14ac:dyDescent="0.35">
      <c r="A1739">
        <v>10916</v>
      </c>
      <c r="B1739">
        <v>57</v>
      </c>
      <c r="C1739">
        <v>19.5</v>
      </c>
      <c r="D1739">
        <v>20</v>
      </c>
      <c r="E1739">
        <v>0</v>
      </c>
    </row>
    <row r="1740" spans="1:5" x14ac:dyDescent="0.35">
      <c r="A1740">
        <v>10917</v>
      </c>
      <c r="B1740">
        <v>30</v>
      </c>
      <c r="C1740">
        <v>25.89</v>
      </c>
      <c r="D1740">
        <v>1</v>
      </c>
      <c r="E1740">
        <v>0</v>
      </c>
    </row>
    <row r="1741" spans="1:5" x14ac:dyDescent="0.35">
      <c r="A1741">
        <v>10917</v>
      </c>
      <c r="B1741">
        <v>60</v>
      </c>
      <c r="C1741">
        <v>34</v>
      </c>
      <c r="D1741">
        <v>10</v>
      </c>
      <c r="E1741">
        <v>0</v>
      </c>
    </row>
    <row r="1742" spans="1:5" x14ac:dyDescent="0.35">
      <c r="A1742">
        <v>10918</v>
      </c>
      <c r="B1742">
        <v>1</v>
      </c>
      <c r="C1742">
        <v>18</v>
      </c>
      <c r="D1742">
        <v>60</v>
      </c>
      <c r="E1742">
        <v>0.25</v>
      </c>
    </row>
    <row r="1743" spans="1:5" x14ac:dyDescent="0.35">
      <c r="A1743">
        <v>10918</v>
      </c>
      <c r="B1743">
        <v>60</v>
      </c>
      <c r="C1743">
        <v>34</v>
      </c>
      <c r="D1743">
        <v>25</v>
      </c>
      <c r="E1743">
        <v>0.25</v>
      </c>
    </row>
    <row r="1744" spans="1:5" x14ac:dyDescent="0.35">
      <c r="A1744">
        <v>10919</v>
      </c>
      <c r="B1744">
        <v>16</v>
      </c>
      <c r="C1744">
        <v>17.45</v>
      </c>
      <c r="D1744">
        <v>24</v>
      </c>
      <c r="E1744">
        <v>0</v>
      </c>
    </row>
    <row r="1745" spans="1:5" x14ac:dyDescent="0.35">
      <c r="A1745">
        <v>10919</v>
      </c>
      <c r="B1745">
        <v>25</v>
      </c>
      <c r="C1745">
        <v>14</v>
      </c>
      <c r="D1745">
        <v>24</v>
      </c>
      <c r="E1745">
        <v>0</v>
      </c>
    </row>
    <row r="1746" spans="1:5" x14ac:dyDescent="0.35">
      <c r="A1746">
        <v>10919</v>
      </c>
      <c r="B1746">
        <v>40</v>
      </c>
      <c r="C1746">
        <v>18.399999999999999</v>
      </c>
      <c r="D1746">
        <v>20</v>
      </c>
      <c r="E1746">
        <v>0</v>
      </c>
    </row>
    <row r="1747" spans="1:5" x14ac:dyDescent="0.35">
      <c r="A1747">
        <v>10920</v>
      </c>
      <c r="B1747">
        <v>50</v>
      </c>
      <c r="C1747">
        <v>16.25</v>
      </c>
      <c r="D1747">
        <v>24</v>
      </c>
      <c r="E1747">
        <v>0</v>
      </c>
    </row>
    <row r="1748" spans="1:5" x14ac:dyDescent="0.35">
      <c r="A1748">
        <v>10921</v>
      </c>
      <c r="B1748">
        <v>35</v>
      </c>
      <c r="C1748">
        <v>18</v>
      </c>
      <c r="D1748">
        <v>10</v>
      </c>
      <c r="E1748">
        <v>0</v>
      </c>
    </row>
    <row r="1749" spans="1:5" x14ac:dyDescent="0.35">
      <c r="A1749">
        <v>10921</v>
      </c>
      <c r="B1749">
        <v>63</v>
      </c>
      <c r="C1749">
        <v>43.9</v>
      </c>
      <c r="D1749">
        <v>40</v>
      </c>
      <c r="E1749">
        <v>0</v>
      </c>
    </row>
    <row r="1750" spans="1:5" x14ac:dyDescent="0.35">
      <c r="A1750">
        <v>10922</v>
      </c>
      <c r="B1750">
        <v>17</v>
      </c>
      <c r="C1750">
        <v>39</v>
      </c>
      <c r="D1750">
        <v>15</v>
      </c>
      <c r="E1750">
        <v>0</v>
      </c>
    </row>
    <row r="1751" spans="1:5" x14ac:dyDescent="0.35">
      <c r="A1751">
        <v>10922</v>
      </c>
      <c r="B1751">
        <v>24</v>
      </c>
      <c r="C1751">
        <v>4.5</v>
      </c>
      <c r="D1751">
        <v>35</v>
      </c>
      <c r="E1751">
        <v>0</v>
      </c>
    </row>
    <row r="1752" spans="1:5" x14ac:dyDescent="0.35">
      <c r="A1752">
        <v>10923</v>
      </c>
      <c r="B1752">
        <v>42</v>
      </c>
      <c r="C1752">
        <v>14</v>
      </c>
      <c r="D1752">
        <v>10</v>
      </c>
      <c r="E1752">
        <v>0.2</v>
      </c>
    </row>
    <row r="1753" spans="1:5" x14ac:dyDescent="0.35">
      <c r="A1753">
        <v>10923</v>
      </c>
      <c r="B1753">
        <v>43</v>
      </c>
      <c r="C1753">
        <v>46</v>
      </c>
      <c r="D1753">
        <v>10</v>
      </c>
      <c r="E1753">
        <v>0.2</v>
      </c>
    </row>
    <row r="1754" spans="1:5" x14ac:dyDescent="0.35">
      <c r="A1754">
        <v>10923</v>
      </c>
      <c r="B1754">
        <v>67</v>
      </c>
      <c r="C1754">
        <v>14</v>
      </c>
      <c r="D1754">
        <v>24</v>
      </c>
      <c r="E1754">
        <v>0.2</v>
      </c>
    </row>
    <row r="1755" spans="1:5" x14ac:dyDescent="0.35">
      <c r="A1755">
        <v>10924</v>
      </c>
      <c r="B1755">
        <v>10</v>
      </c>
      <c r="C1755">
        <v>31</v>
      </c>
      <c r="D1755">
        <v>20</v>
      </c>
      <c r="E1755">
        <v>0.1</v>
      </c>
    </row>
    <row r="1756" spans="1:5" x14ac:dyDescent="0.35">
      <c r="A1756">
        <v>10924</v>
      </c>
      <c r="B1756">
        <v>28</v>
      </c>
      <c r="C1756">
        <v>45.6</v>
      </c>
      <c r="D1756">
        <v>30</v>
      </c>
      <c r="E1756">
        <v>0.1</v>
      </c>
    </row>
    <row r="1757" spans="1:5" x14ac:dyDescent="0.35">
      <c r="A1757">
        <v>10924</v>
      </c>
      <c r="B1757">
        <v>75</v>
      </c>
      <c r="C1757">
        <v>7.75</v>
      </c>
      <c r="D1757">
        <v>6</v>
      </c>
      <c r="E1757">
        <v>0</v>
      </c>
    </row>
    <row r="1758" spans="1:5" x14ac:dyDescent="0.35">
      <c r="A1758">
        <v>10925</v>
      </c>
      <c r="B1758">
        <v>36</v>
      </c>
      <c r="C1758">
        <v>19</v>
      </c>
      <c r="D1758">
        <v>25</v>
      </c>
      <c r="E1758">
        <v>0.15</v>
      </c>
    </row>
    <row r="1759" spans="1:5" x14ac:dyDescent="0.35">
      <c r="A1759">
        <v>10925</v>
      </c>
      <c r="B1759">
        <v>52</v>
      </c>
      <c r="C1759">
        <v>7</v>
      </c>
      <c r="D1759">
        <v>12</v>
      </c>
      <c r="E1759">
        <v>0.15</v>
      </c>
    </row>
    <row r="1760" spans="1:5" x14ac:dyDescent="0.35">
      <c r="A1760">
        <v>10926</v>
      </c>
      <c r="B1760">
        <v>11</v>
      </c>
      <c r="C1760">
        <v>21</v>
      </c>
      <c r="D1760">
        <v>2</v>
      </c>
      <c r="E1760">
        <v>0</v>
      </c>
    </row>
    <row r="1761" spans="1:5" x14ac:dyDescent="0.35">
      <c r="A1761">
        <v>10926</v>
      </c>
      <c r="B1761">
        <v>13</v>
      </c>
      <c r="C1761">
        <v>6</v>
      </c>
      <c r="D1761">
        <v>10</v>
      </c>
      <c r="E1761">
        <v>0</v>
      </c>
    </row>
    <row r="1762" spans="1:5" x14ac:dyDescent="0.35">
      <c r="A1762">
        <v>10926</v>
      </c>
      <c r="B1762">
        <v>19</v>
      </c>
      <c r="C1762">
        <v>9.1999999999999993</v>
      </c>
      <c r="D1762">
        <v>7</v>
      </c>
      <c r="E1762">
        <v>0</v>
      </c>
    </row>
    <row r="1763" spans="1:5" x14ac:dyDescent="0.35">
      <c r="A1763">
        <v>10926</v>
      </c>
      <c r="B1763">
        <v>72</v>
      </c>
      <c r="C1763">
        <v>34.799999999999997</v>
      </c>
      <c r="D1763">
        <v>10</v>
      </c>
      <c r="E1763">
        <v>0</v>
      </c>
    </row>
    <row r="1764" spans="1:5" x14ac:dyDescent="0.35">
      <c r="A1764">
        <v>10927</v>
      </c>
      <c r="B1764">
        <v>20</v>
      </c>
      <c r="C1764">
        <v>81</v>
      </c>
      <c r="D1764">
        <v>5</v>
      </c>
      <c r="E1764">
        <v>0</v>
      </c>
    </row>
    <row r="1765" spans="1:5" x14ac:dyDescent="0.35">
      <c r="A1765">
        <v>10927</v>
      </c>
      <c r="B1765">
        <v>52</v>
      </c>
      <c r="C1765">
        <v>7</v>
      </c>
      <c r="D1765">
        <v>5</v>
      </c>
      <c r="E1765">
        <v>0</v>
      </c>
    </row>
    <row r="1766" spans="1:5" x14ac:dyDescent="0.35">
      <c r="A1766">
        <v>10927</v>
      </c>
      <c r="B1766">
        <v>76</v>
      </c>
      <c r="C1766">
        <v>18</v>
      </c>
      <c r="D1766">
        <v>20</v>
      </c>
      <c r="E1766">
        <v>0</v>
      </c>
    </row>
    <row r="1767" spans="1:5" x14ac:dyDescent="0.35">
      <c r="A1767">
        <v>10928</v>
      </c>
      <c r="B1767">
        <v>47</v>
      </c>
      <c r="C1767">
        <v>9.5</v>
      </c>
      <c r="D1767">
        <v>5</v>
      </c>
      <c r="E1767">
        <v>0</v>
      </c>
    </row>
    <row r="1768" spans="1:5" x14ac:dyDescent="0.35">
      <c r="A1768">
        <v>10928</v>
      </c>
      <c r="B1768">
        <v>76</v>
      </c>
      <c r="C1768">
        <v>18</v>
      </c>
      <c r="D1768">
        <v>5</v>
      </c>
      <c r="E1768">
        <v>0</v>
      </c>
    </row>
    <row r="1769" spans="1:5" x14ac:dyDescent="0.35">
      <c r="A1769">
        <v>10929</v>
      </c>
      <c r="B1769">
        <v>21</v>
      </c>
      <c r="C1769">
        <v>10</v>
      </c>
      <c r="D1769">
        <v>60</v>
      </c>
      <c r="E1769">
        <v>0</v>
      </c>
    </row>
    <row r="1770" spans="1:5" x14ac:dyDescent="0.35">
      <c r="A1770">
        <v>10929</v>
      </c>
      <c r="B1770">
        <v>75</v>
      </c>
      <c r="C1770">
        <v>7.75</v>
      </c>
      <c r="D1770">
        <v>49</v>
      </c>
      <c r="E1770">
        <v>0</v>
      </c>
    </row>
    <row r="1771" spans="1:5" x14ac:dyDescent="0.35">
      <c r="A1771">
        <v>10929</v>
      </c>
      <c r="B1771">
        <v>77</v>
      </c>
      <c r="C1771">
        <v>13</v>
      </c>
      <c r="D1771">
        <v>15</v>
      </c>
      <c r="E1771">
        <v>0</v>
      </c>
    </row>
    <row r="1772" spans="1:5" x14ac:dyDescent="0.35">
      <c r="A1772">
        <v>10930</v>
      </c>
      <c r="B1772">
        <v>21</v>
      </c>
      <c r="C1772">
        <v>10</v>
      </c>
      <c r="D1772">
        <v>36</v>
      </c>
      <c r="E1772">
        <v>0</v>
      </c>
    </row>
    <row r="1773" spans="1:5" x14ac:dyDescent="0.35">
      <c r="A1773">
        <v>10930</v>
      </c>
      <c r="B1773">
        <v>27</v>
      </c>
      <c r="C1773">
        <v>43.9</v>
      </c>
      <c r="D1773">
        <v>25</v>
      </c>
      <c r="E1773">
        <v>0</v>
      </c>
    </row>
    <row r="1774" spans="1:5" x14ac:dyDescent="0.35">
      <c r="A1774">
        <v>10930</v>
      </c>
      <c r="B1774">
        <v>55</v>
      </c>
      <c r="C1774">
        <v>24</v>
      </c>
      <c r="D1774">
        <v>25</v>
      </c>
      <c r="E1774">
        <v>0.2</v>
      </c>
    </row>
    <row r="1775" spans="1:5" x14ac:dyDescent="0.35">
      <c r="A1775">
        <v>10930</v>
      </c>
      <c r="B1775">
        <v>58</v>
      </c>
      <c r="C1775">
        <v>13.25</v>
      </c>
      <c r="D1775">
        <v>30</v>
      </c>
      <c r="E1775">
        <v>0.2</v>
      </c>
    </row>
    <row r="1776" spans="1:5" x14ac:dyDescent="0.35">
      <c r="A1776">
        <v>10931</v>
      </c>
      <c r="B1776">
        <v>13</v>
      </c>
      <c r="C1776">
        <v>6</v>
      </c>
      <c r="D1776">
        <v>42</v>
      </c>
      <c r="E1776">
        <v>0.15</v>
      </c>
    </row>
    <row r="1777" spans="1:5" x14ac:dyDescent="0.35">
      <c r="A1777">
        <v>10931</v>
      </c>
      <c r="B1777">
        <v>57</v>
      </c>
      <c r="C1777">
        <v>19.5</v>
      </c>
      <c r="D1777">
        <v>30</v>
      </c>
      <c r="E1777">
        <v>0</v>
      </c>
    </row>
    <row r="1778" spans="1:5" x14ac:dyDescent="0.35">
      <c r="A1778">
        <v>10932</v>
      </c>
      <c r="B1778">
        <v>16</v>
      </c>
      <c r="C1778">
        <v>17.45</v>
      </c>
      <c r="D1778">
        <v>30</v>
      </c>
      <c r="E1778">
        <v>0.1</v>
      </c>
    </row>
    <row r="1779" spans="1:5" x14ac:dyDescent="0.35">
      <c r="A1779">
        <v>10932</v>
      </c>
      <c r="B1779">
        <v>62</v>
      </c>
      <c r="C1779">
        <v>49.3</v>
      </c>
      <c r="D1779">
        <v>14</v>
      </c>
      <c r="E1779">
        <v>0.1</v>
      </c>
    </row>
    <row r="1780" spans="1:5" x14ac:dyDescent="0.35">
      <c r="A1780">
        <v>10932</v>
      </c>
      <c r="B1780">
        <v>72</v>
      </c>
      <c r="C1780">
        <v>34.799999999999997</v>
      </c>
      <c r="D1780">
        <v>16</v>
      </c>
      <c r="E1780">
        <v>0</v>
      </c>
    </row>
    <row r="1781" spans="1:5" x14ac:dyDescent="0.35">
      <c r="A1781">
        <v>10932</v>
      </c>
      <c r="B1781">
        <v>75</v>
      </c>
      <c r="C1781">
        <v>7.75</v>
      </c>
      <c r="D1781">
        <v>20</v>
      </c>
      <c r="E1781">
        <v>0.1</v>
      </c>
    </row>
    <row r="1782" spans="1:5" x14ac:dyDescent="0.35">
      <c r="A1782">
        <v>10933</v>
      </c>
      <c r="B1782">
        <v>53</v>
      </c>
      <c r="C1782">
        <v>32.799999999999997</v>
      </c>
      <c r="D1782">
        <v>2</v>
      </c>
      <c r="E1782">
        <v>0</v>
      </c>
    </row>
    <row r="1783" spans="1:5" x14ac:dyDescent="0.35">
      <c r="A1783">
        <v>10933</v>
      </c>
      <c r="B1783">
        <v>61</v>
      </c>
      <c r="C1783">
        <v>28.5</v>
      </c>
      <c r="D1783">
        <v>30</v>
      </c>
      <c r="E1783">
        <v>0</v>
      </c>
    </row>
    <row r="1784" spans="1:5" x14ac:dyDescent="0.35">
      <c r="A1784">
        <v>10934</v>
      </c>
      <c r="B1784">
        <v>6</v>
      </c>
      <c r="C1784">
        <v>25</v>
      </c>
      <c r="D1784">
        <v>20</v>
      </c>
      <c r="E1784">
        <v>0</v>
      </c>
    </row>
    <row r="1785" spans="1:5" x14ac:dyDescent="0.35">
      <c r="A1785">
        <v>10935</v>
      </c>
      <c r="B1785">
        <v>1</v>
      </c>
      <c r="C1785">
        <v>18</v>
      </c>
      <c r="D1785">
        <v>21</v>
      </c>
      <c r="E1785">
        <v>0</v>
      </c>
    </row>
    <row r="1786" spans="1:5" x14ac:dyDescent="0.35">
      <c r="A1786">
        <v>10935</v>
      </c>
      <c r="B1786">
        <v>18</v>
      </c>
      <c r="C1786">
        <v>62.5</v>
      </c>
      <c r="D1786">
        <v>4</v>
      </c>
      <c r="E1786">
        <v>0.25</v>
      </c>
    </row>
    <row r="1787" spans="1:5" x14ac:dyDescent="0.35">
      <c r="A1787">
        <v>10935</v>
      </c>
      <c r="B1787">
        <v>23</v>
      </c>
      <c r="C1787">
        <v>9</v>
      </c>
      <c r="D1787">
        <v>8</v>
      </c>
      <c r="E1787">
        <v>0.25</v>
      </c>
    </row>
    <row r="1788" spans="1:5" x14ac:dyDescent="0.35">
      <c r="A1788">
        <v>10936</v>
      </c>
      <c r="B1788">
        <v>36</v>
      </c>
      <c r="C1788">
        <v>19</v>
      </c>
      <c r="D1788">
        <v>30</v>
      </c>
      <c r="E1788">
        <v>0.2</v>
      </c>
    </row>
    <row r="1789" spans="1:5" x14ac:dyDescent="0.35">
      <c r="A1789">
        <v>10937</v>
      </c>
      <c r="B1789">
        <v>28</v>
      </c>
      <c r="C1789">
        <v>45.6</v>
      </c>
      <c r="D1789">
        <v>8</v>
      </c>
      <c r="E1789">
        <v>0</v>
      </c>
    </row>
    <row r="1790" spans="1:5" x14ac:dyDescent="0.35">
      <c r="A1790">
        <v>10937</v>
      </c>
      <c r="B1790">
        <v>34</v>
      </c>
      <c r="C1790">
        <v>14</v>
      </c>
      <c r="D1790">
        <v>20</v>
      </c>
      <c r="E1790">
        <v>0</v>
      </c>
    </row>
    <row r="1791" spans="1:5" x14ac:dyDescent="0.35">
      <c r="A1791">
        <v>10938</v>
      </c>
      <c r="B1791">
        <v>13</v>
      </c>
      <c r="C1791">
        <v>6</v>
      </c>
      <c r="D1791">
        <v>20</v>
      </c>
      <c r="E1791">
        <v>0.25</v>
      </c>
    </row>
    <row r="1792" spans="1:5" x14ac:dyDescent="0.35">
      <c r="A1792">
        <v>10938</v>
      </c>
      <c r="B1792">
        <v>43</v>
      </c>
      <c r="C1792">
        <v>46</v>
      </c>
      <c r="D1792">
        <v>24</v>
      </c>
      <c r="E1792">
        <v>0.25</v>
      </c>
    </row>
    <row r="1793" spans="1:5" x14ac:dyDescent="0.35">
      <c r="A1793">
        <v>10938</v>
      </c>
      <c r="B1793">
        <v>60</v>
      </c>
      <c r="C1793">
        <v>34</v>
      </c>
      <c r="D1793">
        <v>49</v>
      </c>
      <c r="E1793">
        <v>0.25</v>
      </c>
    </row>
    <row r="1794" spans="1:5" x14ac:dyDescent="0.35">
      <c r="A1794">
        <v>10938</v>
      </c>
      <c r="B1794">
        <v>71</v>
      </c>
      <c r="C1794">
        <v>21.5</v>
      </c>
      <c r="D1794">
        <v>35</v>
      </c>
      <c r="E1794">
        <v>0.25</v>
      </c>
    </row>
    <row r="1795" spans="1:5" x14ac:dyDescent="0.35">
      <c r="A1795">
        <v>10939</v>
      </c>
      <c r="B1795">
        <v>2</v>
      </c>
      <c r="C1795">
        <v>19</v>
      </c>
      <c r="D1795">
        <v>10</v>
      </c>
      <c r="E1795">
        <v>0.15</v>
      </c>
    </row>
    <row r="1796" spans="1:5" x14ac:dyDescent="0.35">
      <c r="A1796">
        <v>10939</v>
      </c>
      <c r="B1796">
        <v>67</v>
      </c>
      <c r="C1796">
        <v>14</v>
      </c>
      <c r="D1796">
        <v>40</v>
      </c>
      <c r="E1796">
        <v>0.15</v>
      </c>
    </row>
    <row r="1797" spans="1:5" x14ac:dyDescent="0.35">
      <c r="A1797">
        <v>10940</v>
      </c>
      <c r="B1797">
        <v>7</v>
      </c>
      <c r="C1797">
        <v>30</v>
      </c>
      <c r="D1797">
        <v>8</v>
      </c>
      <c r="E1797">
        <v>0</v>
      </c>
    </row>
    <row r="1798" spans="1:5" x14ac:dyDescent="0.35">
      <c r="A1798">
        <v>10940</v>
      </c>
      <c r="B1798">
        <v>13</v>
      </c>
      <c r="C1798">
        <v>6</v>
      </c>
      <c r="D1798">
        <v>20</v>
      </c>
      <c r="E1798">
        <v>0</v>
      </c>
    </row>
    <row r="1799" spans="1:5" x14ac:dyDescent="0.35">
      <c r="A1799">
        <v>10941</v>
      </c>
      <c r="B1799">
        <v>31</v>
      </c>
      <c r="C1799">
        <v>12.5</v>
      </c>
      <c r="D1799">
        <v>44</v>
      </c>
      <c r="E1799">
        <v>0.25</v>
      </c>
    </row>
    <row r="1800" spans="1:5" x14ac:dyDescent="0.35">
      <c r="A1800">
        <v>10941</v>
      </c>
      <c r="B1800">
        <v>62</v>
      </c>
      <c r="C1800">
        <v>49.3</v>
      </c>
      <c r="D1800">
        <v>30</v>
      </c>
      <c r="E1800">
        <v>0.25</v>
      </c>
    </row>
    <row r="1801" spans="1:5" x14ac:dyDescent="0.35">
      <c r="A1801">
        <v>10941</v>
      </c>
      <c r="B1801">
        <v>68</v>
      </c>
      <c r="C1801">
        <v>12.5</v>
      </c>
      <c r="D1801">
        <v>80</v>
      </c>
      <c r="E1801">
        <v>0.25</v>
      </c>
    </row>
    <row r="1802" spans="1:5" x14ac:dyDescent="0.35">
      <c r="A1802">
        <v>10941</v>
      </c>
      <c r="B1802">
        <v>72</v>
      </c>
      <c r="C1802">
        <v>34.799999999999997</v>
      </c>
      <c r="D1802">
        <v>50</v>
      </c>
      <c r="E1802">
        <v>0</v>
      </c>
    </row>
    <row r="1803" spans="1:5" x14ac:dyDescent="0.35">
      <c r="A1803">
        <v>10942</v>
      </c>
      <c r="B1803">
        <v>49</v>
      </c>
      <c r="C1803">
        <v>20</v>
      </c>
      <c r="D1803">
        <v>28</v>
      </c>
      <c r="E1803">
        <v>0</v>
      </c>
    </row>
    <row r="1804" spans="1:5" x14ac:dyDescent="0.35">
      <c r="A1804">
        <v>10943</v>
      </c>
      <c r="B1804">
        <v>13</v>
      </c>
      <c r="C1804">
        <v>6</v>
      </c>
      <c r="D1804">
        <v>15</v>
      </c>
      <c r="E1804">
        <v>0</v>
      </c>
    </row>
    <row r="1805" spans="1:5" x14ac:dyDescent="0.35">
      <c r="A1805">
        <v>10943</v>
      </c>
      <c r="B1805">
        <v>22</v>
      </c>
      <c r="C1805">
        <v>21</v>
      </c>
      <c r="D1805">
        <v>21</v>
      </c>
      <c r="E1805">
        <v>0</v>
      </c>
    </row>
    <row r="1806" spans="1:5" x14ac:dyDescent="0.35">
      <c r="A1806">
        <v>10943</v>
      </c>
      <c r="B1806">
        <v>46</v>
      </c>
      <c r="C1806">
        <v>12</v>
      </c>
      <c r="D1806">
        <v>15</v>
      </c>
      <c r="E1806">
        <v>0</v>
      </c>
    </row>
    <row r="1807" spans="1:5" x14ac:dyDescent="0.35">
      <c r="A1807">
        <v>10944</v>
      </c>
      <c r="B1807">
        <v>11</v>
      </c>
      <c r="C1807">
        <v>21</v>
      </c>
      <c r="D1807">
        <v>5</v>
      </c>
      <c r="E1807">
        <v>0.25</v>
      </c>
    </row>
    <row r="1808" spans="1:5" x14ac:dyDescent="0.35">
      <c r="A1808">
        <v>10944</v>
      </c>
      <c r="B1808">
        <v>44</v>
      </c>
      <c r="C1808">
        <v>19.45</v>
      </c>
      <c r="D1808">
        <v>18</v>
      </c>
      <c r="E1808">
        <v>0.25</v>
      </c>
    </row>
    <row r="1809" spans="1:5" x14ac:dyDescent="0.35">
      <c r="A1809">
        <v>10944</v>
      </c>
      <c r="B1809">
        <v>56</v>
      </c>
      <c r="C1809">
        <v>38</v>
      </c>
      <c r="D1809">
        <v>18</v>
      </c>
      <c r="E1809">
        <v>0</v>
      </c>
    </row>
    <row r="1810" spans="1:5" x14ac:dyDescent="0.35">
      <c r="A1810">
        <v>10945</v>
      </c>
      <c r="B1810">
        <v>13</v>
      </c>
      <c r="C1810">
        <v>6</v>
      </c>
      <c r="D1810">
        <v>20</v>
      </c>
      <c r="E1810">
        <v>0</v>
      </c>
    </row>
    <row r="1811" spans="1:5" x14ac:dyDescent="0.35">
      <c r="A1811">
        <v>10945</v>
      </c>
      <c r="B1811">
        <v>31</v>
      </c>
      <c r="C1811">
        <v>12.5</v>
      </c>
      <c r="D1811">
        <v>10</v>
      </c>
      <c r="E1811">
        <v>0</v>
      </c>
    </row>
    <row r="1812" spans="1:5" x14ac:dyDescent="0.35">
      <c r="A1812">
        <v>10946</v>
      </c>
      <c r="B1812">
        <v>10</v>
      </c>
      <c r="C1812">
        <v>31</v>
      </c>
      <c r="D1812">
        <v>25</v>
      </c>
      <c r="E1812">
        <v>0</v>
      </c>
    </row>
    <row r="1813" spans="1:5" x14ac:dyDescent="0.35">
      <c r="A1813">
        <v>10946</v>
      </c>
      <c r="B1813">
        <v>24</v>
      </c>
      <c r="C1813">
        <v>4.5</v>
      </c>
      <c r="D1813">
        <v>25</v>
      </c>
      <c r="E1813">
        <v>0</v>
      </c>
    </row>
    <row r="1814" spans="1:5" x14ac:dyDescent="0.35">
      <c r="A1814">
        <v>10946</v>
      </c>
      <c r="B1814">
        <v>77</v>
      </c>
      <c r="C1814">
        <v>13</v>
      </c>
      <c r="D1814">
        <v>40</v>
      </c>
      <c r="E1814">
        <v>0</v>
      </c>
    </row>
    <row r="1815" spans="1:5" x14ac:dyDescent="0.35">
      <c r="A1815">
        <v>10947</v>
      </c>
      <c r="B1815">
        <v>59</v>
      </c>
      <c r="C1815">
        <v>55</v>
      </c>
      <c r="D1815">
        <v>4</v>
      </c>
      <c r="E1815">
        <v>0</v>
      </c>
    </row>
    <row r="1816" spans="1:5" x14ac:dyDescent="0.35">
      <c r="A1816">
        <v>10948</v>
      </c>
      <c r="B1816">
        <v>50</v>
      </c>
      <c r="C1816">
        <v>16.25</v>
      </c>
      <c r="D1816">
        <v>9</v>
      </c>
      <c r="E1816">
        <v>0</v>
      </c>
    </row>
    <row r="1817" spans="1:5" x14ac:dyDescent="0.35">
      <c r="A1817">
        <v>10948</v>
      </c>
      <c r="B1817">
        <v>51</v>
      </c>
      <c r="C1817">
        <v>53</v>
      </c>
      <c r="D1817">
        <v>40</v>
      </c>
      <c r="E1817">
        <v>0</v>
      </c>
    </row>
    <row r="1818" spans="1:5" x14ac:dyDescent="0.35">
      <c r="A1818">
        <v>10948</v>
      </c>
      <c r="B1818">
        <v>55</v>
      </c>
      <c r="C1818">
        <v>24</v>
      </c>
      <c r="D1818">
        <v>4</v>
      </c>
      <c r="E1818">
        <v>0</v>
      </c>
    </row>
    <row r="1819" spans="1:5" x14ac:dyDescent="0.35">
      <c r="A1819">
        <v>10949</v>
      </c>
      <c r="B1819">
        <v>6</v>
      </c>
      <c r="C1819">
        <v>25</v>
      </c>
      <c r="D1819">
        <v>12</v>
      </c>
      <c r="E1819">
        <v>0</v>
      </c>
    </row>
    <row r="1820" spans="1:5" x14ac:dyDescent="0.35">
      <c r="A1820">
        <v>10949</v>
      </c>
      <c r="B1820">
        <v>10</v>
      </c>
      <c r="C1820">
        <v>31</v>
      </c>
      <c r="D1820">
        <v>30</v>
      </c>
      <c r="E1820">
        <v>0</v>
      </c>
    </row>
    <row r="1821" spans="1:5" x14ac:dyDescent="0.35">
      <c r="A1821">
        <v>10949</v>
      </c>
      <c r="B1821">
        <v>17</v>
      </c>
      <c r="C1821">
        <v>39</v>
      </c>
      <c r="D1821">
        <v>6</v>
      </c>
      <c r="E1821">
        <v>0</v>
      </c>
    </row>
    <row r="1822" spans="1:5" x14ac:dyDescent="0.35">
      <c r="A1822">
        <v>10949</v>
      </c>
      <c r="B1822">
        <v>62</v>
      </c>
      <c r="C1822">
        <v>49.3</v>
      </c>
      <c r="D1822">
        <v>60</v>
      </c>
      <c r="E1822">
        <v>0</v>
      </c>
    </row>
    <row r="1823" spans="1:5" x14ac:dyDescent="0.35">
      <c r="A1823">
        <v>10950</v>
      </c>
      <c r="B1823">
        <v>4</v>
      </c>
      <c r="C1823">
        <v>22</v>
      </c>
      <c r="D1823">
        <v>5</v>
      </c>
      <c r="E1823">
        <v>0</v>
      </c>
    </row>
    <row r="1824" spans="1:5" x14ac:dyDescent="0.35">
      <c r="A1824">
        <v>10951</v>
      </c>
      <c r="B1824">
        <v>33</v>
      </c>
      <c r="C1824">
        <v>2.5</v>
      </c>
      <c r="D1824">
        <v>15</v>
      </c>
      <c r="E1824">
        <v>0.05</v>
      </c>
    </row>
    <row r="1825" spans="1:5" x14ac:dyDescent="0.35">
      <c r="A1825">
        <v>10951</v>
      </c>
      <c r="B1825">
        <v>41</v>
      </c>
      <c r="C1825">
        <v>9.65</v>
      </c>
      <c r="D1825">
        <v>6</v>
      </c>
      <c r="E1825">
        <v>0.05</v>
      </c>
    </row>
    <row r="1826" spans="1:5" x14ac:dyDescent="0.35">
      <c r="A1826">
        <v>10951</v>
      </c>
      <c r="B1826">
        <v>75</v>
      </c>
      <c r="C1826">
        <v>7.75</v>
      </c>
      <c r="D1826">
        <v>50</v>
      </c>
      <c r="E1826">
        <v>0.05</v>
      </c>
    </row>
    <row r="1827" spans="1:5" x14ac:dyDescent="0.35">
      <c r="A1827">
        <v>10952</v>
      </c>
      <c r="B1827">
        <v>6</v>
      </c>
      <c r="C1827">
        <v>25</v>
      </c>
      <c r="D1827">
        <v>16</v>
      </c>
      <c r="E1827">
        <v>0.05</v>
      </c>
    </row>
    <row r="1828" spans="1:5" x14ac:dyDescent="0.35">
      <c r="A1828">
        <v>10952</v>
      </c>
      <c r="B1828">
        <v>28</v>
      </c>
      <c r="C1828">
        <v>45.6</v>
      </c>
      <c r="D1828">
        <v>2</v>
      </c>
      <c r="E1828">
        <v>0</v>
      </c>
    </row>
    <row r="1829" spans="1:5" x14ac:dyDescent="0.35">
      <c r="A1829">
        <v>10953</v>
      </c>
      <c r="B1829">
        <v>20</v>
      </c>
      <c r="C1829">
        <v>81</v>
      </c>
      <c r="D1829">
        <v>50</v>
      </c>
      <c r="E1829">
        <v>0.05</v>
      </c>
    </row>
    <row r="1830" spans="1:5" x14ac:dyDescent="0.35">
      <c r="A1830">
        <v>10953</v>
      </c>
      <c r="B1830">
        <v>31</v>
      </c>
      <c r="C1830">
        <v>12.5</v>
      </c>
      <c r="D1830">
        <v>50</v>
      </c>
      <c r="E1830">
        <v>0.05</v>
      </c>
    </row>
    <row r="1831" spans="1:5" x14ac:dyDescent="0.35">
      <c r="A1831">
        <v>10954</v>
      </c>
      <c r="B1831">
        <v>16</v>
      </c>
      <c r="C1831">
        <v>17.45</v>
      </c>
      <c r="D1831">
        <v>28</v>
      </c>
      <c r="E1831">
        <v>0.15</v>
      </c>
    </row>
    <row r="1832" spans="1:5" x14ac:dyDescent="0.35">
      <c r="A1832">
        <v>10954</v>
      </c>
      <c r="B1832">
        <v>31</v>
      </c>
      <c r="C1832">
        <v>12.5</v>
      </c>
      <c r="D1832">
        <v>25</v>
      </c>
      <c r="E1832">
        <v>0.15</v>
      </c>
    </row>
    <row r="1833" spans="1:5" x14ac:dyDescent="0.35">
      <c r="A1833">
        <v>10954</v>
      </c>
      <c r="B1833">
        <v>45</v>
      </c>
      <c r="C1833">
        <v>9.5</v>
      </c>
      <c r="D1833">
        <v>30</v>
      </c>
      <c r="E1833">
        <v>0</v>
      </c>
    </row>
    <row r="1834" spans="1:5" x14ac:dyDescent="0.35">
      <c r="A1834">
        <v>10954</v>
      </c>
      <c r="B1834">
        <v>60</v>
      </c>
      <c r="C1834">
        <v>34</v>
      </c>
      <c r="D1834">
        <v>24</v>
      </c>
      <c r="E1834">
        <v>0.15</v>
      </c>
    </row>
    <row r="1835" spans="1:5" x14ac:dyDescent="0.35">
      <c r="A1835">
        <v>10955</v>
      </c>
      <c r="B1835">
        <v>75</v>
      </c>
      <c r="C1835">
        <v>7.75</v>
      </c>
      <c r="D1835">
        <v>12</v>
      </c>
      <c r="E1835">
        <v>0.2</v>
      </c>
    </row>
    <row r="1836" spans="1:5" x14ac:dyDescent="0.35">
      <c r="A1836">
        <v>10956</v>
      </c>
      <c r="B1836">
        <v>21</v>
      </c>
      <c r="C1836">
        <v>10</v>
      </c>
      <c r="D1836">
        <v>12</v>
      </c>
      <c r="E1836">
        <v>0</v>
      </c>
    </row>
    <row r="1837" spans="1:5" x14ac:dyDescent="0.35">
      <c r="A1837">
        <v>10956</v>
      </c>
      <c r="B1837">
        <v>47</v>
      </c>
      <c r="C1837">
        <v>9.5</v>
      </c>
      <c r="D1837">
        <v>14</v>
      </c>
      <c r="E1837">
        <v>0</v>
      </c>
    </row>
    <row r="1838" spans="1:5" x14ac:dyDescent="0.35">
      <c r="A1838">
        <v>10956</v>
      </c>
      <c r="B1838">
        <v>51</v>
      </c>
      <c r="C1838">
        <v>53</v>
      </c>
      <c r="D1838">
        <v>8</v>
      </c>
      <c r="E1838">
        <v>0</v>
      </c>
    </row>
    <row r="1839" spans="1:5" x14ac:dyDescent="0.35">
      <c r="A1839">
        <v>10957</v>
      </c>
      <c r="B1839">
        <v>30</v>
      </c>
      <c r="C1839">
        <v>25.89</v>
      </c>
      <c r="D1839">
        <v>30</v>
      </c>
      <c r="E1839">
        <v>0</v>
      </c>
    </row>
    <row r="1840" spans="1:5" x14ac:dyDescent="0.35">
      <c r="A1840">
        <v>10957</v>
      </c>
      <c r="B1840">
        <v>35</v>
      </c>
      <c r="C1840">
        <v>18</v>
      </c>
      <c r="D1840">
        <v>40</v>
      </c>
      <c r="E1840">
        <v>0</v>
      </c>
    </row>
    <row r="1841" spans="1:5" x14ac:dyDescent="0.35">
      <c r="A1841">
        <v>10957</v>
      </c>
      <c r="B1841">
        <v>64</v>
      </c>
      <c r="C1841">
        <v>33.25</v>
      </c>
      <c r="D1841">
        <v>8</v>
      </c>
      <c r="E1841">
        <v>0</v>
      </c>
    </row>
    <row r="1842" spans="1:5" x14ac:dyDescent="0.35">
      <c r="A1842">
        <v>10958</v>
      </c>
      <c r="B1842">
        <v>5</v>
      </c>
      <c r="C1842">
        <v>21.35</v>
      </c>
      <c r="D1842">
        <v>20</v>
      </c>
      <c r="E1842">
        <v>0</v>
      </c>
    </row>
    <row r="1843" spans="1:5" x14ac:dyDescent="0.35">
      <c r="A1843">
        <v>10958</v>
      </c>
      <c r="B1843">
        <v>7</v>
      </c>
      <c r="C1843">
        <v>30</v>
      </c>
      <c r="D1843">
        <v>6</v>
      </c>
      <c r="E1843">
        <v>0</v>
      </c>
    </row>
    <row r="1844" spans="1:5" x14ac:dyDescent="0.35">
      <c r="A1844">
        <v>10958</v>
      </c>
      <c r="B1844">
        <v>72</v>
      </c>
      <c r="C1844">
        <v>34.799999999999997</v>
      </c>
      <c r="D1844">
        <v>5</v>
      </c>
      <c r="E1844">
        <v>0</v>
      </c>
    </row>
    <row r="1845" spans="1:5" x14ac:dyDescent="0.35">
      <c r="A1845">
        <v>10959</v>
      </c>
      <c r="B1845">
        <v>75</v>
      </c>
      <c r="C1845">
        <v>7.75</v>
      </c>
      <c r="D1845">
        <v>20</v>
      </c>
      <c r="E1845">
        <v>0.15</v>
      </c>
    </row>
    <row r="1846" spans="1:5" x14ac:dyDescent="0.35">
      <c r="A1846">
        <v>10960</v>
      </c>
      <c r="B1846">
        <v>24</v>
      </c>
      <c r="C1846">
        <v>4.5</v>
      </c>
      <c r="D1846">
        <v>10</v>
      </c>
      <c r="E1846">
        <v>0.25</v>
      </c>
    </row>
    <row r="1847" spans="1:5" x14ac:dyDescent="0.35">
      <c r="A1847">
        <v>10960</v>
      </c>
      <c r="B1847">
        <v>41</v>
      </c>
      <c r="C1847">
        <v>9.65</v>
      </c>
      <c r="D1847">
        <v>24</v>
      </c>
      <c r="E1847">
        <v>0</v>
      </c>
    </row>
    <row r="1848" spans="1:5" x14ac:dyDescent="0.35">
      <c r="A1848">
        <v>10961</v>
      </c>
      <c r="B1848">
        <v>52</v>
      </c>
      <c r="C1848">
        <v>7</v>
      </c>
      <c r="D1848">
        <v>6</v>
      </c>
      <c r="E1848">
        <v>0.05</v>
      </c>
    </row>
    <row r="1849" spans="1:5" x14ac:dyDescent="0.35">
      <c r="A1849">
        <v>10961</v>
      </c>
      <c r="B1849">
        <v>76</v>
      </c>
      <c r="C1849">
        <v>18</v>
      </c>
      <c r="D1849">
        <v>60</v>
      </c>
      <c r="E1849">
        <v>0</v>
      </c>
    </row>
    <row r="1850" spans="1:5" x14ac:dyDescent="0.35">
      <c r="A1850">
        <v>10962</v>
      </c>
      <c r="B1850">
        <v>7</v>
      </c>
      <c r="C1850">
        <v>30</v>
      </c>
      <c r="D1850">
        <v>45</v>
      </c>
      <c r="E1850">
        <v>0</v>
      </c>
    </row>
    <row r="1851" spans="1:5" x14ac:dyDescent="0.35">
      <c r="A1851">
        <v>10962</v>
      </c>
      <c r="B1851">
        <v>13</v>
      </c>
      <c r="C1851">
        <v>6</v>
      </c>
      <c r="D1851">
        <v>77</v>
      </c>
      <c r="E1851">
        <v>0</v>
      </c>
    </row>
    <row r="1852" spans="1:5" x14ac:dyDescent="0.35">
      <c r="A1852">
        <v>10962</v>
      </c>
      <c r="B1852">
        <v>53</v>
      </c>
      <c r="C1852">
        <v>32.799999999999997</v>
      </c>
      <c r="D1852">
        <v>20</v>
      </c>
      <c r="E1852">
        <v>0</v>
      </c>
    </row>
    <row r="1853" spans="1:5" x14ac:dyDescent="0.35">
      <c r="A1853">
        <v>10962</v>
      </c>
      <c r="B1853">
        <v>69</v>
      </c>
      <c r="C1853">
        <v>36</v>
      </c>
      <c r="D1853">
        <v>9</v>
      </c>
      <c r="E1853">
        <v>0</v>
      </c>
    </row>
    <row r="1854" spans="1:5" x14ac:dyDescent="0.35">
      <c r="A1854">
        <v>10962</v>
      </c>
      <c r="B1854">
        <v>76</v>
      </c>
      <c r="C1854">
        <v>18</v>
      </c>
      <c r="D1854">
        <v>44</v>
      </c>
      <c r="E1854">
        <v>0</v>
      </c>
    </row>
    <row r="1855" spans="1:5" x14ac:dyDescent="0.35">
      <c r="A1855">
        <v>10963</v>
      </c>
      <c r="B1855">
        <v>60</v>
      </c>
      <c r="C1855">
        <v>34</v>
      </c>
      <c r="D1855">
        <v>2</v>
      </c>
      <c r="E1855">
        <v>0.15</v>
      </c>
    </row>
    <row r="1856" spans="1:5" x14ac:dyDescent="0.35">
      <c r="A1856">
        <v>10964</v>
      </c>
      <c r="B1856">
        <v>18</v>
      </c>
      <c r="C1856">
        <v>62.5</v>
      </c>
      <c r="D1856">
        <v>6</v>
      </c>
      <c r="E1856">
        <v>0</v>
      </c>
    </row>
    <row r="1857" spans="1:5" x14ac:dyDescent="0.35">
      <c r="A1857">
        <v>10964</v>
      </c>
      <c r="B1857">
        <v>38</v>
      </c>
      <c r="C1857">
        <v>263.5</v>
      </c>
      <c r="D1857">
        <v>5</v>
      </c>
      <c r="E1857">
        <v>0</v>
      </c>
    </row>
    <row r="1858" spans="1:5" x14ac:dyDescent="0.35">
      <c r="A1858">
        <v>10964</v>
      </c>
      <c r="B1858">
        <v>69</v>
      </c>
      <c r="C1858">
        <v>36</v>
      </c>
      <c r="D1858">
        <v>10</v>
      </c>
      <c r="E1858">
        <v>0</v>
      </c>
    </row>
    <row r="1859" spans="1:5" x14ac:dyDescent="0.35">
      <c r="A1859">
        <v>10965</v>
      </c>
      <c r="B1859">
        <v>51</v>
      </c>
      <c r="C1859">
        <v>53</v>
      </c>
      <c r="D1859">
        <v>16</v>
      </c>
      <c r="E1859">
        <v>0</v>
      </c>
    </row>
    <row r="1860" spans="1:5" x14ac:dyDescent="0.35">
      <c r="A1860">
        <v>10966</v>
      </c>
      <c r="B1860">
        <v>37</v>
      </c>
      <c r="C1860">
        <v>26</v>
      </c>
      <c r="D1860">
        <v>8</v>
      </c>
      <c r="E1860">
        <v>0</v>
      </c>
    </row>
    <row r="1861" spans="1:5" x14ac:dyDescent="0.35">
      <c r="A1861">
        <v>10966</v>
      </c>
      <c r="B1861">
        <v>56</v>
      </c>
      <c r="C1861">
        <v>38</v>
      </c>
      <c r="D1861">
        <v>12</v>
      </c>
      <c r="E1861">
        <v>0.15</v>
      </c>
    </row>
    <row r="1862" spans="1:5" x14ac:dyDescent="0.35">
      <c r="A1862">
        <v>10966</v>
      </c>
      <c r="B1862">
        <v>62</v>
      </c>
      <c r="C1862">
        <v>49.3</v>
      </c>
      <c r="D1862">
        <v>12</v>
      </c>
      <c r="E1862">
        <v>0.15</v>
      </c>
    </row>
    <row r="1863" spans="1:5" x14ac:dyDescent="0.35">
      <c r="A1863">
        <v>10967</v>
      </c>
      <c r="B1863">
        <v>19</v>
      </c>
      <c r="C1863">
        <v>9.1999999999999993</v>
      </c>
      <c r="D1863">
        <v>12</v>
      </c>
      <c r="E1863">
        <v>0</v>
      </c>
    </row>
    <row r="1864" spans="1:5" x14ac:dyDescent="0.35">
      <c r="A1864">
        <v>10967</v>
      </c>
      <c r="B1864">
        <v>49</v>
      </c>
      <c r="C1864">
        <v>20</v>
      </c>
      <c r="D1864">
        <v>40</v>
      </c>
      <c r="E1864">
        <v>0</v>
      </c>
    </row>
    <row r="1865" spans="1:5" x14ac:dyDescent="0.35">
      <c r="A1865">
        <v>10968</v>
      </c>
      <c r="B1865">
        <v>12</v>
      </c>
      <c r="C1865">
        <v>38</v>
      </c>
      <c r="D1865">
        <v>30</v>
      </c>
      <c r="E1865">
        <v>0</v>
      </c>
    </row>
    <row r="1866" spans="1:5" x14ac:dyDescent="0.35">
      <c r="A1866">
        <v>10968</v>
      </c>
      <c r="B1866">
        <v>24</v>
      </c>
      <c r="C1866">
        <v>4.5</v>
      </c>
      <c r="D1866">
        <v>30</v>
      </c>
      <c r="E1866">
        <v>0</v>
      </c>
    </row>
    <row r="1867" spans="1:5" x14ac:dyDescent="0.35">
      <c r="A1867">
        <v>10968</v>
      </c>
      <c r="B1867">
        <v>64</v>
      </c>
      <c r="C1867">
        <v>33.25</v>
      </c>
      <c r="D1867">
        <v>4</v>
      </c>
      <c r="E1867">
        <v>0</v>
      </c>
    </row>
    <row r="1868" spans="1:5" x14ac:dyDescent="0.35">
      <c r="A1868">
        <v>10969</v>
      </c>
      <c r="B1868">
        <v>46</v>
      </c>
      <c r="C1868">
        <v>12</v>
      </c>
      <c r="D1868">
        <v>9</v>
      </c>
      <c r="E1868">
        <v>0</v>
      </c>
    </row>
    <row r="1869" spans="1:5" x14ac:dyDescent="0.35">
      <c r="A1869">
        <v>10970</v>
      </c>
      <c r="B1869">
        <v>52</v>
      </c>
      <c r="C1869">
        <v>7</v>
      </c>
      <c r="D1869">
        <v>40</v>
      </c>
      <c r="E1869">
        <v>0.2</v>
      </c>
    </row>
    <row r="1870" spans="1:5" x14ac:dyDescent="0.35">
      <c r="A1870">
        <v>10971</v>
      </c>
      <c r="B1870">
        <v>29</v>
      </c>
      <c r="C1870">
        <v>123.79</v>
      </c>
      <c r="D1870">
        <v>14</v>
      </c>
      <c r="E1870">
        <v>0</v>
      </c>
    </row>
    <row r="1871" spans="1:5" x14ac:dyDescent="0.35">
      <c r="A1871">
        <v>10972</v>
      </c>
      <c r="B1871">
        <v>17</v>
      </c>
      <c r="C1871">
        <v>39</v>
      </c>
      <c r="D1871">
        <v>6</v>
      </c>
      <c r="E1871">
        <v>0</v>
      </c>
    </row>
    <row r="1872" spans="1:5" x14ac:dyDescent="0.35">
      <c r="A1872">
        <v>10972</v>
      </c>
      <c r="B1872">
        <v>33</v>
      </c>
      <c r="C1872">
        <v>2.5</v>
      </c>
      <c r="D1872">
        <v>7</v>
      </c>
      <c r="E1872">
        <v>0</v>
      </c>
    </row>
    <row r="1873" spans="1:5" x14ac:dyDescent="0.35">
      <c r="A1873">
        <v>10973</v>
      </c>
      <c r="B1873">
        <v>26</v>
      </c>
      <c r="C1873">
        <v>31.23</v>
      </c>
      <c r="D1873">
        <v>5</v>
      </c>
      <c r="E1873">
        <v>0</v>
      </c>
    </row>
    <row r="1874" spans="1:5" x14ac:dyDescent="0.35">
      <c r="A1874">
        <v>10973</v>
      </c>
      <c r="B1874">
        <v>41</v>
      </c>
      <c r="C1874">
        <v>9.65</v>
      </c>
      <c r="D1874">
        <v>6</v>
      </c>
      <c r="E1874">
        <v>0</v>
      </c>
    </row>
    <row r="1875" spans="1:5" x14ac:dyDescent="0.35">
      <c r="A1875">
        <v>10973</v>
      </c>
      <c r="B1875">
        <v>75</v>
      </c>
      <c r="C1875">
        <v>7.75</v>
      </c>
      <c r="D1875">
        <v>10</v>
      </c>
      <c r="E1875">
        <v>0</v>
      </c>
    </row>
    <row r="1876" spans="1:5" x14ac:dyDescent="0.35">
      <c r="A1876">
        <v>10974</v>
      </c>
      <c r="B1876">
        <v>63</v>
      </c>
      <c r="C1876">
        <v>43.9</v>
      </c>
      <c r="D1876">
        <v>10</v>
      </c>
      <c r="E1876">
        <v>0</v>
      </c>
    </row>
    <row r="1877" spans="1:5" x14ac:dyDescent="0.35">
      <c r="A1877">
        <v>10975</v>
      </c>
      <c r="B1877">
        <v>8</v>
      </c>
      <c r="C1877">
        <v>40</v>
      </c>
      <c r="D1877">
        <v>16</v>
      </c>
      <c r="E1877">
        <v>0</v>
      </c>
    </row>
    <row r="1878" spans="1:5" x14ac:dyDescent="0.35">
      <c r="A1878">
        <v>10975</v>
      </c>
      <c r="B1878">
        <v>75</v>
      </c>
      <c r="C1878">
        <v>7.75</v>
      </c>
      <c r="D1878">
        <v>10</v>
      </c>
      <c r="E1878">
        <v>0</v>
      </c>
    </row>
    <row r="1879" spans="1:5" x14ac:dyDescent="0.35">
      <c r="A1879">
        <v>10976</v>
      </c>
      <c r="B1879">
        <v>28</v>
      </c>
      <c r="C1879">
        <v>45.6</v>
      </c>
      <c r="D1879">
        <v>20</v>
      </c>
      <c r="E1879">
        <v>0</v>
      </c>
    </row>
    <row r="1880" spans="1:5" x14ac:dyDescent="0.35">
      <c r="A1880">
        <v>10977</v>
      </c>
      <c r="B1880">
        <v>39</v>
      </c>
      <c r="C1880">
        <v>18</v>
      </c>
      <c r="D1880">
        <v>30</v>
      </c>
      <c r="E1880">
        <v>0</v>
      </c>
    </row>
    <row r="1881" spans="1:5" x14ac:dyDescent="0.35">
      <c r="A1881">
        <v>10977</v>
      </c>
      <c r="B1881">
        <v>47</v>
      </c>
      <c r="C1881">
        <v>9.5</v>
      </c>
      <c r="D1881">
        <v>30</v>
      </c>
      <c r="E1881">
        <v>0</v>
      </c>
    </row>
    <row r="1882" spans="1:5" x14ac:dyDescent="0.35">
      <c r="A1882">
        <v>10977</v>
      </c>
      <c r="B1882">
        <v>51</v>
      </c>
      <c r="C1882">
        <v>53</v>
      </c>
      <c r="D1882">
        <v>10</v>
      </c>
      <c r="E1882">
        <v>0</v>
      </c>
    </row>
    <row r="1883" spans="1:5" x14ac:dyDescent="0.35">
      <c r="A1883">
        <v>10977</v>
      </c>
      <c r="B1883">
        <v>63</v>
      </c>
      <c r="C1883">
        <v>43.9</v>
      </c>
      <c r="D1883">
        <v>20</v>
      </c>
      <c r="E1883">
        <v>0</v>
      </c>
    </row>
    <row r="1884" spans="1:5" x14ac:dyDescent="0.35">
      <c r="A1884">
        <v>10978</v>
      </c>
      <c r="B1884">
        <v>8</v>
      </c>
      <c r="C1884">
        <v>40</v>
      </c>
      <c r="D1884">
        <v>20</v>
      </c>
      <c r="E1884">
        <v>0.15</v>
      </c>
    </row>
    <row r="1885" spans="1:5" x14ac:dyDescent="0.35">
      <c r="A1885">
        <v>10978</v>
      </c>
      <c r="B1885">
        <v>21</v>
      </c>
      <c r="C1885">
        <v>10</v>
      </c>
      <c r="D1885">
        <v>40</v>
      </c>
      <c r="E1885">
        <v>0.15</v>
      </c>
    </row>
    <row r="1886" spans="1:5" x14ac:dyDescent="0.35">
      <c r="A1886">
        <v>10978</v>
      </c>
      <c r="B1886">
        <v>40</v>
      </c>
      <c r="C1886">
        <v>18.399999999999999</v>
      </c>
      <c r="D1886">
        <v>10</v>
      </c>
      <c r="E1886">
        <v>0</v>
      </c>
    </row>
    <row r="1887" spans="1:5" x14ac:dyDescent="0.35">
      <c r="A1887">
        <v>10978</v>
      </c>
      <c r="B1887">
        <v>44</v>
      </c>
      <c r="C1887">
        <v>19.45</v>
      </c>
      <c r="D1887">
        <v>6</v>
      </c>
      <c r="E1887">
        <v>0.15</v>
      </c>
    </row>
    <row r="1888" spans="1:5" x14ac:dyDescent="0.35">
      <c r="A1888">
        <v>10979</v>
      </c>
      <c r="B1888">
        <v>7</v>
      </c>
      <c r="C1888">
        <v>30</v>
      </c>
      <c r="D1888">
        <v>18</v>
      </c>
      <c r="E1888">
        <v>0</v>
      </c>
    </row>
    <row r="1889" spans="1:5" x14ac:dyDescent="0.35">
      <c r="A1889">
        <v>10979</v>
      </c>
      <c r="B1889">
        <v>12</v>
      </c>
      <c r="C1889">
        <v>38</v>
      </c>
      <c r="D1889">
        <v>20</v>
      </c>
      <c r="E1889">
        <v>0</v>
      </c>
    </row>
    <row r="1890" spans="1:5" x14ac:dyDescent="0.35">
      <c r="A1890">
        <v>10979</v>
      </c>
      <c r="B1890">
        <v>24</v>
      </c>
      <c r="C1890">
        <v>4.5</v>
      </c>
      <c r="D1890">
        <v>80</v>
      </c>
      <c r="E1890">
        <v>0</v>
      </c>
    </row>
    <row r="1891" spans="1:5" x14ac:dyDescent="0.35">
      <c r="A1891">
        <v>10979</v>
      </c>
      <c r="B1891">
        <v>27</v>
      </c>
      <c r="C1891">
        <v>43.9</v>
      </c>
      <c r="D1891">
        <v>30</v>
      </c>
      <c r="E1891">
        <v>0</v>
      </c>
    </row>
    <row r="1892" spans="1:5" x14ac:dyDescent="0.35">
      <c r="A1892">
        <v>10979</v>
      </c>
      <c r="B1892">
        <v>31</v>
      </c>
      <c r="C1892">
        <v>12.5</v>
      </c>
      <c r="D1892">
        <v>24</v>
      </c>
      <c r="E1892">
        <v>0</v>
      </c>
    </row>
    <row r="1893" spans="1:5" x14ac:dyDescent="0.35">
      <c r="A1893">
        <v>10979</v>
      </c>
      <c r="B1893">
        <v>63</v>
      </c>
      <c r="C1893">
        <v>43.9</v>
      </c>
      <c r="D1893">
        <v>35</v>
      </c>
      <c r="E1893">
        <v>0</v>
      </c>
    </row>
    <row r="1894" spans="1:5" x14ac:dyDescent="0.35">
      <c r="A1894">
        <v>10980</v>
      </c>
      <c r="B1894">
        <v>75</v>
      </c>
      <c r="C1894">
        <v>7.75</v>
      </c>
      <c r="D1894">
        <v>40</v>
      </c>
      <c r="E1894">
        <v>0.2</v>
      </c>
    </row>
    <row r="1895" spans="1:5" x14ac:dyDescent="0.35">
      <c r="A1895">
        <v>10981</v>
      </c>
      <c r="B1895">
        <v>38</v>
      </c>
      <c r="C1895">
        <v>263.5</v>
      </c>
      <c r="D1895">
        <v>60</v>
      </c>
      <c r="E1895">
        <v>0</v>
      </c>
    </row>
    <row r="1896" spans="1:5" x14ac:dyDescent="0.35">
      <c r="A1896">
        <v>10982</v>
      </c>
      <c r="B1896">
        <v>7</v>
      </c>
      <c r="C1896">
        <v>30</v>
      </c>
      <c r="D1896">
        <v>20</v>
      </c>
      <c r="E1896">
        <v>0</v>
      </c>
    </row>
    <row r="1897" spans="1:5" x14ac:dyDescent="0.35">
      <c r="A1897">
        <v>10982</v>
      </c>
      <c r="B1897">
        <v>43</v>
      </c>
      <c r="C1897">
        <v>46</v>
      </c>
      <c r="D1897">
        <v>9</v>
      </c>
      <c r="E1897">
        <v>0</v>
      </c>
    </row>
    <row r="1898" spans="1:5" x14ac:dyDescent="0.35">
      <c r="A1898">
        <v>10983</v>
      </c>
      <c r="B1898">
        <v>13</v>
      </c>
      <c r="C1898">
        <v>6</v>
      </c>
      <c r="D1898">
        <v>84</v>
      </c>
      <c r="E1898">
        <v>0.15</v>
      </c>
    </row>
    <row r="1899" spans="1:5" x14ac:dyDescent="0.35">
      <c r="A1899">
        <v>10983</v>
      </c>
      <c r="B1899">
        <v>57</v>
      </c>
      <c r="C1899">
        <v>19.5</v>
      </c>
      <c r="D1899">
        <v>15</v>
      </c>
      <c r="E1899">
        <v>0</v>
      </c>
    </row>
    <row r="1900" spans="1:5" x14ac:dyDescent="0.35">
      <c r="A1900">
        <v>10984</v>
      </c>
      <c r="B1900">
        <v>16</v>
      </c>
      <c r="C1900">
        <v>17.45</v>
      </c>
      <c r="D1900">
        <v>55</v>
      </c>
      <c r="E1900">
        <v>0</v>
      </c>
    </row>
    <row r="1901" spans="1:5" x14ac:dyDescent="0.35">
      <c r="A1901">
        <v>10984</v>
      </c>
      <c r="B1901">
        <v>24</v>
      </c>
      <c r="C1901">
        <v>4.5</v>
      </c>
      <c r="D1901">
        <v>20</v>
      </c>
      <c r="E1901">
        <v>0</v>
      </c>
    </row>
    <row r="1902" spans="1:5" x14ac:dyDescent="0.35">
      <c r="A1902">
        <v>10984</v>
      </c>
      <c r="B1902">
        <v>36</v>
      </c>
      <c r="C1902">
        <v>19</v>
      </c>
      <c r="D1902">
        <v>40</v>
      </c>
      <c r="E1902">
        <v>0</v>
      </c>
    </row>
    <row r="1903" spans="1:5" x14ac:dyDescent="0.35">
      <c r="A1903">
        <v>10985</v>
      </c>
      <c r="B1903">
        <v>16</v>
      </c>
      <c r="C1903">
        <v>17.45</v>
      </c>
      <c r="D1903">
        <v>36</v>
      </c>
      <c r="E1903">
        <v>0.1</v>
      </c>
    </row>
    <row r="1904" spans="1:5" x14ac:dyDescent="0.35">
      <c r="A1904">
        <v>10985</v>
      </c>
      <c r="B1904">
        <v>18</v>
      </c>
      <c r="C1904">
        <v>62.5</v>
      </c>
      <c r="D1904">
        <v>8</v>
      </c>
      <c r="E1904">
        <v>0.1</v>
      </c>
    </row>
    <row r="1905" spans="1:5" x14ac:dyDescent="0.35">
      <c r="A1905">
        <v>10985</v>
      </c>
      <c r="B1905">
        <v>32</v>
      </c>
      <c r="C1905">
        <v>32</v>
      </c>
      <c r="D1905">
        <v>35</v>
      </c>
      <c r="E1905">
        <v>0.1</v>
      </c>
    </row>
    <row r="1906" spans="1:5" x14ac:dyDescent="0.35">
      <c r="A1906">
        <v>10986</v>
      </c>
      <c r="B1906">
        <v>11</v>
      </c>
      <c r="C1906">
        <v>21</v>
      </c>
      <c r="D1906">
        <v>30</v>
      </c>
      <c r="E1906">
        <v>0</v>
      </c>
    </row>
    <row r="1907" spans="1:5" x14ac:dyDescent="0.35">
      <c r="A1907">
        <v>10986</v>
      </c>
      <c r="B1907">
        <v>20</v>
      </c>
      <c r="C1907">
        <v>81</v>
      </c>
      <c r="D1907">
        <v>15</v>
      </c>
      <c r="E1907">
        <v>0</v>
      </c>
    </row>
    <row r="1908" spans="1:5" x14ac:dyDescent="0.35">
      <c r="A1908">
        <v>10986</v>
      </c>
      <c r="B1908">
        <v>76</v>
      </c>
      <c r="C1908">
        <v>18</v>
      </c>
      <c r="D1908">
        <v>10</v>
      </c>
      <c r="E1908">
        <v>0</v>
      </c>
    </row>
    <row r="1909" spans="1:5" x14ac:dyDescent="0.35">
      <c r="A1909">
        <v>10986</v>
      </c>
      <c r="B1909">
        <v>77</v>
      </c>
      <c r="C1909">
        <v>13</v>
      </c>
      <c r="D1909">
        <v>15</v>
      </c>
      <c r="E1909">
        <v>0</v>
      </c>
    </row>
    <row r="1910" spans="1:5" x14ac:dyDescent="0.35">
      <c r="A1910">
        <v>10987</v>
      </c>
      <c r="B1910">
        <v>7</v>
      </c>
      <c r="C1910">
        <v>30</v>
      </c>
      <c r="D1910">
        <v>60</v>
      </c>
      <c r="E1910">
        <v>0</v>
      </c>
    </row>
    <row r="1911" spans="1:5" x14ac:dyDescent="0.35">
      <c r="A1911">
        <v>10987</v>
      </c>
      <c r="B1911">
        <v>43</v>
      </c>
      <c r="C1911">
        <v>46</v>
      </c>
      <c r="D1911">
        <v>6</v>
      </c>
      <c r="E1911">
        <v>0</v>
      </c>
    </row>
    <row r="1912" spans="1:5" x14ac:dyDescent="0.35">
      <c r="A1912">
        <v>10987</v>
      </c>
      <c r="B1912">
        <v>72</v>
      </c>
      <c r="C1912">
        <v>34.799999999999997</v>
      </c>
      <c r="D1912">
        <v>20</v>
      </c>
      <c r="E1912">
        <v>0</v>
      </c>
    </row>
    <row r="1913" spans="1:5" x14ac:dyDescent="0.35">
      <c r="A1913">
        <v>10988</v>
      </c>
      <c r="B1913">
        <v>7</v>
      </c>
      <c r="C1913">
        <v>30</v>
      </c>
      <c r="D1913">
        <v>60</v>
      </c>
      <c r="E1913">
        <v>0</v>
      </c>
    </row>
    <row r="1914" spans="1:5" x14ac:dyDescent="0.35">
      <c r="A1914">
        <v>10988</v>
      </c>
      <c r="B1914">
        <v>62</v>
      </c>
      <c r="C1914">
        <v>49.3</v>
      </c>
      <c r="D1914">
        <v>40</v>
      </c>
      <c r="E1914">
        <v>0.1</v>
      </c>
    </row>
    <row r="1915" spans="1:5" x14ac:dyDescent="0.35">
      <c r="A1915">
        <v>10989</v>
      </c>
      <c r="B1915">
        <v>6</v>
      </c>
      <c r="C1915">
        <v>25</v>
      </c>
      <c r="D1915">
        <v>40</v>
      </c>
      <c r="E1915">
        <v>0</v>
      </c>
    </row>
    <row r="1916" spans="1:5" x14ac:dyDescent="0.35">
      <c r="A1916">
        <v>10989</v>
      </c>
      <c r="B1916">
        <v>11</v>
      </c>
      <c r="C1916">
        <v>21</v>
      </c>
      <c r="D1916">
        <v>15</v>
      </c>
      <c r="E1916">
        <v>0</v>
      </c>
    </row>
    <row r="1917" spans="1:5" x14ac:dyDescent="0.35">
      <c r="A1917">
        <v>10989</v>
      </c>
      <c r="B1917">
        <v>41</v>
      </c>
      <c r="C1917">
        <v>9.65</v>
      </c>
      <c r="D1917">
        <v>4</v>
      </c>
      <c r="E1917">
        <v>0</v>
      </c>
    </row>
    <row r="1918" spans="1:5" x14ac:dyDescent="0.35">
      <c r="A1918">
        <v>10990</v>
      </c>
      <c r="B1918">
        <v>21</v>
      </c>
      <c r="C1918">
        <v>10</v>
      </c>
      <c r="D1918">
        <v>65</v>
      </c>
      <c r="E1918">
        <v>0</v>
      </c>
    </row>
    <row r="1919" spans="1:5" x14ac:dyDescent="0.35">
      <c r="A1919">
        <v>10990</v>
      </c>
      <c r="B1919">
        <v>34</v>
      </c>
      <c r="C1919">
        <v>14</v>
      </c>
      <c r="D1919">
        <v>60</v>
      </c>
      <c r="E1919">
        <v>0.15</v>
      </c>
    </row>
    <row r="1920" spans="1:5" x14ac:dyDescent="0.35">
      <c r="A1920">
        <v>10990</v>
      </c>
      <c r="B1920">
        <v>55</v>
      </c>
      <c r="C1920">
        <v>24</v>
      </c>
      <c r="D1920">
        <v>65</v>
      </c>
      <c r="E1920">
        <v>0.15</v>
      </c>
    </row>
    <row r="1921" spans="1:5" x14ac:dyDescent="0.35">
      <c r="A1921">
        <v>10990</v>
      </c>
      <c r="B1921">
        <v>61</v>
      </c>
      <c r="C1921">
        <v>28.5</v>
      </c>
      <c r="D1921">
        <v>66</v>
      </c>
      <c r="E1921">
        <v>0.15</v>
      </c>
    </row>
    <row r="1922" spans="1:5" x14ac:dyDescent="0.35">
      <c r="A1922">
        <v>10991</v>
      </c>
      <c r="B1922">
        <v>2</v>
      </c>
      <c r="C1922">
        <v>19</v>
      </c>
      <c r="D1922">
        <v>50</v>
      </c>
      <c r="E1922">
        <v>0.2</v>
      </c>
    </row>
    <row r="1923" spans="1:5" x14ac:dyDescent="0.35">
      <c r="A1923">
        <v>10991</v>
      </c>
      <c r="B1923">
        <v>70</v>
      </c>
      <c r="C1923">
        <v>15</v>
      </c>
      <c r="D1923">
        <v>20</v>
      </c>
      <c r="E1923">
        <v>0.2</v>
      </c>
    </row>
    <row r="1924" spans="1:5" x14ac:dyDescent="0.35">
      <c r="A1924">
        <v>10991</v>
      </c>
      <c r="B1924">
        <v>76</v>
      </c>
      <c r="C1924">
        <v>18</v>
      </c>
      <c r="D1924">
        <v>90</v>
      </c>
      <c r="E1924">
        <v>0.2</v>
      </c>
    </row>
    <row r="1925" spans="1:5" x14ac:dyDescent="0.35">
      <c r="A1925">
        <v>10992</v>
      </c>
      <c r="B1925">
        <v>72</v>
      </c>
      <c r="C1925">
        <v>34.799999999999997</v>
      </c>
      <c r="D1925">
        <v>2</v>
      </c>
      <c r="E1925">
        <v>0</v>
      </c>
    </row>
    <row r="1926" spans="1:5" x14ac:dyDescent="0.35">
      <c r="A1926">
        <v>10993</v>
      </c>
      <c r="B1926">
        <v>29</v>
      </c>
      <c r="C1926">
        <v>123.79</v>
      </c>
      <c r="D1926">
        <v>50</v>
      </c>
      <c r="E1926">
        <v>0.25</v>
      </c>
    </row>
    <row r="1927" spans="1:5" x14ac:dyDescent="0.35">
      <c r="A1927">
        <v>10993</v>
      </c>
      <c r="B1927">
        <v>41</v>
      </c>
      <c r="C1927">
        <v>9.65</v>
      </c>
      <c r="D1927">
        <v>35</v>
      </c>
      <c r="E1927">
        <v>0.25</v>
      </c>
    </row>
    <row r="1928" spans="1:5" x14ac:dyDescent="0.35">
      <c r="A1928">
        <v>10994</v>
      </c>
      <c r="B1928">
        <v>59</v>
      </c>
      <c r="C1928">
        <v>55</v>
      </c>
      <c r="D1928">
        <v>18</v>
      </c>
      <c r="E1928">
        <v>0.05</v>
      </c>
    </row>
    <row r="1929" spans="1:5" x14ac:dyDescent="0.35">
      <c r="A1929">
        <v>10995</v>
      </c>
      <c r="B1929">
        <v>51</v>
      </c>
      <c r="C1929">
        <v>53</v>
      </c>
      <c r="D1929">
        <v>20</v>
      </c>
      <c r="E1929">
        <v>0</v>
      </c>
    </row>
    <row r="1930" spans="1:5" x14ac:dyDescent="0.35">
      <c r="A1930">
        <v>10995</v>
      </c>
      <c r="B1930">
        <v>60</v>
      </c>
      <c r="C1930">
        <v>34</v>
      </c>
      <c r="D1930">
        <v>4</v>
      </c>
      <c r="E1930">
        <v>0</v>
      </c>
    </row>
    <row r="1931" spans="1:5" x14ac:dyDescent="0.35">
      <c r="A1931">
        <v>10996</v>
      </c>
      <c r="B1931">
        <v>42</v>
      </c>
      <c r="C1931">
        <v>14</v>
      </c>
      <c r="D1931">
        <v>40</v>
      </c>
      <c r="E1931">
        <v>0</v>
      </c>
    </row>
    <row r="1932" spans="1:5" x14ac:dyDescent="0.35">
      <c r="A1932">
        <v>10997</v>
      </c>
      <c r="B1932">
        <v>32</v>
      </c>
      <c r="C1932">
        <v>32</v>
      </c>
      <c r="D1932">
        <v>50</v>
      </c>
      <c r="E1932">
        <v>0</v>
      </c>
    </row>
    <row r="1933" spans="1:5" x14ac:dyDescent="0.35">
      <c r="A1933">
        <v>10997</v>
      </c>
      <c r="B1933">
        <v>46</v>
      </c>
      <c r="C1933">
        <v>12</v>
      </c>
      <c r="D1933">
        <v>20</v>
      </c>
      <c r="E1933">
        <v>0.25</v>
      </c>
    </row>
    <row r="1934" spans="1:5" x14ac:dyDescent="0.35">
      <c r="A1934">
        <v>10997</v>
      </c>
      <c r="B1934">
        <v>52</v>
      </c>
      <c r="C1934">
        <v>7</v>
      </c>
      <c r="D1934">
        <v>20</v>
      </c>
      <c r="E1934">
        <v>0.25</v>
      </c>
    </row>
    <row r="1935" spans="1:5" x14ac:dyDescent="0.35">
      <c r="A1935">
        <v>10998</v>
      </c>
      <c r="B1935">
        <v>24</v>
      </c>
      <c r="C1935">
        <v>4.5</v>
      </c>
      <c r="D1935">
        <v>12</v>
      </c>
      <c r="E1935">
        <v>0</v>
      </c>
    </row>
    <row r="1936" spans="1:5" x14ac:dyDescent="0.35">
      <c r="A1936">
        <v>10998</v>
      </c>
      <c r="B1936">
        <v>61</v>
      </c>
      <c r="C1936">
        <v>28.5</v>
      </c>
      <c r="D1936">
        <v>7</v>
      </c>
      <c r="E1936">
        <v>0</v>
      </c>
    </row>
    <row r="1937" spans="1:5" x14ac:dyDescent="0.35">
      <c r="A1937">
        <v>10998</v>
      </c>
      <c r="B1937">
        <v>74</v>
      </c>
      <c r="C1937">
        <v>10</v>
      </c>
      <c r="D1937">
        <v>20</v>
      </c>
      <c r="E1937">
        <v>0</v>
      </c>
    </row>
    <row r="1938" spans="1:5" x14ac:dyDescent="0.35">
      <c r="A1938">
        <v>10998</v>
      </c>
      <c r="B1938">
        <v>75</v>
      </c>
      <c r="C1938">
        <v>7.75</v>
      </c>
      <c r="D1938">
        <v>30</v>
      </c>
      <c r="E1938">
        <v>0</v>
      </c>
    </row>
    <row r="1939" spans="1:5" x14ac:dyDescent="0.35">
      <c r="A1939">
        <v>10999</v>
      </c>
      <c r="B1939">
        <v>41</v>
      </c>
      <c r="C1939">
        <v>9.65</v>
      </c>
      <c r="D1939">
        <v>20</v>
      </c>
      <c r="E1939">
        <v>0.05</v>
      </c>
    </row>
    <row r="1940" spans="1:5" x14ac:dyDescent="0.35">
      <c r="A1940">
        <v>10999</v>
      </c>
      <c r="B1940">
        <v>51</v>
      </c>
      <c r="C1940">
        <v>53</v>
      </c>
      <c r="D1940">
        <v>15</v>
      </c>
      <c r="E1940">
        <v>0.05</v>
      </c>
    </row>
    <row r="1941" spans="1:5" x14ac:dyDescent="0.35">
      <c r="A1941">
        <v>10999</v>
      </c>
      <c r="B1941">
        <v>77</v>
      </c>
      <c r="C1941">
        <v>13</v>
      </c>
      <c r="D1941">
        <v>21</v>
      </c>
      <c r="E1941">
        <v>0.05</v>
      </c>
    </row>
    <row r="1942" spans="1:5" x14ac:dyDescent="0.35">
      <c r="A1942">
        <v>11000</v>
      </c>
      <c r="B1942">
        <v>4</v>
      </c>
      <c r="C1942">
        <v>22</v>
      </c>
      <c r="D1942">
        <v>25</v>
      </c>
      <c r="E1942">
        <v>0.25</v>
      </c>
    </row>
    <row r="1943" spans="1:5" x14ac:dyDescent="0.35">
      <c r="A1943">
        <v>11000</v>
      </c>
      <c r="B1943">
        <v>24</v>
      </c>
      <c r="C1943">
        <v>4.5</v>
      </c>
      <c r="D1943">
        <v>30</v>
      </c>
      <c r="E1943">
        <v>0.25</v>
      </c>
    </row>
    <row r="1944" spans="1:5" x14ac:dyDescent="0.35">
      <c r="A1944">
        <v>11000</v>
      </c>
      <c r="B1944">
        <v>77</v>
      </c>
      <c r="C1944">
        <v>13</v>
      </c>
      <c r="D1944">
        <v>30</v>
      </c>
      <c r="E1944">
        <v>0</v>
      </c>
    </row>
    <row r="1945" spans="1:5" x14ac:dyDescent="0.35">
      <c r="A1945">
        <v>11001</v>
      </c>
      <c r="B1945">
        <v>7</v>
      </c>
      <c r="C1945">
        <v>30</v>
      </c>
      <c r="D1945">
        <v>60</v>
      </c>
      <c r="E1945">
        <v>0</v>
      </c>
    </row>
    <row r="1946" spans="1:5" x14ac:dyDescent="0.35">
      <c r="A1946">
        <v>11001</v>
      </c>
      <c r="B1946">
        <v>22</v>
      </c>
      <c r="C1946">
        <v>21</v>
      </c>
      <c r="D1946">
        <v>25</v>
      </c>
      <c r="E1946">
        <v>0</v>
      </c>
    </row>
    <row r="1947" spans="1:5" x14ac:dyDescent="0.35">
      <c r="A1947">
        <v>11001</v>
      </c>
      <c r="B1947">
        <v>46</v>
      </c>
      <c r="C1947">
        <v>12</v>
      </c>
      <c r="D1947">
        <v>25</v>
      </c>
      <c r="E1947">
        <v>0</v>
      </c>
    </row>
    <row r="1948" spans="1:5" x14ac:dyDescent="0.35">
      <c r="A1948">
        <v>11001</v>
      </c>
      <c r="B1948">
        <v>55</v>
      </c>
      <c r="C1948">
        <v>24</v>
      </c>
      <c r="D1948">
        <v>6</v>
      </c>
      <c r="E1948">
        <v>0</v>
      </c>
    </row>
    <row r="1949" spans="1:5" x14ac:dyDescent="0.35">
      <c r="A1949">
        <v>11002</v>
      </c>
      <c r="B1949">
        <v>13</v>
      </c>
      <c r="C1949">
        <v>6</v>
      </c>
      <c r="D1949">
        <v>56</v>
      </c>
      <c r="E1949">
        <v>0</v>
      </c>
    </row>
    <row r="1950" spans="1:5" x14ac:dyDescent="0.35">
      <c r="A1950">
        <v>11002</v>
      </c>
      <c r="B1950">
        <v>35</v>
      </c>
      <c r="C1950">
        <v>18</v>
      </c>
      <c r="D1950">
        <v>15</v>
      </c>
      <c r="E1950">
        <v>0.15</v>
      </c>
    </row>
    <row r="1951" spans="1:5" x14ac:dyDescent="0.35">
      <c r="A1951">
        <v>11002</v>
      </c>
      <c r="B1951">
        <v>42</v>
      </c>
      <c r="C1951">
        <v>14</v>
      </c>
      <c r="D1951">
        <v>24</v>
      </c>
      <c r="E1951">
        <v>0.15</v>
      </c>
    </row>
    <row r="1952" spans="1:5" x14ac:dyDescent="0.35">
      <c r="A1952">
        <v>11002</v>
      </c>
      <c r="B1952">
        <v>55</v>
      </c>
      <c r="C1952">
        <v>24</v>
      </c>
      <c r="D1952">
        <v>40</v>
      </c>
      <c r="E1952">
        <v>0</v>
      </c>
    </row>
    <row r="1953" spans="1:5" x14ac:dyDescent="0.35">
      <c r="A1953">
        <v>11003</v>
      </c>
      <c r="B1953">
        <v>1</v>
      </c>
      <c r="C1953">
        <v>18</v>
      </c>
      <c r="D1953">
        <v>4</v>
      </c>
      <c r="E1953">
        <v>0</v>
      </c>
    </row>
    <row r="1954" spans="1:5" x14ac:dyDescent="0.35">
      <c r="A1954">
        <v>11003</v>
      </c>
      <c r="B1954">
        <v>40</v>
      </c>
      <c r="C1954">
        <v>18.399999999999999</v>
      </c>
      <c r="D1954">
        <v>10</v>
      </c>
      <c r="E1954">
        <v>0</v>
      </c>
    </row>
    <row r="1955" spans="1:5" x14ac:dyDescent="0.35">
      <c r="A1955">
        <v>11003</v>
      </c>
      <c r="B1955">
        <v>52</v>
      </c>
      <c r="C1955">
        <v>7</v>
      </c>
      <c r="D1955">
        <v>10</v>
      </c>
      <c r="E1955">
        <v>0</v>
      </c>
    </row>
    <row r="1956" spans="1:5" x14ac:dyDescent="0.35">
      <c r="A1956">
        <v>11004</v>
      </c>
      <c r="B1956">
        <v>26</v>
      </c>
      <c r="C1956">
        <v>31.23</v>
      </c>
      <c r="D1956">
        <v>6</v>
      </c>
      <c r="E1956">
        <v>0</v>
      </c>
    </row>
    <row r="1957" spans="1:5" x14ac:dyDescent="0.35">
      <c r="A1957">
        <v>11004</v>
      </c>
      <c r="B1957">
        <v>76</v>
      </c>
      <c r="C1957">
        <v>18</v>
      </c>
      <c r="D1957">
        <v>6</v>
      </c>
      <c r="E1957">
        <v>0</v>
      </c>
    </row>
    <row r="1958" spans="1:5" x14ac:dyDescent="0.35">
      <c r="A1958">
        <v>11005</v>
      </c>
      <c r="B1958">
        <v>1</v>
      </c>
      <c r="C1958">
        <v>18</v>
      </c>
      <c r="D1958">
        <v>2</v>
      </c>
      <c r="E1958">
        <v>0</v>
      </c>
    </row>
    <row r="1959" spans="1:5" x14ac:dyDescent="0.35">
      <c r="A1959">
        <v>11005</v>
      </c>
      <c r="B1959">
        <v>59</v>
      </c>
      <c r="C1959">
        <v>55</v>
      </c>
      <c r="D1959">
        <v>10</v>
      </c>
      <c r="E1959">
        <v>0</v>
      </c>
    </row>
    <row r="1960" spans="1:5" x14ac:dyDescent="0.35">
      <c r="A1960">
        <v>11006</v>
      </c>
      <c r="B1960">
        <v>1</v>
      </c>
      <c r="C1960">
        <v>18</v>
      </c>
      <c r="D1960">
        <v>8</v>
      </c>
      <c r="E1960">
        <v>0</v>
      </c>
    </row>
    <row r="1961" spans="1:5" x14ac:dyDescent="0.35">
      <c r="A1961">
        <v>11006</v>
      </c>
      <c r="B1961">
        <v>29</v>
      </c>
      <c r="C1961">
        <v>123.79</v>
      </c>
      <c r="D1961">
        <v>2</v>
      </c>
      <c r="E1961">
        <v>0.25</v>
      </c>
    </row>
    <row r="1962" spans="1:5" x14ac:dyDescent="0.35">
      <c r="A1962">
        <v>11007</v>
      </c>
      <c r="B1962">
        <v>8</v>
      </c>
      <c r="C1962">
        <v>40</v>
      </c>
      <c r="D1962">
        <v>30</v>
      </c>
      <c r="E1962">
        <v>0</v>
      </c>
    </row>
    <row r="1963" spans="1:5" x14ac:dyDescent="0.35">
      <c r="A1963">
        <v>11007</v>
      </c>
      <c r="B1963">
        <v>29</v>
      </c>
      <c r="C1963">
        <v>123.79</v>
      </c>
      <c r="D1963">
        <v>10</v>
      </c>
      <c r="E1963">
        <v>0</v>
      </c>
    </row>
    <row r="1964" spans="1:5" x14ac:dyDescent="0.35">
      <c r="A1964">
        <v>11007</v>
      </c>
      <c r="B1964">
        <v>42</v>
      </c>
      <c r="C1964">
        <v>14</v>
      </c>
      <c r="D1964">
        <v>14</v>
      </c>
      <c r="E1964">
        <v>0</v>
      </c>
    </row>
    <row r="1965" spans="1:5" x14ac:dyDescent="0.35">
      <c r="A1965">
        <v>11008</v>
      </c>
      <c r="B1965">
        <v>28</v>
      </c>
      <c r="C1965">
        <v>45.6</v>
      </c>
      <c r="D1965">
        <v>70</v>
      </c>
      <c r="E1965">
        <v>0.05</v>
      </c>
    </row>
    <row r="1966" spans="1:5" x14ac:dyDescent="0.35">
      <c r="A1966">
        <v>11008</v>
      </c>
      <c r="B1966">
        <v>34</v>
      </c>
      <c r="C1966">
        <v>14</v>
      </c>
      <c r="D1966">
        <v>90</v>
      </c>
      <c r="E1966">
        <v>0.05</v>
      </c>
    </row>
    <row r="1967" spans="1:5" x14ac:dyDescent="0.35">
      <c r="A1967">
        <v>11008</v>
      </c>
      <c r="B1967">
        <v>71</v>
      </c>
      <c r="C1967">
        <v>21.5</v>
      </c>
      <c r="D1967">
        <v>21</v>
      </c>
      <c r="E1967">
        <v>0</v>
      </c>
    </row>
    <row r="1968" spans="1:5" x14ac:dyDescent="0.35">
      <c r="A1968">
        <v>11009</v>
      </c>
      <c r="B1968">
        <v>24</v>
      </c>
      <c r="C1968">
        <v>4.5</v>
      </c>
      <c r="D1968">
        <v>12</v>
      </c>
      <c r="E1968">
        <v>0</v>
      </c>
    </row>
    <row r="1969" spans="1:5" x14ac:dyDescent="0.35">
      <c r="A1969">
        <v>11009</v>
      </c>
      <c r="B1969">
        <v>36</v>
      </c>
      <c r="C1969">
        <v>19</v>
      </c>
      <c r="D1969">
        <v>18</v>
      </c>
      <c r="E1969">
        <v>0.25</v>
      </c>
    </row>
    <row r="1970" spans="1:5" x14ac:dyDescent="0.35">
      <c r="A1970">
        <v>11009</v>
      </c>
      <c r="B1970">
        <v>60</v>
      </c>
      <c r="C1970">
        <v>34</v>
      </c>
      <c r="D1970">
        <v>9</v>
      </c>
      <c r="E1970">
        <v>0</v>
      </c>
    </row>
    <row r="1971" spans="1:5" x14ac:dyDescent="0.35">
      <c r="A1971">
        <v>11010</v>
      </c>
      <c r="B1971">
        <v>7</v>
      </c>
      <c r="C1971">
        <v>30</v>
      </c>
      <c r="D1971">
        <v>20</v>
      </c>
      <c r="E1971">
        <v>0</v>
      </c>
    </row>
    <row r="1972" spans="1:5" x14ac:dyDescent="0.35">
      <c r="A1972">
        <v>11010</v>
      </c>
      <c r="B1972">
        <v>24</v>
      </c>
      <c r="C1972">
        <v>4.5</v>
      </c>
      <c r="D1972">
        <v>10</v>
      </c>
      <c r="E1972">
        <v>0</v>
      </c>
    </row>
    <row r="1973" spans="1:5" x14ac:dyDescent="0.35">
      <c r="A1973">
        <v>11011</v>
      </c>
      <c r="B1973">
        <v>58</v>
      </c>
      <c r="C1973">
        <v>13.25</v>
      </c>
      <c r="D1973">
        <v>40</v>
      </c>
      <c r="E1973">
        <v>0.05</v>
      </c>
    </row>
    <row r="1974" spans="1:5" x14ac:dyDescent="0.35">
      <c r="A1974">
        <v>11011</v>
      </c>
      <c r="B1974">
        <v>71</v>
      </c>
      <c r="C1974">
        <v>21.5</v>
      </c>
      <c r="D1974">
        <v>20</v>
      </c>
      <c r="E1974">
        <v>0</v>
      </c>
    </row>
    <row r="1975" spans="1:5" x14ac:dyDescent="0.35">
      <c r="A1975">
        <v>11012</v>
      </c>
      <c r="B1975">
        <v>19</v>
      </c>
      <c r="C1975">
        <v>9.1999999999999993</v>
      </c>
      <c r="D1975">
        <v>50</v>
      </c>
      <c r="E1975">
        <v>0.05</v>
      </c>
    </row>
    <row r="1976" spans="1:5" x14ac:dyDescent="0.35">
      <c r="A1976">
        <v>11012</v>
      </c>
      <c r="B1976">
        <v>60</v>
      </c>
      <c r="C1976">
        <v>34</v>
      </c>
      <c r="D1976">
        <v>36</v>
      </c>
      <c r="E1976">
        <v>0.05</v>
      </c>
    </row>
    <row r="1977" spans="1:5" x14ac:dyDescent="0.35">
      <c r="A1977">
        <v>11012</v>
      </c>
      <c r="B1977">
        <v>71</v>
      </c>
      <c r="C1977">
        <v>21.5</v>
      </c>
      <c r="D1977">
        <v>60</v>
      </c>
      <c r="E1977">
        <v>0.05</v>
      </c>
    </row>
    <row r="1978" spans="1:5" x14ac:dyDescent="0.35">
      <c r="A1978">
        <v>11013</v>
      </c>
      <c r="B1978">
        <v>23</v>
      </c>
      <c r="C1978">
        <v>9</v>
      </c>
      <c r="D1978">
        <v>10</v>
      </c>
      <c r="E1978">
        <v>0</v>
      </c>
    </row>
    <row r="1979" spans="1:5" x14ac:dyDescent="0.35">
      <c r="A1979">
        <v>11013</v>
      </c>
      <c r="B1979">
        <v>42</v>
      </c>
      <c r="C1979">
        <v>14</v>
      </c>
      <c r="D1979">
        <v>4</v>
      </c>
      <c r="E1979">
        <v>0</v>
      </c>
    </row>
    <row r="1980" spans="1:5" x14ac:dyDescent="0.35">
      <c r="A1980">
        <v>11013</v>
      </c>
      <c r="B1980">
        <v>45</v>
      </c>
      <c r="C1980">
        <v>9.5</v>
      </c>
      <c r="D1980">
        <v>20</v>
      </c>
      <c r="E1980">
        <v>0</v>
      </c>
    </row>
    <row r="1981" spans="1:5" x14ac:dyDescent="0.35">
      <c r="A1981">
        <v>11013</v>
      </c>
      <c r="B1981">
        <v>68</v>
      </c>
      <c r="C1981">
        <v>12.5</v>
      </c>
      <c r="D1981">
        <v>2</v>
      </c>
      <c r="E1981">
        <v>0</v>
      </c>
    </row>
    <row r="1982" spans="1:5" x14ac:dyDescent="0.35">
      <c r="A1982">
        <v>11014</v>
      </c>
      <c r="B1982">
        <v>41</v>
      </c>
      <c r="C1982">
        <v>9.65</v>
      </c>
      <c r="D1982">
        <v>28</v>
      </c>
      <c r="E1982">
        <v>0.1</v>
      </c>
    </row>
    <row r="1983" spans="1:5" x14ac:dyDescent="0.35">
      <c r="A1983">
        <v>11015</v>
      </c>
      <c r="B1983">
        <v>30</v>
      </c>
      <c r="C1983">
        <v>25.89</v>
      </c>
      <c r="D1983">
        <v>15</v>
      </c>
      <c r="E1983">
        <v>0</v>
      </c>
    </row>
    <row r="1984" spans="1:5" x14ac:dyDescent="0.35">
      <c r="A1984">
        <v>11015</v>
      </c>
      <c r="B1984">
        <v>77</v>
      </c>
      <c r="C1984">
        <v>13</v>
      </c>
      <c r="D1984">
        <v>18</v>
      </c>
      <c r="E1984">
        <v>0</v>
      </c>
    </row>
    <row r="1985" spans="1:5" x14ac:dyDescent="0.35">
      <c r="A1985">
        <v>11016</v>
      </c>
      <c r="B1985">
        <v>31</v>
      </c>
      <c r="C1985">
        <v>12.5</v>
      </c>
      <c r="D1985">
        <v>15</v>
      </c>
      <c r="E1985">
        <v>0</v>
      </c>
    </row>
    <row r="1986" spans="1:5" x14ac:dyDescent="0.35">
      <c r="A1986">
        <v>11016</v>
      </c>
      <c r="B1986">
        <v>36</v>
      </c>
      <c r="C1986">
        <v>19</v>
      </c>
      <c r="D1986">
        <v>16</v>
      </c>
      <c r="E1986">
        <v>0</v>
      </c>
    </row>
    <row r="1987" spans="1:5" x14ac:dyDescent="0.35">
      <c r="A1987">
        <v>11017</v>
      </c>
      <c r="B1987">
        <v>3</v>
      </c>
      <c r="C1987">
        <v>10</v>
      </c>
      <c r="D1987">
        <v>25</v>
      </c>
      <c r="E1987">
        <v>0</v>
      </c>
    </row>
    <row r="1988" spans="1:5" x14ac:dyDescent="0.35">
      <c r="A1988">
        <v>11017</v>
      </c>
      <c r="B1988">
        <v>59</v>
      </c>
      <c r="C1988">
        <v>55</v>
      </c>
      <c r="D1988">
        <v>110</v>
      </c>
      <c r="E1988">
        <v>0</v>
      </c>
    </row>
    <row r="1989" spans="1:5" x14ac:dyDescent="0.35">
      <c r="A1989">
        <v>11017</v>
      </c>
      <c r="B1989">
        <v>70</v>
      </c>
      <c r="C1989">
        <v>15</v>
      </c>
      <c r="D1989">
        <v>30</v>
      </c>
      <c r="E1989">
        <v>0</v>
      </c>
    </row>
    <row r="1990" spans="1:5" x14ac:dyDescent="0.35">
      <c r="A1990">
        <v>11018</v>
      </c>
      <c r="B1990">
        <v>12</v>
      </c>
      <c r="C1990">
        <v>38</v>
      </c>
      <c r="D1990">
        <v>20</v>
      </c>
      <c r="E1990">
        <v>0</v>
      </c>
    </row>
    <row r="1991" spans="1:5" x14ac:dyDescent="0.35">
      <c r="A1991">
        <v>11018</v>
      </c>
      <c r="B1991">
        <v>18</v>
      </c>
      <c r="C1991">
        <v>62.5</v>
      </c>
      <c r="D1991">
        <v>10</v>
      </c>
      <c r="E1991">
        <v>0</v>
      </c>
    </row>
    <row r="1992" spans="1:5" x14ac:dyDescent="0.35">
      <c r="A1992">
        <v>11018</v>
      </c>
      <c r="B1992">
        <v>56</v>
      </c>
      <c r="C1992">
        <v>38</v>
      </c>
      <c r="D1992">
        <v>5</v>
      </c>
      <c r="E1992">
        <v>0</v>
      </c>
    </row>
    <row r="1993" spans="1:5" x14ac:dyDescent="0.35">
      <c r="A1993">
        <v>11019</v>
      </c>
      <c r="B1993">
        <v>46</v>
      </c>
      <c r="C1993">
        <v>12</v>
      </c>
      <c r="D1993">
        <v>3</v>
      </c>
      <c r="E1993">
        <v>0</v>
      </c>
    </row>
    <row r="1994" spans="1:5" x14ac:dyDescent="0.35">
      <c r="A1994">
        <v>11019</v>
      </c>
      <c r="B1994">
        <v>49</v>
      </c>
      <c r="C1994">
        <v>20</v>
      </c>
      <c r="D1994">
        <v>2</v>
      </c>
      <c r="E1994">
        <v>0</v>
      </c>
    </row>
    <row r="1995" spans="1:5" x14ac:dyDescent="0.35">
      <c r="A1995">
        <v>11020</v>
      </c>
      <c r="B1995">
        <v>10</v>
      </c>
      <c r="C1995">
        <v>31</v>
      </c>
      <c r="D1995">
        <v>24</v>
      </c>
      <c r="E1995">
        <v>0.15</v>
      </c>
    </row>
    <row r="1996" spans="1:5" x14ac:dyDescent="0.35">
      <c r="A1996">
        <v>11021</v>
      </c>
      <c r="B1996">
        <v>2</v>
      </c>
      <c r="C1996">
        <v>19</v>
      </c>
      <c r="D1996">
        <v>11</v>
      </c>
      <c r="E1996">
        <v>0.25</v>
      </c>
    </row>
    <row r="1997" spans="1:5" x14ac:dyDescent="0.35">
      <c r="A1997">
        <v>11021</v>
      </c>
      <c r="B1997">
        <v>20</v>
      </c>
      <c r="C1997">
        <v>81</v>
      </c>
      <c r="D1997">
        <v>15</v>
      </c>
      <c r="E1997">
        <v>0</v>
      </c>
    </row>
    <row r="1998" spans="1:5" x14ac:dyDescent="0.35">
      <c r="A1998">
        <v>11021</v>
      </c>
      <c r="B1998">
        <v>26</v>
      </c>
      <c r="C1998">
        <v>31.23</v>
      </c>
      <c r="D1998">
        <v>63</v>
      </c>
      <c r="E1998">
        <v>0</v>
      </c>
    </row>
    <row r="1999" spans="1:5" x14ac:dyDescent="0.35">
      <c r="A1999">
        <v>11021</v>
      </c>
      <c r="B1999">
        <v>51</v>
      </c>
      <c r="C1999">
        <v>53</v>
      </c>
      <c r="D1999">
        <v>44</v>
      </c>
      <c r="E1999">
        <v>0.25</v>
      </c>
    </row>
    <row r="2000" spans="1:5" x14ac:dyDescent="0.35">
      <c r="A2000">
        <v>11021</v>
      </c>
      <c r="B2000">
        <v>72</v>
      </c>
      <c r="C2000">
        <v>34.799999999999997</v>
      </c>
      <c r="D2000">
        <v>35</v>
      </c>
      <c r="E2000">
        <v>0</v>
      </c>
    </row>
    <row r="2001" spans="1:5" x14ac:dyDescent="0.35">
      <c r="A2001">
        <v>11022</v>
      </c>
      <c r="B2001">
        <v>19</v>
      </c>
      <c r="C2001">
        <v>9.1999999999999993</v>
      </c>
      <c r="D2001">
        <v>35</v>
      </c>
      <c r="E2001">
        <v>0</v>
      </c>
    </row>
    <row r="2002" spans="1:5" x14ac:dyDescent="0.35">
      <c r="A2002">
        <v>11022</v>
      </c>
      <c r="B2002">
        <v>69</v>
      </c>
      <c r="C2002">
        <v>36</v>
      </c>
      <c r="D2002">
        <v>30</v>
      </c>
      <c r="E2002">
        <v>0</v>
      </c>
    </row>
    <row r="2003" spans="1:5" x14ac:dyDescent="0.35">
      <c r="A2003">
        <v>11023</v>
      </c>
      <c r="B2003">
        <v>7</v>
      </c>
      <c r="C2003">
        <v>30</v>
      </c>
      <c r="D2003">
        <v>4</v>
      </c>
      <c r="E2003">
        <v>0</v>
      </c>
    </row>
    <row r="2004" spans="1:5" x14ac:dyDescent="0.35">
      <c r="A2004">
        <v>11023</v>
      </c>
      <c r="B2004">
        <v>43</v>
      </c>
      <c r="C2004">
        <v>46</v>
      </c>
      <c r="D2004">
        <v>30</v>
      </c>
      <c r="E2004">
        <v>0</v>
      </c>
    </row>
    <row r="2005" spans="1:5" x14ac:dyDescent="0.35">
      <c r="A2005">
        <v>11024</v>
      </c>
      <c r="B2005">
        <v>26</v>
      </c>
      <c r="C2005">
        <v>31.23</v>
      </c>
      <c r="D2005">
        <v>12</v>
      </c>
      <c r="E2005">
        <v>0</v>
      </c>
    </row>
    <row r="2006" spans="1:5" x14ac:dyDescent="0.35">
      <c r="A2006">
        <v>11024</v>
      </c>
      <c r="B2006">
        <v>33</v>
      </c>
      <c r="C2006">
        <v>2.5</v>
      </c>
      <c r="D2006">
        <v>30</v>
      </c>
      <c r="E2006">
        <v>0</v>
      </c>
    </row>
    <row r="2007" spans="1:5" x14ac:dyDescent="0.35">
      <c r="A2007">
        <v>11024</v>
      </c>
      <c r="B2007">
        <v>65</v>
      </c>
      <c r="C2007">
        <v>21.05</v>
      </c>
      <c r="D2007">
        <v>21</v>
      </c>
      <c r="E2007">
        <v>0</v>
      </c>
    </row>
    <row r="2008" spans="1:5" x14ac:dyDescent="0.35">
      <c r="A2008">
        <v>11024</v>
      </c>
      <c r="B2008">
        <v>71</v>
      </c>
      <c r="C2008">
        <v>21.5</v>
      </c>
      <c r="D2008">
        <v>50</v>
      </c>
      <c r="E2008">
        <v>0</v>
      </c>
    </row>
    <row r="2009" spans="1:5" x14ac:dyDescent="0.35">
      <c r="A2009">
        <v>11025</v>
      </c>
      <c r="B2009">
        <v>1</v>
      </c>
      <c r="C2009">
        <v>18</v>
      </c>
      <c r="D2009">
        <v>10</v>
      </c>
      <c r="E2009">
        <v>0.1</v>
      </c>
    </row>
    <row r="2010" spans="1:5" x14ac:dyDescent="0.35">
      <c r="A2010">
        <v>11025</v>
      </c>
      <c r="B2010">
        <v>13</v>
      </c>
      <c r="C2010">
        <v>6</v>
      </c>
      <c r="D2010">
        <v>20</v>
      </c>
      <c r="E2010">
        <v>0.1</v>
      </c>
    </row>
    <row r="2011" spans="1:5" x14ac:dyDescent="0.35">
      <c r="A2011">
        <v>11026</v>
      </c>
      <c r="B2011">
        <v>18</v>
      </c>
      <c r="C2011">
        <v>62.5</v>
      </c>
      <c r="D2011">
        <v>8</v>
      </c>
      <c r="E2011">
        <v>0</v>
      </c>
    </row>
    <row r="2012" spans="1:5" x14ac:dyDescent="0.35">
      <c r="A2012">
        <v>11026</v>
      </c>
      <c r="B2012">
        <v>51</v>
      </c>
      <c r="C2012">
        <v>53</v>
      </c>
      <c r="D2012">
        <v>10</v>
      </c>
      <c r="E2012">
        <v>0</v>
      </c>
    </row>
    <row r="2013" spans="1:5" x14ac:dyDescent="0.35">
      <c r="A2013">
        <v>11027</v>
      </c>
      <c r="B2013">
        <v>24</v>
      </c>
      <c r="C2013">
        <v>4.5</v>
      </c>
      <c r="D2013">
        <v>30</v>
      </c>
      <c r="E2013">
        <v>0.25</v>
      </c>
    </row>
    <row r="2014" spans="1:5" x14ac:dyDescent="0.35">
      <c r="A2014">
        <v>11027</v>
      </c>
      <c r="B2014">
        <v>62</v>
      </c>
      <c r="C2014">
        <v>49.3</v>
      </c>
      <c r="D2014">
        <v>21</v>
      </c>
      <c r="E2014">
        <v>0.25</v>
      </c>
    </row>
    <row r="2015" spans="1:5" x14ac:dyDescent="0.35">
      <c r="A2015">
        <v>11028</v>
      </c>
      <c r="B2015">
        <v>55</v>
      </c>
      <c r="C2015">
        <v>24</v>
      </c>
      <c r="D2015">
        <v>35</v>
      </c>
      <c r="E2015">
        <v>0</v>
      </c>
    </row>
    <row r="2016" spans="1:5" x14ac:dyDescent="0.35">
      <c r="A2016">
        <v>11028</v>
      </c>
      <c r="B2016">
        <v>59</v>
      </c>
      <c r="C2016">
        <v>55</v>
      </c>
      <c r="D2016">
        <v>24</v>
      </c>
      <c r="E2016">
        <v>0</v>
      </c>
    </row>
    <row r="2017" spans="1:5" x14ac:dyDescent="0.35">
      <c r="A2017">
        <v>11029</v>
      </c>
      <c r="B2017">
        <v>56</v>
      </c>
      <c r="C2017">
        <v>38</v>
      </c>
      <c r="D2017">
        <v>20</v>
      </c>
      <c r="E2017">
        <v>0</v>
      </c>
    </row>
    <row r="2018" spans="1:5" x14ac:dyDescent="0.35">
      <c r="A2018">
        <v>11029</v>
      </c>
      <c r="B2018">
        <v>63</v>
      </c>
      <c r="C2018">
        <v>43.9</v>
      </c>
      <c r="D2018">
        <v>12</v>
      </c>
      <c r="E2018">
        <v>0</v>
      </c>
    </row>
    <row r="2019" spans="1:5" x14ac:dyDescent="0.35">
      <c r="A2019">
        <v>11030</v>
      </c>
      <c r="B2019">
        <v>2</v>
      </c>
      <c r="C2019">
        <v>19</v>
      </c>
      <c r="D2019">
        <v>100</v>
      </c>
      <c r="E2019">
        <v>0.25</v>
      </c>
    </row>
    <row r="2020" spans="1:5" x14ac:dyDescent="0.35">
      <c r="A2020">
        <v>11030</v>
      </c>
      <c r="B2020">
        <v>5</v>
      </c>
      <c r="C2020">
        <v>21.35</v>
      </c>
      <c r="D2020">
        <v>70</v>
      </c>
      <c r="E2020">
        <v>0</v>
      </c>
    </row>
    <row r="2021" spans="1:5" x14ac:dyDescent="0.35">
      <c r="A2021">
        <v>11030</v>
      </c>
      <c r="B2021">
        <v>29</v>
      </c>
      <c r="C2021">
        <v>123.79</v>
      </c>
      <c r="D2021">
        <v>60</v>
      </c>
      <c r="E2021">
        <v>0.25</v>
      </c>
    </row>
    <row r="2022" spans="1:5" x14ac:dyDescent="0.35">
      <c r="A2022">
        <v>11030</v>
      </c>
      <c r="B2022">
        <v>59</v>
      </c>
      <c r="C2022">
        <v>55</v>
      </c>
      <c r="D2022">
        <v>100</v>
      </c>
      <c r="E2022">
        <v>0.25</v>
      </c>
    </row>
    <row r="2023" spans="1:5" x14ac:dyDescent="0.35">
      <c r="A2023">
        <v>11031</v>
      </c>
      <c r="B2023">
        <v>1</v>
      </c>
      <c r="C2023">
        <v>18</v>
      </c>
      <c r="D2023">
        <v>45</v>
      </c>
      <c r="E2023">
        <v>0</v>
      </c>
    </row>
    <row r="2024" spans="1:5" x14ac:dyDescent="0.35">
      <c r="A2024">
        <v>11031</v>
      </c>
      <c r="B2024">
        <v>13</v>
      </c>
      <c r="C2024">
        <v>6</v>
      </c>
      <c r="D2024">
        <v>80</v>
      </c>
      <c r="E2024">
        <v>0</v>
      </c>
    </row>
    <row r="2025" spans="1:5" x14ac:dyDescent="0.35">
      <c r="A2025">
        <v>11031</v>
      </c>
      <c r="B2025">
        <v>24</v>
      </c>
      <c r="C2025">
        <v>4.5</v>
      </c>
      <c r="D2025">
        <v>21</v>
      </c>
      <c r="E2025">
        <v>0</v>
      </c>
    </row>
    <row r="2026" spans="1:5" x14ac:dyDescent="0.35">
      <c r="A2026">
        <v>11031</v>
      </c>
      <c r="B2026">
        <v>64</v>
      </c>
      <c r="C2026">
        <v>33.25</v>
      </c>
      <c r="D2026">
        <v>20</v>
      </c>
      <c r="E2026">
        <v>0</v>
      </c>
    </row>
    <row r="2027" spans="1:5" x14ac:dyDescent="0.35">
      <c r="A2027">
        <v>11031</v>
      </c>
      <c r="B2027">
        <v>71</v>
      </c>
      <c r="C2027">
        <v>21.5</v>
      </c>
      <c r="D2027">
        <v>16</v>
      </c>
      <c r="E2027">
        <v>0</v>
      </c>
    </row>
    <row r="2028" spans="1:5" x14ac:dyDescent="0.35">
      <c r="A2028">
        <v>11032</v>
      </c>
      <c r="B2028">
        <v>36</v>
      </c>
      <c r="C2028">
        <v>19</v>
      </c>
      <c r="D2028">
        <v>35</v>
      </c>
      <c r="E2028">
        <v>0</v>
      </c>
    </row>
    <row r="2029" spans="1:5" x14ac:dyDescent="0.35">
      <c r="A2029">
        <v>11032</v>
      </c>
      <c r="B2029">
        <v>38</v>
      </c>
      <c r="C2029">
        <v>263.5</v>
      </c>
      <c r="D2029">
        <v>25</v>
      </c>
      <c r="E2029">
        <v>0</v>
      </c>
    </row>
    <row r="2030" spans="1:5" x14ac:dyDescent="0.35">
      <c r="A2030">
        <v>11032</v>
      </c>
      <c r="B2030">
        <v>59</v>
      </c>
      <c r="C2030">
        <v>55</v>
      </c>
      <c r="D2030">
        <v>30</v>
      </c>
      <c r="E2030">
        <v>0</v>
      </c>
    </row>
    <row r="2031" spans="1:5" x14ac:dyDescent="0.35">
      <c r="A2031">
        <v>11033</v>
      </c>
      <c r="B2031">
        <v>53</v>
      </c>
      <c r="C2031">
        <v>32.799999999999997</v>
      </c>
      <c r="D2031">
        <v>70</v>
      </c>
      <c r="E2031">
        <v>0.1</v>
      </c>
    </row>
    <row r="2032" spans="1:5" x14ac:dyDescent="0.35">
      <c r="A2032">
        <v>11033</v>
      </c>
      <c r="B2032">
        <v>69</v>
      </c>
      <c r="C2032">
        <v>36</v>
      </c>
      <c r="D2032">
        <v>36</v>
      </c>
      <c r="E2032">
        <v>0.1</v>
      </c>
    </row>
    <row r="2033" spans="1:5" x14ac:dyDescent="0.35">
      <c r="A2033">
        <v>11034</v>
      </c>
      <c r="B2033">
        <v>21</v>
      </c>
      <c r="C2033">
        <v>10</v>
      </c>
      <c r="D2033">
        <v>15</v>
      </c>
      <c r="E2033">
        <v>0.1</v>
      </c>
    </row>
    <row r="2034" spans="1:5" x14ac:dyDescent="0.35">
      <c r="A2034">
        <v>11034</v>
      </c>
      <c r="B2034">
        <v>44</v>
      </c>
      <c r="C2034">
        <v>19.45</v>
      </c>
      <c r="D2034">
        <v>12</v>
      </c>
      <c r="E2034">
        <v>0</v>
      </c>
    </row>
    <row r="2035" spans="1:5" x14ac:dyDescent="0.35">
      <c r="A2035">
        <v>11034</v>
      </c>
      <c r="B2035">
        <v>61</v>
      </c>
      <c r="C2035">
        <v>28.5</v>
      </c>
      <c r="D2035">
        <v>6</v>
      </c>
      <c r="E2035">
        <v>0</v>
      </c>
    </row>
    <row r="2036" spans="1:5" x14ac:dyDescent="0.35">
      <c r="A2036">
        <v>11035</v>
      </c>
      <c r="B2036">
        <v>1</v>
      </c>
      <c r="C2036">
        <v>18</v>
      </c>
      <c r="D2036">
        <v>10</v>
      </c>
      <c r="E2036">
        <v>0</v>
      </c>
    </row>
    <row r="2037" spans="1:5" x14ac:dyDescent="0.35">
      <c r="A2037">
        <v>11035</v>
      </c>
      <c r="B2037">
        <v>35</v>
      </c>
      <c r="C2037">
        <v>18</v>
      </c>
      <c r="D2037">
        <v>60</v>
      </c>
      <c r="E2037">
        <v>0</v>
      </c>
    </row>
    <row r="2038" spans="1:5" x14ac:dyDescent="0.35">
      <c r="A2038">
        <v>11035</v>
      </c>
      <c r="B2038">
        <v>42</v>
      </c>
      <c r="C2038">
        <v>14</v>
      </c>
      <c r="D2038">
        <v>30</v>
      </c>
      <c r="E2038">
        <v>0</v>
      </c>
    </row>
    <row r="2039" spans="1:5" x14ac:dyDescent="0.35">
      <c r="A2039">
        <v>11035</v>
      </c>
      <c r="B2039">
        <v>54</v>
      </c>
      <c r="C2039">
        <v>7.45</v>
      </c>
      <c r="D2039">
        <v>10</v>
      </c>
      <c r="E2039">
        <v>0</v>
      </c>
    </row>
    <row r="2040" spans="1:5" x14ac:dyDescent="0.35">
      <c r="A2040">
        <v>11036</v>
      </c>
      <c r="B2040">
        <v>13</v>
      </c>
      <c r="C2040">
        <v>6</v>
      </c>
      <c r="D2040">
        <v>7</v>
      </c>
      <c r="E2040">
        <v>0</v>
      </c>
    </row>
    <row r="2041" spans="1:5" x14ac:dyDescent="0.35">
      <c r="A2041">
        <v>11036</v>
      </c>
      <c r="B2041">
        <v>59</v>
      </c>
      <c r="C2041">
        <v>55</v>
      </c>
      <c r="D2041">
        <v>30</v>
      </c>
      <c r="E2041">
        <v>0</v>
      </c>
    </row>
    <row r="2042" spans="1:5" x14ac:dyDescent="0.35">
      <c r="A2042">
        <v>11037</v>
      </c>
      <c r="B2042">
        <v>70</v>
      </c>
      <c r="C2042">
        <v>15</v>
      </c>
      <c r="D2042">
        <v>4</v>
      </c>
      <c r="E2042">
        <v>0</v>
      </c>
    </row>
    <row r="2043" spans="1:5" x14ac:dyDescent="0.35">
      <c r="A2043">
        <v>11038</v>
      </c>
      <c r="B2043">
        <v>40</v>
      </c>
      <c r="C2043">
        <v>18.399999999999999</v>
      </c>
      <c r="D2043">
        <v>5</v>
      </c>
      <c r="E2043">
        <v>0.2</v>
      </c>
    </row>
    <row r="2044" spans="1:5" x14ac:dyDescent="0.35">
      <c r="A2044">
        <v>11038</v>
      </c>
      <c r="B2044">
        <v>52</v>
      </c>
      <c r="C2044">
        <v>7</v>
      </c>
      <c r="D2044">
        <v>2</v>
      </c>
      <c r="E2044">
        <v>0</v>
      </c>
    </row>
    <row r="2045" spans="1:5" x14ac:dyDescent="0.35">
      <c r="A2045">
        <v>11038</v>
      </c>
      <c r="B2045">
        <v>71</v>
      </c>
      <c r="C2045">
        <v>21.5</v>
      </c>
      <c r="D2045">
        <v>30</v>
      </c>
      <c r="E2045">
        <v>0</v>
      </c>
    </row>
    <row r="2046" spans="1:5" x14ac:dyDescent="0.35">
      <c r="A2046">
        <v>11039</v>
      </c>
      <c r="B2046">
        <v>28</v>
      </c>
      <c r="C2046">
        <v>45.6</v>
      </c>
      <c r="D2046">
        <v>20</v>
      </c>
      <c r="E2046">
        <v>0</v>
      </c>
    </row>
    <row r="2047" spans="1:5" x14ac:dyDescent="0.35">
      <c r="A2047">
        <v>11039</v>
      </c>
      <c r="B2047">
        <v>35</v>
      </c>
      <c r="C2047">
        <v>18</v>
      </c>
      <c r="D2047">
        <v>24</v>
      </c>
      <c r="E2047">
        <v>0</v>
      </c>
    </row>
    <row r="2048" spans="1:5" x14ac:dyDescent="0.35">
      <c r="A2048">
        <v>11039</v>
      </c>
      <c r="B2048">
        <v>49</v>
      </c>
      <c r="C2048">
        <v>20</v>
      </c>
      <c r="D2048">
        <v>60</v>
      </c>
      <c r="E2048">
        <v>0</v>
      </c>
    </row>
    <row r="2049" spans="1:5" x14ac:dyDescent="0.35">
      <c r="A2049">
        <v>11039</v>
      </c>
      <c r="B2049">
        <v>57</v>
      </c>
      <c r="C2049">
        <v>19.5</v>
      </c>
      <c r="D2049">
        <v>28</v>
      </c>
      <c r="E2049">
        <v>0</v>
      </c>
    </row>
    <row r="2050" spans="1:5" x14ac:dyDescent="0.35">
      <c r="A2050">
        <v>11040</v>
      </c>
      <c r="B2050">
        <v>21</v>
      </c>
      <c r="C2050">
        <v>10</v>
      </c>
      <c r="D2050">
        <v>20</v>
      </c>
      <c r="E2050">
        <v>0</v>
      </c>
    </row>
    <row r="2051" spans="1:5" x14ac:dyDescent="0.35">
      <c r="A2051">
        <v>11041</v>
      </c>
      <c r="B2051">
        <v>2</v>
      </c>
      <c r="C2051">
        <v>19</v>
      </c>
      <c r="D2051">
        <v>30</v>
      </c>
      <c r="E2051">
        <v>0.2</v>
      </c>
    </row>
    <row r="2052" spans="1:5" x14ac:dyDescent="0.35">
      <c r="A2052">
        <v>11041</v>
      </c>
      <c r="B2052">
        <v>63</v>
      </c>
      <c r="C2052">
        <v>43.9</v>
      </c>
      <c r="D2052">
        <v>30</v>
      </c>
      <c r="E2052">
        <v>0</v>
      </c>
    </row>
    <row r="2053" spans="1:5" x14ac:dyDescent="0.35">
      <c r="A2053">
        <v>11042</v>
      </c>
      <c r="B2053">
        <v>44</v>
      </c>
      <c r="C2053">
        <v>19.45</v>
      </c>
      <c r="D2053">
        <v>15</v>
      </c>
      <c r="E2053">
        <v>0</v>
      </c>
    </row>
    <row r="2054" spans="1:5" x14ac:dyDescent="0.35">
      <c r="A2054">
        <v>11042</v>
      </c>
      <c r="B2054">
        <v>61</v>
      </c>
      <c r="C2054">
        <v>28.5</v>
      </c>
      <c r="D2054">
        <v>4</v>
      </c>
      <c r="E2054">
        <v>0</v>
      </c>
    </row>
    <row r="2055" spans="1:5" x14ac:dyDescent="0.35">
      <c r="A2055">
        <v>11043</v>
      </c>
      <c r="B2055">
        <v>11</v>
      </c>
      <c r="C2055">
        <v>21</v>
      </c>
      <c r="D2055">
        <v>10</v>
      </c>
      <c r="E2055">
        <v>0</v>
      </c>
    </row>
    <row r="2056" spans="1:5" x14ac:dyDescent="0.35">
      <c r="A2056">
        <v>11044</v>
      </c>
      <c r="B2056">
        <v>62</v>
      </c>
      <c r="C2056">
        <v>49.3</v>
      </c>
      <c r="D2056">
        <v>12</v>
      </c>
      <c r="E2056">
        <v>0</v>
      </c>
    </row>
    <row r="2057" spans="1:5" x14ac:dyDescent="0.35">
      <c r="A2057">
        <v>11045</v>
      </c>
      <c r="B2057">
        <v>33</v>
      </c>
      <c r="C2057">
        <v>2.5</v>
      </c>
      <c r="D2057">
        <v>15</v>
      </c>
      <c r="E2057">
        <v>0</v>
      </c>
    </row>
    <row r="2058" spans="1:5" x14ac:dyDescent="0.35">
      <c r="A2058">
        <v>11045</v>
      </c>
      <c r="B2058">
        <v>51</v>
      </c>
      <c r="C2058">
        <v>53</v>
      </c>
      <c r="D2058">
        <v>24</v>
      </c>
      <c r="E2058">
        <v>0</v>
      </c>
    </row>
    <row r="2059" spans="1:5" x14ac:dyDescent="0.35">
      <c r="A2059">
        <v>11046</v>
      </c>
      <c r="B2059">
        <v>12</v>
      </c>
      <c r="C2059">
        <v>38</v>
      </c>
      <c r="D2059">
        <v>20</v>
      </c>
      <c r="E2059">
        <v>0.05</v>
      </c>
    </row>
    <row r="2060" spans="1:5" x14ac:dyDescent="0.35">
      <c r="A2060">
        <v>11046</v>
      </c>
      <c r="B2060">
        <v>32</v>
      </c>
      <c r="C2060">
        <v>32</v>
      </c>
      <c r="D2060">
        <v>15</v>
      </c>
      <c r="E2060">
        <v>0.05</v>
      </c>
    </row>
    <row r="2061" spans="1:5" x14ac:dyDescent="0.35">
      <c r="A2061">
        <v>11046</v>
      </c>
      <c r="B2061">
        <v>35</v>
      </c>
      <c r="C2061">
        <v>18</v>
      </c>
      <c r="D2061">
        <v>18</v>
      </c>
      <c r="E2061">
        <v>0.05</v>
      </c>
    </row>
    <row r="2062" spans="1:5" x14ac:dyDescent="0.35">
      <c r="A2062">
        <v>11047</v>
      </c>
      <c r="B2062">
        <v>1</v>
      </c>
      <c r="C2062">
        <v>18</v>
      </c>
      <c r="D2062">
        <v>25</v>
      </c>
      <c r="E2062">
        <v>0.25</v>
      </c>
    </row>
    <row r="2063" spans="1:5" x14ac:dyDescent="0.35">
      <c r="A2063">
        <v>11047</v>
      </c>
      <c r="B2063">
        <v>5</v>
      </c>
      <c r="C2063">
        <v>21.35</v>
      </c>
      <c r="D2063">
        <v>30</v>
      </c>
      <c r="E2063">
        <v>0.25</v>
      </c>
    </row>
    <row r="2064" spans="1:5" x14ac:dyDescent="0.35">
      <c r="A2064">
        <v>11048</v>
      </c>
      <c r="B2064">
        <v>68</v>
      </c>
      <c r="C2064">
        <v>12.5</v>
      </c>
      <c r="D2064">
        <v>42</v>
      </c>
      <c r="E2064">
        <v>0</v>
      </c>
    </row>
    <row r="2065" spans="1:5" x14ac:dyDescent="0.35">
      <c r="A2065">
        <v>11049</v>
      </c>
      <c r="B2065">
        <v>2</v>
      </c>
      <c r="C2065">
        <v>19</v>
      </c>
      <c r="D2065">
        <v>10</v>
      </c>
      <c r="E2065">
        <v>0.2</v>
      </c>
    </row>
    <row r="2066" spans="1:5" x14ac:dyDescent="0.35">
      <c r="A2066">
        <v>11049</v>
      </c>
      <c r="B2066">
        <v>12</v>
      </c>
      <c r="C2066">
        <v>38</v>
      </c>
      <c r="D2066">
        <v>4</v>
      </c>
      <c r="E2066">
        <v>0.2</v>
      </c>
    </row>
    <row r="2067" spans="1:5" x14ac:dyDescent="0.35">
      <c r="A2067">
        <v>11050</v>
      </c>
      <c r="B2067">
        <v>76</v>
      </c>
      <c r="C2067">
        <v>18</v>
      </c>
      <c r="D2067">
        <v>50</v>
      </c>
      <c r="E2067">
        <v>0.1</v>
      </c>
    </row>
    <row r="2068" spans="1:5" x14ac:dyDescent="0.35">
      <c r="A2068">
        <v>11051</v>
      </c>
      <c r="B2068">
        <v>24</v>
      </c>
      <c r="C2068">
        <v>4.5</v>
      </c>
      <c r="D2068">
        <v>10</v>
      </c>
      <c r="E2068">
        <v>0.2</v>
      </c>
    </row>
    <row r="2069" spans="1:5" x14ac:dyDescent="0.35">
      <c r="A2069">
        <v>11052</v>
      </c>
      <c r="B2069">
        <v>43</v>
      </c>
      <c r="C2069">
        <v>46</v>
      </c>
      <c r="D2069">
        <v>30</v>
      </c>
      <c r="E2069">
        <v>0.2</v>
      </c>
    </row>
    <row r="2070" spans="1:5" x14ac:dyDescent="0.35">
      <c r="A2070">
        <v>11052</v>
      </c>
      <c r="B2070">
        <v>61</v>
      </c>
      <c r="C2070">
        <v>28.5</v>
      </c>
      <c r="D2070">
        <v>10</v>
      </c>
      <c r="E2070">
        <v>0.2</v>
      </c>
    </row>
    <row r="2071" spans="1:5" x14ac:dyDescent="0.35">
      <c r="A2071">
        <v>11053</v>
      </c>
      <c r="B2071">
        <v>18</v>
      </c>
      <c r="C2071">
        <v>62.5</v>
      </c>
      <c r="D2071">
        <v>35</v>
      </c>
      <c r="E2071">
        <v>0.2</v>
      </c>
    </row>
    <row r="2072" spans="1:5" x14ac:dyDescent="0.35">
      <c r="A2072">
        <v>11053</v>
      </c>
      <c r="B2072">
        <v>32</v>
      </c>
      <c r="C2072">
        <v>32</v>
      </c>
      <c r="D2072">
        <v>20</v>
      </c>
      <c r="E2072">
        <v>0</v>
      </c>
    </row>
    <row r="2073" spans="1:5" x14ac:dyDescent="0.35">
      <c r="A2073">
        <v>11053</v>
      </c>
      <c r="B2073">
        <v>64</v>
      </c>
      <c r="C2073">
        <v>33.25</v>
      </c>
      <c r="D2073">
        <v>25</v>
      </c>
      <c r="E2073">
        <v>0.2</v>
      </c>
    </row>
    <row r="2074" spans="1:5" x14ac:dyDescent="0.35">
      <c r="A2074">
        <v>11054</v>
      </c>
      <c r="B2074">
        <v>33</v>
      </c>
      <c r="C2074">
        <v>2.5</v>
      </c>
      <c r="D2074">
        <v>10</v>
      </c>
      <c r="E2074">
        <v>0</v>
      </c>
    </row>
    <row r="2075" spans="1:5" x14ac:dyDescent="0.35">
      <c r="A2075">
        <v>11054</v>
      </c>
      <c r="B2075">
        <v>67</v>
      </c>
      <c r="C2075">
        <v>14</v>
      </c>
      <c r="D2075">
        <v>20</v>
      </c>
      <c r="E2075">
        <v>0</v>
      </c>
    </row>
    <row r="2076" spans="1:5" x14ac:dyDescent="0.35">
      <c r="A2076">
        <v>11055</v>
      </c>
      <c r="B2076">
        <v>24</v>
      </c>
      <c r="C2076">
        <v>4.5</v>
      </c>
      <c r="D2076">
        <v>15</v>
      </c>
      <c r="E2076">
        <v>0</v>
      </c>
    </row>
    <row r="2077" spans="1:5" x14ac:dyDescent="0.35">
      <c r="A2077">
        <v>11055</v>
      </c>
      <c r="B2077">
        <v>25</v>
      </c>
      <c r="C2077">
        <v>14</v>
      </c>
      <c r="D2077">
        <v>15</v>
      </c>
      <c r="E2077">
        <v>0</v>
      </c>
    </row>
    <row r="2078" spans="1:5" x14ac:dyDescent="0.35">
      <c r="A2078">
        <v>11055</v>
      </c>
      <c r="B2078">
        <v>51</v>
      </c>
      <c r="C2078">
        <v>53</v>
      </c>
      <c r="D2078">
        <v>20</v>
      </c>
      <c r="E2078">
        <v>0</v>
      </c>
    </row>
    <row r="2079" spans="1:5" x14ac:dyDescent="0.35">
      <c r="A2079">
        <v>11055</v>
      </c>
      <c r="B2079">
        <v>57</v>
      </c>
      <c r="C2079">
        <v>19.5</v>
      </c>
      <c r="D2079">
        <v>20</v>
      </c>
      <c r="E2079">
        <v>0</v>
      </c>
    </row>
    <row r="2080" spans="1:5" x14ac:dyDescent="0.35">
      <c r="A2080">
        <v>11056</v>
      </c>
      <c r="B2080">
        <v>7</v>
      </c>
      <c r="C2080">
        <v>30</v>
      </c>
      <c r="D2080">
        <v>40</v>
      </c>
      <c r="E2080">
        <v>0</v>
      </c>
    </row>
    <row r="2081" spans="1:5" x14ac:dyDescent="0.35">
      <c r="A2081">
        <v>11056</v>
      </c>
      <c r="B2081">
        <v>55</v>
      </c>
      <c r="C2081">
        <v>24</v>
      </c>
      <c r="D2081">
        <v>35</v>
      </c>
      <c r="E2081">
        <v>0</v>
      </c>
    </row>
    <row r="2082" spans="1:5" x14ac:dyDescent="0.35">
      <c r="A2082">
        <v>11056</v>
      </c>
      <c r="B2082">
        <v>60</v>
      </c>
      <c r="C2082">
        <v>34</v>
      </c>
      <c r="D2082">
        <v>50</v>
      </c>
      <c r="E2082">
        <v>0</v>
      </c>
    </row>
    <row r="2083" spans="1:5" x14ac:dyDescent="0.35">
      <c r="A2083">
        <v>11057</v>
      </c>
      <c r="B2083">
        <v>70</v>
      </c>
      <c r="C2083">
        <v>15</v>
      </c>
      <c r="D2083">
        <v>3</v>
      </c>
      <c r="E2083">
        <v>0</v>
      </c>
    </row>
    <row r="2084" spans="1:5" x14ac:dyDescent="0.35">
      <c r="A2084">
        <v>11058</v>
      </c>
      <c r="B2084">
        <v>21</v>
      </c>
      <c r="C2084">
        <v>10</v>
      </c>
      <c r="D2084">
        <v>3</v>
      </c>
      <c r="E2084">
        <v>0</v>
      </c>
    </row>
    <row r="2085" spans="1:5" x14ac:dyDescent="0.35">
      <c r="A2085">
        <v>11058</v>
      </c>
      <c r="B2085">
        <v>60</v>
      </c>
      <c r="C2085">
        <v>34</v>
      </c>
      <c r="D2085">
        <v>21</v>
      </c>
      <c r="E2085">
        <v>0</v>
      </c>
    </row>
    <row r="2086" spans="1:5" x14ac:dyDescent="0.35">
      <c r="A2086">
        <v>11058</v>
      </c>
      <c r="B2086">
        <v>61</v>
      </c>
      <c r="C2086">
        <v>28.5</v>
      </c>
      <c r="D2086">
        <v>4</v>
      </c>
      <c r="E2086">
        <v>0</v>
      </c>
    </row>
    <row r="2087" spans="1:5" x14ac:dyDescent="0.35">
      <c r="A2087">
        <v>11059</v>
      </c>
      <c r="B2087">
        <v>13</v>
      </c>
      <c r="C2087">
        <v>6</v>
      </c>
      <c r="D2087">
        <v>30</v>
      </c>
      <c r="E2087">
        <v>0</v>
      </c>
    </row>
    <row r="2088" spans="1:5" x14ac:dyDescent="0.35">
      <c r="A2088">
        <v>11059</v>
      </c>
      <c r="B2088">
        <v>17</v>
      </c>
      <c r="C2088">
        <v>39</v>
      </c>
      <c r="D2088">
        <v>12</v>
      </c>
      <c r="E2088">
        <v>0</v>
      </c>
    </row>
    <row r="2089" spans="1:5" x14ac:dyDescent="0.35">
      <c r="A2089">
        <v>11059</v>
      </c>
      <c r="B2089">
        <v>60</v>
      </c>
      <c r="C2089">
        <v>34</v>
      </c>
      <c r="D2089">
        <v>35</v>
      </c>
      <c r="E2089">
        <v>0</v>
      </c>
    </row>
    <row r="2090" spans="1:5" x14ac:dyDescent="0.35">
      <c r="A2090">
        <v>11060</v>
      </c>
      <c r="B2090">
        <v>60</v>
      </c>
      <c r="C2090">
        <v>34</v>
      </c>
      <c r="D2090">
        <v>4</v>
      </c>
      <c r="E2090">
        <v>0</v>
      </c>
    </row>
    <row r="2091" spans="1:5" x14ac:dyDescent="0.35">
      <c r="A2091">
        <v>11060</v>
      </c>
      <c r="B2091">
        <v>77</v>
      </c>
      <c r="C2091">
        <v>13</v>
      </c>
      <c r="D2091">
        <v>10</v>
      </c>
      <c r="E2091">
        <v>0</v>
      </c>
    </row>
    <row r="2092" spans="1:5" x14ac:dyDescent="0.35">
      <c r="A2092">
        <v>11061</v>
      </c>
      <c r="B2092">
        <v>60</v>
      </c>
      <c r="C2092">
        <v>34</v>
      </c>
      <c r="D2092">
        <v>15</v>
      </c>
      <c r="E2092">
        <v>0</v>
      </c>
    </row>
    <row r="2093" spans="1:5" x14ac:dyDescent="0.35">
      <c r="A2093">
        <v>11062</v>
      </c>
      <c r="B2093">
        <v>53</v>
      </c>
      <c r="C2093">
        <v>32.799999999999997</v>
      </c>
      <c r="D2093">
        <v>10</v>
      </c>
      <c r="E2093">
        <v>0.2</v>
      </c>
    </row>
    <row r="2094" spans="1:5" x14ac:dyDescent="0.35">
      <c r="A2094">
        <v>11062</v>
      </c>
      <c r="B2094">
        <v>70</v>
      </c>
      <c r="C2094">
        <v>15</v>
      </c>
      <c r="D2094">
        <v>12</v>
      </c>
      <c r="E2094">
        <v>0.2</v>
      </c>
    </row>
    <row r="2095" spans="1:5" x14ac:dyDescent="0.35">
      <c r="A2095">
        <v>11063</v>
      </c>
      <c r="B2095">
        <v>34</v>
      </c>
      <c r="C2095">
        <v>14</v>
      </c>
      <c r="D2095">
        <v>30</v>
      </c>
      <c r="E2095">
        <v>0</v>
      </c>
    </row>
    <row r="2096" spans="1:5" x14ac:dyDescent="0.35">
      <c r="A2096">
        <v>11063</v>
      </c>
      <c r="B2096">
        <v>40</v>
      </c>
      <c r="C2096">
        <v>18.399999999999999</v>
      </c>
      <c r="D2096">
        <v>40</v>
      </c>
      <c r="E2096">
        <v>0.1</v>
      </c>
    </row>
    <row r="2097" spans="1:5" x14ac:dyDescent="0.35">
      <c r="A2097">
        <v>11063</v>
      </c>
      <c r="B2097">
        <v>41</v>
      </c>
      <c r="C2097">
        <v>9.65</v>
      </c>
      <c r="D2097">
        <v>30</v>
      </c>
      <c r="E2097">
        <v>0.1</v>
      </c>
    </row>
    <row r="2098" spans="1:5" x14ac:dyDescent="0.35">
      <c r="A2098">
        <v>11064</v>
      </c>
      <c r="B2098">
        <v>17</v>
      </c>
      <c r="C2098">
        <v>39</v>
      </c>
      <c r="D2098">
        <v>77</v>
      </c>
      <c r="E2098">
        <v>0.1</v>
      </c>
    </row>
    <row r="2099" spans="1:5" x14ac:dyDescent="0.35">
      <c r="A2099">
        <v>11064</v>
      </c>
      <c r="B2099">
        <v>41</v>
      </c>
      <c r="C2099">
        <v>9.65</v>
      </c>
      <c r="D2099">
        <v>12</v>
      </c>
      <c r="E2099">
        <v>0</v>
      </c>
    </row>
    <row r="2100" spans="1:5" x14ac:dyDescent="0.35">
      <c r="A2100">
        <v>11064</v>
      </c>
      <c r="B2100">
        <v>53</v>
      </c>
      <c r="C2100">
        <v>32.799999999999997</v>
      </c>
      <c r="D2100">
        <v>25</v>
      </c>
      <c r="E2100">
        <v>0.1</v>
      </c>
    </row>
    <row r="2101" spans="1:5" x14ac:dyDescent="0.35">
      <c r="A2101">
        <v>11064</v>
      </c>
      <c r="B2101">
        <v>55</v>
      </c>
      <c r="C2101">
        <v>24</v>
      </c>
      <c r="D2101">
        <v>4</v>
      </c>
      <c r="E2101">
        <v>0.1</v>
      </c>
    </row>
    <row r="2102" spans="1:5" x14ac:dyDescent="0.35">
      <c r="A2102">
        <v>11064</v>
      </c>
      <c r="B2102">
        <v>68</v>
      </c>
      <c r="C2102">
        <v>12.5</v>
      </c>
      <c r="D2102">
        <v>55</v>
      </c>
      <c r="E2102">
        <v>0</v>
      </c>
    </row>
    <row r="2103" spans="1:5" x14ac:dyDescent="0.35">
      <c r="A2103">
        <v>11065</v>
      </c>
      <c r="B2103">
        <v>30</v>
      </c>
      <c r="C2103">
        <v>25.89</v>
      </c>
      <c r="D2103">
        <v>4</v>
      </c>
      <c r="E2103">
        <v>0.25</v>
      </c>
    </row>
    <row r="2104" spans="1:5" x14ac:dyDescent="0.35">
      <c r="A2104">
        <v>11065</v>
      </c>
      <c r="B2104">
        <v>54</v>
      </c>
      <c r="C2104">
        <v>7.45</v>
      </c>
      <c r="D2104">
        <v>20</v>
      </c>
      <c r="E2104">
        <v>0.25</v>
      </c>
    </row>
    <row r="2105" spans="1:5" x14ac:dyDescent="0.35">
      <c r="A2105">
        <v>11066</v>
      </c>
      <c r="B2105">
        <v>16</v>
      </c>
      <c r="C2105">
        <v>17.45</v>
      </c>
      <c r="D2105">
        <v>3</v>
      </c>
      <c r="E2105">
        <v>0</v>
      </c>
    </row>
    <row r="2106" spans="1:5" x14ac:dyDescent="0.35">
      <c r="A2106">
        <v>11066</v>
      </c>
      <c r="B2106">
        <v>19</v>
      </c>
      <c r="C2106">
        <v>9.1999999999999993</v>
      </c>
      <c r="D2106">
        <v>42</v>
      </c>
      <c r="E2106">
        <v>0</v>
      </c>
    </row>
    <row r="2107" spans="1:5" x14ac:dyDescent="0.35">
      <c r="A2107">
        <v>11066</v>
      </c>
      <c r="B2107">
        <v>34</v>
      </c>
      <c r="C2107">
        <v>14</v>
      </c>
      <c r="D2107">
        <v>35</v>
      </c>
      <c r="E2107">
        <v>0</v>
      </c>
    </row>
    <row r="2108" spans="1:5" x14ac:dyDescent="0.35">
      <c r="A2108">
        <v>11067</v>
      </c>
      <c r="B2108">
        <v>41</v>
      </c>
      <c r="C2108">
        <v>9.65</v>
      </c>
      <c r="D2108">
        <v>9</v>
      </c>
      <c r="E2108">
        <v>0</v>
      </c>
    </row>
    <row r="2109" spans="1:5" x14ac:dyDescent="0.35">
      <c r="A2109">
        <v>11068</v>
      </c>
      <c r="B2109">
        <v>28</v>
      </c>
      <c r="C2109">
        <v>45.6</v>
      </c>
      <c r="D2109">
        <v>8</v>
      </c>
      <c r="E2109">
        <v>0.15</v>
      </c>
    </row>
    <row r="2110" spans="1:5" x14ac:dyDescent="0.35">
      <c r="A2110">
        <v>11068</v>
      </c>
      <c r="B2110">
        <v>43</v>
      </c>
      <c r="C2110">
        <v>46</v>
      </c>
      <c r="D2110">
        <v>36</v>
      </c>
      <c r="E2110">
        <v>0.15</v>
      </c>
    </row>
    <row r="2111" spans="1:5" x14ac:dyDescent="0.35">
      <c r="A2111">
        <v>11068</v>
      </c>
      <c r="B2111">
        <v>77</v>
      </c>
      <c r="C2111">
        <v>13</v>
      </c>
      <c r="D2111">
        <v>28</v>
      </c>
      <c r="E2111">
        <v>0.15</v>
      </c>
    </row>
    <row r="2112" spans="1:5" x14ac:dyDescent="0.35">
      <c r="A2112">
        <v>11069</v>
      </c>
      <c r="B2112">
        <v>39</v>
      </c>
      <c r="C2112">
        <v>18</v>
      </c>
      <c r="D2112">
        <v>20</v>
      </c>
      <c r="E2112">
        <v>0</v>
      </c>
    </row>
    <row r="2113" spans="1:5" x14ac:dyDescent="0.35">
      <c r="A2113">
        <v>11070</v>
      </c>
      <c r="B2113">
        <v>1</v>
      </c>
      <c r="C2113">
        <v>18</v>
      </c>
      <c r="D2113">
        <v>40</v>
      </c>
      <c r="E2113">
        <v>0.15</v>
      </c>
    </row>
    <row r="2114" spans="1:5" x14ac:dyDescent="0.35">
      <c r="A2114">
        <v>11070</v>
      </c>
      <c r="B2114">
        <v>2</v>
      </c>
      <c r="C2114">
        <v>19</v>
      </c>
      <c r="D2114">
        <v>20</v>
      </c>
      <c r="E2114">
        <v>0.15</v>
      </c>
    </row>
    <row r="2115" spans="1:5" x14ac:dyDescent="0.35">
      <c r="A2115">
        <v>11070</v>
      </c>
      <c r="B2115">
        <v>16</v>
      </c>
      <c r="C2115">
        <v>17.45</v>
      </c>
      <c r="D2115">
        <v>30</v>
      </c>
      <c r="E2115">
        <v>0.15</v>
      </c>
    </row>
    <row r="2116" spans="1:5" x14ac:dyDescent="0.35">
      <c r="A2116">
        <v>11070</v>
      </c>
      <c r="B2116">
        <v>31</v>
      </c>
      <c r="C2116">
        <v>12.5</v>
      </c>
      <c r="D2116">
        <v>20</v>
      </c>
      <c r="E2116">
        <v>0</v>
      </c>
    </row>
    <row r="2117" spans="1:5" x14ac:dyDescent="0.35">
      <c r="A2117">
        <v>11071</v>
      </c>
      <c r="B2117">
        <v>7</v>
      </c>
      <c r="C2117">
        <v>30</v>
      </c>
      <c r="D2117">
        <v>15</v>
      </c>
      <c r="E2117">
        <v>0.05</v>
      </c>
    </row>
    <row r="2118" spans="1:5" x14ac:dyDescent="0.35">
      <c r="A2118">
        <v>11071</v>
      </c>
      <c r="B2118">
        <v>13</v>
      </c>
      <c r="C2118">
        <v>6</v>
      </c>
      <c r="D2118">
        <v>10</v>
      </c>
      <c r="E2118">
        <v>0.05</v>
      </c>
    </row>
    <row r="2119" spans="1:5" x14ac:dyDescent="0.35">
      <c r="A2119">
        <v>11072</v>
      </c>
      <c r="B2119">
        <v>2</v>
      </c>
      <c r="C2119">
        <v>19</v>
      </c>
      <c r="D2119">
        <v>8</v>
      </c>
      <c r="E2119">
        <v>0</v>
      </c>
    </row>
    <row r="2120" spans="1:5" x14ac:dyDescent="0.35">
      <c r="A2120">
        <v>11072</v>
      </c>
      <c r="B2120">
        <v>41</v>
      </c>
      <c r="C2120">
        <v>9.65</v>
      </c>
      <c r="D2120">
        <v>40</v>
      </c>
      <c r="E2120">
        <v>0</v>
      </c>
    </row>
    <row r="2121" spans="1:5" x14ac:dyDescent="0.35">
      <c r="A2121">
        <v>11072</v>
      </c>
      <c r="B2121">
        <v>50</v>
      </c>
      <c r="C2121">
        <v>16.25</v>
      </c>
      <c r="D2121">
        <v>22</v>
      </c>
      <c r="E2121">
        <v>0</v>
      </c>
    </row>
    <row r="2122" spans="1:5" x14ac:dyDescent="0.35">
      <c r="A2122">
        <v>11072</v>
      </c>
      <c r="B2122">
        <v>64</v>
      </c>
      <c r="C2122">
        <v>33.25</v>
      </c>
      <c r="D2122">
        <v>130</v>
      </c>
      <c r="E2122">
        <v>0</v>
      </c>
    </row>
    <row r="2123" spans="1:5" x14ac:dyDescent="0.35">
      <c r="A2123">
        <v>11073</v>
      </c>
      <c r="B2123">
        <v>11</v>
      </c>
      <c r="C2123">
        <v>21</v>
      </c>
      <c r="D2123">
        <v>10</v>
      </c>
      <c r="E2123">
        <v>0</v>
      </c>
    </row>
    <row r="2124" spans="1:5" x14ac:dyDescent="0.35">
      <c r="A2124">
        <v>11073</v>
      </c>
      <c r="B2124">
        <v>24</v>
      </c>
      <c r="C2124">
        <v>4.5</v>
      </c>
      <c r="D2124">
        <v>20</v>
      </c>
      <c r="E2124">
        <v>0</v>
      </c>
    </row>
    <row r="2125" spans="1:5" x14ac:dyDescent="0.35">
      <c r="A2125">
        <v>11074</v>
      </c>
      <c r="B2125">
        <v>16</v>
      </c>
      <c r="C2125">
        <v>17.45</v>
      </c>
      <c r="D2125">
        <v>14</v>
      </c>
      <c r="E2125">
        <v>0.05</v>
      </c>
    </row>
    <row r="2126" spans="1:5" x14ac:dyDescent="0.35">
      <c r="A2126">
        <v>11075</v>
      </c>
      <c r="B2126">
        <v>2</v>
      </c>
      <c r="C2126">
        <v>19</v>
      </c>
      <c r="D2126">
        <v>10</v>
      </c>
      <c r="E2126">
        <v>0.15</v>
      </c>
    </row>
    <row r="2127" spans="1:5" x14ac:dyDescent="0.35">
      <c r="A2127">
        <v>11075</v>
      </c>
      <c r="B2127">
        <v>46</v>
      </c>
      <c r="C2127">
        <v>12</v>
      </c>
      <c r="D2127">
        <v>30</v>
      </c>
      <c r="E2127">
        <v>0.15</v>
      </c>
    </row>
    <row r="2128" spans="1:5" x14ac:dyDescent="0.35">
      <c r="A2128">
        <v>11075</v>
      </c>
      <c r="B2128">
        <v>76</v>
      </c>
      <c r="C2128">
        <v>18</v>
      </c>
      <c r="D2128">
        <v>2</v>
      </c>
      <c r="E2128">
        <v>0.15</v>
      </c>
    </row>
    <row r="2129" spans="1:5" x14ac:dyDescent="0.35">
      <c r="A2129">
        <v>11076</v>
      </c>
      <c r="B2129">
        <v>6</v>
      </c>
      <c r="C2129">
        <v>25</v>
      </c>
      <c r="D2129">
        <v>20</v>
      </c>
      <c r="E2129">
        <v>0.25</v>
      </c>
    </row>
    <row r="2130" spans="1:5" x14ac:dyDescent="0.35">
      <c r="A2130">
        <v>11076</v>
      </c>
      <c r="B2130">
        <v>14</v>
      </c>
      <c r="C2130">
        <v>23.25</v>
      </c>
      <c r="D2130">
        <v>20</v>
      </c>
      <c r="E2130">
        <v>0.25</v>
      </c>
    </row>
    <row r="2131" spans="1:5" x14ac:dyDescent="0.35">
      <c r="A2131">
        <v>11076</v>
      </c>
      <c r="B2131">
        <v>19</v>
      </c>
      <c r="C2131">
        <v>9.1999999999999993</v>
      </c>
      <c r="D2131">
        <v>10</v>
      </c>
      <c r="E2131">
        <v>0.25</v>
      </c>
    </row>
    <row r="2132" spans="1:5" x14ac:dyDescent="0.35">
      <c r="A2132">
        <v>11077</v>
      </c>
      <c r="B2132">
        <v>2</v>
      </c>
      <c r="C2132">
        <v>19</v>
      </c>
      <c r="D2132">
        <v>24</v>
      </c>
      <c r="E2132">
        <v>0.2</v>
      </c>
    </row>
    <row r="2133" spans="1:5" x14ac:dyDescent="0.35">
      <c r="A2133">
        <v>11077</v>
      </c>
      <c r="B2133">
        <v>3</v>
      </c>
      <c r="C2133">
        <v>10</v>
      </c>
      <c r="D2133">
        <v>4</v>
      </c>
      <c r="E2133">
        <v>0</v>
      </c>
    </row>
    <row r="2134" spans="1:5" x14ac:dyDescent="0.35">
      <c r="A2134">
        <v>11077</v>
      </c>
      <c r="B2134">
        <v>4</v>
      </c>
      <c r="C2134">
        <v>22</v>
      </c>
      <c r="D2134">
        <v>1</v>
      </c>
      <c r="E2134">
        <v>0</v>
      </c>
    </row>
    <row r="2135" spans="1:5" x14ac:dyDescent="0.35">
      <c r="A2135">
        <v>11077</v>
      </c>
      <c r="B2135">
        <v>6</v>
      </c>
      <c r="C2135">
        <v>25</v>
      </c>
      <c r="D2135">
        <v>1</v>
      </c>
      <c r="E2135">
        <v>0.02</v>
      </c>
    </row>
    <row r="2136" spans="1:5" x14ac:dyDescent="0.35">
      <c r="A2136">
        <v>11077</v>
      </c>
      <c r="B2136">
        <v>7</v>
      </c>
      <c r="C2136">
        <v>30</v>
      </c>
      <c r="D2136">
        <v>1</v>
      </c>
      <c r="E2136">
        <v>0.05</v>
      </c>
    </row>
    <row r="2137" spans="1:5" x14ac:dyDescent="0.35">
      <c r="A2137">
        <v>11077</v>
      </c>
      <c r="B2137">
        <v>8</v>
      </c>
      <c r="C2137">
        <v>40</v>
      </c>
      <c r="D2137">
        <v>2</v>
      </c>
      <c r="E2137">
        <v>0.1</v>
      </c>
    </row>
    <row r="2138" spans="1:5" x14ac:dyDescent="0.35">
      <c r="A2138">
        <v>11077</v>
      </c>
      <c r="B2138">
        <v>10</v>
      </c>
      <c r="C2138">
        <v>31</v>
      </c>
      <c r="D2138">
        <v>1</v>
      </c>
      <c r="E2138">
        <v>0</v>
      </c>
    </row>
    <row r="2139" spans="1:5" x14ac:dyDescent="0.35">
      <c r="A2139">
        <v>11077</v>
      </c>
      <c r="B2139">
        <v>12</v>
      </c>
      <c r="C2139">
        <v>38</v>
      </c>
      <c r="D2139">
        <v>2</v>
      </c>
      <c r="E2139">
        <v>0.05</v>
      </c>
    </row>
    <row r="2140" spans="1:5" x14ac:dyDescent="0.35">
      <c r="A2140">
        <v>11077</v>
      </c>
      <c r="B2140">
        <v>13</v>
      </c>
      <c r="C2140">
        <v>6</v>
      </c>
      <c r="D2140">
        <v>4</v>
      </c>
      <c r="E2140">
        <v>0</v>
      </c>
    </row>
    <row r="2141" spans="1:5" x14ac:dyDescent="0.35">
      <c r="A2141">
        <v>11077</v>
      </c>
      <c r="B2141">
        <v>14</v>
      </c>
      <c r="C2141">
        <v>23.25</v>
      </c>
      <c r="D2141">
        <v>1</v>
      </c>
      <c r="E2141">
        <v>0.03</v>
      </c>
    </row>
    <row r="2142" spans="1:5" x14ac:dyDescent="0.35">
      <c r="A2142">
        <v>11077</v>
      </c>
      <c r="B2142">
        <v>16</v>
      </c>
      <c r="C2142">
        <v>17.45</v>
      </c>
      <c r="D2142">
        <v>2</v>
      </c>
      <c r="E2142">
        <v>0.03</v>
      </c>
    </row>
    <row r="2143" spans="1:5" x14ac:dyDescent="0.35">
      <c r="A2143">
        <v>11077</v>
      </c>
      <c r="B2143">
        <v>20</v>
      </c>
      <c r="C2143">
        <v>81</v>
      </c>
      <c r="D2143">
        <v>1</v>
      </c>
      <c r="E2143">
        <v>0.04</v>
      </c>
    </row>
    <row r="2144" spans="1:5" x14ac:dyDescent="0.35">
      <c r="A2144">
        <v>11077</v>
      </c>
      <c r="B2144">
        <v>23</v>
      </c>
      <c r="C2144">
        <v>9</v>
      </c>
      <c r="D2144">
        <v>2</v>
      </c>
      <c r="E2144">
        <v>0</v>
      </c>
    </row>
    <row r="2145" spans="1:5" x14ac:dyDescent="0.35">
      <c r="A2145">
        <v>11077</v>
      </c>
      <c r="B2145">
        <v>32</v>
      </c>
      <c r="C2145">
        <v>32</v>
      </c>
      <c r="D2145">
        <v>1</v>
      </c>
      <c r="E2145">
        <v>0</v>
      </c>
    </row>
    <row r="2146" spans="1:5" x14ac:dyDescent="0.35">
      <c r="A2146">
        <v>11077</v>
      </c>
      <c r="B2146">
        <v>39</v>
      </c>
      <c r="C2146">
        <v>18</v>
      </c>
      <c r="D2146">
        <v>2</v>
      </c>
      <c r="E2146">
        <v>0.05</v>
      </c>
    </row>
    <row r="2147" spans="1:5" x14ac:dyDescent="0.35">
      <c r="A2147">
        <v>11077</v>
      </c>
      <c r="B2147">
        <v>41</v>
      </c>
      <c r="C2147">
        <v>9.65</v>
      </c>
      <c r="D2147">
        <v>3</v>
      </c>
      <c r="E2147">
        <v>0</v>
      </c>
    </row>
    <row r="2148" spans="1:5" x14ac:dyDescent="0.35">
      <c r="A2148">
        <v>11077</v>
      </c>
      <c r="B2148">
        <v>46</v>
      </c>
      <c r="C2148">
        <v>12</v>
      </c>
      <c r="D2148">
        <v>3</v>
      </c>
      <c r="E2148">
        <v>0.02</v>
      </c>
    </row>
    <row r="2149" spans="1:5" x14ac:dyDescent="0.35">
      <c r="A2149">
        <v>11077</v>
      </c>
      <c r="B2149">
        <v>52</v>
      </c>
      <c r="C2149">
        <v>7</v>
      </c>
      <c r="D2149">
        <v>2</v>
      </c>
      <c r="E2149">
        <v>0</v>
      </c>
    </row>
    <row r="2150" spans="1:5" x14ac:dyDescent="0.35">
      <c r="A2150">
        <v>11077</v>
      </c>
      <c r="B2150">
        <v>55</v>
      </c>
      <c r="C2150">
        <v>24</v>
      </c>
      <c r="D2150">
        <v>2</v>
      </c>
      <c r="E2150">
        <v>0</v>
      </c>
    </row>
    <row r="2151" spans="1:5" x14ac:dyDescent="0.35">
      <c r="A2151">
        <v>11077</v>
      </c>
      <c r="B2151">
        <v>60</v>
      </c>
      <c r="C2151">
        <v>34</v>
      </c>
      <c r="D2151">
        <v>2</v>
      </c>
      <c r="E2151">
        <v>0.06</v>
      </c>
    </row>
    <row r="2152" spans="1:5" x14ac:dyDescent="0.35">
      <c r="A2152">
        <v>11077</v>
      </c>
      <c r="B2152">
        <v>64</v>
      </c>
      <c r="C2152">
        <v>33.25</v>
      </c>
      <c r="D2152">
        <v>2</v>
      </c>
      <c r="E2152">
        <v>0.03</v>
      </c>
    </row>
    <row r="2153" spans="1:5" x14ac:dyDescent="0.35">
      <c r="A2153">
        <v>11077</v>
      </c>
      <c r="B2153">
        <v>66</v>
      </c>
      <c r="C2153">
        <v>17</v>
      </c>
      <c r="D2153">
        <v>1</v>
      </c>
      <c r="E2153">
        <v>0</v>
      </c>
    </row>
    <row r="2154" spans="1:5" x14ac:dyDescent="0.35">
      <c r="A2154">
        <v>11077</v>
      </c>
      <c r="B2154">
        <v>73</v>
      </c>
      <c r="C2154">
        <v>15</v>
      </c>
      <c r="D2154">
        <v>2</v>
      </c>
      <c r="E2154">
        <v>0.01</v>
      </c>
    </row>
    <row r="2155" spans="1:5" x14ac:dyDescent="0.35">
      <c r="A2155">
        <v>11077</v>
      </c>
      <c r="B2155">
        <v>75</v>
      </c>
      <c r="C2155">
        <v>7.75</v>
      </c>
      <c r="D2155">
        <v>4</v>
      </c>
      <c r="E2155">
        <v>0</v>
      </c>
    </row>
    <row r="2156" spans="1:5" x14ac:dyDescent="0.35">
      <c r="A2156">
        <v>11077</v>
      </c>
      <c r="B2156">
        <v>77</v>
      </c>
      <c r="C2156">
        <v>13</v>
      </c>
      <c r="D2156">
        <v>2</v>
      </c>
      <c r="E215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56DB-7B86-41A5-B4DC-9CCC248F844A}">
  <dimension ref="A1:F78"/>
  <sheetViews>
    <sheetView workbookViewId="0">
      <selection activeCell="F2" sqref="F2:F78"/>
    </sheetView>
  </sheetViews>
  <sheetFormatPr defaultRowHeight="14.5" x14ac:dyDescent="0.35"/>
  <cols>
    <col min="1" max="1" width="11.453125" bestFit="1" customWidth="1"/>
    <col min="2" max="2" width="28.81640625" bestFit="1" customWidth="1"/>
    <col min="3" max="3" width="17.36328125" bestFit="1" customWidth="1"/>
    <col min="4" max="4" width="10.7265625" bestFit="1" customWidth="1"/>
    <col min="5" max="5" width="14.1796875" bestFit="1" customWidth="1"/>
    <col min="6" max="6" width="12" bestFit="1" customWidth="1"/>
  </cols>
  <sheetData>
    <row r="1" spans="1:6" x14ac:dyDescent="0.35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</row>
    <row r="2" spans="1:6" x14ac:dyDescent="0.35">
      <c r="A2">
        <v>1</v>
      </c>
      <c r="B2" t="s">
        <v>428</v>
      </c>
      <c r="C2" t="s">
        <v>429</v>
      </c>
      <c r="D2">
        <v>18</v>
      </c>
      <c r="E2">
        <v>0</v>
      </c>
      <c r="F2">
        <v>1</v>
      </c>
    </row>
    <row r="3" spans="1:6" x14ac:dyDescent="0.35">
      <c r="A3">
        <v>2</v>
      </c>
      <c r="B3" t="s">
        <v>430</v>
      </c>
      <c r="C3" t="s">
        <v>431</v>
      </c>
      <c r="D3">
        <v>19</v>
      </c>
      <c r="E3">
        <v>0</v>
      </c>
      <c r="F3">
        <v>1</v>
      </c>
    </row>
    <row r="4" spans="1:6" x14ac:dyDescent="0.35">
      <c r="A4">
        <v>3</v>
      </c>
      <c r="B4" t="s">
        <v>432</v>
      </c>
      <c r="C4" t="s">
        <v>433</v>
      </c>
      <c r="D4">
        <v>10</v>
      </c>
      <c r="E4">
        <v>0</v>
      </c>
      <c r="F4">
        <v>2</v>
      </c>
    </row>
    <row r="5" spans="1:6" x14ac:dyDescent="0.35">
      <c r="A5">
        <v>4</v>
      </c>
      <c r="B5" t="s">
        <v>434</v>
      </c>
      <c r="C5" t="s">
        <v>435</v>
      </c>
      <c r="D5">
        <v>22</v>
      </c>
      <c r="E5">
        <v>0</v>
      </c>
      <c r="F5">
        <v>2</v>
      </c>
    </row>
    <row r="6" spans="1:6" x14ac:dyDescent="0.35">
      <c r="A6">
        <v>5</v>
      </c>
      <c r="B6" t="s">
        <v>436</v>
      </c>
      <c r="C6" t="s">
        <v>437</v>
      </c>
      <c r="D6">
        <v>21.35</v>
      </c>
      <c r="E6">
        <v>1</v>
      </c>
      <c r="F6">
        <v>2</v>
      </c>
    </row>
    <row r="7" spans="1:6" x14ac:dyDescent="0.35">
      <c r="A7">
        <v>6</v>
      </c>
      <c r="B7" t="s">
        <v>438</v>
      </c>
      <c r="C7" t="s">
        <v>439</v>
      </c>
      <c r="D7">
        <v>25</v>
      </c>
      <c r="E7">
        <v>0</v>
      </c>
      <c r="F7">
        <v>2</v>
      </c>
    </row>
    <row r="8" spans="1:6" x14ac:dyDescent="0.35">
      <c r="A8">
        <v>7</v>
      </c>
      <c r="B8" t="s">
        <v>440</v>
      </c>
      <c r="C8" t="s">
        <v>441</v>
      </c>
      <c r="D8">
        <v>30</v>
      </c>
      <c r="E8">
        <v>0</v>
      </c>
      <c r="F8">
        <v>7</v>
      </c>
    </row>
    <row r="9" spans="1:6" x14ac:dyDescent="0.35">
      <c r="A9">
        <v>8</v>
      </c>
      <c r="B9" t="s">
        <v>442</v>
      </c>
      <c r="C9" t="s">
        <v>443</v>
      </c>
      <c r="D9">
        <v>40</v>
      </c>
      <c r="E9">
        <v>0</v>
      </c>
      <c r="F9">
        <v>2</v>
      </c>
    </row>
    <row r="10" spans="1:6" x14ac:dyDescent="0.35">
      <c r="A10">
        <v>9</v>
      </c>
      <c r="B10" t="s">
        <v>444</v>
      </c>
      <c r="C10" t="s">
        <v>445</v>
      </c>
      <c r="D10">
        <v>97</v>
      </c>
      <c r="E10">
        <v>1</v>
      </c>
      <c r="F10">
        <v>6</v>
      </c>
    </row>
    <row r="11" spans="1:6" x14ac:dyDescent="0.35">
      <c r="A11">
        <v>10</v>
      </c>
      <c r="B11" t="s">
        <v>446</v>
      </c>
      <c r="C11" t="s">
        <v>447</v>
      </c>
      <c r="D11">
        <v>31</v>
      </c>
      <c r="E11">
        <v>0</v>
      </c>
      <c r="F11">
        <v>8</v>
      </c>
    </row>
    <row r="12" spans="1:6" x14ac:dyDescent="0.35">
      <c r="A12">
        <v>11</v>
      </c>
      <c r="B12" t="s">
        <v>448</v>
      </c>
      <c r="C12" t="s">
        <v>449</v>
      </c>
      <c r="D12">
        <v>21</v>
      </c>
      <c r="E12">
        <v>0</v>
      </c>
      <c r="F12">
        <v>4</v>
      </c>
    </row>
    <row r="13" spans="1:6" x14ac:dyDescent="0.35">
      <c r="A13">
        <v>12</v>
      </c>
      <c r="B13" t="s">
        <v>450</v>
      </c>
      <c r="C13" t="s">
        <v>451</v>
      </c>
      <c r="D13">
        <v>38</v>
      </c>
      <c r="E13">
        <v>0</v>
      </c>
      <c r="F13">
        <v>4</v>
      </c>
    </row>
    <row r="14" spans="1:6" x14ac:dyDescent="0.35">
      <c r="A14">
        <v>13</v>
      </c>
      <c r="B14" t="s">
        <v>452</v>
      </c>
      <c r="C14" t="s">
        <v>453</v>
      </c>
      <c r="D14">
        <v>6</v>
      </c>
      <c r="E14">
        <v>0</v>
      </c>
      <c r="F14">
        <v>8</v>
      </c>
    </row>
    <row r="15" spans="1:6" x14ac:dyDescent="0.35">
      <c r="A15">
        <v>14</v>
      </c>
      <c r="B15" t="s">
        <v>454</v>
      </c>
      <c r="C15" t="s">
        <v>455</v>
      </c>
      <c r="D15">
        <v>23.25</v>
      </c>
      <c r="E15">
        <v>0</v>
      </c>
      <c r="F15">
        <v>7</v>
      </c>
    </row>
    <row r="16" spans="1:6" x14ac:dyDescent="0.35">
      <c r="A16">
        <v>15</v>
      </c>
      <c r="B16" t="s">
        <v>456</v>
      </c>
      <c r="C16" t="s">
        <v>457</v>
      </c>
      <c r="D16">
        <v>15.5</v>
      </c>
      <c r="E16">
        <v>0</v>
      </c>
      <c r="F16">
        <v>2</v>
      </c>
    </row>
    <row r="17" spans="1:6" x14ac:dyDescent="0.35">
      <c r="A17">
        <v>16</v>
      </c>
      <c r="B17" t="s">
        <v>458</v>
      </c>
      <c r="C17" t="s">
        <v>459</v>
      </c>
      <c r="D17">
        <v>17.45</v>
      </c>
      <c r="E17">
        <v>0</v>
      </c>
      <c r="F17">
        <v>3</v>
      </c>
    </row>
    <row r="18" spans="1:6" x14ac:dyDescent="0.35">
      <c r="A18">
        <v>17</v>
      </c>
      <c r="B18" t="s">
        <v>460</v>
      </c>
      <c r="C18" t="s">
        <v>461</v>
      </c>
      <c r="D18">
        <v>39</v>
      </c>
      <c r="E18">
        <v>1</v>
      </c>
      <c r="F18">
        <v>6</v>
      </c>
    </row>
    <row r="19" spans="1:6" x14ac:dyDescent="0.35">
      <c r="A19">
        <v>18</v>
      </c>
      <c r="B19" t="s">
        <v>462</v>
      </c>
      <c r="C19" t="s">
        <v>463</v>
      </c>
      <c r="D19">
        <v>62.5</v>
      </c>
      <c r="E19">
        <v>0</v>
      </c>
      <c r="F19">
        <v>8</v>
      </c>
    </row>
    <row r="20" spans="1:6" x14ac:dyDescent="0.35">
      <c r="A20">
        <v>19</v>
      </c>
      <c r="B20" t="s">
        <v>464</v>
      </c>
      <c r="C20" t="s">
        <v>465</v>
      </c>
      <c r="D20">
        <v>9.1999999999999993</v>
      </c>
      <c r="E20">
        <v>0</v>
      </c>
      <c r="F20">
        <v>3</v>
      </c>
    </row>
    <row r="21" spans="1:6" x14ac:dyDescent="0.35">
      <c r="A21">
        <v>20</v>
      </c>
      <c r="B21" t="s">
        <v>466</v>
      </c>
      <c r="C21" t="s">
        <v>467</v>
      </c>
      <c r="D21">
        <v>81</v>
      </c>
      <c r="E21">
        <v>0</v>
      </c>
      <c r="F21">
        <v>3</v>
      </c>
    </row>
    <row r="22" spans="1:6" x14ac:dyDescent="0.35">
      <c r="A22">
        <v>21</v>
      </c>
      <c r="B22" t="s">
        <v>468</v>
      </c>
      <c r="C22" t="s">
        <v>469</v>
      </c>
      <c r="D22">
        <v>10</v>
      </c>
      <c r="E22">
        <v>0</v>
      </c>
      <c r="F22">
        <v>3</v>
      </c>
    </row>
    <row r="23" spans="1:6" x14ac:dyDescent="0.35">
      <c r="A23">
        <v>22</v>
      </c>
      <c r="B23" t="s">
        <v>470</v>
      </c>
      <c r="C23" t="s">
        <v>471</v>
      </c>
      <c r="D23">
        <v>21</v>
      </c>
      <c r="E23">
        <v>0</v>
      </c>
      <c r="F23">
        <v>5</v>
      </c>
    </row>
    <row r="24" spans="1:6" x14ac:dyDescent="0.35">
      <c r="A24">
        <v>23</v>
      </c>
      <c r="B24" t="s">
        <v>472</v>
      </c>
      <c r="C24" t="s">
        <v>473</v>
      </c>
      <c r="D24">
        <v>9</v>
      </c>
      <c r="E24">
        <v>0</v>
      </c>
      <c r="F24">
        <v>5</v>
      </c>
    </row>
    <row r="25" spans="1:6" x14ac:dyDescent="0.35">
      <c r="A25">
        <v>24</v>
      </c>
      <c r="B25" t="s">
        <v>474</v>
      </c>
      <c r="C25" t="s">
        <v>475</v>
      </c>
      <c r="D25">
        <v>4.5</v>
      </c>
      <c r="E25">
        <v>1</v>
      </c>
      <c r="F25">
        <v>1</v>
      </c>
    </row>
    <row r="26" spans="1:6" x14ac:dyDescent="0.35">
      <c r="A26">
        <v>25</v>
      </c>
      <c r="B26" t="s">
        <v>476</v>
      </c>
      <c r="C26" t="s">
        <v>477</v>
      </c>
      <c r="D26">
        <v>14</v>
      </c>
      <c r="E26">
        <v>0</v>
      </c>
      <c r="F26">
        <v>3</v>
      </c>
    </row>
    <row r="27" spans="1:6" x14ac:dyDescent="0.35">
      <c r="A27">
        <v>26</v>
      </c>
      <c r="B27" t="s">
        <v>478</v>
      </c>
      <c r="C27" t="s">
        <v>479</v>
      </c>
      <c r="D27">
        <v>31.23</v>
      </c>
      <c r="E27">
        <v>0</v>
      </c>
      <c r="F27">
        <v>3</v>
      </c>
    </row>
    <row r="28" spans="1:6" x14ac:dyDescent="0.35">
      <c r="A28">
        <v>27</v>
      </c>
      <c r="B28" t="s">
        <v>480</v>
      </c>
      <c r="C28" t="s">
        <v>481</v>
      </c>
      <c r="D28">
        <v>43.9</v>
      </c>
      <c r="E28">
        <v>0</v>
      </c>
      <c r="F28">
        <v>3</v>
      </c>
    </row>
    <row r="29" spans="1:6" x14ac:dyDescent="0.35">
      <c r="A29">
        <v>28</v>
      </c>
      <c r="B29" t="s">
        <v>482</v>
      </c>
      <c r="C29" t="s">
        <v>483</v>
      </c>
      <c r="D29">
        <v>45.6</v>
      </c>
      <c r="E29">
        <v>1</v>
      </c>
      <c r="F29">
        <v>7</v>
      </c>
    </row>
    <row r="30" spans="1:6" x14ac:dyDescent="0.35">
      <c r="A30">
        <v>29</v>
      </c>
      <c r="B30" t="s">
        <v>484</v>
      </c>
      <c r="C30" t="s">
        <v>485</v>
      </c>
      <c r="D30">
        <v>123.79</v>
      </c>
      <c r="E30">
        <v>1</v>
      </c>
      <c r="F30">
        <v>6</v>
      </c>
    </row>
    <row r="31" spans="1:6" x14ac:dyDescent="0.35">
      <c r="A31">
        <v>30</v>
      </c>
      <c r="B31" t="s">
        <v>486</v>
      </c>
      <c r="C31" t="s">
        <v>487</v>
      </c>
      <c r="D31">
        <v>25.89</v>
      </c>
      <c r="E31">
        <v>0</v>
      </c>
      <c r="F31">
        <v>8</v>
      </c>
    </row>
    <row r="32" spans="1:6" x14ac:dyDescent="0.35">
      <c r="A32">
        <v>31</v>
      </c>
      <c r="B32" t="s">
        <v>488</v>
      </c>
      <c r="C32" t="s">
        <v>489</v>
      </c>
      <c r="D32">
        <v>12.5</v>
      </c>
      <c r="E32">
        <v>0</v>
      </c>
      <c r="F32">
        <v>4</v>
      </c>
    </row>
    <row r="33" spans="1:6" x14ac:dyDescent="0.35">
      <c r="A33">
        <v>32</v>
      </c>
      <c r="B33" t="s">
        <v>490</v>
      </c>
      <c r="C33" t="s">
        <v>491</v>
      </c>
      <c r="D33">
        <v>32</v>
      </c>
      <c r="E33">
        <v>0</v>
      </c>
      <c r="F33">
        <v>4</v>
      </c>
    </row>
    <row r="34" spans="1:6" x14ac:dyDescent="0.35">
      <c r="A34">
        <v>33</v>
      </c>
      <c r="B34" t="s">
        <v>492</v>
      </c>
      <c r="C34" t="s">
        <v>493</v>
      </c>
      <c r="D34">
        <v>2.5</v>
      </c>
      <c r="E34">
        <v>0</v>
      </c>
      <c r="F34">
        <v>4</v>
      </c>
    </row>
    <row r="35" spans="1:6" x14ac:dyDescent="0.35">
      <c r="A35">
        <v>34</v>
      </c>
      <c r="B35" t="s">
        <v>494</v>
      </c>
      <c r="C35" t="s">
        <v>431</v>
      </c>
      <c r="D35">
        <v>14</v>
      </c>
      <c r="E35">
        <v>0</v>
      </c>
      <c r="F35">
        <v>1</v>
      </c>
    </row>
    <row r="36" spans="1:6" x14ac:dyDescent="0.35">
      <c r="A36">
        <v>35</v>
      </c>
      <c r="B36" t="s">
        <v>495</v>
      </c>
      <c r="C36" t="s">
        <v>431</v>
      </c>
      <c r="D36">
        <v>18</v>
      </c>
      <c r="E36">
        <v>0</v>
      </c>
      <c r="F36">
        <v>1</v>
      </c>
    </row>
    <row r="37" spans="1:6" x14ac:dyDescent="0.35">
      <c r="A37">
        <v>36</v>
      </c>
      <c r="B37" t="s">
        <v>496</v>
      </c>
      <c r="C37" t="s">
        <v>497</v>
      </c>
      <c r="D37">
        <v>19</v>
      </c>
      <c r="E37">
        <v>0</v>
      </c>
      <c r="F37">
        <v>8</v>
      </c>
    </row>
    <row r="38" spans="1:6" x14ac:dyDescent="0.35">
      <c r="A38">
        <v>37</v>
      </c>
      <c r="B38" t="s">
        <v>498</v>
      </c>
      <c r="C38" t="s">
        <v>499</v>
      </c>
      <c r="D38">
        <v>26</v>
      </c>
      <c r="E38">
        <v>0</v>
      </c>
      <c r="F38">
        <v>8</v>
      </c>
    </row>
    <row r="39" spans="1:6" x14ac:dyDescent="0.35">
      <c r="A39">
        <v>38</v>
      </c>
      <c r="B39" t="s">
        <v>500</v>
      </c>
      <c r="C39" t="s">
        <v>501</v>
      </c>
      <c r="D39">
        <v>263.5</v>
      </c>
      <c r="E39">
        <v>0</v>
      </c>
      <c r="F39">
        <v>1</v>
      </c>
    </row>
    <row r="40" spans="1:6" x14ac:dyDescent="0.35">
      <c r="A40">
        <v>39</v>
      </c>
      <c r="B40" t="s">
        <v>502</v>
      </c>
      <c r="C40" t="s">
        <v>503</v>
      </c>
      <c r="D40">
        <v>18</v>
      </c>
      <c r="E40">
        <v>0</v>
      </c>
      <c r="F40">
        <v>1</v>
      </c>
    </row>
    <row r="41" spans="1:6" x14ac:dyDescent="0.35">
      <c r="A41">
        <v>40</v>
      </c>
      <c r="B41" t="s">
        <v>504</v>
      </c>
      <c r="C41" t="s">
        <v>505</v>
      </c>
      <c r="D41">
        <v>18.399999999999999</v>
      </c>
      <c r="E41">
        <v>0</v>
      </c>
      <c r="F41">
        <v>8</v>
      </c>
    </row>
    <row r="42" spans="1:6" x14ac:dyDescent="0.35">
      <c r="A42">
        <v>41</v>
      </c>
      <c r="B42" t="s">
        <v>506</v>
      </c>
      <c r="C42" t="s">
        <v>507</v>
      </c>
      <c r="D42">
        <v>9.65</v>
      </c>
      <c r="E42">
        <v>0</v>
      </c>
      <c r="F42">
        <v>8</v>
      </c>
    </row>
    <row r="43" spans="1:6" x14ac:dyDescent="0.35">
      <c r="A43">
        <v>42</v>
      </c>
      <c r="B43" t="s">
        <v>508</v>
      </c>
      <c r="C43" t="s">
        <v>509</v>
      </c>
      <c r="D43">
        <v>14</v>
      </c>
      <c r="E43">
        <v>1</v>
      </c>
      <c r="F43">
        <v>5</v>
      </c>
    </row>
    <row r="44" spans="1:6" x14ac:dyDescent="0.35">
      <c r="A44">
        <v>43</v>
      </c>
      <c r="B44" t="s">
        <v>510</v>
      </c>
      <c r="C44" t="s">
        <v>511</v>
      </c>
      <c r="D44">
        <v>46</v>
      </c>
      <c r="E44">
        <v>0</v>
      </c>
      <c r="F44">
        <v>1</v>
      </c>
    </row>
    <row r="45" spans="1:6" x14ac:dyDescent="0.35">
      <c r="A45">
        <v>44</v>
      </c>
      <c r="B45" t="s">
        <v>512</v>
      </c>
      <c r="C45" t="s">
        <v>513</v>
      </c>
      <c r="D45">
        <v>19.45</v>
      </c>
      <c r="E45">
        <v>0</v>
      </c>
      <c r="F45">
        <v>2</v>
      </c>
    </row>
    <row r="46" spans="1:6" x14ac:dyDescent="0.35">
      <c r="A46">
        <v>45</v>
      </c>
      <c r="B46" t="s">
        <v>514</v>
      </c>
      <c r="C46" t="s">
        <v>515</v>
      </c>
      <c r="D46">
        <v>9.5</v>
      </c>
      <c r="E46">
        <v>0</v>
      </c>
      <c r="F46">
        <v>8</v>
      </c>
    </row>
    <row r="47" spans="1:6" x14ac:dyDescent="0.35">
      <c r="A47">
        <v>46</v>
      </c>
      <c r="B47" t="s">
        <v>516</v>
      </c>
      <c r="C47" t="s">
        <v>517</v>
      </c>
      <c r="D47">
        <v>12</v>
      </c>
      <c r="E47">
        <v>0</v>
      </c>
      <c r="F47">
        <v>8</v>
      </c>
    </row>
    <row r="48" spans="1:6" x14ac:dyDescent="0.35">
      <c r="A48">
        <v>47</v>
      </c>
      <c r="B48" t="s">
        <v>518</v>
      </c>
      <c r="C48" t="s">
        <v>519</v>
      </c>
      <c r="D48">
        <v>9.5</v>
      </c>
      <c r="E48">
        <v>0</v>
      </c>
      <c r="F48">
        <v>3</v>
      </c>
    </row>
    <row r="49" spans="1:6" x14ac:dyDescent="0.35">
      <c r="A49">
        <v>48</v>
      </c>
      <c r="B49" t="s">
        <v>520</v>
      </c>
      <c r="C49" t="s">
        <v>521</v>
      </c>
      <c r="D49">
        <v>12.75</v>
      </c>
      <c r="E49">
        <v>0</v>
      </c>
      <c r="F49">
        <v>3</v>
      </c>
    </row>
    <row r="50" spans="1:6" x14ac:dyDescent="0.35">
      <c r="A50">
        <v>49</v>
      </c>
      <c r="B50" t="s">
        <v>522</v>
      </c>
      <c r="C50" t="s">
        <v>523</v>
      </c>
      <c r="D50">
        <v>20</v>
      </c>
      <c r="E50">
        <v>0</v>
      </c>
      <c r="F50">
        <v>3</v>
      </c>
    </row>
    <row r="51" spans="1:6" x14ac:dyDescent="0.35">
      <c r="A51">
        <v>50</v>
      </c>
      <c r="B51" t="s">
        <v>524</v>
      </c>
      <c r="C51" t="s">
        <v>525</v>
      </c>
      <c r="D51">
        <v>16.25</v>
      </c>
      <c r="E51">
        <v>0</v>
      </c>
      <c r="F51">
        <v>3</v>
      </c>
    </row>
    <row r="52" spans="1:6" x14ac:dyDescent="0.35">
      <c r="A52">
        <v>51</v>
      </c>
      <c r="B52" t="s">
        <v>526</v>
      </c>
      <c r="C52" t="s">
        <v>527</v>
      </c>
      <c r="D52">
        <v>53</v>
      </c>
      <c r="E52">
        <v>0</v>
      </c>
      <c r="F52">
        <v>7</v>
      </c>
    </row>
    <row r="53" spans="1:6" x14ac:dyDescent="0.35">
      <c r="A53">
        <v>52</v>
      </c>
      <c r="B53" t="s">
        <v>528</v>
      </c>
      <c r="C53" t="s">
        <v>529</v>
      </c>
      <c r="D53">
        <v>7</v>
      </c>
      <c r="E53">
        <v>0</v>
      </c>
      <c r="F53">
        <v>5</v>
      </c>
    </row>
    <row r="54" spans="1:6" x14ac:dyDescent="0.35">
      <c r="A54">
        <v>53</v>
      </c>
      <c r="B54" t="s">
        <v>530</v>
      </c>
      <c r="C54" t="s">
        <v>531</v>
      </c>
      <c r="D54">
        <v>32.799999999999997</v>
      </c>
      <c r="E54">
        <v>1</v>
      </c>
      <c r="F54">
        <v>6</v>
      </c>
    </row>
    <row r="55" spans="1:6" x14ac:dyDescent="0.35">
      <c r="A55">
        <v>54</v>
      </c>
      <c r="B55" t="s">
        <v>532</v>
      </c>
      <c r="C55" t="s">
        <v>533</v>
      </c>
      <c r="D55">
        <v>7.45</v>
      </c>
      <c r="E55">
        <v>0</v>
      </c>
      <c r="F55">
        <v>6</v>
      </c>
    </row>
    <row r="56" spans="1:6" x14ac:dyDescent="0.35">
      <c r="A56">
        <v>55</v>
      </c>
      <c r="B56" t="s">
        <v>534</v>
      </c>
      <c r="C56" t="s">
        <v>535</v>
      </c>
      <c r="D56">
        <v>24</v>
      </c>
      <c r="E56">
        <v>0</v>
      </c>
      <c r="F56">
        <v>6</v>
      </c>
    </row>
    <row r="57" spans="1:6" x14ac:dyDescent="0.35">
      <c r="A57">
        <v>56</v>
      </c>
      <c r="B57" t="s">
        <v>536</v>
      </c>
      <c r="C57" t="s">
        <v>537</v>
      </c>
      <c r="D57">
        <v>38</v>
      </c>
      <c r="E57">
        <v>0</v>
      </c>
      <c r="F57">
        <v>5</v>
      </c>
    </row>
    <row r="58" spans="1:6" x14ac:dyDescent="0.35">
      <c r="A58">
        <v>57</v>
      </c>
      <c r="B58" t="s">
        <v>538</v>
      </c>
      <c r="C58" t="s">
        <v>537</v>
      </c>
      <c r="D58">
        <v>19.5</v>
      </c>
      <c r="E58">
        <v>0</v>
      </c>
      <c r="F58">
        <v>5</v>
      </c>
    </row>
    <row r="59" spans="1:6" x14ac:dyDescent="0.35">
      <c r="A59">
        <v>58</v>
      </c>
      <c r="B59" t="s">
        <v>539</v>
      </c>
      <c r="C59" t="s">
        <v>540</v>
      </c>
      <c r="D59">
        <v>13.25</v>
      </c>
      <c r="E59">
        <v>0</v>
      </c>
      <c r="F59">
        <v>8</v>
      </c>
    </row>
    <row r="60" spans="1:6" x14ac:dyDescent="0.35">
      <c r="A60">
        <v>59</v>
      </c>
      <c r="B60" t="s">
        <v>541</v>
      </c>
      <c r="C60" t="s">
        <v>542</v>
      </c>
      <c r="D60">
        <v>55</v>
      </c>
      <c r="E60">
        <v>0</v>
      </c>
      <c r="F60">
        <v>4</v>
      </c>
    </row>
    <row r="61" spans="1:6" x14ac:dyDescent="0.35">
      <c r="A61">
        <v>60</v>
      </c>
      <c r="B61" t="s">
        <v>543</v>
      </c>
      <c r="C61" t="s">
        <v>544</v>
      </c>
      <c r="D61">
        <v>34</v>
      </c>
      <c r="E61">
        <v>0</v>
      </c>
      <c r="F61">
        <v>4</v>
      </c>
    </row>
    <row r="62" spans="1:6" x14ac:dyDescent="0.35">
      <c r="A62">
        <v>61</v>
      </c>
      <c r="B62" t="s">
        <v>545</v>
      </c>
      <c r="C62" t="s">
        <v>546</v>
      </c>
      <c r="D62">
        <v>28.5</v>
      </c>
      <c r="E62">
        <v>0</v>
      </c>
      <c r="F62">
        <v>2</v>
      </c>
    </row>
    <row r="63" spans="1:6" x14ac:dyDescent="0.35">
      <c r="A63">
        <v>62</v>
      </c>
      <c r="B63" t="s">
        <v>547</v>
      </c>
      <c r="C63" t="s">
        <v>548</v>
      </c>
      <c r="D63">
        <v>49.3</v>
      </c>
      <c r="E63">
        <v>0</v>
      </c>
      <c r="F63">
        <v>3</v>
      </c>
    </row>
    <row r="64" spans="1:6" x14ac:dyDescent="0.35">
      <c r="A64">
        <v>63</v>
      </c>
      <c r="B64" t="s">
        <v>549</v>
      </c>
      <c r="C64" t="s">
        <v>550</v>
      </c>
      <c r="D64">
        <v>43.9</v>
      </c>
      <c r="E64">
        <v>0</v>
      </c>
      <c r="F64">
        <v>2</v>
      </c>
    </row>
    <row r="65" spans="1:6" x14ac:dyDescent="0.35">
      <c r="A65">
        <v>64</v>
      </c>
      <c r="B65" t="s">
        <v>551</v>
      </c>
      <c r="C65" t="s">
        <v>552</v>
      </c>
      <c r="D65">
        <v>33.25</v>
      </c>
      <c r="E65">
        <v>0</v>
      </c>
      <c r="F65">
        <v>5</v>
      </c>
    </row>
    <row r="66" spans="1:6" x14ac:dyDescent="0.35">
      <c r="A66">
        <v>65</v>
      </c>
      <c r="B66" t="s">
        <v>553</v>
      </c>
      <c r="C66" t="s">
        <v>554</v>
      </c>
      <c r="D66">
        <v>21.05</v>
      </c>
      <c r="E66">
        <v>0</v>
      </c>
      <c r="F66">
        <v>2</v>
      </c>
    </row>
    <row r="67" spans="1:6" x14ac:dyDescent="0.35">
      <c r="A67">
        <v>66</v>
      </c>
      <c r="B67" t="s">
        <v>555</v>
      </c>
      <c r="C67" t="s">
        <v>556</v>
      </c>
      <c r="D67">
        <v>17</v>
      </c>
      <c r="E67">
        <v>0</v>
      </c>
      <c r="F67">
        <v>2</v>
      </c>
    </row>
    <row r="68" spans="1:6" x14ac:dyDescent="0.35">
      <c r="A68">
        <v>67</v>
      </c>
      <c r="B68" t="s">
        <v>557</v>
      </c>
      <c r="C68" t="s">
        <v>431</v>
      </c>
      <c r="D68">
        <v>14</v>
      </c>
      <c r="E68">
        <v>0</v>
      </c>
      <c r="F68">
        <v>1</v>
      </c>
    </row>
    <row r="69" spans="1:6" x14ac:dyDescent="0.35">
      <c r="A69">
        <v>68</v>
      </c>
      <c r="B69" t="s">
        <v>558</v>
      </c>
      <c r="C69" t="s">
        <v>559</v>
      </c>
      <c r="D69">
        <v>12.5</v>
      </c>
      <c r="E69">
        <v>0</v>
      </c>
      <c r="F69">
        <v>3</v>
      </c>
    </row>
    <row r="70" spans="1:6" x14ac:dyDescent="0.35">
      <c r="A70">
        <v>69</v>
      </c>
      <c r="B70" t="s">
        <v>560</v>
      </c>
      <c r="C70" t="s">
        <v>561</v>
      </c>
      <c r="D70">
        <v>36</v>
      </c>
      <c r="E70">
        <v>0</v>
      </c>
      <c r="F70">
        <v>4</v>
      </c>
    </row>
    <row r="71" spans="1:6" x14ac:dyDescent="0.35">
      <c r="A71">
        <v>70</v>
      </c>
      <c r="B71" t="s">
        <v>562</v>
      </c>
      <c r="C71" t="s">
        <v>563</v>
      </c>
      <c r="D71">
        <v>15</v>
      </c>
      <c r="E71">
        <v>0</v>
      </c>
      <c r="F71">
        <v>1</v>
      </c>
    </row>
    <row r="72" spans="1:6" x14ac:dyDescent="0.35">
      <c r="A72">
        <v>71</v>
      </c>
      <c r="B72" t="s">
        <v>564</v>
      </c>
      <c r="C72" t="s">
        <v>451</v>
      </c>
      <c r="D72">
        <v>21.5</v>
      </c>
      <c r="E72">
        <v>0</v>
      </c>
      <c r="F72">
        <v>4</v>
      </c>
    </row>
    <row r="73" spans="1:6" x14ac:dyDescent="0.35">
      <c r="A73">
        <v>72</v>
      </c>
      <c r="B73" t="s">
        <v>565</v>
      </c>
      <c r="C73" t="s">
        <v>491</v>
      </c>
      <c r="D73">
        <v>34.799999999999997</v>
      </c>
      <c r="E73">
        <v>0</v>
      </c>
      <c r="F73">
        <v>4</v>
      </c>
    </row>
    <row r="74" spans="1:6" x14ac:dyDescent="0.35">
      <c r="A74">
        <v>73</v>
      </c>
      <c r="B74" t="s">
        <v>566</v>
      </c>
      <c r="C74" t="s">
        <v>567</v>
      </c>
      <c r="D74">
        <v>15</v>
      </c>
      <c r="E74">
        <v>0</v>
      </c>
      <c r="F74">
        <v>8</v>
      </c>
    </row>
    <row r="75" spans="1:6" x14ac:dyDescent="0.35">
      <c r="A75">
        <v>74</v>
      </c>
      <c r="B75" t="s">
        <v>568</v>
      </c>
      <c r="C75" t="s">
        <v>542</v>
      </c>
      <c r="D75">
        <v>10</v>
      </c>
      <c r="E75">
        <v>0</v>
      </c>
      <c r="F75">
        <v>7</v>
      </c>
    </row>
    <row r="76" spans="1:6" x14ac:dyDescent="0.35">
      <c r="A76">
        <v>75</v>
      </c>
      <c r="B76" t="s">
        <v>569</v>
      </c>
      <c r="C76" t="s">
        <v>570</v>
      </c>
      <c r="D76">
        <v>7.75</v>
      </c>
      <c r="E76">
        <v>0</v>
      </c>
      <c r="F76">
        <v>1</v>
      </c>
    </row>
    <row r="77" spans="1:6" x14ac:dyDescent="0.35">
      <c r="A77">
        <v>76</v>
      </c>
      <c r="B77" t="s">
        <v>571</v>
      </c>
      <c r="C77" t="s">
        <v>572</v>
      </c>
      <c r="D77">
        <v>18</v>
      </c>
      <c r="E77">
        <v>0</v>
      </c>
      <c r="F77">
        <v>1</v>
      </c>
    </row>
    <row r="78" spans="1:6" x14ac:dyDescent="0.35">
      <c r="A78">
        <v>77</v>
      </c>
      <c r="B78" t="s">
        <v>573</v>
      </c>
      <c r="C78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73BD-EFC0-4936-BDEA-0796729A68F0}">
  <dimension ref="A1:F92"/>
  <sheetViews>
    <sheetView workbookViewId="0">
      <selection activeCell="B3" sqref="B3"/>
    </sheetView>
  </sheetViews>
  <sheetFormatPr defaultRowHeight="14.5" x14ac:dyDescent="0.35"/>
  <cols>
    <col min="1" max="1" width="12.81640625" bestFit="1" customWidth="1"/>
    <col min="2" max="2" width="29.6328125" bestFit="1" customWidth="1"/>
    <col min="3" max="3" width="20.26953125" bestFit="1" customWidth="1"/>
    <col min="4" max="4" width="26" bestFit="1" customWidth="1"/>
    <col min="5" max="5" width="12.26953125" bestFit="1" customWidth="1"/>
    <col min="6" max="6" width="10.08984375" bestFit="1" customWidth="1"/>
    <col min="7" max="7" width="10.7265625" bestFit="1" customWidth="1"/>
    <col min="8" max="8" width="29.6328125" bestFit="1" customWidth="1"/>
    <col min="9" max="9" width="20.26953125" bestFit="1" customWidth="1"/>
    <col min="10" max="10" width="26" bestFit="1" customWidth="1"/>
    <col min="11" max="11" width="12.26953125" bestFit="1" customWidth="1"/>
    <col min="12" max="12" width="10.7265625" bestFit="1" customWidth="1"/>
  </cols>
  <sheetData>
    <row r="1" spans="1:6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3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35">
      <c r="A4" t="s">
        <v>37</v>
      </c>
      <c r="B4" t="s">
        <v>38</v>
      </c>
      <c r="C4" t="s">
        <v>39</v>
      </c>
      <c r="D4" t="s">
        <v>34</v>
      </c>
      <c r="E4" t="s">
        <v>35</v>
      </c>
      <c r="F4" t="s">
        <v>36</v>
      </c>
    </row>
    <row r="5" spans="1:6" x14ac:dyDescent="0.35">
      <c r="A5" t="s">
        <v>40</v>
      </c>
      <c r="B5" t="s">
        <v>41</v>
      </c>
      <c r="C5" t="s">
        <v>42</v>
      </c>
      <c r="D5" t="s">
        <v>28</v>
      </c>
      <c r="E5" t="s">
        <v>43</v>
      </c>
      <c r="F5" t="s">
        <v>44</v>
      </c>
    </row>
    <row r="6" spans="1:6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35">
      <c r="A7" t="s">
        <v>51</v>
      </c>
      <c r="B7" t="s">
        <v>52</v>
      </c>
      <c r="C7" t="s">
        <v>53</v>
      </c>
      <c r="D7" t="s">
        <v>28</v>
      </c>
      <c r="E7" t="s">
        <v>54</v>
      </c>
      <c r="F7" t="s">
        <v>30</v>
      </c>
    </row>
    <row r="8" spans="1:6" x14ac:dyDescent="0.3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35">
      <c r="A9" t="s">
        <v>61</v>
      </c>
      <c r="B9" t="s">
        <v>62</v>
      </c>
      <c r="C9" t="s">
        <v>63</v>
      </c>
      <c r="D9" t="s">
        <v>34</v>
      </c>
      <c r="E9" t="s">
        <v>64</v>
      </c>
      <c r="F9" t="s">
        <v>65</v>
      </c>
    </row>
    <row r="10" spans="1:6" x14ac:dyDescent="0.35">
      <c r="A10" t="s">
        <v>66</v>
      </c>
      <c r="B10" t="s">
        <v>67</v>
      </c>
      <c r="C10" t="s">
        <v>68</v>
      </c>
      <c r="D10" t="s">
        <v>34</v>
      </c>
      <c r="E10" t="s">
        <v>69</v>
      </c>
      <c r="F10" t="s">
        <v>60</v>
      </c>
    </row>
    <row r="11" spans="1:6" x14ac:dyDescent="0.35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</row>
    <row r="12" spans="1:6" x14ac:dyDescent="0.35">
      <c r="A12" t="s">
        <v>76</v>
      </c>
      <c r="B12" t="s">
        <v>77</v>
      </c>
      <c r="C12" t="s">
        <v>78</v>
      </c>
      <c r="D12" t="s">
        <v>28</v>
      </c>
      <c r="E12" t="s">
        <v>43</v>
      </c>
      <c r="F12" t="s">
        <v>44</v>
      </c>
    </row>
    <row r="13" spans="1:6" x14ac:dyDescent="0.35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</row>
    <row r="14" spans="1:6" x14ac:dyDescent="0.35">
      <c r="A14" t="s">
        <v>85</v>
      </c>
      <c r="B14" t="s">
        <v>86</v>
      </c>
      <c r="C14" t="s">
        <v>87</v>
      </c>
      <c r="D14" t="s">
        <v>58</v>
      </c>
      <c r="E14" t="s">
        <v>35</v>
      </c>
      <c r="F14" t="s">
        <v>36</v>
      </c>
    </row>
    <row r="15" spans="1:6" x14ac:dyDescent="0.35">
      <c r="A15" t="s">
        <v>88</v>
      </c>
      <c r="B15" t="s">
        <v>89</v>
      </c>
      <c r="C15" t="s">
        <v>90</v>
      </c>
      <c r="D15" t="s">
        <v>34</v>
      </c>
      <c r="E15" t="s">
        <v>91</v>
      </c>
      <c r="F15" t="s">
        <v>92</v>
      </c>
    </row>
    <row r="16" spans="1:6" x14ac:dyDescent="0.35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</row>
    <row r="17" spans="1:6" x14ac:dyDescent="0.35">
      <c r="A17" t="s">
        <v>99</v>
      </c>
      <c r="B17" t="s">
        <v>100</v>
      </c>
      <c r="C17" t="s">
        <v>101</v>
      </c>
      <c r="D17" t="s">
        <v>28</v>
      </c>
      <c r="E17" t="s">
        <v>43</v>
      </c>
      <c r="F17" t="s">
        <v>44</v>
      </c>
    </row>
    <row r="18" spans="1:6" x14ac:dyDescent="0.35">
      <c r="A18" t="s">
        <v>102</v>
      </c>
      <c r="B18" t="s">
        <v>103</v>
      </c>
      <c r="C18" t="s">
        <v>104</v>
      </c>
      <c r="D18" t="s">
        <v>48</v>
      </c>
      <c r="E18" t="s">
        <v>105</v>
      </c>
      <c r="F18" t="s">
        <v>30</v>
      </c>
    </row>
    <row r="19" spans="1:6" x14ac:dyDescent="0.35">
      <c r="A19" t="s">
        <v>106</v>
      </c>
      <c r="B19" t="s">
        <v>107</v>
      </c>
      <c r="C19" t="s">
        <v>108</v>
      </c>
      <c r="D19" t="s">
        <v>34</v>
      </c>
      <c r="E19" t="s">
        <v>109</v>
      </c>
      <c r="F19" t="s">
        <v>60</v>
      </c>
    </row>
    <row r="20" spans="1:6" x14ac:dyDescent="0.35">
      <c r="A20" t="s">
        <v>110</v>
      </c>
      <c r="B20" t="s">
        <v>111</v>
      </c>
      <c r="C20" t="s">
        <v>112</v>
      </c>
      <c r="D20" t="s">
        <v>82</v>
      </c>
      <c r="E20" t="s">
        <v>43</v>
      </c>
      <c r="F20" t="s">
        <v>44</v>
      </c>
    </row>
    <row r="21" spans="1:6" x14ac:dyDescent="0.35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6" x14ac:dyDescent="0.35">
      <c r="A22" t="s">
        <v>119</v>
      </c>
      <c r="B22" t="s">
        <v>120</v>
      </c>
      <c r="C22" t="s">
        <v>121</v>
      </c>
      <c r="D22" t="s">
        <v>122</v>
      </c>
      <c r="E22" t="s">
        <v>97</v>
      </c>
      <c r="F22" t="s">
        <v>98</v>
      </c>
    </row>
    <row r="23" spans="1:6" x14ac:dyDescent="0.35">
      <c r="A23" t="s">
        <v>123</v>
      </c>
      <c r="B23" t="s">
        <v>124</v>
      </c>
      <c r="C23" t="s">
        <v>125</v>
      </c>
      <c r="D23" t="s">
        <v>73</v>
      </c>
      <c r="E23" t="s">
        <v>64</v>
      </c>
      <c r="F23" t="s">
        <v>65</v>
      </c>
    </row>
    <row r="24" spans="1:6" x14ac:dyDescent="0.35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60</v>
      </c>
    </row>
    <row r="25" spans="1:6" x14ac:dyDescent="0.35">
      <c r="A25" t="s">
        <v>131</v>
      </c>
      <c r="B25" t="s">
        <v>132</v>
      </c>
      <c r="C25" t="s">
        <v>133</v>
      </c>
      <c r="D25" t="s">
        <v>34</v>
      </c>
      <c r="E25" t="s">
        <v>134</v>
      </c>
      <c r="F25" t="s">
        <v>50</v>
      </c>
    </row>
    <row r="26" spans="1:6" x14ac:dyDescent="0.35">
      <c r="A26" t="s">
        <v>135</v>
      </c>
      <c r="B26" t="s">
        <v>136</v>
      </c>
      <c r="C26" t="s">
        <v>137</v>
      </c>
      <c r="D26" t="s">
        <v>58</v>
      </c>
      <c r="E26" t="s">
        <v>138</v>
      </c>
      <c r="F26" t="s">
        <v>30</v>
      </c>
    </row>
    <row r="27" spans="1:6" x14ac:dyDescent="0.35">
      <c r="A27" t="s">
        <v>139</v>
      </c>
      <c r="B27" t="s">
        <v>140</v>
      </c>
      <c r="C27" t="s">
        <v>141</v>
      </c>
      <c r="D27" t="s">
        <v>58</v>
      </c>
      <c r="E27" t="s">
        <v>109</v>
      </c>
      <c r="F27" t="s">
        <v>60</v>
      </c>
    </row>
    <row r="28" spans="1:6" x14ac:dyDescent="0.35">
      <c r="A28" t="s">
        <v>142</v>
      </c>
      <c r="B28" t="s">
        <v>143</v>
      </c>
      <c r="C28" t="s">
        <v>144</v>
      </c>
      <c r="D28" t="s">
        <v>28</v>
      </c>
      <c r="E28" t="s">
        <v>145</v>
      </c>
      <c r="F28" t="s">
        <v>146</v>
      </c>
    </row>
    <row r="29" spans="1:6" x14ac:dyDescent="0.35">
      <c r="A29" t="s">
        <v>147</v>
      </c>
      <c r="B29" t="s">
        <v>148</v>
      </c>
      <c r="C29" t="s">
        <v>149</v>
      </c>
      <c r="D29" t="s">
        <v>116</v>
      </c>
      <c r="E29" t="s">
        <v>150</v>
      </c>
      <c r="F29" t="s">
        <v>151</v>
      </c>
    </row>
    <row r="30" spans="1:6" x14ac:dyDescent="0.35">
      <c r="A30" t="s">
        <v>152</v>
      </c>
      <c r="B30" t="s">
        <v>153</v>
      </c>
      <c r="C30" t="s">
        <v>154</v>
      </c>
      <c r="D30" t="s">
        <v>58</v>
      </c>
      <c r="E30" t="s">
        <v>155</v>
      </c>
      <c r="F30" t="s">
        <v>65</v>
      </c>
    </row>
    <row r="31" spans="1:6" x14ac:dyDescent="0.35">
      <c r="A31" t="s">
        <v>156</v>
      </c>
      <c r="B31" t="s">
        <v>157</v>
      </c>
      <c r="C31" t="s">
        <v>158</v>
      </c>
      <c r="D31" t="s">
        <v>116</v>
      </c>
      <c r="E31" t="s">
        <v>159</v>
      </c>
      <c r="F31" t="s">
        <v>65</v>
      </c>
    </row>
    <row r="32" spans="1:6" x14ac:dyDescent="0.35">
      <c r="A32" t="s">
        <v>160</v>
      </c>
      <c r="B32" t="s">
        <v>161</v>
      </c>
      <c r="C32" t="s">
        <v>162</v>
      </c>
      <c r="D32" t="s">
        <v>96</v>
      </c>
      <c r="E32" t="s">
        <v>163</v>
      </c>
      <c r="F32" t="s">
        <v>98</v>
      </c>
    </row>
    <row r="33" spans="1:6" x14ac:dyDescent="0.35">
      <c r="A33" t="s">
        <v>164</v>
      </c>
      <c r="B33" t="s">
        <v>165</v>
      </c>
      <c r="C33" t="s">
        <v>166</v>
      </c>
      <c r="D33" t="s">
        <v>58</v>
      </c>
      <c r="E33" t="s">
        <v>167</v>
      </c>
      <c r="F33" t="s">
        <v>168</v>
      </c>
    </row>
    <row r="34" spans="1:6" x14ac:dyDescent="0.35">
      <c r="A34" t="s">
        <v>169</v>
      </c>
      <c r="B34" t="s">
        <v>170</v>
      </c>
      <c r="C34" t="s">
        <v>171</v>
      </c>
      <c r="D34" t="s">
        <v>34</v>
      </c>
      <c r="E34" t="s">
        <v>172</v>
      </c>
      <c r="F34" t="s">
        <v>173</v>
      </c>
    </row>
    <row r="35" spans="1:6" x14ac:dyDescent="0.35">
      <c r="A35" t="s">
        <v>174</v>
      </c>
      <c r="B35" t="s">
        <v>175</v>
      </c>
      <c r="C35" t="s">
        <v>176</v>
      </c>
      <c r="D35" t="s">
        <v>73</v>
      </c>
      <c r="E35" t="s">
        <v>177</v>
      </c>
      <c r="F35" t="s">
        <v>98</v>
      </c>
    </row>
    <row r="36" spans="1:6" x14ac:dyDescent="0.35">
      <c r="A36" t="s">
        <v>178</v>
      </c>
      <c r="B36" t="s">
        <v>179</v>
      </c>
      <c r="C36" t="s">
        <v>180</v>
      </c>
      <c r="D36" t="s">
        <v>28</v>
      </c>
      <c r="E36" t="s">
        <v>181</v>
      </c>
      <c r="F36" t="s">
        <v>173</v>
      </c>
    </row>
    <row r="37" spans="1:6" x14ac:dyDescent="0.35">
      <c r="A37" t="s">
        <v>182</v>
      </c>
      <c r="B37" t="s">
        <v>183</v>
      </c>
      <c r="C37" t="s">
        <v>184</v>
      </c>
      <c r="D37" t="s">
        <v>28</v>
      </c>
      <c r="E37" t="s">
        <v>185</v>
      </c>
      <c r="F37" t="s">
        <v>168</v>
      </c>
    </row>
    <row r="38" spans="1:6" x14ac:dyDescent="0.35">
      <c r="A38" t="s">
        <v>186</v>
      </c>
      <c r="B38" t="s">
        <v>187</v>
      </c>
      <c r="C38" t="s">
        <v>188</v>
      </c>
      <c r="D38" t="s">
        <v>96</v>
      </c>
      <c r="E38" t="s">
        <v>189</v>
      </c>
      <c r="F38" t="s">
        <v>190</v>
      </c>
    </row>
    <row r="39" spans="1:6" x14ac:dyDescent="0.35">
      <c r="A39" t="s">
        <v>191</v>
      </c>
      <c r="B39" t="s">
        <v>192</v>
      </c>
      <c r="C39" t="s">
        <v>193</v>
      </c>
      <c r="D39" t="s">
        <v>58</v>
      </c>
      <c r="E39" t="s">
        <v>194</v>
      </c>
      <c r="F39" t="s">
        <v>44</v>
      </c>
    </row>
    <row r="40" spans="1:6" x14ac:dyDescent="0.35">
      <c r="A40" t="s">
        <v>195</v>
      </c>
      <c r="B40" t="s">
        <v>196</v>
      </c>
      <c r="C40" t="s">
        <v>197</v>
      </c>
      <c r="D40" t="s">
        <v>96</v>
      </c>
      <c r="E40" t="s">
        <v>198</v>
      </c>
      <c r="F40" t="s">
        <v>30</v>
      </c>
    </row>
    <row r="41" spans="1:6" x14ac:dyDescent="0.35">
      <c r="A41" t="s">
        <v>199</v>
      </c>
      <c r="B41" t="s">
        <v>200</v>
      </c>
      <c r="C41" t="s">
        <v>201</v>
      </c>
      <c r="D41" t="s">
        <v>28</v>
      </c>
      <c r="E41" t="s">
        <v>202</v>
      </c>
      <c r="F41" t="s">
        <v>60</v>
      </c>
    </row>
    <row r="42" spans="1:6" x14ac:dyDescent="0.35">
      <c r="A42" t="s">
        <v>203</v>
      </c>
      <c r="B42" t="s">
        <v>204</v>
      </c>
      <c r="C42" t="s">
        <v>205</v>
      </c>
      <c r="D42" t="s">
        <v>116</v>
      </c>
      <c r="E42" t="s">
        <v>206</v>
      </c>
      <c r="F42" t="s">
        <v>60</v>
      </c>
    </row>
    <row r="43" spans="1:6" x14ac:dyDescent="0.35">
      <c r="A43" t="s">
        <v>207</v>
      </c>
      <c r="B43" t="s">
        <v>208</v>
      </c>
      <c r="C43" t="s">
        <v>209</v>
      </c>
      <c r="D43" t="s">
        <v>122</v>
      </c>
      <c r="E43" t="s">
        <v>210</v>
      </c>
      <c r="F43" t="s">
        <v>75</v>
      </c>
    </row>
    <row r="44" spans="1:6" x14ac:dyDescent="0.35">
      <c r="A44" t="s">
        <v>211</v>
      </c>
      <c r="B44" t="s">
        <v>212</v>
      </c>
      <c r="C44" t="s">
        <v>213</v>
      </c>
      <c r="D44" t="s">
        <v>58</v>
      </c>
      <c r="E44" t="s">
        <v>214</v>
      </c>
      <c r="F44" t="s">
        <v>168</v>
      </c>
    </row>
    <row r="45" spans="1:6" x14ac:dyDescent="0.35">
      <c r="A45" t="s">
        <v>215</v>
      </c>
      <c r="B45" t="s">
        <v>216</v>
      </c>
      <c r="C45" t="s">
        <v>217</v>
      </c>
      <c r="D45" t="s">
        <v>28</v>
      </c>
      <c r="E45" t="s">
        <v>218</v>
      </c>
      <c r="F45" t="s">
        <v>30</v>
      </c>
    </row>
    <row r="46" spans="1:6" x14ac:dyDescent="0.35">
      <c r="A46" t="s">
        <v>219</v>
      </c>
      <c r="B46" t="s">
        <v>220</v>
      </c>
      <c r="C46" t="s">
        <v>221</v>
      </c>
      <c r="D46" t="s">
        <v>34</v>
      </c>
      <c r="E46" t="s">
        <v>222</v>
      </c>
      <c r="F46" t="s">
        <v>168</v>
      </c>
    </row>
    <row r="47" spans="1:6" x14ac:dyDescent="0.35">
      <c r="A47" t="s">
        <v>223</v>
      </c>
      <c r="B47" t="s">
        <v>224</v>
      </c>
      <c r="C47" t="s">
        <v>225</v>
      </c>
      <c r="D47" t="s">
        <v>73</v>
      </c>
      <c r="E47" t="s">
        <v>226</v>
      </c>
      <c r="F47" t="s">
        <v>173</v>
      </c>
    </row>
    <row r="48" spans="1:6" x14ac:dyDescent="0.35">
      <c r="A48" t="s">
        <v>227</v>
      </c>
      <c r="B48" t="s">
        <v>228</v>
      </c>
      <c r="C48" t="s">
        <v>229</v>
      </c>
      <c r="D48" t="s">
        <v>34</v>
      </c>
      <c r="E48" t="s">
        <v>230</v>
      </c>
      <c r="F48" t="s">
        <v>173</v>
      </c>
    </row>
    <row r="49" spans="1:6" x14ac:dyDescent="0.35">
      <c r="A49" t="s">
        <v>231</v>
      </c>
      <c r="B49" t="s">
        <v>232</v>
      </c>
      <c r="C49" t="s">
        <v>233</v>
      </c>
      <c r="D49" t="s">
        <v>116</v>
      </c>
      <c r="E49" t="s">
        <v>234</v>
      </c>
      <c r="F49" t="s">
        <v>168</v>
      </c>
    </row>
    <row r="50" spans="1:6" x14ac:dyDescent="0.35">
      <c r="A50" t="s">
        <v>235</v>
      </c>
      <c r="B50" t="s">
        <v>236</v>
      </c>
      <c r="C50" t="s">
        <v>237</v>
      </c>
      <c r="D50" t="s">
        <v>58</v>
      </c>
      <c r="E50" t="s">
        <v>238</v>
      </c>
      <c r="F50" t="s">
        <v>146</v>
      </c>
    </row>
    <row r="51" spans="1:6" x14ac:dyDescent="0.35">
      <c r="A51" t="s">
        <v>239</v>
      </c>
      <c r="B51" t="s">
        <v>240</v>
      </c>
      <c r="C51" t="s">
        <v>241</v>
      </c>
      <c r="D51" t="s">
        <v>82</v>
      </c>
      <c r="E51" t="s">
        <v>242</v>
      </c>
      <c r="F51" t="s">
        <v>243</v>
      </c>
    </row>
    <row r="52" spans="1:6" x14ac:dyDescent="0.35">
      <c r="A52" t="s">
        <v>244</v>
      </c>
      <c r="B52" t="s">
        <v>245</v>
      </c>
      <c r="C52" t="s">
        <v>246</v>
      </c>
      <c r="D52" t="s">
        <v>122</v>
      </c>
      <c r="E52" t="s">
        <v>247</v>
      </c>
      <c r="F52" t="s">
        <v>75</v>
      </c>
    </row>
    <row r="53" spans="1:6" x14ac:dyDescent="0.35">
      <c r="A53" t="s">
        <v>248</v>
      </c>
      <c r="B53" t="s">
        <v>249</v>
      </c>
      <c r="C53" t="s">
        <v>250</v>
      </c>
      <c r="D53" t="s">
        <v>122</v>
      </c>
      <c r="E53" t="s">
        <v>251</v>
      </c>
      <c r="F53" t="s">
        <v>30</v>
      </c>
    </row>
    <row r="54" spans="1:6" x14ac:dyDescent="0.35">
      <c r="A54" t="s">
        <v>252</v>
      </c>
      <c r="B54" t="s">
        <v>253</v>
      </c>
      <c r="C54" t="s">
        <v>254</v>
      </c>
      <c r="D54" t="s">
        <v>96</v>
      </c>
      <c r="E54" t="s">
        <v>43</v>
      </c>
      <c r="F54" t="s">
        <v>44</v>
      </c>
    </row>
    <row r="55" spans="1:6" x14ac:dyDescent="0.35">
      <c r="A55" t="s">
        <v>255</v>
      </c>
      <c r="B55" t="s">
        <v>256</v>
      </c>
      <c r="C55" t="s">
        <v>257</v>
      </c>
      <c r="D55" t="s">
        <v>82</v>
      </c>
      <c r="E55" t="s">
        <v>83</v>
      </c>
      <c r="F55" t="s">
        <v>84</v>
      </c>
    </row>
    <row r="56" spans="1:6" x14ac:dyDescent="0.35">
      <c r="A56" t="s">
        <v>258</v>
      </c>
      <c r="B56" t="s">
        <v>259</v>
      </c>
      <c r="C56" t="s">
        <v>260</v>
      </c>
      <c r="D56" t="s">
        <v>28</v>
      </c>
      <c r="E56" t="s">
        <v>261</v>
      </c>
      <c r="F56" t="s">
        <v>168</v>
      </c>
    </row>
    <row r="57" spans="1:6" x14ac:dyDescent="0.35">
      <c r="A57" t="s">
        <v>262</v>
      </c>
      <c r="B57" t="s">
        <v>263</v>
      </c>
      <c r="C57" t="s">
        <v>264</v>
      </c>
      <c r="D57" t="s">
        <v>34</v>
      </c>
      <c r="E57" t="s">
        <v>265</v>
      </c>
      <c r="F57" t="s">
        <v>30</v>
      </c>
    </row>
    <row r="58" spans="1:6" x14ac:dyDescent="0.35">
      <c r="A58" t="s">
        <v>266</v>
      </c>
      <c r="B58" t="s">
        <v>267</v>
      </c>
      <c r="C58" t="s">
        <v>268</v>
      </c>
      <c r="D58" t="s">
        <v>34</v>
      </c>
      <c r="E58" t="s">
        <v>269</v>
      </c>
      <c r="F58" t="s">
        <v>60</v>
      </c>
    </row>
    <row r="59" spans="1:6" x14ac:dyDescent="0.35">
      <c r="A59" t="s">
        <v>270</v>
      </c>
      <c r="B59" t="s">
        <v>271</v>
      </c>
      <c r="C59" t="s">
        <v>272</v>
      </c>
      <c r="D59" t="s">
        <v>28</v>
      </c>
      <c r="E59" t="s">
        <v>35</v>
      </c>
      <c r="F59" t="s">
        <v>36</v>
      </c>
    </row>
    <row r="60" spans="1:6" x14ac:dyDescent="0.35">
      <c r="A60" t="s">
        <v>273</v>
      </c>
      <c r="B60" t="s">
        <v>274</v>
      </c>
      <c r="C60" t="s">
        <v>275</v>
      </c>
      <c r="D60" t="s">
        <v>116</v>
      </c>
      <c r="E60" t="s">
        <v>276</v>
      </c>
      <c r="F60" t="s">
        <v>118</v>
      </c>
    </row>
    <row r="61" spans="1:6" x14ac:dyDescent="0.35">
      <c r="A61" t="s">
        <v>277</v>
      </c>
      <c r="B61" t="s">
        <v>278</v>
      </c>
      <c r="C61" t="s">
        <v>279</v>
      </c>
      <c r="D61" t="s">
        <v>28</v>
      </c>
      <c r="E61" t="s">
        <v>150</v>
      </c>
      <c r="F61" t="s">
        <v>151</v>
      </c>
    </row>
    <row r="62" spans="1:6" x14ac:dyDescent="0.35">
      <c r="A62" t="s">
        <v>280</v>
      </c>
      <c r="B62" t="s">
        <v>281</v>
      </c>
      <c r="C62" t="s">
        <v>282</v>
      </c>
      <c r="D62" t="s">
        <v>73</v>
      </c>
      <c r="E62" t="s">
        <v>177</v>
      </c>
      <c r="F62" t="s">
        <v>98</v>
      </c>
    </row>
    <row r="63" spans="1:6" x14ac:dyDescent="0.35">
      <c r="A63" t="s">
        <v>283</v>
      </c>
      <c r="B63" t="s">
        <v>284</v>
      </c>
      <c r="C63" t="s">
        <v>285</v>
      </c>
      <c r="D63" t="s">
        <v>122</v>
      </c>
      <c r="E63" t="s">
        <v>97</v>
      </c>
      <c r="F63" t="s">
        <v>98</v>
      </c>
    </row>
    <row r="64" spans="1:6" x14ac:dyDescent="0.35">
      <c r="A64" t="s">
        <v>286</v>
      </c>
      <c r="B64" t="s">
        <v>287</v>
      </c>
      <c r="C64" t="s">
        <v>288</v>
      </c>
      <c r="D64" t="s">
        <v>73</v>
      </c>
      <c r="E64" t="s">
        <v>289</v>
      </c>
      <c r="F64" t="s">
        <v>30</v>
      </c>
    </row>
    <row r="65" spans="1:6" x14ac:dyDescent="0.35">
      <c r="A65" t="s">
        <v>290</v>
      </c>
      <c r="B65" t="s">
        <v>291</v>
      </c>
      <c r="C65" t="s">
        <v>292</v>
      </c>
      <c r="D65" t="s">
        <v>28</v>
      </c>
      <c r="E65" t="s">
        <v>83</v>
      </c>
      <c r="F65" t="s">
        <v>84</v>
      </c>
    </row>
    <row r="66" spans="1:6" x14ac:dyDescent="0.35">
      <c r="A66" t="s">
        <v>293</v>
      </c>
      <c r="B66" t="s">
        <v>294</v>
      </c>
      <c r="C66" t="s">
        <v>295</v>
      </c>
      <c r="D66" t="s">
        <v>296</v>
      </c>
      <c r="E66" t="s">
        <v>297</v>
      </c>
      <c r="F66" t="s">
        <v>168</v>
      </c>
    </row>
    <row r="67" spans="1:6" x14ac:dyDescent="0.35">
      <c r="A67" t="s">
        <v>298</v>
      </c>
      <c r="B67" t="s">
        <v>299</v>
      </c>
      <c r="C67" t="s">
        <v>300</v>
      </c>
      <c r="D67" t="s">
        <v>96</v>
      </c>
      <c r="E67" t="s">
        <v>301</v>
      </c>
      <c r="F67" t="s">
        <v>146</v>
      </c>
    </row>
    <row r="68" spans="1:6" x14ac:dyDescent="0.35">
      <c r="A68" t="s">
        <v>302</v>
      </c>
      <c r="B68" t="s">
        <v>303</v>
      </c>
      <c r="C68" t="s">
        <v>304</v>
      </c>
      <c r="D68" t="s">
        <v>129</v>
      </c>
      <c r="E68" t="s">
        <v>177</v>
      </c>
      <c r="F68" t="s">
        <v>98</v>
      </c>
    </row>
    <row r="69" spans="1:6" x14ac:dyDescent="0.35">
      <c r="A69" t="s">
        <v>305</v>
      </c>
      <c r="B69" t="s">
        <v>306</v>
      </c>
      <c r="C69" t="s">
        <v>307</v>
      </c>
      <c r="D69" t="s">
        <v>116</v>
      </c>
      <c r="E69" t="s">
        <v>308</v>
      </c>
      <c r="F69" t="s">
        <v>92</v>
      </c>
    </row>
    <row r="70" spans="1:6" x14ac:dyDescent="0.35">
      <c r="A70" t="s">
        <v>309</v>
      </c>
      <c r="B70" t="s">
        <v>310</v>
      </c>
      <c r="C70" t="s">
        <v>311</v>
      </c>
      <c r="D70" t="s">
        <v>73</v>
      </c>
      <c r="E70" t="s">
        <v>64</v>
      </c>
      <c r="F70" t="s">
        <v>65</v>
      </c>
    </row>
    <row r="71" spans="1:6" x14ac:dyDescent="0.35">
      <c r="A71" t="s">
        <v>312</v>
      </c>
      <c r="B71" t="s">
        <v>313</v>
      </c>
      <c r="C71" t="s">
        <v>314</v>
      </c>
      <c r="D71" t="s">
        <v>34</v>
      </c>
      <c r="E71" t="s">
        <v>315</v>
      </c>
      <c r="F71" t="s">
        <v>316</v>
      </c>
    </row>
    <row r="72" spans="1:6" x14ac:dyDescent="0.35">
      <c r="A72" t="s">
        <v>317</v>
      </c>
      <c r="B72" t="s">
        <v>318</v>
      </c>
      <c r="C72" t="s">
        <v>319</v>
      </c>
      <c r="D72" t="s">
        <v>28</v>
      </c>
      <c r="E72" t="s">
        <v>320</v>
      </c>
      <c r="F72" t="s">
        <v>168</v>
      </c>
    </row>
    <row r="73" spans="1:6" x14ac:dyDescent="0.35">
      <c r="A73" t="s">
        <v>321</v>
      </c>
      <c r="B73" t="s">
        <v>322</v>
      </c>
      <c r="C73" t="s">
        <v>323</v>
      </c>
      <c r="D73" t="s">
        <v>116</v>
      </c>
      <c r="E73" t="s">
        <v>43</v>
      </c>
      <c r="F73" t="s">
        <v>44</v>
      </c>
    </row>
    <row r="74" spans="1:6" x14ac:dyDescent="0.35">
      <c r="A74" t="s">
        <v>324</v>
      </c>
      <c r="B74" t="s">
        <v>325</v>
      </c>
      <c r="C74" t="s">
        <v>326</v>
      </c>
      <c r="D74" t="s">
        <v>34</v>
      </c>
      <c r="E74" t="s">
        <v>327</v>
      </c>
      <c r="F74" t="s">
        <v>328</v>
      </c>
    </row>
    <row r="75" spans="1:6" x14ac:dyDescent="0.35">
      <c r="A75" t="s">
        <v>329</v>
      </c>
      <c r="B75" t="s">
        <v>330</v>
      </c>
      <c r="C75" t="s">
        <v>331</v>
      </c>
      <c r="D75" t="s">
        <v>58</v>
      </c>
      <c r="E75" t="s">
        <v>269</v>
      </c>
      <c r="F75" t="s">
        <v>60</v>
      </c>
    </row>
    <row r="76" spans="1:6" x14ac:dyDescent="0.35">
      <c r="A76" t="s">
        <v>332</v>
      </c>
      <c r="B76" t="s">
        <v>333</v>
      </c>
      <c r="C76" t="s">
        <v>334</v>
      </c>
      <c r="D76" t="s">
        <v>116</v>
      </c>
      <c r="E76" t="s">
        <v>335</v>
      </c>
      <c r="F76" t="s">
        <v>168</v>
      </c>
    </row>
    <row r="77" spans="1:6" x14ac:dyDescent="0.35">
      <c r="A77" t="s">
        <v>336</v>
      </c>
      <c r="B77" t="s">
        <v>337</v>
      </c>
      <c r="C77" t="s">
        <v>338</v>
      </c>
      <c r="D77" t="s">
        <v>73</v>
      </c>
      <c r="E77" t="s">
        <v>339</v>
      </c>
      <c r="F77" t="s">
        <v>243</v>
      </c>
    </row>
    <row r="78" spans="1:6" x14ac:dyDescent="0.35">
      <c r="A78" t="s">
        <v>340</v>
      </c>
      <c r="B78" t="s">
        <v>341</v>
      </c>
      <c r="C78" t="s">
        <v>342</v>
      </c>
      <c r="D78" t="s">
        <v>58</v>
      </c>
      <c r="E78" t="s">
        <v>234</v>
      </c>
      <c r="F78" t="s">
        <v>168</v>
      </c>
    </row>
    <row r="79" spans="1:6" x14ac:dyDescent="0.35">
      <c r="A79" t="s">
        <v>343</v>
      </c>
      <c r="B79" t="s">
        <v>344</v>
      </c>
      <c r="C79" t="s">
        <v>345</v>
      </c>
      <c r="D79" t="s">
        <v>122</v>
      </c>
      <c r="E79" t="s">
        <v>346</v>
      </c>
      <c r="F79" t="s">
        <v>168</v>
      </c>
    </row>
    <row r="80" spans="1:6" x14ac:dyDescent="0.35">
      <c r="A80" t="s">
        <v>347</v>
      </c>
      <c r="B80" t="s">
        <v>348</v>
      </c>
      <c r="C80" t="s">
        <v>349</v>
      </c>
      <c r="D80" t="s">
        <v>58</v>
      </c>
      <c r="E80" t="s">
        <v>350</v>
      </c>
      <c r="F80" t="s">
        <v>30</v>
      </c>
    </row>
    <row r="81" spans="1:6" x14ac:dyDescent="0.35">
      <c r="A81" t="s">
        <v>351</v>
      </c>
      <c r="B81" t="s">
        <v>352</v>
      </c>
      <c r="C81" t="s">
        <v>353</v>
      </c>
      <c r="D81" t="s">
        <v>34</v>
      </c>
      <c r="E81" t="s">
        <v>35</v>
      </c>
      <c r="F81" t="s">
        <v>36</v>
      </c>
    </row>
    <row r="82" spans="1:6" x14ac:dyDescent="0.35">
      <c r="A82" t="s">
        <v>354</v>
      </c>
      <c r="B82" t="s">
        <v>355</v>
      </c>
      <c r="C82" t="s">
        <v>356</v>
      </c>
      <c r="D82" t="s">
        <v>28</v>
      </c>
      <c r="E82" t="s">
        <v>97</v>
      </c>
      <c r="F82" t="s">
        <v>98</v>
      </c>
    </row>
    <row r="83" spans="1:6" x14ac:dyDescent="0.35">
      <c r="A83" t="s">
        <v>357</v>
      </c>
      <c r="B83" t="s">
        <v>358</v>
      </c>
      <c r="C83" t="s">
        <v>359</v>
      </c>
      <c r="D83" t="s">
        <v>96</v>
      </c>
      <c r="E83" t="s">
        <v>360</v>
      </c>
      <c r="F83" t="s">
        <v>168</v>
      </c>
    </row>
    <row r="84" spans="1:6" x14ac:dyDescent="0.35">
      <c r="A84" t="s">
        <v>361</v>
      </c>
      <c r="B84" t="s">
        <v>362</v>
      </c>
      <c r="C84" t="s">
        <v>363</v>
      </c>
      <c r="D84" t="s">
        <v>116</v>
      </c>
      <c r="E84" t="s">
        <v>364</v>
      </c>
      <c r="F84" t="s">
        <v>328</v>
      </c>
    </row>
    <row r="85" spans="1:6" x14ac:dyDescent="0.35">
      <c r="A85" t="s">
        <v>365</v>
      </c>
      <c r="B85" t="s">
        <v>366</v>
      </c>
      <c r="C85" t="s">
        <v>367</v>
      </c>
      <c r="D85" t="s">
        <v>82</v>
      </c>
      <c r="E85" t="s">
        <v>368</v>
      </c>
      <c r="F85" t="s">
        <v>60</v>
      </c>
    </row>
    <row r="86" spans="1:6" x14ac:dyDescent="0.35">
      <c r="A86" t="s">
        <v>369</v>
      </c>
      <c r="B86" t="s">
        <v>370</v>
      </c>
      <c r="C86" t="s">
        <v>371</v>
      </c>
      <c r="D86" t="s">
        <v>73</v>
      </c>
      <c r="E86" t="s">
        <v>372</v>
      </c>
      <c r="F86" t="s">
        <v>60</v>
      </c>
    </row>
    <row r="87" spans="1:6" x14ac:dyDescent="0.35">
      <c r="A87" t="s">
        <v>373</v>
      </c>
      <c r="B87" t="s">
        <v>374</v>
      </c>
      <c r="C87" t="s">
        <v>375</v>
      </c>
      <c r="D87" t="s">
        <v>28</v>
      </c>
      <c r="E87" t="s">
        <v>376</v>
      </c>
      <c r="F87" t="s">
        <v>30</v>
      </c>
    </row>
    <row r="88" spans="1:6" x14ac:dyDescent="0.35">
      <c r="A88" t="s">
        <v>377</v>
      </c>
      <c r="B88" t="s">
        <v>378</v>
      </c>
      <c r="C88" t="s">
        <v>379</v>
      </c>
      <c r="D88" t="s">
        <v>73</v>
      </c>
      <c r="E88" t="s">
        <v>380</v>
      </c>
      <c r="F88" t="s">
        <v>381</v>
      </c>
    </row>
    <row r="89" spans="1:6" x14ac:dyDescent="0.35">
      <c r="A89" t="s">
        <v>382</v>
      </c>
      <c r="B89" t="s">
        <v>383</v>
      </c>
      <c r="C89" t="s">
        <v>384</v>
      </c>
      <c r="D89" t="s">
        <v>116</v>
      </c>
      <c r="E89" t="s">
        <v>385</v>
      </c>
      <c r="F89" t="s">
        <v>98</v>
      </c>
    </row>
    <row r="90" spans="1:6" x14ac:dyDescent="0.35">
      <c r="A90" t="s">
        <v>386</v>
      </c>
      <c r="B90" t="s">
        <v>387</v>
      </c>
      <c r="C90" t="s">
        <v>388</v>
      </c>
      <c r="D90" t="s">
        <v>34</v>
      </c>
      <c r="E90" t="s">
        <v>389</v>
      </c>
      <c r="F90" t="s">
        <v>168</v>
      </c>
    </row>
    <row r="91" spans="1:6" x14ac:dyDescent="0.35">
      <c r="A91" t="s">
        <v>390</v>
      </c>
      <c r="B91" t="s">
        <v>391</v>
      </c>
      <c r="C91" t="s">
        <v>392</v>
      </c>
      <c r="D91" t="s">
        <v>393</v>
      </c>
      <c r="E91" t="s">
        <v>394</v>
      </c>
      <c r="F91" t="s">
        <v>381</v>
      </c>
    </row>
    <row r="92" spans="1:6" x14ac:dyDescent="0.35">
      <c r="A92" t="s">
        <v>395</v>
      </c>
      <c r="B92" t="s">
        <v>396</v>
      </c>
      <c r="C92" t="s">
        <v>397</v>
      </c>
      <c r="D92" t="s">
        <v>34</v>
      </c>
      <c r="E92" t="s">
        <v>398</v>
      </c>
      <c r="F92" t="s">
        <v>399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D09B-3B31-4737-B370-DEDA27681722}">
  <dimension ref="A1:F10"/>
  <sheetViews>
    <sheetView workbookViewId="0">
      <selection activeCell="B2" sqref="B2"/>
    </sheetView>
  </sheetViews>
  <sheetFormatPr defaultRowHeight="14.5" x14ac:dyDescent="0.35"/>
  <cols>
    <col min="1" max="1" width="13.08984375" bestFit="1" customWidth="1"/>
    <col min="2" max="2" width="16.26953125" bestFit="1" customWidth="1"/>
    <col min="3" max="3" width="17.90625" bestFit="1" customWidth="1"/>
    <col min="4" max="4" width="8.26953125" bestFit="1" customWidth="1"/>
    <col min="5" max="5" width="9.453125" bestFit="1" customWidth="1"/>
    <col min="6" max="6" width="10.90625" bestFit="1" customWidth="1"/>
  </cols>
  <sheetData>
    <row r="1" spans="1:6" x14ac:dyDescent="0.35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35">
      <c r="A2">
        <v>1</v>
      </c>
      <c r="B2" t="s">
        <v>404</v>
      </c>
      <c r="C2" t="s">
        <v>28</v>
      </c>
      <c r="D2" t="s">
        <v>405</v>
      </c>
      <c r="E2" t="s">
        <v>168</v>
      </c>
      <c r="F2">
        <v>8</v>
      </c>
    </row>
    <row r="3" spans="1:6" x14ac:dyDescent="0.35">
      <c r="A3">
        <v>2</v>
      </c>
      <c r="B3" t="s">
        <v>406</v>
      </c>
      <c r="C3" t="s">
        <v>407</v>
      </c>
      <c r="D3" t="s">
        <v>405</v>
      </c>
      <c r="E3" t="s">
        <v>168</v>
      </c>
    </row>
    <row r="4" spans="1:6" x14ac:dyDescent="0.35">
      <c r="A4">
        <v>3</v>
      </c>
      <c r="B4" t="s">
        <v>408</v>
      </c>
      <c r="C4" t="s">
        <v>28</v>
      </c>
      <c r="D4" t="s">
        <v>405</v>
      </c>
      <c r="E4" t="s">
        <v>168</v>
      </c>
      <c r="F4">
        <v>8</v>
      </c>
    </row>
    <row r="5" spans="1:6" x14ac:dyDescent="0.35">
      <c r="A5">
        <v>4</v>
      </c>
      <c r="B5" t="s">
        <v>409</v>
      </c>
      <c r="C5" t="s">
        <v>28</v>
      </c>
      <c r="D5" t="s">
        <v>405</v>
      </c>
      <c r="E5" t="s">
        <v>168</v>
      </c>
      <c r="F5">
        <v>8</v>
      </c>
    </row>
    <row r="6" spans="1:6" x14ac:dyDescent="0.35">
      <c r="A6">
        <v>5</v>
      </c>
      <c r="B6" t="s">
        <v>410</v>
      </c>
      <c r="C6" t="s">
        <v>116</v>
      </c>
      <c r="D6" t="s">
        <v>43</v>
      </c>
      <c r="E6" t="s">
        <v>44</v>
      </c>
      <c r="F6">
        <v>2</v>
      </c>
    </row>
    <row r="7" spans="1:6" x14ac:dyDescent="0.35">
      <c r="A7">
        <v>6</v>
      </c>
      <c r="B7" t="s">
        <v>411</v>
      </c>
      <c r="C7" t="s">
        <v>28</v>
      </c>
      <c r="D7" t="s">
        <v>43</v>
      </c>
      <c r="E7" t="s">
        <v>44</v>
      </c>
      <c r="F7">
        <v>5</v>
      </c>
    </row>
    <row r="8" spans="1:6" x14ac:dyDescent="0.35">
      <c r="A8">
        <v>7</v>
      </c>
      <c r="B8" t="s">
        <v>412</v>
      </c>
      <c r="C8" t="s">
        <v>28</v>
      </c>
      <c r="D8" t="s">
        <v>43</v>
      </c>
      <c r="E8" t="s">
        <v>44</v>
      </c>
      <c r="F8">
        <v>5</v>
      </c>
    </row>
    <row r="9" spans="1:6" x14ac:dyDescent="0.35">
      <c r="A9">
        <v>8</v>
      </c>
      <c r="B9" t="s">
        <v>413</v>
      </c>
      <c r="C9" t="s">
        <v>116</v>
      </c>
      <c r="D9" t="s">
        <v>405</v>
      </c>
      <c r="E9" t="s">
        <v>168</v>
      </c>
      <c r="F9">
        <v>2</v>
      </c>
    </row>
    <row r="10" spans="1:6" x14ac:dyDescent="0.35">
      <c r="A10">
        <v>9</v>
      </c>
      <c r="B10" t="s">
        <v>414</v>
      </c>
      <c r="C10" t="s">
        <v>28</v>
      </c>
      <c r="D10" t="s">
        <v>43</v>
      </c>
      <c r="E10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130B-98D3-455E-A0DC-5D54A935ED90}">
  <dimension ref="A1:J831"/>
  <sheetViews>
    <sheetView workbookViewId="0">
      <selection activeCell="F773" sqref="F773"/>
    </sheetView>
  </sheetViews>
  <sheetFormatPr defaultRowHeight="14.5" x14ac:dyDescent="0.35"/>
  <cols>
    <col min="1" max="1" width="9.26953125" bestFit="1" customWidth="1"/>
    <col min="2" max="2" width="12.81640625" bestFit="1" customWidth="1"/>
    <col min="3" max="3" width="13.08984375" bestFit="1" customWidth="1"/>
    <col min="4" max="4" width="11.36328125" bestFit="1" customWidth="1"/>
    <col min="5" max="5" width="14.08984375" bestFit="1" customWidth="1"/>
    <col min="6" max="6" width="13.81640625" bestFit="1" customWidth="1"/>
    <col min="7" max="7" width="11.26953125" bestFit="1" customWidth="1"/>
    <col min="8" max="8" width="8.54296875" bestFit="1" customWidth="1"/>
  </cols>
  <sheetData>
    <row r="1" spans="1:8" x14ac:dyDescent="0.35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35">
      <c r="A2">
        <v>10248</v>
      </c>
      <c r="B2" t="s">
        <v>369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</row>
    <row r="3" spans="1:8" x14ac:dyDescent="0.35">
      <c r="A3">
        <v>10249</v>
      </c>
      <c r="B3" t="s">
        <v>347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</row>
    <row r="4" spans="1:8" x14ac:dyDescent="0.35">
      <c r="A4">
        <v>10250</v>
      </c>
      <c r="B4" t="s">
        <v>174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</row>
    <row r="5" spans="1:8" x14ac:dyDescent="0.35">
      <c r="A5">
        <v>10251</v>
      </c>
      <c r="B5" t="s">
        <v>365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</row>
    <row r="6" spans="1:8" x14ac:dyDescent="0.35">
      <c r="A6">
        <v>10252</v>
      </c>
      <c r="B6" t="s">
        <v>336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</row>
    <row r="7" spans="1:8" x14ac:dyDescent="0.35">
      <c r="A7">
        <v>10253</v>
      </c>
      <c r="B7" t="s">
        <v>174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</row>
    <row r="8" spans="1:8" x14ac:dyDescent="0.35">
      <c r="A8">
        <v>10254</v>
      </c>
      <c r="B8" t="s">
        <v>88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</row>
    <row r="9" spans="1:8" x14ac:dyDescent="0.35">
      <c r="A9">
        <v>10255</v>
      </c>
      <c r="B9" t="s">
        <v>305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</row>
    <row r="10" spans="1:8" x14ac:dyDescent="0.35">
      <c r="A10">
        <v>10256</v>
      </c>
      <c r="B10" t="s">
        <v>382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</row>
    <row r="11" spans="1:8" x14ac:dyDescent="0.35">
      <c r="A11">
        <v>10257</v>
      </c>
      <c r="B11" t="s">
        <v>178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</row>
    <row r="12" spans="1:8" x14ac:dyDescent="0.35">
      <c r="A12">
        <v>10258</v>
      </c>
      <c r="B12" t="s">
        <v>113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</row>
    <row r="13" spans="1:8" x14ac:dyDescent="0.35">
      <c r="A13">
        <v>10259</v>
      </c>
      <c r="B13" t="s">
        <v>85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</row>
    <row r="14" spans="1:8" x14ac:dyDescent="0.35">
      <c r="A14">
        <v>10260</v>
      </c>
      <c r="B14" t="s">
        <v>262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</row>
    <row r="15" spans="1:8" x14ac:dyDescent="0.35">
      <c r="A15">
        <v>10261</v>
      </c>
      <c r="B15" t="s">
        <v>280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</row>
    <row r="16" spans="1:8" x14ac:dyDescent="0.35">
      <c r="A16">
        <v>10262</v>
      </c>
      <c r="B16" t="s">
        <v>293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</row>
    <row r="17" spans="1:8" x14ac:dyDescent="0.35">
      <c r="A17">
        <v>10263</v>
      </c>
      <c r="B17" t="s">
        <v>113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</row>
    <row r="18" spans="1:8" x14ac:dyDescent="0.35">
      <c r="A18">
        <v>10264</v>
      </c>
      <c r="B18" t="s">
        <v>131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</row>
    <row r="19" spans="1:8" x14ac:dyDescent="0.35">
      <c r="A19">
        <v>10265</v>
      </c>
      <c r="B19" t="s">
        <v>55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</row>
    <row r="20" spans="1:8" x14ac:dyDescent="0.35">
      <c r="A20">
        <v>10266</v>
      </c>
      <c r="B20" t="s">
        <v>377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</row>
    <row r="21" spans="1:8" x14ac:dyDescent="0.35">
      <c r="A21">
        <v>10267</v>
      </c>
      <c r="B21" t="s">
        <v>135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</row>
    <row r="22" spans="1:8" x14ac:dyDescent="0.35">
      <c r="A22">
        <v>10268</v>
      </c>
      <c r="B22" t="s">
        <v>169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</row>
    <row r="23" spans="1:8" x14ac:dyDescent="0.35">
      <c r="A23">
        <v>10269</v>
      </c>
      <c r="B23" t="s">
        <v>386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</row>
    <row r="24" spans="1:8" x14ac:dyDescent="0.35">
      <c r="A24">
        <v>10270</v>
      </c>
      <c r="B24" t="s">
        <v>377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</row>
    <row r="25" spans="1:8" x14ac:dyDescent="0.35">
      <c r="A25">
        <v>10271</v>
      </c>
      <c r="B25" t="s">
        <v>332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</row>
    <row r="26" spans="1:8" x14ac:dyDescent="0.35">
      <c r="A26">
        <v>10272</v>
      </c>
      <c r="B26" t="s">
        <v>293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</row>
    <row r="27" spans="1:8" x14ac:dyDescent="0.35">
      <c r="A27">
        <v>10273</v>
      </c>
      <c r="B27" t="s">
        <v>286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</row>
    <row r="28" spans="1:8" x14ac:dyDescent="0.35">
      <c r="A28">
        <v>10274</v>
      </c>
      <c r="B28" t="s">
        <v>369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</row>
    <row r="29" spans="1:8" x14ac:dyDescent="0.35">
      <c r="A29">
        <v>10275</v>
      </c>
      <c r="B29" t="s">
        <v>235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</row>
    <row r="30" spans="1:8" x14ac:dyDescent="0.35">
      <c r="A30">
        <v>10276</v>
      </c>
      <c r="B30" t="s">
        <v>351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</row>
    <row r="31" spans="1:8" x14ac:dyDescent="0.35">
      <c r="A31">
        <v>10277</v>
      </c>
      <c r="B31" t="s">
        <v>248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</row>
    <row r="32" spans="1:8" x14ac:dyDescent="0.35">
      <c r="A32">
        <v>10278</v>
      </c>
      <c r="B32" t="s">
        <v>45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</row>
    <row r="33" spans="1:8" x14ac:dyDescent="0.35">
      <c r="A33">
        <v>10279</v>
      </c>
      <c r="B33" t="s">
        <v>215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</row>
    <row r="34" spans="1:8" x14ac:dyDescent="0.35">
      <c r="A34">
        <v>10280</v>
      </c>
      <c r="B34" t="s">
        <v>45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</row>
    <row r="35" spans="1:8" x14ac:dyDescent="0.35">
      <c r="A35">
        <v>10281</v>
      </c>
      <c r="B35" t="s">
        <v>309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</row>
    <row r="36" spans="1:8" x14ac:dyDescent="0.35">
      <c r="A36">
        <v>10282</v>
      </c>
      <c r="B36" t="s">
        <v>309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</row>
    <row r="37" spans="1:8" x14ac:dyDescent="0.35">
      <c r="A37">
        <v>10283</v>
      </c>
      <c r="B37" t="s">
        <v>223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</row>
    <row r="38" spans="1:8" x14ac:dyDescent="0.35">
      <c r="A38">
        <v>10284</v>
      </c>
      <c r="B38" t="s">
        <v>215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</row>
    <row r="39" spans="1:8" x14ac:dyDescent="0.35">
      <c r="A39">
        <v>10285</v>
      </c>
      <c r="B39" t="s">
        <v>286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</row>
    <row r="40" spans="1:8" x14ac:dyDescent="0.35">
      <c r="A40">
        <v>10286</v>
      </c>
      <c r="B40" t="s">
        <v>286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</row>
    <row r="41" spans="1:8" x14ac:dyDescent="0.35">
      <c r="A41">
        <v>10287</v>
      </c>
      <c r="B41" t="s">
        <v>302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</row>
    <row r="42" spans="1:8" x14ac:dyDescent="0.35">
      <c r="A42">
        <v>10288</v>
      </c>
      <c r="B42" t="s">
        <v>298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</row>
    <row r="43" spans="1:8" x14ac:dyDescent="0.35">
      <c r="A43">
        <v>10289</v>
      </c>
      <c r="B43" t="s">
        <v>76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</row>
    <row r="44" spans="1:8" x14ac:dyDescent="0.35">
      <c r="A44">
        <v>10290</v>
      </c>
      <c r="B44" t="s">
        <v>93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</row>
    <row r="45" spans="1:8" x14ac:dyDescent="0.35">
      <c r="A45">
        <v>10291</v>
      </c>
      <c r="B45" t="s">
        <v>280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</row>
    <row r="46" spans="1:8" x14ac:dyDescent="0.35">
      <c r="A46">
        <v>10292</v>
      </c>
      <c r="B46" t="s">
        <v>354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</row>
    <row r="47" spans="1:8" x14ac:dyDescent="0.35">
      <c r="A47">
        <v>10293</v>
      </c>
      <c r="B47" t="s">
        <v>351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</row>
    <row r="48" spans="1:8" x14ac:dyDescent="0.35">
      <c r="A48">
        <v>10294</v>
      </c>
      <c r="B48" t="s">
        <v>293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</row>
    <row r="49" spans="1:8" x14ac:dyDescent="0.35">
      <c r="A49">
        <v>10295</v>
      </c>
      <c r="B49" t="s">
        <v>369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</row>
    <row r="50" spans="1:8" x14ac:dyDescent="0.35">
      <c r="A50">
        <v>10296</v>
      </c>
      <c r="B50" t="s">
        <v>223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</row>
    <row r="51" spans="1:8" x14ac:dyDescent="0.35">
      <c r="A51">
        <v>10297</v>
      </c>
      <c r="B51" t="s">
        <v>55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</row>
    <row r="52" spans="1:8" x14ac:dyDescent="0.35">
      <c r="A52">
        <v>10298</v>
      </c>
      <c r="B52" t="s">
        <v>186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</row>
    <row r="53" spans="1:8" x14ac:dyDescent="0.35">
      <c r="A53">
        <v>10299</v>
      </c>
      <c r="B53" t="s">
        <v>302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</row>
    <row r="54" spans="1:8" x14ac:dyDescent="0.35">
      <c r="A54">
        <v>10300</v>
      </c>
      <c r="B54" t="s">
        <v>235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</row>
    <row r="55" spans="1:8" x14ac:dyDescent="0.35">
      <c r="A55">
        <v>10301</v>
      </c>
      <c r="B55" t="s">
        <v>373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</row>
    <row r="56" spans="1:8" x14ac:dyDescent="0.35">
      <c r="A56">
        <v>10302</v>
      </c>
      <c r="B56" t="s">
        <v>336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</row>
    <row r="57" spans="1:8" x14ac:dyDescent="0.35">
      <c r="A57">
        <v>10303</v>
      </c>
      <c r="B57" t="s">
        <v>156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</row>
    <row r="58" spans="1:8" x14ac:dyDescent="0.35">
      <c r="A58">
        <v>10304</v>
      </c>
      <c r="B58" t="s">
        <v>351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</row>
    <row r="59" spans="1:8" x14ac:dyDescent="0.35">
      <c r="A59">
        <v>10305</v>
      </c>
      <c r="B59" t="s">
        <v>258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</row>
    <row r="60" spans="1:8" x14ac:dyDescent="0.35">
      <c r="A60">
        <v>10306</v>
      </c>
      <c r="B60" t="s">
        <v>309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</row>
    <row r="61" spans="1:8" x14ac:dyDescent="0.35">
      <c r="A61">
        <v>10307</v>
      </c>
      <c r="B61" t="s">
        <v>231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</row>
    <row r="62" spans="1:8" x14ac:dyDescent="0.35">
      <c r="A62">
        <v>10308</v>
      </c>
      <c r="B62" t="s">
        <v>31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</row>
    <row r="63" spans="1:8" x14ac:dyDescent="0.35">
      <c r="A63">
        <v>10309</v>
      </c>
      <c r="B63" t="s">
        <v>186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</row>
    <row r="64" spans="1:8" x14ac:dyDescent="0.35">
      <c r="A64">
        <v>10310</v>
      </c>
      <c r="B64" t="s">
        <v>340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</row>
    <row r="65" spans="1:8" x14ac:dyDescent="0.35">
      <c r="A65">
        <v>10311</v>
      </c>
      <c r="B65" t="s">
        <v>106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</row>
    <row r="66" spans="1:8" x14ac:dyDescent="0.35">
      <c r="A66">
        <v>10312</v>
      </c>
      <c r="B66" t="s">
        <v>373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</row>
    <row r="67" spans="1:8" x14ac:dyDescent="0.35">
      <c r="A67">
        <v>10313</v>
      </c>
      <c r="B67" t="s">
        <v>286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</row>
    <row r="68" spans="1:8" x14ac:dyDescent="0.35">
      <c r="A68">
        <v>10314</v>
      </c>
      <c r="B68" t="s">
        <v>293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</row>
    <row r="69" spans="1:8" x14ac:dyDescent="0.35">
      <c r="A69">
        <v>10315</v>
      </c>
      <c r="B69" t="s">
        <v>191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</row>
    <row r="70" spans="1:8" x14ac:dyDescent="0.35">
      <c r="A70">
        <v>10316</v>
      </c>
      <c r="B70" t="s">
        <v>293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</row>
    <row r="71" spans="1:8" x14ac:dyDescent="0.35">
      <c r="A71">
        <v>10317</v>
      </c>
      <c r="B71" t="s">
        <v>231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</row>
    <row r="72" spans="1:8" x14ac:dyDescent="0.35">
      <c r="A72">
        <v>10318</v>
      </c>
      <c r="B72" t="s">
        <v>191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</row>
    <row r="73" spans="1:8" x14ac:dyDescent="0.35">
      <c r="A73">
        <v>10319</v>
      </c>
      <c r="B73" t="s">
        <v>351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</row>
    <row r="74" spans="1:8" x14ac:dyDescent="0.35">
      <c r="A74">
        <v>10320</v>
      </c>
      <c r="B74" t="s">
        <v>377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</row>
    <row r="75" spans="1:8" x14ac:dyDescent="0.35">
      <c r="A75">
        <v>10321</v>
      </c>
      <c r="B75" t="s">
        <v>191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</row>
    <row r="76" spans="1:8" x14ac:dyDescent="0.35">
      <c r="A76">
        <v>10322</v>
      </c>
      <c r="B76" t="s">
        <v>270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</row>
    <row r="77" spans="1:8" x14ac:dyDescent="0.35">
      <c r="A77">
        <v>10323</v>
      </c>
      <c r="B77" t="s">
        <v>195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</row>
    <row r="78" spans="1:8" x14ac:dyDescent="0.35">
      <c r="A78">
        <v>10324</v>
      </c>
      <c r="B78" t="s">
        <v>317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</row>
    <row r="79" spans="1:8" x14ac:dyDescent="0.35">
      <c r="A79">
        <v>10325</v>
      </c>
      <c r="B79" t="s">
        <v>195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</row>
    <row r="80" spans="1:8" x14ac:dyDescent="0.35">
      <c r="A80">
        <v>10326</v>
      </c>
      <c r="B80" t="s">
        <v>61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</row>
    <row r="81" spans="1:8" x14ac:dyDescent="0.35">
      <c r="A81">
        <v>10327</v>
      </c>
      <c r="B81" t="s">
        <v>131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</row>
    <row r="82" spans="1:8" x14ac:dyDescent="0.35">
      <c r="A82">
        <v>10328</v>
      </c>
      <c r="B82" t="s">
        <v>147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</row>
    <row r="83" spans="1:8" x14ac:dyDescent="0.35">
      <c r="A83">
        <v>10329</v>
      </c>
      <c r="B83" t="s">
        <v>332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</row>
    <row r="84" spans="1:8" x14ac:dyDescent="0.35">
      <c r="A84">
        <v>10330</v>
      </c>
      <c r="B84" t="s">
        <v>223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</row>
    <row r="85" spans="1:8" x14ac:dyDescent="0.35">
      <c r="A85">
        <v>10331</v>
      </c>
      <c r="B85" t="s">
        <v>66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</row>
    <row r="86" spans="1:8" x14ac:dyDescent="0.35">
      <c r="A86">
        <v>10332</v>
      </c>
      <c r="B86" t="s">
        <v>244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</row>
    <row r="87" spans="1:8" x14ac:dyDescent="0.35">
      <c r="A87">
        <v>10333</v>
      </c>
      <c r="B87" t="s">
        <v>377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</row>
    <row r="88" spans="1:8" x14ac:dyDescent="0.35">
      <c r="A88">
        <v>10334</v>
      </c>
      <c r="B88" t="s">
        <v>365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</row>
    <row r="89" spans="1:8" x14ac:dyDescent="0.35">
      <c r="A89">
        <v>10335</v>
      </c>
      <c r="B89" t="s">
        <v>186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</row>
    <row r="90" spans="1:8" x14ac:dyDescent="0.35">
      <c r="A90">
        <v>10336</v>
      </c>
      <c r="B90" t="s">
        <v>277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</row>
    <row r="91" spans="1:8" x14ac:dyDescent="0.35">
      <c r="A91">
        <v>10337</v>
      </c>
      <c r="B91" t="s">
        <v>135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</row>
    <row r="92" spans="1:8" x14ac:dyDescent="0.35">
      <c r="A92">
        <v>10338</v>
      </c>
      <c r="B92" t="s">
        <v>258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</row>
    <row r="93" spans="1:8" x14ac:dyDescent="0.35">
      <c r="A93">
        <v>10339</v>
      </c>
      <c r="B93" t="s">
        <v>244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</row>
    <row r="94" spans="1:8" x14ac:dyDescent="0.35">
      <c r="A94">
        <v>10340</v>
      </c>
      <c r="B94" t="s">
        <v>66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</row>
    <row r="95" spans="1:8" x14ac:dyDescent="0.35">
      <c r="A95">
        <v>10341</v>
      </c>
      <c r="B95" t="s">
        <v>324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</row>
    <row r="96" spans="1:8" x14ac:dyDescent="0.35">
      <c r="A96">
        <v>10342</v>
      </c>
      <c r="B96" t="s">
        <v>135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</row>
    <row r="97" spans="1:8" x14ac:dyDescent="0.35">
      <c r="A97">
        <v>10343</v>
      </c>
      <c r="B97" t="s">
        <v>215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</row>
    <row r="98" spans="1:8" x14ac:dyDescent="0.35">
      <c r="A98">
        <v>10344</v>
      </c>
      <c r="B98" t="s">
        <v>386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</row>
    <row r="99" spans="1:8" x14ac:dyDescent="0.35">
      <c r="A99">
        <v>10345</v>
      </c>
      <c r="B99" t="s">
        <v>286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</row>
    <row r="100" spans="1:8" x14ac:dyDescent="0.35">
      <c r="A100">
        <v>10346</v>
      </c>
      <c r="B100" t="s">
        <v>293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</row>
    <row r="101" spans="1:8" x14ac:dyDescent="0.35">
      <c r="A101">
        <v>10347</v>
      </c>
      <c r="B101" t="s">
        <v>119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</row>
    <row r="102" spans="1:8" x14ac:dyDescent="0.35">
      <c r="A102">
        <v>10348</v>
      </c>
      <c r="B102" t="s">
        <v>373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</row>
    <row r="103" spans="1:8" x14ac:dyDescent="0.35">
      <c r="A103">
        <v>10349</v>
      </c>
      <c r="B103" t="s">
        <v>332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</row>
    <row r="104" spans="1:8" x14ac:dyDescent="0.35">
      <c r="A104">
        <v>10350</v>
      </c>
      <c r="B104" t="s">
        <v>203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</row>
    <row r="105" spans="1:8" x14ac:dyDescent="0.35">
      <c r="A105">
        <v>10351</v>
      </c>
      <c r="B105" t="s">
        <v>113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</row>
    <row r="106" spans="1:8" x14ac:dyDescent="0.35">
      <c r="A106">
        <v>10352</v>
      </c>
      <c r="B106" t="s">
        <v>147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</row>
    <row r="107" spans="1:8" x14ac:dyDescent="0.35">
      <c r="A107">
        <v>10353</v>
      </c>
      <c r="B107" t="s">
        <v>273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</row>
    <row r="108" spans="1:8" x14ac:dyDescent="0.35">
      <c r="A108">
        <v>10354</v>
      </c>
      <c r="B108" t="s">
        <v>270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</row>
    <row r="109" spans="1:8" x14ac:dyDescent="0.35">
      <c r="A109">
        <v>10355</v>
      </c>
      <c r="B109" t="s">
        <v>40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</row>
    <row r="110" spans="1:8" x14ac:dyDescent="0.35">
      <c r="A110">
        <v>10356</v>
      </c>
      <c r="B110" t="s">
        <v>373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</row>
    <row r="111" spans="1:8" x14ac:dyDescent="0.35">
      <c r="A111">
        <v>10357</v>
      </c>
      <c r="B111" t="s">
        <v>223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</row>
    <row r="112" spans="1:8" x14ac:dyDescent="0.35">
      <c r="A112">
        <v>10358</v>
      </c>
      <c r="B112" t="s">
        <v>203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</row>
    <row r="113" spans="1:8" x14ac:dyDescent="0.35">
      <c r="A113">
        <v>10359</v>
      </c>
      <c r="B113" t="s">
        <v>321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</row>
    <row r="114" spans="1:8" x14ac:dyDescent="0.35">
      <c r="A114">
        <v>10360</v>
      </c>
      <c r="B114" t="s">
        <v>55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</row>
    <row r="115" spans="1:8" x14ac:dyDescent="0.35">
      <c r="A115">
        <v>10361</v>
      </c>
      <c r="B115" t="s">
        <v>286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</row>
    <row r="116" spans="1:8" x14ac:dyDescent="0.35">
      <c r="A116">
        <v>10362</v>
      </c>
      <c r="B116" t="s">
        <v>66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</row>
    <row r="117" spans="1:8" x14ac:dyDescent="0.35">
      <c r="A117">
        <v>10363</v>
      </c>
      <c r="B117" t="s">
        <v>102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</row>
    <row r="118" spans="1:8" x14ac:dyDescent="0.35">
      <c r="A118">
        <v>10364</v>
      </c>
      <c r="B118" t="s">
        <v>110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</row>
    <row r="119" spans="1:8" x14ac:dyDescent="0.35">
      <c r="A119">
        <v>10365</v>
      </c>
      <c r="B119" t="s">
        <v>37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</row>
    <row r="120" spans="1:8" x14ac:dyDescent="0.35">
      <c r="A120">
        <v>10366</v>
      </c>
      <c r="B120" t="s">
        <v>152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</row>
    <row r="121" spans="1:8" x14ac:dyDescent="0.35">
      <c r="A121">
        <v>10367</v>
      </c>
      <c r="B121" t="s">
        <v>361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</row>
    <row r="122" spans="1:8" x14ac:dyDescent="0.35">
      <c r="A122">
        <v>10368</v>
      </c>
      <c r="B122" t="s">
        <v>113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</row>
    <row r="123" spans="1:8" x14ac:dyDescent="0.35">
      <c r="A123">
        <v>10369</v>
      </c>
      <c r="B123" t="s">
        <v>332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</row>
    <row r="124" spans="1:8" x14ac:dyDescent="0.35">
      <c r="A124">
        <v>10370</v>
      </c>
      <c r="B124" t="s">
        <v>88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</row>
    <row r="125" spans="1:8" x14ac:dyDescent="0.35">
      <c r="A125">
        <v>10371</v>
      </c>
      <c r="B125" t="s">
        <v>203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</row>
    <row r="126" spans="1:8" x14ac:dyDescent="0.35">
      <c r="A126">
        <v>10372</v>
      </c>
      <c r="B126" t="s">
        <v>283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</row>
    <row r="127" spans="1:8" x14ac:dyDescent="0.35">
      <c r="A127">
        <v>10373</v>
      </c>
      <c r="B127" t="s">
        <v>186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</row>
    <row r="128" spans="1:8" x14ac:dyDescent="0.35">
      <c r="A128">
        <v>10374</v>
      </c>
      <c r="B128" t="s">
        <v>395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</row>
    <row r="129" spans="1:8" x14ac:dyDescent="0.35">
      <c r="A129">
        <v>10375</v>
      </c>
      <c r="B129" t="s">
        <v>182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</row>
    <row r="130" spans="1:8" x14ac:dyDescent="0.35">
      <c r="A130">
        <v>10376</v>
      </c>
      <c r="B130" t="s">
        <v>244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</row>
    <row r="131" spans="1:8" x14ac:dyDescent="0.35">
      <c r="A131">
        <v>10377</v>
      </c>
      <c r="B131" t="s">
        <v>321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</row>
    <row r="132" spans="1:8" x14ac:dyDescent="0.35">
      <c r="A132">
        <v>10378</v>
      </c>
      <c r="B132" t="s">
        <v>131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</row>
    <row r="133" spans="1:8" x14ac:dyDescent="0.35">
      <c r="A133">
        <v>10379</v>
      </c>
      <c r="B133" t="s">
        <v>280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</row>
    <row r="134" spans="1:8" x14ac:dyDescent="0.35">
      <c r="A134">
        <v>10380</v>
      </c>
      <c r="B134" t="s">
        <v>186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</row>
    <row r="135" spans="1:8" x14ac:dyDescent="0.35">
      <c r="A135">
        <v>10381</v>
      </c>
      <c r="B135" t="s">
        <v>223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</row>
    <row r="136" spans="1:8" x14ac:dyDescent="0.35">
      <c r="A136">
        <v>10382</v>
      </c>
      <c r="B136" t="s">
        <v>113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</row>
    <row r="137" spans="1:8" x14ac:dyDescent="0.35">
      <c r="A137">
        <v>10383</v>
      </c>
      <c r="B137" t="s">
        <v>40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</row>
    <row r="138" spans="1:8" x14ac:dyDescent="0.35">
      <c r="A138">
        <v>10384</v>
      </c>
      <c r="B138" t="s">
        <v>45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</row>
    <row r="139" spans="1:8" x14ac:dyDescent="0.35">
      <c r="A139">
        <v>10385</v>
      </c>
      <c r="B139" t="s">
        <v>332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</row>
    <row r="140" spans="1:8" x14ac:dyDescent="0.35">
      <c r="A140">
        <v>10386</v>
      </c>
      <c r="B140" t="s">
        <v>119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</row>
    <row r="141" spans="1:8" x14ac:dyDescent="0.35">
      <c r="A141">
        <v>10387</v>
      </c>
      <c r="B141" t="s">
        <v>312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</row>
    <row r="142" spans="1:8" x14ac:dyDescent="0.35">
      <c r="A142">
        <v>10388</v>
      </c>
      <c r="B142" t="s">
        <v>321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</row>
    <row r="143" spans="1:8" x14ac:dyDescent="0.35">
      <c r="A143">
        <v>10389</v>
      </c>
      <c r="B143" t="s">
        <v>70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</row>
    <row r="144" spans="1:8" x14ac:dyDescent="0.35">
      <c r="A144">
        <v>10390</v>
      </c>
      <c r="B144" t="s">
        <v>113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</row>
    <row r="145" spans="1:8" x14ac:dyDescent="0.35">
      <c r="A145">
        <v>10391</v>
      </c>
      <c r="B145" t="s">
        <v>102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</row>
    <row r="146" spans="1:8" x14ac:dyDescent="0.35">
      <c r="A146">
        <v>10392</v>
      </c>
      <c r="B146" t="s">
        <v>273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</row>
    <row r="147" spans="1:8" x14ac:dyDescent="0.35">
      <c r="A147">
        <v>10393</v>
      </c>
      <c r="B147" t="s">
        <v>317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</row>
    <row r="148" spans="1:8" x14ac:dyDescent="0.35">
      <c r="A148">
        <v>10394</v>
      </c>
      <c r="B148" t="s">
        <v>182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</row>
    <row r="149" spans="1:8" x14ac:dyDescent="0.35">
      <c r="A149">
        <v>10395</v>
      </c>
      <c r="B149" t="s">
        <v>178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</row>
    <row r="150" spans="1:8" x14ac:dyDescent="0.35">
      <c r="A150">
        <v>10396</v>
      </c>
      <c r="B150" t="s">
        <v>135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</row>
    <row r="151" spans="1:8" x14ac:dyDescent="0.35">
      <c r="A151">
        <v>10397</v>
      </c>
      <c r="B151" t="s">
        <v>277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</row>
    <row r="152" spans="1:8" x14ac:dyDescent="0.35">
      <c r="A152">
        <v>10398</v>
      </c>
      <c r="B152" t="s">
        <v>317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</row>
    <row r="153" spans="1:8" x14ac:dyDescent="0.35">
      <c r="A153">
        <v>10399</v>
      </c>
      <c r="B153" t="s">
        <v>361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</row>
    <row r="154" spans="1:8" x14ac:dyDescent="0.35">
      <c r="A154">
        <v>10400</v>
      </c>
      <c r="B154" t="s">
        <v>110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</row>
    <row r="155" spans="1:8" x14ac:dyDescent="0.35">
      <c r="A155">
        <v>10401</v>
      </c>
      <c r="B155" t="s">
        <v>293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</row>
    <row r="156" spans="1:8" x14ac:dyDescent="0.35">
      <c r="A156">
        <v>10402</v>
      </c>
      <c r="B156" t="s">
        <v>113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</row>
    <row r="157" spans="1:8" x14ac:dyDescent="0.35">
      <c r="A157">
        <v>10403</v>
      </c>
      <c r="B157" t="s">
        <v>113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</row>
    <row r="158" spans="1:8" x14ac:dyDescent="0.35">
      <c r="A158">
        <v>10404</v>
      </c>
      <c r="B158" t="s">
        <v>235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</row>
    <row r="159" spans="1:8" x14ac:dyDescent="0.35">
      <c r="A159">
        <v>10405</v>
      </c>
      <c r="B159" t="s">
        <v>227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</row>
    <row r="160" spans="1:8" x14ac:dyDescent="0.35">
      <c r="A160">
        <v>10406</v>
      </c>
      <c r="B160" t="s">
        <v>283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</row>
    <row r="161" spans="1:8" x14ac:dyDescent="0.35">
      <c r="A161">
        <v>10407</v>
      </c>
      <c r="B161" t="s">
        <v>262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</row>
    <row r="162" spans="1:8" x14ac:dyDescent="0.35">
      <c r="A162">
        <v>10408</v>
      </c>
      <c r="B162" t="s">
        <v>126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</row>
    <row r="163" spans="1:8" x14ac:dyDescent="0.35">
      <c r="A163">
        <v>10409</v>
      </c>
      <c r="B163" t="s">
        <v>255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</row>
    <row r="164" spans="1:8" x14ac:dyDescent="0.35">
      <c r="A164">
        <v>10410</v>
      </c>
      <c r="B164" t="s">
        <v>70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</row>
    <row r="165" spans="1:8" x14ac:dyDescent="0.35">
      <c r="A165">
        <v>10411</v>
      </c>
      <c r="B165" t="s">
        <v>70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</row>
    <row r="166" spans="1:8" x14ac:dyDescent="0.35">
      <c r="A166">
        <v>10412</v>
      </c>
      <c r="B166" t="s">
        <v>377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</row>
    <row r="167" spans="1:8" x14ac:dyDescent="0.35">
      <c r="A167">
        <v>10413</v>
      </c>
      <c r="B167" t="s">
        <v>203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</row>
    <row r="168" spans="1:8" x14ac:dyDescent="0.35">
      <c r="A168">
        <v>10414</v>
      </c>
      <c r="B168" t="s">
        <v>119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</row>
    <row r="169" spans="1:8" x14ac:dyDescent="0.35">
      <c r="A169">
        <v>10415</v>
      </c>
      <c r="B169" t="s">
        <v>182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</row>
    <row r="170" spans="1:8" x14ac:dyDescent="0.35">
      <c r="A170">
        <v>10416</v>
      </c>
      <c r="B170" t="s">
        <v>377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</row>
    <row r="171" spans="1:8" x14ac:dyDescent="0.35">
      <c r="A171">
        <v>10417</v>
      </c>
      <c r="B171" t="s">
        <v>324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</row>
    <row r="172" spans="1:8" x14ac:dyDescent="0.35">
      <c r="A172">
        <v>10418</v>
      </c>
      <c r="B172" t="s">
        <v>286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</row>
    <row r="173" spans="1:8" x14ac:dyDescent="0.35">
      <c r="A173">
        <v>10419</v>
      </c>
      <c r="B173" t="s">
        <v>305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</row>
    <row r="174" spans="1:8" x14ac:dyDescent="0.35">
      <c r="A174">
        <v>10420</v>
      </c>
      <c r="B174" t="s">
        <v>382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</row>
    <row r="175" spans="1:8" x14ac:dyDescent="0.35">
      <c r="A175">
        <v>10421</v>
      </c>
      <c r="B175" t="s">
        <v>280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</row>
    <row r="176" spans="1:8" x14ac:dyDescent="0.35">
      <c r="A176">
        <v>10422</v>
      </c>
      <c r="B176" t="s">
        <v>142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</row>
    <row r="177" spans="1:8" x14ac:dyDescent="0.35">
      <c r="A177">
        <v>10423</v>
      </c>
      <c r="B177" t="s">
        <v>160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</row>
    <row r="178" spans="1:8" x14ac:dyDescent="0.35">
      <c r="A178">
        <v>10424</v>
      </c>
      <c r="B178" t="s">
        <v>244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</row>
    <row r="179" spans="1:8" x14ac:dyDescent="0.35">
      <c r="A179">
        <v>10425</v>
      </c>
      <c r="B179" t="s">
        <v>203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</row>
    <row r="180" spans="1:8" x14ac:dyDescent="0.35">
      <c r="A180">
        <v>10426</v>
      </c>
      <c r="B180" t="s">
        <v>152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</row>
    <row r="181" spans="1:8" x14ac:dyDescent="0.35">
      <c r="A181">
        <v>10427</v>
      </c>
      <c r="B181" t="s">
        <v>273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</row>
    <row r="182" spans="1:8" x14ac:dyDescent="0.35">
      <c r="A182">
        <v>10428</v>
      </c>
      <c r="B182" t="s">
        <v>298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</row>
    <row r="183" spans="1:8" x14ac:dyDescent="0.35">
      <c r="A183">
        <v>10429</v>
      </c>
      <c r="B183" t="s">
        <v>186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</row>
    <row r="184" spans="1:8" x14ac:dyDescent="0.35">
      <c r="A184">
        <v>10430</v>
      </c>
      <c r="B184" t="s">
        <v>113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</row>
    <row r="185" spans="1:8" x14ac:dyDescent="0.35">
      <c r="A185">
        <v>10431</v>
      </c>
      <c r="B185" t="s">
        <v>70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</row>
    <row r="186" spans="1:8" x14ac:dyDescent="0.35">
      <c r="A186">
        <v>10432</v>
      </c>
      <c r="B186" t="s">
        <v>332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</row>
    <row r="187" spans="1:8" x14ac:dyDescent="0.35">
      <c r="A187">
        <v>10433</v>
      </c>
      <c r="B187" t="s">
        <v>277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</row>
    <row r="188" spans="1:8" x14ac:dyDescent="0.35">
      <c r="A188">
        <v>10434</v>
      </c>
      <c r="B188" t="s">
        <v>131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</row>
    <row r="189" spans="1:8" x14ac:dyDescent="0.35">
      <c r="A189">
        <v>10435</v>
      </c>
      <c r="B189" t="s">
        <v>99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</row>
    <row r="190" spans="1:8" x14ac:dyDescent="0.35">
      <c r="A190">
        <v>10436</v>
      </c>
      <c r="B190" t="s">
        <v>55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</row>
    <row r="191" spans="1:8" x14ac:dyDescent="0.35">
      <c r="A191">
        <v>10437</v>
      </c>
      <c r="B191" t="s">
        <v>377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</row>
    <row r="192" spans="1:8" x14ac:dyDescent="0.35">
      <c r="A192">
        <v>10438</v>
      </c>
      <c r="B192" t="s">
        <v>347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</row>
    <row r="193" spans="1:8" x14ac:dyDescent="0.35">
      <c r="A193">
        <v>10439</v>
      </c>
      <c r="B193" t="s">
        <v>244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</row>
    <row r="194" spans="1:8" x14ac:dyDescent="0.35">
      <c r="A194">
        <v>10440</v>
      </c>
      <c r="B194" t="s">
        <v>317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</row>
    <row r="195" spans="1:8" x14ac:dyDescent="0.35">
      <c r="A195">
        <v>10441</v>
      </c>
      <c r="B195" t="s">
        <v>258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</row>
    <row r="196" spans="1:8" x14ac:dyDescent="0.35">
      <c r="A196">
        <v>10442</v>
      </c>
      <c r="B196" t="s">
        <v>113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</row>
    <row r="197" spans="1:8" x14ac:dyDescent="0.35">
      <c r="A197">
        <v>10443</v>
      </c>
      <c r="B197" t="s">
        <v>298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</row>
    <row r="198" spans="1:8" x14ac:dyDescent="0.35">
      <c r="A198">
        <v>10444</v>
      </c>
      <c r="B198" t="s">
        <v>45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</row>
    <row r="199" spans="1:8" x14ac:dyDescent="0.35">
      <c r="A199">
        <v>10445</v>
      </c>
      <c r="B199" t="s">
        <v>45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</row>
    <row r="200" spans="1:8" x14ac:dyDescent="0.35">
      <c r="A200">
        <v>10446</v>
      </c>
      <c r="B200" t="s">
        <v>347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</row>
    <row r="201" spans="1:8" x14ac:dyDescent="0.35">
      <c r="A201">
        <v>10447</v>
      </c>
      <c r="B201" t="s">
        <v>302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</row>
    <row r="202" spans="1:8" x14ac:dyDescent="0.35">
      <c r="A202">
        <v>10448</v>
      </c>
      <c r="B202" t="s">
        <v>290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</row>
    <row r="203" spans="1:8" x14ac:dyDescent="0.35">
      <c r="A203">
        <v>10449</v>
      </c>
      <c r="B203" t="s">
        <v>55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</row>
    <row r="204" spans="1:8" x14ac:dyDescent="0.35">
      <c r="A204">
        <v>10450</v>
      </c>
      <c r="B204" t="s">
        <v>365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</row>
    <row r="205" spans="1:8" x14ac:dyDescent="0.35">
      <c r="A205">
        <v>10451</v>
      </c>
      <c r="B205" t="s">
        <v>286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</row>
    <row r="206" spans="1:8" x14ac:dyDescent="0.35">
      <c r="A206">
        <v>10452</v>
      </c>
      <c r="B206" t="s">
        <v>317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</row>
    <row r="207" spans="1:8" x14ac:dyDescent="0.35">
      <c r="A207">
        <v>10453</v>
      </c>
      <c r="B207" t="s">
        <v>40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</row>
    <row r="208" spans="1:8" x14ac:dyDescent="0.35">
      <c r="A208">
        <v>10454</v>
      </c>
      <c r="B208" t="s">
        <v>203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</row>
    <row r="209" spans="1:8" x14ac:dyDescent="0.35">
      <c r="A209">
        <v>10455</v>
      </c>
      <c r="B209" t="s">
        <v>377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</row>
    <row r="210" spans="1:8" x14ac:dyDescent="0.35">
      <c r="A210">
        <v>10456</v>
      </c>
      <c r="B210" t="s">
        <v>195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</row>
    <row r="211" spans="1:8" x14ac:dyDescent="0.35">
      <c r="A211">
        <v>10457</v>
      </c>
      <c r="B211" t="s">
        <v>195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</row>
    <row r="212" spans="1:8" x14ac:dyDescent="0.35">
      <c r="A212">
        <v>10458</v>
      </c>
      <c r="B212" t="s">
        <v>336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</row>
    <row r="213" spans="1:8" x14ac:dyDescent="0.35">
      <c r="A213">
        <v>10459</v>
      </c>
      <c r="B213" t="s">
        <v>365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</row>
    <row r="214" spans="1:8" x14ac:dyDescent="0.35">
      <c r="A214">
        <v>10460</v>
      </c>
      <c r="B214" t="s">
        <v>131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</row>
    <row r="215" spans="1:8" x14ac:dyDescent="0.35">
      <c r="A215">
        <v>10461</v>
      </c>
      <c r="B215" t="s">
        <v>223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</row>
    <row r="216" spans="1:8" x14ac:dyDescent="0.35">
      <c r="A216">
        <v>10462</v>
      </c>
      <c r="B216" t="s">
        <v>99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</row>
    <row r="217" spans="1:8" x14ac:dyDescent="0.35">
      <c r="A217">
        <v>10463</v>
      </c>
      <c r="B217" t="s">
        <v>336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</row>
    <row r="218" spans="1:8" x14ac:dyDescent="0.35">
      <c r="A218">
        <v>10464</v>
      </c>
      <c r="B218" t="s">
        <v>147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</row>
    <row r="219" spans="1:8" x14ac:dyDescent="0.35">
      <c r="A219">
        <v>10465</v>
      </c>
      <c r="B219" t="s">
        <v>361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</row>
    <row r="220" spans="1:8" x14ac:dyDescent="0.35">
      <c r="A220">
        <v>10466</v>
      </c>
      <c r="B220" t="s">
        <v>93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</row>
    <row r="221" spans="1:8" x14ac:dyDescent="0.35">
      <c r="A221">
        <v>10467</v>
      </c>
      <c r="B221" t="s">
        <v>235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</row>
    <row r="222" spans="1:8" x14ac:dyDescent="0.35">
      <c r="A222">
        <v>10468</v>
      </c>
      <c r="B222" t="s">
        <v>195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</row>
    <row r="223" spans="1:8" x14ac:dyDescent="0.35">
      <c r="A223">
        <v>10469</v>
      </c>
      <c r="B223" t="s">
        <v>386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</row>
    <row r="224" spans="1:8" x14ac:dyDescent="0.35">
      <c r="A224">
        <v>10470</v>
      </c>
      <c r="B224" t="s">
        <v>66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</row>
    <row r="225" spans="1:8" x14ac:dyDescent="0.35">
      <c r="A225">
        <v>10471</v>
      </c>
      <c r="B225" t="s">
        <v>76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</row>
    <row r="226" spans="1:8" x14ac:dyDescent="0.35">
      <c r="A226">
        <v>10472</v>
      </c>
      <c r="B226" t="s">
        <v>321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</row>
    <row r="227" spans="1:8" x14ac:dyDescent="0.35">
      <c r="A227">
        <v>10473</v>
      </c>
      <c r="B227" t="s">
        <v>191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</row>
    <row r="228" spans="1:8" x14ac:dyDescent="0.35">
      <c r="A228">
        <v>10474</v>
      </c>
      <c r="B228" t="s">
        <v>270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</row>
    <row r="229" spans="1:8" x14ac:dyDescent="0.35">
      <c r="A229">
        <v>10475</v>
      </c>
      <c r="B229" t="s">
        <v>336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</row>
    <row r="230" spans="1:8" x14ac:dyDescent="0.35">
      <c r="A230">
        <v>10476</v>
      </c>
      <c r="B230" t="s">
        <v>178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</row>
    <row r="231" spans="1:8" x14ac:dyDescent="0.35">
      <c r="A231">
        <v>10477</v>
      </c>
      <c r="B231" t="s">
        <v>277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</row>
    <row r="232" spans="1:8" x14ac:dyDescent="0.35">
      <c r="A232">
        <v>10478</v>
      </c>
      <c r="B232" t="s">
        <v>365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</row>
    <row r="233" spans="1:8" x14ac:dyDescent="0.35">
      <c r="A233">
        <v>10479</v>
      </c>
      <c r="B233" t="s">
        <v>293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</row>
    <row r="234" spans="1:8" x14ac:dyDescent="0.35">
      <c r="A234">
        <v>10480</v>
      </c>
      <c r="B234" t="s">
        <v>126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</row>
    <row r="235" spans="1:8" x14ac:dyDescent="0.35">
      <c r="A235">
        <v>10481</v>
      </c>
      <c r="B235" t="s">
        <v>302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</row>
    <row r="236" spans="1:8" x14ac:dyDescent="0.35">
      <c r="A236">
        <v>10482</v>
      </c>
      <c r="B236" t="s">
        <v>211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</row>
    <row r="237" spans="1:8" x14ac:dyDescent="0.35">
      <c r="A237">
        <v>10483</v>
      </c>
      <c r="B237" t="s">
        <v>386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</row>
    <row r="238" spans="1:8" x14ac:dyDescent="0.35">
      <c r="A238">
        <v>10484</v>
      </c>
      <c r="B238" t="s">
        <v>76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</row>
    <row r="239" spans="1:8" x14ac:dyDescent="0.35">
      <c r="A239">
        <v>10485</v>
      </c>
      <c r="B239" t="s">
        <v>227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</row>
    <row r="240" spans="1:8" x14ac:dyDescent="0.35">
      <c r="A240">
        <v>10486</v>
      </c>
      <c r="B240" t="s">
        <v>178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</row>
    <row r="241" spans="1:8" x14ac:dyDescent="0.35">
      <c r="A241">
        <v>10487</v>
      </c>
      <c r="B241" t="s">
        <v>283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</row>
    <row r="242" spans="1:8" x14ac:dyDescent="0.35">
      <c r="A242">
        <v>10488</v>
      </c>
      <c r="B242" t="s">
        <v>135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</row>
    <row r="243" spans="1:8" x14ac:dyDescent="0.35">
      <c r="A243">
        <v>10489</v>
      </c>
      <c r="B243" t="s">
        <v>273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</row>
    <row r="244" spans="1:8" x14ac:dyDescent="0.35">
      <c r="A244">
        <v>10490</v>
      </c>
      <c r="B244" t="s">
        <v>178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</row>
    <row r="245" spans="1:8" x14ac:dyDescent="0.35">
      <c r="A245">
        <v>10491</v>
      </c>
      <c r="B245" t="s">
        <v>147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</row>
    <row r="246" spans="1:8" x14ac:dyDescent="0.35">
      <c r="A246">
        <v>10492</v>
      </c>
      <c r="B246" t="s">
        <v>70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</row>
    <row r="247" spans="1:8" x14ac:dyDescent="0.35">
      <c r="A247">
        <v>10493</v>
      </c>
      <c r="B247" t="s">
        <v>203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</row>
    <row r="248" spans="1:8" x14ac:dyDescent="0.35">
      <c r="A248">
        <v>10494</v>
      </c>
      <c r="B248" t="s">
        <v>93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</row>
    <row r="249" spans="1:8" x14ac:dyDescent="0.35">
      <c r="A249">
        <v>10495</v>
      </c>
      <c r="B249" t="s">
        <v>207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</row>
    <row r="250" spans="1:8" x14ac:dyDescent="0.35">
      <c r="A250">
        <v>10496</v>
      </c>
      <c r="B250" t="s">
        <v>354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</row>
    <row r="251" spans="1:8" x14ac:dyDescent="0.35">
      <c r="A251">
        <v>10497</v>
      </c>
      <c r="B251" t="s">
        <v>215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</row>
    <row r="252" spans="1:8" x14ac:dyDescent="0.35">
      <c r="A252">
        <v>10498</v>
      </c>
      <c r="B252" t="s">
        <v>178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</row>
    <row r="253" spans="1:8" x14ac:dyDescent="0.35">
      <c r="A253">
        <v>10499</v>
      </c>
      <c r="B253" t="s">
        <v>223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</row>
    <row r="254" spans="1:8" x14ac:dyDescent="0.35">
      <c r="A254">
        <v>10500</v>
      </c>
      <c r="B254" t="s">
        <v>203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</row>
    <row r="255" spans="1:8" x14ac:dyDescent="0.35">
      <c r="A255">
        <v>10501</v>
      </c>
      <c r="B255" t="s">
        <v>51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</row>
    <row r="256" spans="1:8" x14ac:dyDescent="0.35">
      <c r="A256">
        <v>10502</v>
      </c>
      <c r="B256" t="s">
        <v>270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</row>
    <row r="257" spans="1:8" x14ac:dyDescent="0.35">
      <c r="A257">
        <v>10503</v>
      </c>
      <c r="B257" t="s">
        <v>186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</row>
    <row r="258" spans="1:8" x14ac:dyDescent="0.35">
      <c r="A258">
        <v>10504</v>
      </c>
      <c r="B258" t="s">
        <v>386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</row>
    <row r="259" spans="1:8" x14ac:dyDescent="0.35">
      <c r="A259">
        <v>10505</v>
      </c>
      <c r="B259" t="s">
        <v>244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</row>
    <row r="260" spans="1:8" x14ac:dyDescent="0.35">
      <c r="A260">
        <v>10506</v>
      </c>
      <c r="B260" t="s">
        <v>195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</row>
    <row r="261" spans="1:8" x14ac:dyDescent="0.35">
      <c r="A261">
        <v>10507</v>
      </c>
      <c r="B261" t="s">
        <v>37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</row>
    <row r="262" spans="1:8" x14ac:dyDescent="0.35">
      <c r="A262">
        <v>10508</v>
      </c>
      <c r="B262" t="s">
        <v>262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</row>
    <row r="263" spans="1:8" x14ac:dyDescent="0.35">
      <c r="A263">
        <v>10509</v>
      </c>
      <c r="B263" t="s">
        <v>51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</row>
    <row r="264" spans="1:8" x14ac:dyDescent="0.35">
      <c r="A264">
        <v>10510</v>
      </c>
      <c r="B264" t="s">
        <v>317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</row>
    <row r="265" spans="1:8" x14ac:dyDescent="0.35">
      <c r="A265">
        <v>10511</v>
      </c>
      <c r="B265" t="s">
        <v>66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</row>
    <row r="266" spans="1:8" x14ac:dyDescent="0.35">
      <c r="A266">
        <v>10512</v>
      </c>
      <c r="B266" t="s">
        <v>119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</row>
    <row r="267" spans="1:8" x14ac:dyDescent="0.35">
      <c r="A267">
        <v>10513</v>
      </c>
      <c r="B267" t="s">
        <v>373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</row>
    <row r="268" spans="1:8" x14ac:dyDescent="0.35">
      <c r="A268">
        <v>10514</v>
      </c>
      <c r="B268" t="s">
        <v>113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</row>
    <row r="269" spans="1:8" x14ac:dyDescent="0.35">
      <c r="A269">
        <v>10515</v>
      </c>
      <c r="B269" t="s">
        <v>286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</row>
    <row r="270" spans="1:8" x14ac:dyDescent="0.35">
      <c r="A270">
        <v>10516</v>
      </c>
      <c r="B270" t="s">
        <v>186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</row>
    <row r="271" spans="1:8" x14ac:dyDescent="0.35">
      <c r="A271">
        <v>10517</v>
      </c>
      <c r="B271" t="s">
        <v>252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</row>
    <row r="272" spans="1:8" x14ac:dyDescent="0.35">
      <c r="A272">
        <v>10518</v>
      </c>
      <c r="B272" t="s">
        <v>351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</row>
    <row r="273" spans="1:8" x14ac:dyDescent="0.35">
      <c r="A273">
        <v>10519</v>
      </c>
      <c r="B273" t="s">
        <v>88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</row>
    <row r="274" spans="1:8" x14ac:dyDescent="0.35">
      <c r="A274">
        <v>10520</v>
      </c>
      <c r="B274" t="s">
        <v>312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</row>
    <row r="275" spans="1:8" x14ac:dyDescent="0.35">
      <c r="A275">
        <v>10521</v>
      </c>
      <c r="B275" t="s">
        <v>79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</row>
    <row r="276" spans="1:8" x14ac:dyDescent="0.35">
      <c r="A276">
        <v>10522</v>
      </c>
      <c r="B276" t="s">
        <v>215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</row>
    <row r="277" spans="1:8" x14ac:dyDescent="0.35">
      <c r="A277">
        <v>10523</v>
      </c>
      <c r="B277" t="s">
        <v>321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</row>
    <row r="278" spans="1:8" x14ac:dyDescent="0.35">
      <c r="A278">
        <v>10524</v>
      </c>
      <c r="B278" t="s">
        <v>45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</row>
    <row r="279" spans="1:8" x14ac:dyDescent="0.35">
      <c r="A279">
        <v>10525</v>
      </c>
      <c r="B279" t="s">
        <v>66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</row>
    <row r="280" spans="1:8" x14ac:dyDescent="0.35">
      <c r="A280">
        <v>10526</v>
      </c>
      <c r="B280" t="s">
        <v>377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</row>
    <row r="281" spans="1:8" x14ac:dyDescent="0.35">
      <c r="A281">
        <v>10527</v>
      </c>
      <c r="B281" t="s">
        <v>286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</row>
    <row r="282" spans="1:8" x14ac:dyDescent="0.35">
      <c r="A282">
        <v>10528</v>
      </c>
      <c r="B282" t="s">
        <v>164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</row>
    <row r="283" spans="1:8" x14ac:dyDescent="0.35">
      <c r="A283">
        <v>10529</v>
      </c>
      <c r="B283" t="s">
        <v>239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</row>
    <row r="284" spans="1:8" x14ac:dyDescent="0.35">
      <c r="A284">
        <v>10530</v>
      </c>
      <c r="B284" t="s">
        <v>273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</row>
    <row r="285" spans="1:8" x14ac:dyDescent="0.35">
      <c r="A285">
        <v>10531</v>
      </c>
      <c r="B285" t="s">
        <v>255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</row>
    <row r="286" spans="1:8" x14ac:dyDescent="0.35">
      <c r="A286">
        <v>10532</v>
      </c>
      <c r="B286" t="s">
        <v>110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</row>
    <row r="287" spans="1:8" x14ac:dyDescent="0.35">
      <c r="A287">
        <v>10533</v>
      </c>
      <c r="B287" t="s">
        <v>131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</row>
    <row r="288" spans="1:8" x14ac:dyDescent="0.35">
      <c r="A288">
        <v>10534</v>
      </c>
      <c r="B288" t="s">
        <v>215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</row>
    <row r="289" spans="1:8" x14ac:dyDescent="0.35">
      <c r="A289">
        <v>10535</v>
      </c>
      <c r="B289" t="s">
        <v>37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</row>
    <row r="290" spans="1:8" x14ac:dyDescent="0.35">
      <c r="A290">
        <v>10536</v>
      </c>
      <c r="B290" t="s">
        <v>215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</row>
    <row r="291" spans="1:8" x14ac:dyDescent="0.35">
      <c r="A291">
        <v>10537</v>
      </c>
      <c r="B291" t="s">
        <v>305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</row>
    <row r="292" spans="1:8" x14ac:dyDescent="0.35">
      <c r="A292">
        <v>10538</v>
      </c>
      <c r="B292" t="s">
        <v>76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</row>
    <row r="293" spans="1:8" x14ac:dyDescent="0.35">
      <c r="A293">
        <v>10539</v>
      </c>
      <c r="B293" t="s">
        <v>76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</row>
    <row r="294" spans="1:8" x14ac:dyDescent="0.35">
      <c r="A294">
        <v>10540</v>
      </c>
      <c r="B294" t="s">
        <v>286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</row>
    <row r="295" spans="1:8" x14ac:dyDescent="0.35">
      <c r="A295">
        <v>10541</v>
      </c>
      <c r="B295" t="s">
        <v>174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</row>
    <row r="296" spans="1:8" x14ac:dyDescent="0.35">
      <c r="A296">
        <v>10542</v>
      </c>
      <c r="B296" t="s">
        <v>195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</row>
    <row r="297" spans="1:8" x14ac:dyDescent="0.35">
      <c r="A297">
        <v>10543</v>
      </c>
      <c r="B297" t="s">
        <v>223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</row>
    <row r="298" spans="1:8" x14ac:dyDescent="0.35">
      <c r="A298">
        <v>10544</v>
      </c>
      <c r="B298" t="s">
        <v>231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</row>
    <row r="299" spans="1:8" x14ac:dyDescent="0.35">
      <c r="A299">
        <v>10545</v>
      </c>
      <c r="B299" t="s">
        <v>211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</row>
    <row r="300" spans="1:8" x14ac:dyDescent="0.35">
      <c r="A300">
        <v>10546</v>
      </c>
      <c r="B300" t="s">
        <v>365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</row>
    <row r="301" spans="1:8" x14ac:dyDescent="0.35">
      <c r="A301">
        <v>10547</v>
      </c>
      <c r="B301" t="s">
        <v>321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</row>
    <row r="302" spans="1:8" x14ac:dyDescent="0.35">
      <c r="A302">
        <v>10548</v>
      </c>
      <c r="B302" t="s">
        <v>347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</row>
    <row r="303" spans="1:8" x14ac:dyDescent="0.35">
      <c r="A303">
        <v>10549</v>
      </c>
      <c r="B303" t="s">
        <v>286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</row>
    <row r="304" spans="1:8" x14ac:dyDescent="0.35">
      <c r="A304">
        <v>10550</v>
      </c>
      <c r="B304" t="s">
        <v>156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</row>
    <row r="305" spans="1:8" x14ac:dyDescent="0.35">
      <c r="A305">
        <v>10551</v>
      </c>
      <c r="B305" t="s">
        <v>147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</row>
    <row r="306" spans="1:8" x14ac:dyDescent="0.35">
      <c r="A306">
        <v>10552</v>
      </c>
      <c r="B306" t="s">
        <v>178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</row>
    <row r="307" spans="1:8" x14ac:dyDescent="0.35">
      <c r="A307">
        <v>10553</v>
      </c>
      <c r="B307" t="s">
        <v>377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</row>
    <row r="308" spans="1:8" x14ac:dyDescent="0.35">
      <c r="A308">
        <v>10554</v>
      </c>
      <c r="B308" t="s">
        <v>262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</row>
    <row r="309" spans="1:8" x14ac:dyDescent="0.35">
      <c r="A309">
        <v>10555</v>
      </c>
      <c r="B309" t="s">
        <v>317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</row>
    <row r="310" spans="1:8" x14ac:dyDescent="0.35">
      <c r="A310">
        <v>10556</v>
      </c>
      <c r="B310" t="s">
        <v>324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</row>
    <row r="311" spans="1:8" x14ac:dyDescent="0.35">
      <c r="A311">
        <v>10557</v>
      </c>
      <c r="B311" t="s">
        <v>215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</row>
    <row r="312" spans="1:8" x14ac:dyDescent="0.35">
      <c r="A312">
        <v>10558</v>
      </c>
      <c r="B312" t="s">
        <v>40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</row>
    <row r="313" spans="1:8" x14ac:dyDescent="0.35">
      <c r="A313">
        <v>10559</v>
      </c>
      <c r="B313" t="s">
        <v>55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</row>
    <row r="314" spans="1:8" x14ac:dyDescent="0.35">
      <c r="A314">
        <v>10560</v>
      </c>
      <c r="B314" t="s">
        <v>135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</row>
    <row r="315" spans="1:8" x14ac:dyDescent="0.35">
      <c r="A315">
        <v>10561</v>
      </c>
      <c r="B315" t="s">
        <v>131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</row>
    <row r="316" spans="1:8" x14ac:dyDescent="0.35">
      <c r="A316">
        <v>10562</v>
      </c>
      <c r="B316" t="s">
        <v>298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</row>
    <row r="317" spans="1:8" x14ac:dyDescent="0.35">
      <c r="A317">
        <v>10563</v>
      </c>
      <c r="B317" t="s">
        <v>302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</row>
    <row r="318" spans="1:8" x14ac:dyDescent="0.35">
      <c r="A318">
        <v>10564</v>
      </c>
      <c r="B318" t="s">
        <v>293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</row>
    <row r="319" spans="1:8" x14ac:dyDescent="0.35">
      <c r="A319">
        <v>10565</v>
      </c>
      <c r="B319" t="s">
        <v>244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</row>
    <row r="320" spans="1:8" x14ac:dyDescent="0.35">
      <c r="A320">
        <v>10566</v>
      </c>
      <c r="B320" t="s">
        <v>55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</row>
    <row r="321" spans="1:8" x14ac:dyDescent="0.35">
      <c r="A321">
        <v>10567</v>
      </c>
      <c r="B321" t="s">
        <v>186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</row>
    <row r="322" spans="1:8" x14ac:dyDescent="0.35">
      <c r="A322">
        <v>10568</v>
      </c>
      <c r="B322" t="s">
        <v>152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</row>
    <row r="323" spans="1:8" x14ac:dyDescent="0.35">
      <c r="A323">
        <v>10569</v>
      </c>
      <c r="B323" t="s">
        <v>293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</row>
    <row r="324" spans="1:8" x14ac:dyDescent="0.35">
      <c r="A324">
        <v>10570</v>
      </c>
      <c r="B324" t="s">
        <v>244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</row>
    <row r="325" spans="1:8" x14ac:dyDescent="0.35">
      <c r="A325">
        <v>10571</v>
      </c>
      <c r="B325" t="s">
        <v>113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</row>
    <row r="326" spans="1:8" x14ac:dyDescent="0.35">
      <c r="A326">
        <v>10572</v>
      </c>
      <c r="B326" t="s">
        <v>45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</row>
    <row r="327" spans="1:8" x14ac:dyDescent="0.35">
      <c r="A327">
        <v>10573</v>
      </c>
      <c r="B327" t="s">
        <v>37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</row>
    <row r="328" spans="1:8" x14ac:dyDescent="0.35">
      <c r="A328">
        <v>10574</v>
      </c>
      <c r="B328" t="s">
        <v>357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</row>
    <row r="329" spans="1:8" x14ac:dyDescent="0.35">
      <c r="A329">
        <v>10575</v>
      </c>
      <c r="B329" t="s">
        <v>248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</row>
    <row r="330" spans="1:8" x14ac:dyDescent="0.35">
      <c r="A330">
        <v>10576</v>
      </c>
      <c r="B330" t="s">
        <v>351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</row>
    <row r="331" spans="1:8" x14ac:dyDescent="0.35">
      <c r="A331">
        <v>10577</v>
      </c>
      <c r="B331" t="s">
        <v>357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</row>
    <row r="332" spans="1:8" x14ac:dyDescent="0.35">
      <c r="A332">
        <v>10578</v>
      </c>
      <c r="B332" t="s">
        <v>76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</row>
    <row r="333" spans="1:8" x14ac:dyDescent="0.35">
      <c r="A333">
        <v>10579</v>
      </c>
      <c r="B333" t="s">
        <v>219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</row>
    <row r="334" spans="1:8" x14ac:dyDescent="0.35">
      <c r="A334">
        <v>10580</v>
      </c>
      <c r="B334" t="s">
        <v>262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</row>
    <row r="335" spans="1:8" x14ac:dyDescent="0.35">
      <c r="A335">
        <v>10581</v>
      </c>
      <c r="B335" t="s">
        <v>119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</row>
    <row r="336" spans="1:8" x14ac:dyDescent="0.35">
      <c r="A336">
        <v>10582</v>
      </c>
      <c r="B336" t="s">
        <v>51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</row>
    <row r="337" spans="1:8" x14ac:dyDescent="0.35">
      <c r="A337">
        <v>10583</v>
      </c>
      <c r="B337" t="s">
        <v>377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</row>
    <row r="338" spans="1:8" x14ac:dyDescent="0.35">
      <c r="A338">
        <v>10584</v>
      </c>
      <c r="B338" t="s">
        <v>55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</row>
    <row r="339" spans="1:8" x14ac:dyDescent="0.35">
      <c r="A339">
        <v>10585</v>
      </c>
      <c r="B339" t="s">
        <v>382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</row>
    <row r="340" spans="1:8" x14ac:dyDescent="0.35">
      <c r="A340">
        <v>10586</v>
      </c>
      <c r="B340" t="s">
        <v>298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</row>
    <row r="341" spans="1:8" x14ac:dyDescent="0.35">
      <c r="A341">
        <v>10587</v>
      </c>
      <c r="B341" t="s">
        <v>280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</row>
    <row r="342" spans="1:8" x14ac:dyDescent="0.35">
      <c r="A342">
        <v>10588</v>
      </c>
      <c r="B342" t="s">
        <v>286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</row>
    <row r="343" spans="1:8" x14ac:dyDescent="0.35">
      <c r="A343">
        <v>10589</v>
      </c>
      <c r="B343" t="s">
        <v>164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</row>
    <row r="344" spans="1:8" x14ac:dyDescent="0.35">
      <c r="A344">
        <v>10590</v>
      </c>
      <c r="B344" t="s">
        <v>244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</row>
    <row r="345" spans="1:8" x14ac:dyDescent="0.35">
      <c r="A345">
        <v>10591</v>
      </c>
      <c r="B345" t="s">
        <v>361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</row>
    <row r="346" spans="1:8" x14ac:dyDescent="0.35">
      <c r="A346">
        <v>10592</v>
      </c>
      <c r="B346" t="s">
        <v>215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</row>
    <row r="347" spans="1:8" x14ac:dyDescent="0.35">
      <c r="A347">
        <v>10593</v>
      </c>
      <c r="B347" t="s">
        <v>215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</row>
    <row r="348" spans="1:8" x14ac:dyDescent="0.35">
      <c r="A348">
        <v>10594</v>
      </c>
      <c r="B348" t="s">
        <v>258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</row>
    <row r="349" spans="1:8" x14ac:dyDescent="0.35">
      <c r="A349">
        <v>10595</v>
      </c>
      <c r="B349" t="s">
        <v>113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</row>
    <row r="350" spans="1:8" x14ac:dyDescent="0.35">
      <c r="A350">
        <v>10596</v>
      </c>
      <c r="B350" t="s">
        <v>386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</row>
    <row r="351" spans="1:8" x14ac:dyDescent="0.35">
      <c r="A351">
        <v>10597</v>
      </c>
      <c r="B351" t="s">
        <v>273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</row>
    <row r="352" spans="1:8" x14ac:dyDescent="0.35">
      <c r="A352">
        <v>10598</v>
      </c>
      <c r="B352" t="s">
        <v>293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</row>
    <row r="353" spans="1:8" x14ac:dyDescent="0.35">
      <c r="A353">
        <v>10599</v>
      </c>
      <c r="B353" t="s">
        <v>76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</row>
    <row r="354" spans="1:8" x14ac:dyDescent="0.35">
      <c r="A354">
        <v>10600</v>
      </c>
      <c r="B354" t="s">
        <v>182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</row>
    <row r="355" spans="1:8" x14ac:dyDescent="0.35">
      <c r="A355">
        <v>10601</v>
      </c>
      <c r="B355" t="s">
        <v>178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</row>
    <row r="356" spans="1:8" x14ac:dyDescent="0.35">
      <c r="A356">
        <v>10602</v>
      </c>
      <c r="B356" t="s">
        <v>361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</row>
    <row r="357" spans="1:8" x14ac:dyDescent="0.35">
      <c r="A357">
        <v>10603</v>
      </c>
      <c r="B357" t="s">
        <v>317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</row>
    <row r="358" spans="1:8" x14ac:dyDescent="0.35">
      <c r="A358">
        <v>10604</v>
      </c>
      <c r="B358" t="s">
        <v>147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</row>
    <row r="359" spans="1:8" x14ac:dyDescent="0.35">
      <c r="A359">
        <v>10605</v>
      </c>
      <c r="B359" t="s">
        <v>244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</row>
    <row r="360" spans="1:8" x14ac:dyDescent="0.35">
      <c r="A360">
        <v>10606</v>
      </c>
      <c r="B360" t="s">
        <v>354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</row>
    <row r="361" spans="1:8" x14ac:dyDescent="0.35">
      <c r="A361">
        <v>10607</v>
      </c>
      <c r="B361" t="s">
        <v>317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</row>
    <row r="362" spans="1:8" x14ac:dyDescent="0.35">
      <c r="A362">
        <v>10608</v>
      </c>
      <c r="B362" t="s">
        <v>347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</row>
    <row r="363" spans="1:8" x14ac:dyDescent="0.35">
      <c r="A363">
        <v>10609</v>
      </c>
      <c r="B363" t="s">
        <v>106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</row>
    <row r="364" spans="1:8" x14ac:dyDescent="0.35">
      <c r="A364">
        <v>10610</v>
      </c>
      <c r="B364" t="s">
        <v>203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</row>
    <row r="365" spans="1:8" x14ac:dyDescent="0.35">
      <c r="A365">
        <v>10611</v>
      </c>
      <c r="B365" t="s">
        <v>395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</row>
    <row r="366" spans="1:8" x14ac:dyDescent="0.35">
      <c r="A366">
        <v>10612</v>
      </c>
      <c r="B366" t="s">
        <v>317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</row>
    <row r="367" spans="1:8" x14ac:dyDescent="0.35">
      <c r="A367">
        <v>10613</v>
      </c>
      <c r="B367" t="s">
        <v>178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</row>
    <row r="368" spans="1:8" x14ac:dyDescent="0.35">
      <c r="A368">
        <v>10614</v>
      </c>
      <c r="B368" t="s">
        <v>51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</row>
    <row r="369" spans="1:8" x14ac:dyDescent="0.35">
      <c r="A369">
        <v>10615</v>
      </c>
      <c r="B369" t="s">
        <v>390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</row>
    <row r="370" spans="1:8" x14ac:dyDescent="0.35">
      <c r="A370">
        <v>10616</v>
      </c>
      <c r="B370" t="s">
        <v>164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</row>
    <row r="371" spans="1:8" x14ac:dyDescent="0.35">
      <c r="A371">
        <v>10617</v>
      </c>
      <c r="B371" t="s">
        <v>164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</row>
    <row r="372" spans="1:8" x14ac:dyDescent="0.35">
      <c r="A372">
        <v>10618</v>
      </c>
      <c r="B372" t="s">
        <v>244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</row>
    <row r="373" spans="1:8" x14ac:dyDescent="0.35">
      <c r="A373">
        <v>10619</v>
      </c>
      <c r="B373" t="s">
        <v>244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</row>
    <row r="374" spans="1:8" x14ac:dyDescent="0.35">
      <c r="A374">
        <v>10620</v>
      </c>
      <c r="B374" t="s">
        <v>207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</row>
    <row r="375" spans="1:8" x14ac:dyDescent="0.35">
      <c r="A375">
        <v>10621</v>
      </c>
      <c r="B375" t="s">
        <v>191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</row>
    <row r="376" spans="1:8" x14ac:dyDescent="0.35">
      <c r="A376">
        <v>10622</v>
      </c>
      <c r="B376" t="s">
        <v>302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</row>
    <row r="377" spans="1:8" x14ac:dyDescent="0.35">
      <c r="A377">
        <v>10623</v>
      </c>
      <c r="B377" t="s">
        <v>135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</row>
    <row r="378" spans="1:8" x14ac:dyDescent="0.35">
      <c r="A378">
        <v>10624</v>
      </c>
      <c r="B378" t="s">
        <v>343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</row>
    <row r="379" spans="1:8" x14ac:dyDescent="0.35">
      <c r="A379">
        <v>10625</v>
      </c>
      <c r="B379" t="s">
        <v>31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</row>
    <row r="380" spans="1:8" x14ac:dyDescent="0.35">
      <c r="A380">
        <v>10626</v>
      </c>
      <c r="B380" t="s">
        <v>45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</row>
    <row r="381" spans="1:8" x14ac:dyDescent="0.35">
      <c r="A381">
        <v>10627</v>
      </c>
      <c r="B381" t="s">
        <v>317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</row>
    <row r="382" spans="1:8" x14ac:dyDescent="0.35">
      <c r="A382">
        <v>10628</v>
      </c>
      <c r="B382" t="s">
        <v>55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</row>
    <row r="383" spans="1:8" x14ac:dyDescent="0.35">
      <c r="A383">
        <v>10629</v>
      </c>
      <c r="B383" t="s">
        <v>156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</row>
    <row r="384" spans="1:8" x14ac:dyDescent="0.35">
      <c r="A384">
        <v>10630</v>
      </c>
      <c r="B384" t="s">
        <v>195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</row>
    <row r="385" spans="1:8" x14ac:dyDescent="0.35">
      <c r="A385">
        <v>10631</v>
      </c>
      <c r="B385" t="s">
        <v>203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</row>
    <row r="386" spans="1:8" x14ac:dyDescent="0.35">
      <c r="A386">
        <v>10632</v>
      </c>
      <c r="B386" t="s">
        <v>373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</row>
    <row r="387" spans="1:8" x14ac:dyDescent="0.35">
      <c r="A387">
        <v>10633</v>
      </c>
      <c r="B387" t="s">
        <v>113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</row>
    <row r="388" spans="1:8" x14ac:dyDescent="0.35">
      <c r="A388">
        <v>10634</v>
      </c>
      <c r="B388" t="s">
        <v>126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</row>
    <row r="389" spans="1:8" x14ac:dyDescent="0.35">
      <c r="A389">
        <v>10635</v>
      </c>
      <c r="B389" t="s">
        <v>235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</row>
    <row r="390" spans="1:8" x14ac:dyDescent="0.35">
      <c r="A390">
        <v>10636</v>
      </c>
      <c r="B390" t="s">
        <v>377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</row>
    <row r="391" spans="1:8" x14ac:dyDescent="0.35">
      <c r="A391">
        <v>10637</v>
      </c>
      <c r="B391" t="s">
        <v>283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</row>
    <row r="392" spans="1:8" x14ac:dyDescent="0.35">
      <c r="A392">
        <v>10638</v>
      </c>
      <c r="B392" t="s">
        <v>227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</row>
    <row r="393" spans="1:8" x14ac:dyDescent="0.35">
      <c r="A393">
        <v>10639</v>
      </c>
      <c r="B393" t="s">
        <v>312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</row>
    <row r="394" spans="1:8" x14ac:dyDescent="0.35">
      <c r="A394">
        <v>10640</v>
      </c>
      <c r="B394" t="s">
        <v>373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</row>
    <row r="395" spans="1:8" x14ac:dyDescent="0.35">
      <c r="A395">
        <v>10641</v>
      </c>
      <c r="B395" t="s">
        <v>178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</row>
    <row r="396" spans="1:8" x14ac:dyDescent="0.35">
      <c r="A396">
        <v>10642</v>
      </c>
      <c r="B396" t="s">
        <v>324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</row>
    <row r="397" spans="1:8" x14ac:dyDescent="0.35">
      <c r="A397">
        <v>10643</v>
      </c>
      <c r="B397" t="s">
        <v>25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</row>
    <row r="398" spans="1:8" x14ac:dyDescent="0.35">
      <c r="A398">
        <v>10644</v>
      </c>
      <c r="B398" t="s">
        <v>382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</row>
    <row r="399" spans="1:8" x14ac:dyDescent="0.35">
      <c r="A399">
        <v>10645</v>
      </c>
      <c r="B399" t="s">
        <v>174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</row>
    <row r="400" spans="1:8" x14ac:dyDescent="0.35">
      <c r="A400">
        <v>10646</v>
      </c>
      <c r="B400" t="s">
        <v>186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</row>
    <row r="401" spans="1:8" x14ac:dyDescent="0.35">
      <c r="A401">
        <v>10647</v>
      </c>
      <c r="B401" t="s">
        <v>280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</row>
    <row r="402" spans="1:8" x14ac:dyDescent="0.35">
      <c r="A402">
        <v>10648</v>
      </c>
      <c r="B402" t="s">
        <v>302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</row>
    <row r="403" spans="1:8" x14ac:dyDescent="0.35">
      <c r="A403">
        <v>10649</v>
      </c>
      <c r="B403" t="s">
        <v>239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</row>
    <row r="404" spans="1:8" x14ac:dyDescent="0.35">
      <c r="A404">
        <v>10650</v>
      </c>
      <c r="B404" t="s">
        <v>119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</row>
    <row r="405" spans="1:8" x14ac:dyDescent="0.35">
      <c r="A405">
        <v>10651</v>
      </c>
      <c r="B405" t="s">
        <v>373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</row>
    <row r="406" spans="1:8" x14ac:dyDescent="0.35">
      <c r="A406">
        <v>10652</v>
      </c>
      <c r="B406" t="s">
        <v>160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</row>
    <row r="407" spans="1:8" x14ac:dyDescent="0.35">
      <c r="A407">
        <v>10653</v>
      </c>
      <c r="B407" t="s">
        <v>135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</row>
    <row r="408" spans="1:8" x14ac:dyDescent="0.35">
      <c r="A408">
        <v>10654</v>
      </c>
      <c r="B408" t="s">
        <v>45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</row>
    <row r="409" spans="1:8" x14ac:dyDescent="0.35">
      <c r="A409">
        <v>10655</v>
      </c>
      <c r="B409" t="s">
        <v>298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</row>
    <row r="410" spans="1:8" x14ac:dyDescent="0.35">
      <c r="A410">
        <v>10656</v>
      </c>
      <c r="B410" t="s">
        <v>164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</row>
    <row r="411" spans="1:8" x14ac:dyDescent="0.35">
      <c r="A411">
        <v>10657</v>
      </c>
      <c r="B411" t="s">
        <v>317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</row>
    <row r="412" spans="1:8" x14ac:dyDescent="0.35">
      <c r="A412">
        <v>10658</v>
      </c>
      <c r="B412" t="s">
        <v>286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</row>
    <row r="413" spans="1:8" x14ac:dyDescent="0.35">
      <c r="A413">
        <v>10659</v>
      </c>
      <c r="B413" t="s">
        <v>283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</row>
    <row r="414" spans="1:8" x14ac:dyDescent="0.35">
      <c r="A414">
        <v>10660</v>
      </c>
      <c r="B414" t="s">
        <v>182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</row>
    <row r="415" spans="1:8" x14ac:dyDescent="0.35">
      <c r="A415">
        <v>10661</v>
      </c>
      <c r="B415" t="s">
        <v>186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</row>
    <row r="416" spans="1:8" x14ac:dyDescent="0.35">
      <c r="A416">
        <v>10662</v>
      </c>
      <c r="B416" t="s">
        <v>231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</row>
    <row r="417" spans="1:8" x14ac:dyDescent="0.35">
      <c r="A417">
        <v>10663</v>
      </c>
      <c r="B417" t="s">
        <v>66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</row>
    <row r="418" spans="1:8" x14ac:dyDescent="0.35">
      <c r="A418">
        <v>10664</v>
      </c>
      <c r="B418" t="s">
        <v>147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</row>
    <row r="419" spans="1:8" x14ac:dyDescent="0.35">
      <c r="A419">
        <v>10665</v>
      </c>
      <c r="B419" t="s">
        <v>231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</row>
    <row r="420" spans="1:8" x14ac:dyDescent="0.35">
      <c r="A420">
        <v>10666</v>
      </c>
      <c r="B420" t="s">
        <v>305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</row>
    <row r="421" spans="1:8" x14ac:dyDescent="0.35">
      <c r="A421">
        <v>10667</v>
      </c>
      <c r="B421" t="s">
        <v>113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</row>
    <row r="422" spans="1:8" x14ac:dyDescent="0.35">
      <c r="A422">
        <v>10668</v>
      </c>
      <c r="B422" t="s">
        <v>373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</row>
    <row r="423" spans="1:8" x14ac:dyDescent="0.35">
      <c r="A423">
        <v>10669</v>
      </c>
      <c r="B423" t="s">
        <v>324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</row>
    <row r="424" spans="1:8" x14ac:dyDescent="0.35">
      <c r="A424">
        <v>10670</v>
      </c>
      <c r="B424" t="s">
        <v>135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</row>
    <row r="425" spans="1:8" x14ac:dyDescent="0.35">
      <c r="A425">
        <v>10671</v>
      </c>
      <c r="B425" t="s">
        <v>139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</row>
    <row r="426" spans="1:8" x14ac:dyDescent="0.35">
      <c r="A426">
        <v>10672</v>
      </c>
      <c r="B426" t="s">
        <v>45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</row>
    <row r="427" spans="1:8" x14ac:dyDescent="0.35">
      <c r="A427">
        <v>10673</v>
      </c>
      <c r="B427" t="s">
        <v>390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</row>
    <row r="428" spans="1:8" x14ac:dyDescent="0.35">
      <c r="A428">
        <v>10674</v>
      </c>
      <c r="B428" t="s">
        <v>191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</row>
    <row r="429" spans="1:8" x14ac:dyDescent="0.35">
      <c r="A429">
        <v>10675</v>
      </c>
      <c r="B429" t="s">
        <v>135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</row>
    <row r="430" spans="1:8" x14ac:dyDescent="0.35">
      <c r="A430">
        <v>10676</v>
      </c>
      <c r="B430" t="s">
        <v>351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</row>
    <row r="431" spans="1:8" x14ac:dyDescent="0.35">
      <c r="A431">
        <v>10677</v>
      </c>
      <c r="B431" t="s">
        <v>37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</row>
    <row r="432" spans="1:8" x14ac:dyDescent="0.35">
      <c r="A432">
        <v>10678</v>
      </c>
      <c r="B432" t="s">
        <v>317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</row>
    <row r="433" spans="1:8" x14ac:dyDescent="0.35">
      <c r="A433">
        <v>10679</v>
      </c>
      <c r="B433" t="s">
        <v>55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</row>
    <row r="434" spans="1:8" x14ac:dyDescent="0.35">
      <c r="A434">
        <v>10680</v>
      </c>
      <c r="B434" t="s">
        <v>258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</row>
    <row r="435" spans="1:8" x14ac:dyDescent="0.35">
      <c r="A435">
        <v>10681</v>
      </c>
      <c r="B435" t="s">
        <v>164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</row>
    <row r="436" spans="1:8" x14ac:dyDescent="0.35">
      <c r="A436">
        <v>10682</v>
      </c>
      <c r="B436" t="s">
        <v>37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</row>
    <row r="437" spans="1:8" x14ac:dyDescent="0.35">
      <c r="A437">
        <v>10683</v>
      </c>
      <c r="B437" t="s">
        <v>106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</row>
    <row r="438" spans="1:8" x14ac:dyDescent="0.35">
      <c r="A438">
        <v>10684</v>
      </c>
      <c r="B438" t="s">
        <v>262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</row>
    <row r="439" spans="1:8" x14ac:dyDescent="0.35">
      <c r="A439">
        <v>10685</v>
      </c>
      <c r="B439" t="s">
        <v>160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</row>
    <row r="440" spans="1:8" x14ac:dyDescent="0.35">
      <c r="A440">
        <v>10686</v>
      </c>
      <c r="B440" t="s">
        <v>273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</row>
    <row r="441" spans="1:8" x14ac:dyDescent="0.35">
      <c r="A441">
        <v>10687</v>
      </c>
      <c r="B441" t="s">
        <v>186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</row>
    <row r="442" spans="1:8" x14ac:dyDescent="0.35">
      <c r="A442">
        <v>10688</v>
      </c>
      <c r="B442" t="s">
        <v>361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</row>
    <row r="443" spans="1:8" x14ac:dyDescent="0.35">
      <c r="A443">
        <v>10689</v>
      </c>
      <c r="B443" t="s">
        <v>45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</row>
    <row r="444" spans="1:8" x14ac:dyDescent="0.35">
      <c r="A444">
        <v>10690</v>
      </c>
      <c r="B444" t="s">
        <v>174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</row>
    <row r="445" spans="1:8" x14ac:dyDescent="0.35">
      <c r="A445">
        <v>10691</v>
      </c>
      <c r="B445" t="s">
        <v>286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</row>
    <row r="446" spans="1:8" x14ac:dyDescent="0.35">
      <c r="A446">
        <v>10692</v>
      </c>
      <c r="B446" t="s">
        <v>25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</row>
    <row r="447" spans="1:8" x14ac:dyDescent="0.35">
      <c r="A447">
        <v>10693</v>
      </c>
      <c r="B447" t="s">
        <v>386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</row>
    <row r="448" spans="1:8" x14ac:dyDescent="0.35">
      <c r="A448">
        <v>10694</v>
      </c>
      <c r="B448" t="s">
        <v>286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</row>
    <row r="449" spans="1:8" x14ac:dyDescent="0.35">
      <c r="A449">
        <v>10695</v>
      </c>
      <c r="B449" t="s">
        <v>390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</row>
    <row r="450" spans="1:8" x14ac:dyDescent="0.35">
      <c r="A450">
        <v>10696</v>
      </c>
      <c r="B450" t="s">
        <v>386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</row>
    <row r="451" spans="1:8" x14ac:dyDescent="0.35">
      <c r="A451">
        <v>10697</v>
      </c>
      <c r="B451" t="s">
        <v>227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</row>
    <row r="452" spans="1:8" x14ac:dyDescent="0.35">
      <c r="A452">
        <v>10698</v>
      </c>
      <c r="B452" t="s">
        <v>113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</row>
    <row r="453" spans="1:8" x14ac:dyDescent="0.35">
      <c r="A453">
        <v>10699</v>
      </c>
      <c r="B453" t="s">
        <v>248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</row>
    <row r="454" spans="1:8" x14ac:dyDescent="0.35">
      <c r="A454">
        <v>10700</v>
      </c>
      <c r="B454" t="s">
        <v>317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</row>
    <row r="455" spans="1:8" x14ac:dyDescent="0.35">
      <c r="A455">
        <v>10701</v>
      </c>
      <c r="B455" t="s">
        <v>186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</row>
    <row r="456" spans="1:8" x14ac:dyDescent="0.35">
      <c r="A456">
        <v>10702</v>
      </c>
      <c r="B456" t="s">
        <v>25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</row>
    <row r="457" spans="1:8" x14ac:dyDescent="0.35">
      <c r="A457">
        <v>10703</v>
      </c>
      <c r="B457" t="s">
        <v>131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</row>
    <row r="458" spans="1:8" x14ac:dyDescent="0.35">
      <c r="A458">
        <v>10704</v>
      </c>
      <c r="B458" t="s">
        <v>283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</row>
    <row r="459" spans="1:8" x14ac:dyDescent="0.35">
      <c r="A459">
        <v>10705</v>
      </c>
      <c r="B459" t="s">
        <v>178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</row>
    <row r="460" spans="1:8" x14ac:dyDescent="0.35">
      <c r="A460">
        <v>10706</v>
      </c>
      <c r="B460" t="s">
        <v>258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</row>
    <row r="461" spans="1:8" x14ac:dyDescent="0.35">
      <c r="A461">
        <v>10707</v>
      </c>
      <c r="B461" t="s">
        <v>40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</row>
    <row r="462" spans="1:8" x14ac:dyDescent="0.35">
      <c r="A462">
        <v>10708</v>
      </c>
      <c r="B462" t="s">
        <v>340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</row>
    <row r="463" spans="1:8" x14ac:dyDescent="0.35">
      <c r="A463">
        <v>10709</v>
      </c>
      <c r="B463" t="s">
        <v>160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</row>
    <row r="464" spans="1:8" x14ac:dyDescent="0.35">
      <c r="A464">
        <v>10710</v>
      </c>
      <c r="B464" t="s">
        <v>142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</row>
    <row r="465" spans="1:8" x14ac:dyDescent="0.35">
      <c r="A465">
        <v>10711</v>
      </c>
      <c r="B465" t="s">
        <v>317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</row>
    <row r="466" spans="1:8" x14ac:dyDescent="0.35">
      <c r="A466">
        <v>10712</v>
      </c>
      <c r="B466" t="s">
        <v>186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</row>
    <row r="467" spans="1:8" x14ac:dyDescent="0.35">
      <c r="A467">
        <v>10713</v>
      </c>
      <c r="B467" t="s">
        <v>317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</row>
    <row r="468" spans="1:8" x14ac:dyDescent="0.35">
      <c r="A468">
        <v>10714</v>
      </c>
      <c r="B468" t="s">
        <v>317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</row>
    <row r="469" spans="1:8" x14ac:dyDescent="0.35">
      <c r="A469">
        <v>10715</v>
      </c>
      <c r="B469" t="s">
        <v>66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</row>
    <row r="470" spans="1:8" x14ac:dyDescent="0.35">
      <c r="A470">
        <v>10716</v>
      </c>
      <c r="B470" t="s">
        <v>290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</row>
    <row r="471" spans="1:8" x14ac:dyDescent="0.35">
      <c r="A471">
        <v>10717</v>
      </c>
      <c r="B471" t="s">
        <v>135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</row>
    <row r="472" spans="1:8" x14ac:dyDescent="0.35">
      <c r="A472">
        <v>10718</v>
      </c>
      <c r="B472" t="s">
        <v>195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</row>
    <row r="473" spans="1:8" x14ac:dyDescent="0.35">
      <c r="A473">
        <v>10719</v>
      </c>
      <c r="B473" t="s">
        <v>219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</row>
    <row r="474" spans="1:8" x14ac:dyDescent="0.35">
      <c r="A474">
        <v>10720</v>
      </c>
      <c r="B474" t="s">
        <v>280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</row>
    <row r="475" spans="1:8" x14ac:dyDescent="0.35">
      <c r="A475">
        <v>10721</v>
      </c>
      <c r="B475" t="s">
        <v>286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</row>
    <row r="476" spans="1:8" x14ac:dyDescent="0.35">
      <c r="A476">
        <v>10722</v>
      </c>
      <c r="B476" t="s">
        <v>317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</row>
    <row r="477" spans="1:8" x14ac:dyDescent="0.35">
      <c r="A477">
        <v>10723</v>
      </c>
      <c r="B477" t="s">
        <v>386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</row>
    <row r="478" spans="1:8" x14ac:dyDescent="0.35">
      <c r="A478">
        <v>10724</v>
      </c>
      <c r="B478" t="s">
        <v>244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</row>
    <row r="479" spans="1:8" x14ac:dyDescent="0.35">
      <c r="A479">
        <v>10725</v>
      </c>
      <c r="B479" t="s">
        <v>119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</row>
    <row r="480" spans="1:8" x14ac:dyDescent="0.35">
      <c r="A480">
        <v>10726</v>
      </c>
      <c r="B480" t="s">
        <v>110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</row>
    <row r="481" spans="1:8" x14ac:dyDescent="0.35">
      <c r="A481">
        <v>10727</v>
      </c>
      <c r="B481" t="s">
        <v>298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</row>
    <row r="482" spans="1:8" x14ac:dyDescent="0.35">
      <c r="A482">
        <v>10728</v>
      </c>
      <c r="B482" t="s">
        <v>283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</row>
    <row r="483" spans="1:8" x14ac:dyDescent="0.35">
      <c r="A483">
        <v>10729</v>
      </c>
      <c r="B483" t="s">
        <v>227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</row>
    <row r="484" spans="1:8" x14ac:dyDescent="0.35">
      <c r="A484">
        <v>10730</v>
      </c>
      <c r="B484" t="s">
        <v>66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</row>
    <row r="485" spans="1:8" x14ac:dyDescent="0.35">
      <c r="A485">
        <v>10731</v>
      </c>
      <c r="B485" t="s">
        <v>88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</row>
    <row r="486" spans="1:8" x14ac:dyDescent="0.35">
      <c r="A486">
        <v>10732</v>
      </c>
      <c r="B486" t="s">
        <v>66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</row>
    <row r="487" spans="1:8" x14ac:dyDescent="0.35">
      <c r="A487">
        <v>10733</v>
      </c>
      <c r="B487" t="s">
        <v>45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</row>
    <row r="488" spans="1:8" x14ac:dyDescent="0.35">
      <c r="A488">
        <v>10734</v>
      </c>
      <c r="B488" t="s">
        <v>160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</row>
    <row r="489" spans="1:8" x14ac:dyDescent="0.35">
      <c r="A489">
        <v>10735</v>
      </c>
      <c r="B489" t="s">
        <v>219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</row>
    <row r="490" spans="1:8" x14ac:dyDescent="0.35">
      <c r="A490">
        <v>10736</v>
      </c>
      <c r="B490" t="s">
        <v>186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</row>
    <row r="491" spans="1:8" x14ac:dyDescent="0.35">
      <c r="A491">
        <v>10737</v>
      </c>
      <c r="B491" t="s">
        <v>369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</row>
    <row r="492" spans="1:8" x14ac:dyDescent="0.35">
      <c r="A492">
        <v>10738</v>
      </c>
      <c r="B492" t="s">
        <v>329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</row>
    <row r="493" spans="1:8" x14ac:dyDescent="0.35">
      <c r="A493">
        <v>10739</v>
      </c>
      <c r="B493" t="s">
        <v>369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</row>
    <row r="494" spans="1:8" x14ac:dyDescent="0.35">
      <c r="A494">
        <v>10740</v>
      </c>
      <c r="B494" t="s">
        <v>386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</row>
    <row r="495" spans="1:8" x14ac:dyDescent="0.35">
      <c r="A495">
        <v>10741</v>
      </c>
      <c r="B495" t="s">
        <v>40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</row>
    <row r="496" spans="1:8" x14ac:dyDescent="0.35">
      <c r="A496">
        <v>10742</v>
      </c>
      <c r="B496" t="s">
        <v>70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</row>
    <row r="497" spans="1:8" x14ac:dyDescent="0.35">
      <c r="A497">
        <v>10743</v>
      </c>
      <c r="B497" t="s">
        <v>40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</row>
    <row r="498" spans="1:8" x14ac:dyDescent="0.35">
      <c r="A498">
        <v>10744</v>
      </c>
      <c r="B498" t="s">
        <v>361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</row>
    <row r="499" spans="1:8" x14ac:dyDescent="0.35">
      <c r="A499">
        <v>10745</v>
      </c>
      <c r="B499" t="s">
        <v>286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</row>
    <row r="500" spans="1:8" x14ac:dyDescent="0.35">
      <c r="A500">
        <v>10746</v>
      </c>
      <c r="B500" t="s">
        <v>88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</row>
    <row r="501" spans="1:8" x14ac:dyDescent="0.35">
      <c r="A501">
        <v>10747</v>
      </c>
      <c r="B501" t="s">
        <v>273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</row>
    <row r="502" spans="1:8" x14ac:dyDescent="0.35">
      <c r="A502">
        <v>10748</v>
      </c>
      <c r="B502" t="s">
        <v>317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</row>
    <row r="503" spans="1:8" x14ac:dyDescent="0.35">
      <c r="A503">
        <v>10749</v>
      </c>
      <c r="B503" t="s">
        <v>191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</row>
    <row r="504" spans="1:8" x14ac:dyDescent="0.35">
      <c r="A504">
        <v>10750</v>
      </c>
      <c r="B504" t="s">
        <v>377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</row>
    <row r="505" spans="1:8" x14ac:dyDescent="0.35">
      <c r="A505">
        <v>10751</v>
      </c>
      <c r="B505" t="s">
        <v>305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</row>
    <row r="506" spans="1:8" x14ac:dyDescent="0.35">
      <c r="A506">
        <v>10752</v>
      </c>
      <c r="B506" t="s">
        <v>252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</row>
    <row r="507" spans="1:8" x14ac:dyDescent="0.35">
      <c r="A507">
        <v>10753</v>
      </c>
      <c r="B507" t="s">
        <v>142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</row>
    <row r="508" spans="1:8" x14ac:dyDescent="0.35">
      <c r="A508">
        <v>10754</v>
      </c>
      <c r="B508" t="s">
        <v>235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</row>
    <row r="509" spans="1:8" x14ac:dyDescent="0.35">
      <c r="A509">
        <v>10755</v>
      </c>
      <c r="B509" t="s">
        <v>66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</row>
    <row r="510" spans="1:8" x14ac:dyDescent="0.35">
      <c r="A510">
        <v>10756</v>
      </c>
      <c r="B510" t="s">
        <v>332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</row>
    <row r="511" spans="1:8" x14ac:dyDescent="0.35">
      <c r="A511">
        <v>10757</v>
      </c>
      <c r="B511" t="s">
        <v>317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</row>
    <row r="512" spans="1:8" x14ac:dyDescent="0.35">
      <c r="A512">
        <v>10758</v>
      </c>
      <c r="B512" t="s">
        <v>305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</row>
    <row r="513" spans="1:8" x14ac:dyDescent="0.35">
      <c r="A513">
        <v>10759</v>
      </c>
      <c r="B513" t="s">
        <v>31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</row>
    <row r="514" spans="1:8" x14ac:dyDescent="0.35">
      <c r="A514">
        <v>10760</v>
      </c>
      <c r="B514" t="s">
        <v>239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</row>
    <row r="515" spans="1:8" x14ac:dyDescent="0.35">
      <c r="A515">
        <v>10761</v>
      </c>
      <c r="B515" t="s">
        <v>293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</row>
    <row r="516" spans="1:8" x14ac:dyDescent="0.35">
      <c r="A516">
        <v>10762</v>
      </c>
      <c r="B516" t="s">
        <v>131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</row>
    <row r="517" spans="1:8" x14ac:dyDescent="0.35">
      <c r="A517">
        <v>10763</v>
      </c>
      <c r="B517" t="s">
        <v>126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</row>
    <row r="518" spans="1:8" x14ac:dyDescent="0.35">
      <c r="A518">
        <v>10764</v>
      </c>
      <c r="B518" t="s">
        <v>113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</row>
    <row r="519" spans="1:8" x14ac:dyDescent="0.35">
      <c r="A519">
        <v>10765</v>
      </c>
      <c r="B519" t="s">
        <v>286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</row>
    <row r="520" spans="1:8" x14ac:dyDescent="0.35">
      <c r="A520">
        <v>10766</v>
      </c>
      <c r="B520" t="s">
        <v>262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</row>
    <row r="521" spans="1:8" x14ac:dyDescent="0.35">
      <c r="A521">
        <v>10767</v>
      </c>
      <c r="B521" t="s">
        <v>336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</row>
    <row r="522" spans="1:8" x14ac:dyDescent="0.35">
      <c r="A522">
        <v>10768</v>
      </c>
      <c r="B522" t="s">
        <v>40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</row>
    <row r="523" spans="1:8" x14ac:dyDescent="0.35">
      <c r="A523">
        <v>10769</v>
      </c>
      <c r="B523" t="s">
        <v>361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</row>
    <row r="524" spans="1:8" x14ac:dyDescent="0.35">
      <c r="A524">
        <v>10770</v>
      </c>
      <c r="B524" t="s">
        <v>174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</row>
    <row r="525" spans="1:8" x14ac:dyDescent="0.35">
      <c r="A525">
        <v>10771</v>
      </c>
      <c r="B525" t="s">
        <v>113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</row>
    <row r="526" spans="1:8" x14ac:dyDescent="0.35">
      <c r="A526">
        <v>10772</v>
      </c>
      <c r="B526" t="s">
        <v>215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</row>
    <row r="527" spans="1:8" x14ac:dyDescent="0.35">
      <c r="A527">
        <v>10773</v>
      </c>
      <c r="B527" t="s">
        <v>113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</row>
    <row r="528" spans="1:8" x14ac:dyDescent="0.35">
      <c r="A528">
        <v>10774</v>
      </c>
      <c r="B528" t="s">
        <v>131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</row>
    <row r="529" spans="1:8" x14ac:dyDescent="0.35">
      <c r="A529">
        <v>10775</v>
      </c>
      <c r="B529" t="s">
        <v>343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</row>
    <row r="530" spans="1:8" x14ac:dyDescent="0.35">
      <c r="A530">
        <v>10776</v>
      </c>
      <c r="B530" t="s">
        <v>113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</row>
    <row r="531" spans="1:8" x14ac:dyDescent="0.35">
      <c r="A531">
        <v>10777</v>
      </c>
      <c r="B531" t="s">
        <v>160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</row>
    <row r="532" spans="1:8" x14ac:dyDescent="0.35">
      <c r="A532">
        <v>10778</v>
      </c>
      <c r="B532" t="s">
        <v>45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</row>
    <row r="533" spans="1:8" x14ac:dyDescent="0.35">
      <c r="A533">
        <v>10779</v>
      </c>
      <c r="B533" t="s">
        <v>248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</row>
    <row r="534" spans="1:8" x14ac:dyDescent="0.35">
      <c r="A534">
        <v>10780</v>
      </c>
      <c r="B534" t="s">
        <v>223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</row>
    <row r="535" spans="1:8" x14ac:dyDescent="0.35">
      <c r="A535">
        <v>10781</v>
      </c>
      <c r="B535" t="s">
        <v>377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</row>
    <row r="536" spans="1:8" x14ac:dyDescent="0.35">
      <c r="A536">
        <v>10782</v>
      </c>
      <c r="B536" t="s">
        <v>79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</row>
    <row r="537" spans="1:8" x14ac:dyDescent="0.35">
      <c r="A537">
        <v>10783</v>
      </c>
      <c r="B537" t="s">
        <v>174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</row>
    <row r="538" spans="1:8" x14ac:dyDescent="0.35">
      <c r="A538">
        <v>10784</v>
      </c>
      <c r="B538" t="s">
        <v>235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</row>
    <row r="539" spans="1:8" x14ac:dyDescent="0.35">
      <c r="A539">
        <v>10785</v>
      </c>
      <c r="B539" t="s">
        <v>169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</row>
    <row r="540" spans="1:8" x14ac:dyDescent="0.35">
      <c r="A540">
        <v>10786</v>
      </c>
      <c r="B540" t="s">
        <v>283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</row>
    <row r="541" spans="1:8" x14ac:dyDescent="0.35">
      <c r="A541">
        <v>10787</v>
      </c>
      <c r="B541" t="s">
        <v>203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</row>
    <row r="542" spans="1:8" x14ac:dyDescent="0.35">
      <c r="A542">
        <v>10788</v>
      </c>
      <c r="B542" t="s">
        <v>286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</row>
    <row r="543" spans="1:8" x14ac:dyDescent="0.35">
      <c r="A543">
        <v>10789</v>
      </c>
      <c r="B543" t="s">
        <v>126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</row>
    <row r="544" spans="1:8" x14ac:dyDescent="0.35">
      <c r="A544">
        <v>10790</v>
      </c>
      <c r="B544" t="s">
        <v>160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</row>
    <row r="545" spans="1:8" x14ac:dyDescent="0.35">
      <c r="A545">
        <v>10791</v>
      </c>
      <c r="B545" t="s">
        <v>135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</row>
    <row r="546" spans="1:8" x14ac:dyDescent="0.35">
      <c r="A546">
        <v>10792</v>
      </c>
      <c r="B546" t="s">
        <v>395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</row>
    <row r="547" spans="1:8" x14ac:dyDescent="0.35">
      <c r="A547">
        <v>10793</v>
      </c>
      <c r="B547" t="s">
        <v>40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</row>
    <row r="548" spans="1:8" x14ac:dyDescent="0.35">
      <c r="A548">
        <v>10794</v>
      </c>
      <c r="B548" t="s">
        <v>280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</row>
    <row r="549" spans="1:8" x14ac:dyDescent="0.35">
      <c r="A549">
        <v>10795</v>
      </c>
      <c r="B549" t="s">
        <v>113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</row>
    <row r="550" spans="1:8" x14ac:dyDescent="0.35">
      <c r="A550">
        <v>10796</v>
      </c>
      <c r="B550" t="s">
        <v>178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</row>
    <row r="551" spans="1:8" x14ac:dyDescent="0.35">
      <c r="A551">
        <v>10797</v>
      </c>
      <c r="B551" t="s">
        <v>102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</row>
    <row r="552" spans="1:8" x14ac:dyDescent="0.35">
      <c r="A552">
        <v>10798</v>
      </c>
      <c r="B552" t="s">
        <v>191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</row>
    <row r="553" spans="1:8" x14ac:dyDescent="0.35">
      <c r="A553">
        <v>10799</v>
      </c>
      <c r="B553" t="s">
        <v>195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</row>
    <row r="554" spans="1:8" x14ac:dyDescent="0.35">
      <c r="A554">
        <v>10800</v>
      </c>
      <c r="B554" t="s">
        <v>321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</row>
    <row r="555" spans="1:8" x14ac:dyDescent="0.35">
      <c r="A555">
        <v>10801</v>
      </c>
      <c r="B555" t="s">
        <v>61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</row>
    <row r="556" spans="1:8" x14ac:dyDescent="0.35">
      <c r="A556">
        <v>10802</v>
      </c>
      <c r="B556" t="s">
        <v>324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</row>
    <row r="557" spans="1:8" x14ac:dyDescent="0.35">
      <c r="A557">
        <v>10803</v>
      </c>
      <c r="B557" t="s">
        <v>382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</row>
    <row r="558" spans="1:8" x14ac:dyDescent="0.35">
      <c r="A558">
        <v>10804</v>
      </c>
      <c r="B558" t="s">
        <v>321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</row>
    <row r="559" spans="1:8" x14ac:dyDescent="0.35">
      <c r="A559">
        <v>10805</v>
      </c>
      <c r="B559" t="s">
        <v>340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</row>
    <row r="560" spans="1:8" x14ac:dyDescent="0.35">
      <c r="A560">
        <v>10806</v>
      </c>
      <c r="B560" t="s">
        <v>365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</row>
    <row r="561" spans="1:8" x14ac:dyDescent="0.35">
      <c r="A561">
        <v>10807</v>
      </c>
      <c r="B561" t="s">
        <v>142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</row>
    <row r="562" spans="1:8" x14ac:dyDescent="0.35">
      <c r="A562">
        <v>10808</v>
      </c>
      <c r="B562" t="s">
        <v>258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</row>
    <row r="563" spans="1:8" x14ac:dyDescent="0.35">
      <c r="A563">
        <v>10809</v>
      </c>
      <c r="B563" t="s">
        <v>382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</row>
    <row r="564" spans="1:8" x14ac:dyDescent="0.35">
      <c r="A564">
        <v>10810</v>
      </c>
      <c r="B564" t="s">
        <v>207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</row>
    <row r="565" spans="1:8" x14ac:dyDescent="0.35">
      <c r="A565">
        <v>10811</v>
      </c>
      <c r="B565" t="s">
        <v>227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</row>
    <row r="566" spans="1:8" x14ac:dyDescent="0.35">
      <c r="A566">
        <v>10812</v>
      </c>
      <c r="B566" t="s">
        <v>298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</row>
    <row r="567" spans="1:8" x14ac:dyDescent="0.35">
      <c r="A567">
        <v>10813</v>
      </c>
      <c r="B567" t="s">
        <v>302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</row>
    <row r="568" spans="1:8" x14ac:dyDescent="0.35">
      <c r="A568">
        <v>10814</v>
      </c>
      <c r="B568" t="s">
        <v>365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</row>
    <row r="569" spans="1:8" x14ac:dyDescent="0.35">
      <c r="A569">
        <v>10815</v>
      </c>
      <c r="B569" t="s">
        <v>317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</row>
    <row r="570" spans="1:8" x14ac:dyDescent="0.35">
      <c r="A570">
        <v>10816</v>
      </c>
      <c r="B570" t="s">
        <v>164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</row>
    <row r="571" spans="1:8" x14ac:dyDescent="0.35">
      <c r="A571">
        <v>10817</v>
      </c>
      <c r="B571" t="s">
        <v>195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</row>
    <row r="572" spans="1:8" x14ac:dyDescent="0.35">
      <c r="A572">
        <v>10818</v>
      </c>
      <c r="B572" t="s">
        <v>235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</row>
    <row r="573" spans="1:8" x14ac:dyDescent="0.35">
      <c r="A573">
        <v>10819</v>
      </c>
      <c r="B573" t="s">
        <v>79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</row>
    <row r="574" spans="1:8" x14ac:dyDescent="0.35">
      <c r="A574">
        <v>10820</v>
      </c>
      <c r="B574" t="s">
        <v>293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</row>
    <row r="575" spans="1:8" x14ac:dyDescent="0.35">
      <c r="A575">
        <v>10821</v>
      </c>
      <c r="B575" t="s">
        <v>332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</row>
    <row r="576" spans="1:8" x14ac:dyDescent="0.35">
      <c r="A576">
        <v>10822</v>
      </c>
      <c r="B576" t="s">
        <v>357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</row>
    <row r="577" spans="1:8" x14ac:dyDescent="0.35">
      <c r="A577">
        <v>10823</v>
      </c>
      <c r="B577" t="s">
        <v>223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</row>
    <row r="578" spans="1:8" x14ac:dyDescent="0.35">
      <c r="A578">
        <v>10824</v>
      </c>
      <c r="B578" t="s">
        <v>131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</row>
    <row r="579" spans="1:8" x14ac:dyDescent="0.35">
      <c r="A579">
        <v>10825</v>
      </c>
      <c r="B579" t="s">
        <v>102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</row>
    <row r="580" spans="1:8" x14ac:dyDescent="0.35">
      <c r="A580">
        <v>10826</v>
      </c>
      <c r="B580" t="s">
        <v>55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</row>
    <row r="581" spans="1:8" x14ac:dyDescent="0.35">
      <c r="A581">
        <v>10827</v>
      </c>
      <c r="B581" t="s">
        <v>66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</row>
    <row r="582" spans="1:8" x14ac:dyDescent="0.35">
      <c r="A582">
        <v>10828</v>
      </c>
      <c r="B582" t="s">
        <v>290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</row>
    <row r="583" spans="1:8" x14ac:dyDescent="0.35">
      <c r="A583">
        <v>10829</v>
      </c>
      <c r="B583" t="s">
        <v>191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</row>
    <row r="584" spans="1:8" x14ac:dyDescent="0.35">
      <c r="A584">
        <v>10830</v>
      </c>
      <c r="B584" t="s">
        <v>354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</row>
    <row r="585" spans="1:8" x14ac:dyDescent="0.35">
      <c r="A585">
        <v>10831</v>
      </c>
      <c r="B585" t="s">
        <v>312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</row>
    <row r="586" spans="1:8" x14ac:dyDescent="0.35">
      <c r="A586">
        <v>10832</v>
      </c>
      <c r="B586" t="s">
        <v>203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</row>
    <row r="587" spans="1:8" x14ac:dyDescent="0.35">
      <c r="A587">
        <v>10833</v>
      </c>
      <c r="B587" t="s">
        <v>262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</row>
    <row r="588" spans="1:8" x14ac:dyDescent="0.35">
      <c r="A588">
        <v>10834</v>
      </c>
      <c r="B588" t="s">
        <v>354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</row>
    <row r="589" spans="1:8" x14ac:dyDescent="0.35">
      <c r="A589">
        <v>10835</v>
      </c>
      <c r="B589" t="s">
        <v>25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</row>
    <row r="590" spans="1:8" x14ac:dyDescent="0.35">
      <c r="A590">
        <v>10836</v>
      </c>
      <c r="B590" t="s">
        <v>113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</row>
    <row r="591" spans="1:8" x14ac:dyDescent="0.35">
      <c r="A591">
        <v>10837</v>
      </c>
      <c r="B591" t="s">
        <v>45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</row>
    <row r="592" spans="1:8" x14ac:dyDescent="0.35">
      <c r="A592">
        <v>10838</v>
      </c>
      <c r="B592" t="s">
        <v>227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</row>
    <row r="593" spans="1:8" x14ac:dyDescent="0.35">
      <c r="A593">
        <v>10839</v>
      </c>
      <c r="B593" t="s">
        <v>354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</row>
    <row r="594" spans="1:8" x14ac:dyDescent="0.35">
      <c r="A594">
        <v>10840</v>
      </c>
      <c r="B594" t="s">
        <v>227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</row>
    <row r="595" spans="1:8" x14ac:dyDescent="0.35">
      <c r="A595">
        <v>10841</v>
      </c>
      <c r="B595" t="s">
        <v>336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</row>
    <row r="596" spans="1:8" x14ac:dyDescent="0.35">
      <c r="A596">
        <v>10842</v>
      </c>
      <c r="B596" t="s">
        <v>351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</row>
    <row r="597" spans="1:8" x14ac:dyDescent="0.35">
      <c r="A597">
        <v>10843</v>
      </c>
      <c r="B597" t="s">
        <v>365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</row>
    <row r="598" spans="1:8" x14ac:dyDescent="0.35">
      <c r="A598">
        <v>10844</v>
      </c>
      <c r="B598" t="s">
        <v>273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</row>
    <row r="599" spans="1:8" x14ac:dyDescent="0.35">
      <c r="A599">
        <v>10845</v>
      </c>
      <c r="B599" t="s">
        <v>286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</row>
    <row r="600" spans="1:8" x14ac:dyDescent="0.35">
      <c r="A600">
        <v>10846</v>
      </c>
      <c r="B600" t="s">
        <v>336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</row>
    <row r="601" spans="1:8" x14ac:dyDescent="0.35">
      <c r="A601">
        <v>10847</v>
      </c>
      <c r="B601" t="s">
        <v>317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</row>
    <row r="602" spans="1:8" x14ac:dyDescent="0.35">
      <c r="A602">
        <v>10848</v>
      </c>
      <c r="B602" t="s">
        <v>99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</row>
    <row r="603" spans="1:8" x14ac:dyDescent="0.35">
      <c r="A603">
        <v>10849</v>
      </c>
      <c r="B603" t="s">
        <v>195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</row>
    <row r="604" spans="1:8" x14ac:dyDescent="0.35">
      <c r="A604">
        <v>10850</v>
      </c>
      <c r="B604" t="s">
        <v>365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</row>
    <row r="605" spans="1:8" x14ac:dyDescent="0.35">
      <c r="A605">
        <v>10851</v>
      </c>
      <c r="B605" t="s">
        <v>302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</row>
    <row r="606" spans="1:8" x14ac:dyDescent="0.35">
      <c r="A606">
        <v>10852</v>
      </c>
      <c r="B606" t="s">
        <v>293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</row>
    <row r="607" spans="1:8" x14ac:dyDescent="0.35">
      <c r="A607">
        <v>10853</v>
      </c>
      <c r="B607" t="s">
        <v>51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</row>
    <row r="608" spans="1:8" x14ac:dyDescent="0.35">
      <c r="A608">
        <v>10854</v>
      </c>
      <c r="B608" t="s">
        <v>113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</row>
    <row r="609" spans="1:8" x14ac:dyDescent="0.35">
      <c r="A609">
        <v>10855</v>
      </c>
      <c r="B609" t="s">
        <v>258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</row>
    <row r="610" spans="1:8" x14ac:dyDescent="0.35">
      <c r="A610">
        <v>10856</v>
      </c>
      <c r="B610" t="s">
        <v>37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</row>
    <row r="611" spans="1:8" x14ac:dyDescent="0.35">
      <c r="A611">
        <v>10857</v>
      </c>
      <c r="B611" t="s">
        <v>45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</row>
    <row r="612" spans="1:8" x14ac:dyDescent="0.35">
      <c r="A612">
        <v>10858</v>
      </c>
      <c r="B612" t="s">
        <v>199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</row>
    <row r="613" spans="1:8" x14ac:dyDescent="0.35">
      <c r="A613">
        <v>10859</v>
      </c>
      <c r="B613" t="s">
        <v>135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</row>
    <row r="614" spans="1:8" x14ac:dyDescent="0.35">
      <c r="A614">
        <v>10860</v>
      </c>
      <c r="B614" t="s">
        <v>139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</row>
    <row r="615" spans="1:8" x14ac:dyDescent="0.35">
      <c r="A615">
        <v>10861</v>
      </c>
      <c r="B615" t="s">
        <v>386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</row>
    <row r="616" spans="1:8" x14ac:dyDescent="0.35">
      <c r="A616">
        <v>10862</v>
      </c>
      <c r="B616" t="s">
        <v>215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</row>
    <row r="617" spans="1:8" x14ac:dyDescent="0.35">
      <c r="A617">
        <v>10863</v>
      </c>
      <c r="B617" t="s">
        <v>178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</row>
    <row r="618" spans="1:8" x14ac:dyDescent="0.35">
      <c r="A618">
        <v>10864</v>
      </c>
      <c r="B618" t="s">
        <v>40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</row>
    <row r="619" spans="1:8" x14ac:dyDescent="0.35">
      <c r="A619">
        <v>10865</v>
      </c>
      <c r="B619" t="s">
        <v>286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</row>
    <row r="620" spans="1:8" x14ac:dyDescent="0.35">
      <c r="A620">
        <v>10866</v>
      </c>
      <c r="B620" t="s">
        <v>45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</row>
    <row r="621" spans="1:8" x14ac:dyDescent="0.35">
      <c r="A621">
        <v>10867</v>
      </c>
      <c r="B621" t="s">
        <v>231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</row>
    <row r="622" spans="1:8" x14ac:dyDescent="0.35">
      <c r="A622">
        <v>10868</v>
      </c>
      <c r="B622" t="s">
        <v>283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</row>
    <row r="623" spans="1:8" x14ac:dyDescent="0.35">
      <c r="A623">
        <v>10869</v>
      </c>
      <c r="B623" t="s">
        <v>321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</row>
    <row r="624" spans="1:8" x14ac:dyDescent="0.35">
      <c r="A624">
        <v>10870</v>
      </c>
      <c r="B624" t="s">
        <v>395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</row>
    <row r="625" spans="1:8" x14ac:dyDescent="0.35">
      <c r="A625">
        <v>10871</v>
      </c>
      <c r="B625" t="s">
        <v>66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</row>
    <row r="626" spans="1:8" x14ac:dyDescent="0.35">
      <c r="A626">
        <v>10872</v>
      </c>
      <c r="B626" t="s">
        <v>156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</row>
    <row r="627" spans="1:8" x14ac:dyDescent="0.35">
      <c r="A627">
        <v>10873</v>
      </c>
      <c r="B627" t="s">
        <v>390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</row>
    <row r="628" spans="1:8" x14ac:dyDescent="0.35">
      <c r="A628">
        <v>10874</v>
      </c>
      <c r="B628" t="s">
        <v>156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</row>
    <row r="629" spans="1:8" x14ac:dyDescent="0.35">
      <c r="A629">
        <v>10875</v>
      </c>
      <c r="B629" t="s">
        <v>45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</row>
    <row r="630" spans="1:8" x14ac:dyDescent="0.35">
      <c r="A630">
        <v>10876</v>
      </c>
      <c r="B630" t="s">
        <v>66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</row>
    <row r="631" spans="1:8" x14ac:dyDescent="0.35">
      <c r="A631">
        <v>10877</v>
      </c>
      <c r="B631" t="s">
        <v>302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</row>
    <row r="632" spans="1:8" x14ac:dyDescent="0.35">
      <c r="A632">
        <v>10878</v>
      </c>
      <c r="B632" t="s">
        <v>286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</row>
    <row r="633" spans="1:8" x14ac:dyDescent="0.35">
      <c r="A633">
        <v>10879</v>
      </c>
      <c r="B633" t="s">
        <v>390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</row>
    <row r="634" spans="1:8" x14ac:dyDescent="0.35">
      <c r="A634">
        <v>10880</v>
      </c>
      <c r="B634" t="s">
        <v>131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</row>
    <row r="635" spans="1:8" x14ac:dyDescent="0.35">
      <c r="A635">
        <v>10881</v>
      </c>
      <c r="B635" t="s">
        <v>79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</row>
    <row r="636" spans="1:8" x14ac:dyDescent="0.35">
      <c r="A636">
        <v>10882</v>
      </c>
      <c r="B636" t="s">
        <v>317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</row>
    <row r="637" spans="1:8" x14ac:dyDescent="0.35">
      <c r="A637">
        <v>10883</v>
      </c>
      <c r="B637" t="s">
        <v>231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</row>
    <row r="638" spans="1:8" x14ac:dyDescent="0.35">
      <c r="A638">
        <v>10884</v>
      </c>
      <c r="B638" t="s">
        <v>219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</row>
    <row r="639" spans="1:8" x14ac:dyDescent="0.35">
      <c r="A639">
        <v>10885</v>
      </c>
      <c r="B639" t="s">
        <v>336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</row>
    <row r="640" spans="1:8" x14ac:dyDescent="0.35">
      <c r="A640">
        <v>10886</v>
      </c>
      <c r="B640" t="s">
        <v>174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</row>
    <row r="641" spans="1:8" x14ac:dyDescent="0.35">
      <c r="A641">
        <v>10887</v>
      </c>
      <c r="B641" t="s">
        <v>152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</row>
    <row r="642" spans="1:8" x14ac:dyDescent="0.35">
      <c r="A642">
        <v>10888</v>
      </c>
      <c r="B642" t="s">
        <v>156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</row>
    <row r="643" spans="1:8" x14ac:dyDescent="0.35">
      <c r="A643">
        <v>10889</v>
      </c>
      <c r="B643" t="s">
        <v>293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</row>
    <row r="644" spans="1:8" x14ac:dyDescent="0.35">
      <c r="A644">
        <v>10890</v>
      </c>
      <c r="B644" t="s">
        <v>106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</row>
    <row r="645" spans="1:8" x14ac:dyDescent="0.35">
      <c r="A645">
        <v>10891</v>
      </c>
      <c r="B645" t="s">
        <v>215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</row>
    <row r="646" spans="1:8" x14ac:dyDescent="0.35">
      <c r="A646">
        <v>10892</v>
      </c>
      <c r="B646" t="s">
        <v>239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</row>
    <row r="647" spans="1:8" x14ac:dyDescent="0.35">
      <c r="A647">
        <v>10893</v>
      </c>
      <c r="B647" t="s">
        <v>195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</row>
    <row r="648" spans="1:8" x14ac:dyDescent="0.35">
      <c r="A648">
        <v>10894</v>
      </c>
      <c r="B648" t="s">
        <v>317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</row>
    <row r="649" spans="1:8" x14ac:dyDescent="0.35">
      <c r="A649">
        <v>10895</v>
      </c>
      <c r="B649" t="s">
        <v>113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</row>
    <row r="650" spans="1:8" x14ac:dyDescent="0.35">
      <c r="A650">
        <v>10896</v>
      </c>
      <c r="B650" t="s">
        <v>239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</row>
    <row r="651" spans="1:8" x14ac:dyDescent="0.35">
      <c r="A651">
        <v>10897</v>
      </c>
      <c r="B651" t="s">
        <v>186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</row>
    <row r="652" spans="1:8" x14ac:dyDescent="0.35">
      <c r="A652">
        <v>10898</v>
      </c>
      <c r="B652" t="s">
        <v>255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</row>
    <row r="653" spans="1:8" x14ac:dyDescent="0.35">
      <c r="A653">
        <v>10899</v>
      </c>
      <c r="B653" t="s">
        <v>223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</row>
    <row r="654" spans="1:8" x14ac:dyDescent="0.35">
      <c r="A654">
        <v>10900</v>
      </c>
      <c r="B654" t="s">
        <v>382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</row>
    <row r="655" spans="1:8" x14ac:dyDescent="0.35">
      <c r="A655">
        <v>10901</v>
      </c>
      <c r="B655" t="s">
        <v>178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</row>
    <row r="656" spans="1:8" x14ac:dyDescent="0.35">
      <c r="A656">
        <v>10902</v>
      </c>
      <c r="B656" t="s">
        <v>131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</row>
    <row r="657" spans="1:8" x14ac:dyDescent="0.35">
      <c r="A657">
        <v>10903</v>
      </c>
      <c r="B657" t="s">
        <v>174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</row>
    <row r="658" spans="1:8" x14ac:dyDescent="0.35">
      <c r="A658">
        <v>10904</v>
      </c>
      <c r="B658" t="s">
        <v>386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</row>
    <row r="659" spans="1:8" x14ac:dyDescent="0.35">
      <c r="A659">
        <v>10905</v>
      </c>
      <c r="B659" t="s">
        <v>382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</row>
    <row r="660" spans="1:8" x14ac:dyDescent="0.35">
      <c r="A660">
        <v>10906</v>
      </c>
      <c r="B660" t="s">
        <v>395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</row>
    <row r="661" spans="1:8" x14ac:dyDescent="0.35">
      <c r="A661">
        <v>10907</v>
      </c>
      <c r="B661" t="s">
        <v>329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</row>
    <row r="662" spans="1:8" x14ac:dyDescent="0.35">
      <c r="A662">
        <v>10908</v>
      </c>
      <c r="B662" t="s">
        <v>298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</row>
    <row r="663" spans="1:8" x14ac:dyDescent="0.35">
      <c r="A663">
        <v>10909</v>
      </c>
      <c r="B663" t="s">
        <v>312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</row>
    <row r="664" spans="1:8" x14ac:dyDescent="0.35">
      <c r="A664">
        <v>10910</v>
      </c>
      <c r="B664" t="s">
        <v>390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</row>
    <row r="665" spans="1:8" x14ac:dyDescent="0.35">
      <c r="A665">
        <v>10911</v>
      </c>
      <c r="B665" t="s">
        <v>156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</row>
    <row r="666" spans="1:8" x14ac:dyDescent="0.35">
      <c r="A666">
        <v>10912</v>
      </c>
      <c r="B666" t="s">
        <v>186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</row>
    <row r="667" spans="1:8" x14ac:dyDescent="0.35">
      <c r="A667">
        <v>10913</v>
      </c>
      <c r="B667" t="s">
        <v>283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</row>
    <row r="668" spans="1:8" x14ac:dyDescent="0.35">
      <c r="A668">
        <v>10914</v>
      </c>
      <c r="B668" t="s">
        <v>283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</row>
    <row r="669" spans="1:8" x14ac:dyDescent="0.35">
      <c r="A669">
        <v>10915</v>
      </c>
      <c r="B669" t="s">
        <v>351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</row>
    <row r="670" spans="1:8" x14ac:dyDescent="0.35">
      <c r="A670">
        <v>10916</v>
      </c>
      <c r="B670" t="s">
        <v>290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</row>
    <row r="671" spans="1:8" x14ac:dyDescent="0.35">
      <c r="A671">
        <v>10917</v>
      </c>
      <c r="B671" t="s">
        <v>309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</row>
    <row r="672" spans="1:8" x14ac:dyDescent="0.35">
      <c r="A672">
        <v>10918</v>
      </c>
      <c r="B672" t="s">
        <v>70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</row>
    <row r="673" spans="1:8" x14ac:dyDescent="0.35">
      <c r="A673">
        <v>10919</v>
      </c>
      <c r="B673" t="s">
        <v>227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</row>
    <row r="674" spans="1:8" x14ac:dyDescent="0.35">
      <c r="A674">
        <v>10920</v>
      </c>
      <c r="B674" t="s">
        <v>40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</row>
    <row r="675" spans="1:8" x14ac:dyDescent="0.35">
      <c r="A675">
        <v>10921</v>
      </c>
      <c r="B675" t="s">
        <v>361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</row>
    <row r="676" spans="1:8" x14ac:dyDescent="0.35">
      <c r="A676">
        <v>10922</v>
      </c>
      <c r="B676" t="s">
        <v>174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</row>
    <row r="677" spans="1:8" x14ac:dyDescent="0.35">
      <c r="A677">
        <v>10923</v>
      </c>
      <c r="B677" t="s">
        <v>203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</row>
    <row r="678" spans="1:8" x14ac:dyDescent="0.35">
      <c r="A678">
        <v>10924</v>
      </c>
      <c r="B678" t="s">
        <v>45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</row>
    <row r="679" spans="1:8" x14ac:dyDescent="0.35">
      <c r="A679">
        <v>10925</v>
      </c>
      <c r="B679" t="s">
        <v>174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</row>
    <row r="680" spans="1:8" x14ac:dyDescent="0.35">
      <c r="A680">
        <v>10926</v>
      </c>
      <c r="B680" t="s">
        <v>31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</row>
    <row r="681" spans="1:8" x14ac:dyDescent="0.35">
      <c r="A681">
        <v>10927</v>
      </c>
      <c r="B681" t="s">
        <v>199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</row>
    <row r="682" spans="1:8" x14ac:dyDescent="0.35">
      <c r="A682">
        <v>10928</v>
      </c>
      <c r="B682" t="s">
        <v>152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</row>
    <row r="683" spans="1:8" x14ac:dyDescent="0.35">
      <c r="A683">
        <v>10929</v>
      </c>
      <c r="B683" t="s">
        <v>135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</row>
    <row r="684" spans="1:8" x14ac:dyDescent="0.35">
      <c r="A684">
        <v>10930</v>
      </c>
      <c r="B684" t="s">
        <v>336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</row>
    <row r="685" spans="1:8" x14ac:dyDescent="0.35">
      <c r="A685">
        <v>10931</v>
      </c>
      <c r="B685" t="s">
        <v>305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</row>
    <row r="686" spans="1:8" x14ac:dyDescent="0.35">
      <c r="A686">
        <v>10932</v>
      </c>
      <c r="B686" t="s">
        <v>66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</row>
    <row r="687" spans="1:8" x14ac:dyDescent="0.35">
      <c r="A687">
        <v>10933</v>
      </c>
      <c r="B687" t="s">
        <v>191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</row>
    <row r="688" spans="1:8" x14ac:dyDescent="0.35">
      <c r="A688">
        <v>10934</v>
      </c>
      <c r="B688" t="s">
        <v>215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</row>
    <row r="689" spans="1:8" x14ac:dyDescent="0.35">
      <c r="A689">
        <v>10935</v>
      </c>
      <c r="B689" t="s">
        <v>382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</row>
    <row r="690" spans="1:8" x14ac:dyDescent="0.35">
      <c r="A690">
        <v>10936</v>
      </c>
      <c r="B690" t="s">
        <v>164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</row>
    <row r="691" spans="1:8" x14ac:dyDescent="0.35">
      <c r="A691">
        <v>10937</v>
      </c>
      <c r="B691" t="s">
        <v>79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</row>
    <row r="692" spans="1:8" x14ac:dyDescent="0.35">
      <c r="A692">
        <v>10938</v>
      </c>
      <c r="B692" t="s">
        <v>286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</row>
    <row r="693" spans="1:8" x14ac:dyDescent="0.35">
      <c r="A693">
        <v>10939</v>
      </c>
      <c r="B693" t="s">
        <v>235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</row>
    <row r="694" spans="1:8" x14ac:dyDescent="0.35">
      <c r="A694">
        <v>10940</v>
      </c>
      <c r="B694" t="s">
        <v>66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</row>
    <row r="695" spans="1:8" x14ac:dyDescent="0.35">
      <c r="A695">
        <v>10941</v>
      </c>
      <c r="B695" t="s">
        <v>317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</row>
    <row r="696" spans="1:8" x14ac:dyDescent="0.35">
      <c r="A696">
        <v>10942</v>
      </c>
      <c r="B696" t="s">
        <v>298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</row>
    <row r="697" spans="1:8" x14ac:dyDescent="0.35">
      <c r="A697">
        <v>10943</v>
      </c>
      <c r="B697" t="s">
        <v>76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</row>
    <row r="698" spans="1:8" x14ac:dyDescent="0.35">
      <c r="A698">
        <v>10944</v>
      </c>
      <c r="B698" t="s">
        <v>70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</row>
    <row r="699" spans="1:8" x14ac:dyDescent="0.35">
      <c r="A699">
        <v>10945</v>
      </c>
      <c r="B699" t="s">
        <v>248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</row>
    <row r="700" spans="1:8" x14ac:dyDescent="0.35">
      <c r="A700">
        <v>10946</v>
      </c>
      <c r="B700" t="s">
        <v>361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</row>
    <row r="701" spans="1:8" x14ac:dyDescent="0.35">
      <c r="A701">
        <v>10947</v>
      </c>
      <c r="B701" t="s">
        <v>76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</row>
    <row r="702" spans="1:8" x14ac:dyDescent="0.35">
      <c r="A702">
        <v>10948</v>
      </c>
      <c r="B702" t="s">
        <v>156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</row>
    <row r="703" spans="1:8" x14ac:dyDescent="0.35">
      <c r="A703">
        <v>10949</v>
      </c>
      <c r="B703" t="s">
        <v>70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</row>
    <row r="704" spans="1:8" x14ac:dyDescent="0.35">
      <c r="A704">
        <v>10950</v>
      </c>
      <c r="B704" t="s">
        <v>235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</row>
    <row r="705" spans="1:8" x14ac:dyDescent="0.35">
      <c r="A705">
        <v>10951</v>
      </c>
      <c r="B705" t="s">
        <v>305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</row>
    <row r="706" spans="1:8" x14ac:dyDescent="0.35">
      <c r="A706">
        <v>10952</v>
      </c>
      <c r="B706" t="s">
        <v>25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</row>
    <row r="707" spans="1:8" x14ac:dyDescent="0.35">
      <c r="A707">
        <v>10953</v>
      </c>
      <c r="B707" t="s">
        <v>40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</row>
    <row r="708" spans="1:8" x14ac:dyDescent="0.35">
      <c r="A708">
        <v>10954</v>
      </c>
      <c r="B708" t="s">
        <v>227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</row>
    <row r="709" spans="1:8" x14ac:dyDescent="0.35">
      <c r="A709">
        <v>10955</v>
      </c>
      <c r="B709" t="s">
        <v>131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</row>
    <row r="710" spans="1:8" x14ac:dyDescent="0.35">
      <c r="A710">
        <v>10956</v>
      </c>
      <c r="B710" t="s">
        <v>51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</row>
    <row r="711" spans="1:8" x14ac:dyDescent="0.35">
      <c r="A711">
        <v>10957</v>
      </c>
      <c r="B711" t="s">
        <v>178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</row>
    <row r="712" spans="1:8" x14ac:dyDescent="0.35">
      <c r="A712">
        <v>10958</v>
      </c>
      <c r="B712" t="s">
        <v>255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</row>
    <row r="713" spans="1:8" x14ac:dyDescent="0.35">
      <c r="A713">
        <v>10959</v>
      </c>
      <c r="B713" t="s">
        <v>160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</row>
    <row r="714" spans="1:8" x14ac:dyDescent="0.35">
      <c r="A714">
        <v>10960</v>
      </c>
      <c r="B714" t="s">
        <v>178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</row>
    <row r="715" spans="1:8" x14ac:dyDescent="0.35">
      <c r="A715">
        <v>10961</v>
      </c>
      <c r="B715" t="s">
        <v>283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</row>
    <row r="716" spans="1:8" x14ac:dyDescent="0.35">
      <c r="A716">
        <v>10962</v>
      </c>
      <c r="B716" t="s">
        <v>286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</row>
    <row r="717" spans="1:8" x14ac:dyDescent="0.35">
      <c r="A717">
        <v>10963</v>
      </c>
      <c r="B717" t="s">
        <v>147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</row>
    <row r="718" spans="1:8" x14ac:dyDescent="0.35">
      <c r="A718">
        <v>10964</v>
      </c>
      <c r="B718" t="s">
        <v>329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</row>
    <row r="719" spans="1:8" x14ac:dyDescent="0.35">
      <c r="A719">
        <v>10965</v>
      </c>
      <c r="B719" t="s">
        <v>258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</row>
    <row r="720" spans="1:8" x14ac:dyDescent="0.35">
      <c r="A720">
        <v>10966</v>
      </c>
      <c r="B720" t="s">
        <v>88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</row>
    <row r="721" spans="1:8" x14ac:dyDescent="0.35">
      <c r="A721">
        <v>10967</v>
      </c>
      <c r="B721" t="s">
        <v>347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</row>
    <row r="722" spans="1:8" x14ac:dyDescent="0.35">
      <c r="A722">
        <v>10968</v>
      </c>
      <c r="B722" t="s">
        <v>113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</row>
    <row r="723" spans="1:8" x14ac:dyDescent="0.35">
      <c r="A723">
        <v>10969</v>
      </c>
      <c r="B723" t="s">
        <v>93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</row>
    <row r="724" spans="1:8" x14ac:dyDescent="0.35">
      <c r="A724">
        <v>10970</v>
      </c>
      <c r="B724" t="s">
        <v>61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</row>
    <row r="725" spans="1:8" x14ac:dyDescent="0.35">
      <c r="A725">
        <v>10971</v>
      </c>
      <c r="B725" t="s">
        <v>139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</row>
    <row r="726" spans="1:8" x14ac:dyDescent="0.35">
      <c r="A726">
        <v>10972</v>
      </c>
      <c r="B726" t="s">
        <v>199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</row>
    <row r="727" spans="1:8" x14ac:dyDescent="0.35">
      <c r="A727">
        <v>10973</v>
      </c>
      <c r="B727" t="s">
        <v>199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</row>
    <row r="728" spans="1:8" x14ac:dyDescent="0.35">
      <c r="A728">
        <v>10974</v>
      </c>
      <c r="B728" t="s">
        <v>332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</row>
    <row r="729" spans="1:8" x14ac:dyDescent="0.35">
      <c r="A729">
        <v>10975</v>
      </c>
      <c r="B729" t="s">
        <v>70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</row>
    <row r="730" spans="1:8" x14ac:dyDescent="0.35">
      <c r="A730">
        <v>10976</v>
      </c>
      <c r="B730" t="s">
        <v>178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</row>
    <row r="731" spans="1:8" x14ac:dyDescent="0.35">
      <c r="A731">
        <v>10977</v>
      </c>
      <c r="B731" t="s">
        <v>131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</row>
    <row r="732" spans="1:8" x14ac:dyDescent="0.35">
      <c r="A732">
        <v>10978</v>
      </c>
      <c r="B732" t="s">
        <v>239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</row>
    <row r="733" spans="1:8" x14ac:dyDescent="0.35">
      <c r="A733">
        <v>10979</v>
      </c>
      <c r="B733" t="s">
        <v>113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</row>
    <row r="734" spans="1:8" x14ac:dyDescent="0.35">
      <c r="A734">
        <v>10980</v>
      </c>
      <c r="B734" t="s">
        <v>131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</row>
    <row r="735" spans="1:8" x14ac:dyDescent="0.35">
      <c r="A735">
        <v>10981</v>
      </c>
      <c r="B735" t="s">
        <v>174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</row>
    <row r="736" spans="1:8" x14ac:dyDescent="0.35">
      <c r="A736">
        <v>10982</v>
      </c>
      <c r="B736" t="s">
        <v>70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</row>
    <row r="737" spans="1:8" x14ac:dyDescent="0.35">
      <c r="A737">
        <v>10983</v>
      </c>
      <c r="B737" t="s">
        <v>317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</row>
    <row r="738" spans="1:8" x14ac:dyDescent="0.35">
      <c r="A738">
        <v>10984</v>
      </c>
      <c r="B738" t="s">
        <v>317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</row>
    <row r="739" spans="1:8" x14ac:dyDescent="0.35">
      <c r="A739">
        <v>10985</v>
      </c>
      <c r="B739" t="s">
        <v>186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</row>
    <row r="740" spans="1:8" x14ac:dyDescent="0.35">
      <c r="A740">
        <v>10986</v>
      </c>
      <c r="B740" t="s">
        <v>255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</row>
    <row r="741" spans="1:8" x14ac:dyDescent="0.35">
      <c r="A741">
        <v>10987</v>
      </c>
      <c r="B741" t="s">
        <v>110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</row>
    <row r="742" spans="1:8" x14ac:dyDescent="0.35">
      <c r="A742">
        <v>10988</v>
      </c>
      <c r="B742" t="s">
        <v>293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</row>
    <row r="743" spans="1:8" x14ac:dyDescent="0.35">
      <c r="A743">
        <v>10989</v>
      </c>
      <c r="B743" t="s">
        <v>280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</row>
    <row r="744" spans="1:8" x14ac:dyDescent="0.35">
      <c r="A744">
        <v>10990</v>
      </c>
      <c r="B744" t="s">
        <v>113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</row>
    <row r="745" spans="1:8" x14ac:dyDescent="0.35">
      <c r="A745">
        <v>10991</v>
      </c>
      <c r="B745" t="s">
        <v>286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</row>
    <row r="746" spans="1:8" x14ac:dyDescent="0.35">
      <c r="A746">
        <v>10992</v>
      </c>
      <c r="B746" t="s">
        <v>340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</row>
    <row r="747" spans="1:8" x14ac:dyDescent="0.35">
      <c r="A747">
        <v>10993</v>
      </c>
      <c r="B747" t="s">
        <v>131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</row>
    <row r="748" spans="1:8" x14ac:dyDescent="0.35">
      <c r="A748">
        <v>10994</v>
      </c>
      <c r="B748" t="s">
        <v>361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</row>
    <row r="749" spans="1:8" x14ac:dyDescent="0.35">
      <c r="A749">
        <v>10995</v>
      </c>
      <c r="B749" t="s">
        <v>270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</row>
    <row r="750" spans="1:8" x14ac:dyDescent="0.35">
      <c r="A750">
        <v>10996</v>
      </c>
      <c r="B750" t="s">
        <v>286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</row>
    <row r="751" spans="1:8" x14ac:dyDescent="0.35">
      <c r="A751">
        <v>10997</v>
      </c>
      <c r="B751" t="s">
        <v>223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</row>
    <row r="752" spans="1:8" x14ac:dyDescent="0.35">
      <c r="A752">
        <v>10998</v>
      </c>
      <c r="B752" t="s">
        <v>395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</row>
    <row r="753" spans="1:8" x14ac:dyDescent="0.35">
      <c r="A753">
        <v>10999</v>
      </c>
      <c r="B753" t="s">
        <v>262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</row>
    <row r="754" spans="1:8" x14ac:dyDescent="0.35">
      <c r="A754">
        <v>11000</v>
      </c>
      <c r="B754" t="s">
        <v>293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</row>
    <row r="755" spans="1:8" x14ac:dyDescent="0.35">
      <c r="A755">
        <v>11001</v>
      </c>
      <c r="B755" t="s">
        <v>131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</row>
    <row r="756" spans="1:8" x14ac:dyDescent="0.35">
      <c r="A756">
        <v>11002</v>
      </c>
      <c r="B756" t="s">
        <v>317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</row>
    <row r="757" spans="1:8" x14ac:dyDescent="0.35">
      <c r="A757">
        <v>11003</v>
      </c>
      <c r="B757" t="s">
        <v>343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</row>
    <row r="758" spans="1:8" x14ac:dyDescent="0.35">
      <c r="A758">
        <v>11004</v>
      </c>
      <c r="B758" t="s">
        <v>239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</row>
    <row r="759" spans="1:8" x14ac:dyDescent="0.35">
      <c r="A759">
        <v>11005</v>
      </c>
      <c r="B759" t="s">
        <v>390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</row>
    <row r="760" spans="1:8" x14ac:dyDescent="0.35">
      <c r="A760">
        <v>11006</v>
      </c>
      <c r="B760" t="s">
        <v>164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</row>
    <row r="761" spans="1:8" x14ac:dyDescent="0.35">
      <c r="A761">
        <v>11007</v>
      </c>
      <c r="B761" t="s">
        <v>277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</row>
    <row r="762" spans="1:8" x14ac:dyDescent="0.35">
      <c r="A762">
        <v>11008</v>
      </c>
      <c r="B762" t="s">
        <v>113</v>
      </c>
      <c r="C762">
        <v>7</v>
      </c>
      <c r="D762" s="1">
        <v>42102</v>
      </c>
      <c r="E762" s="1">
        <v>42130</v>
      </c>
      <c r="F762">
        <v>0</v>
      </c>
      <c r="G762">
        <v>3</v>
      </c>
      <c r="H762">
        <v>79.459999999999994</v>
      </c>
    </row>
    <row r="763" spans="1:8" x14ac:dyDescent="0.35">
      <c r="A763">
        <v>11009</v>
      </c>
      <c r="B763" t="s">
        <v>156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</row>
    <row r="764" spans="1:8" x14ac:dyDescent="0.35">
      <c r="A764">
        <v>11010</v>
      </c>
      <c r="B764" t="s">
        <v>298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</row>
    <row r="765" spans="1:8" x14ac:dyDescent="0.35">
      <c r="A765">
        <v>11011</v>
      </c>
      <c r="B765" t="s">
        <v>25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</row>
    <row r="766" spans="1:8" x14ac:dyDescent="0.35">
      <c r="A766">
        <v>11012</v>
      </c>
      <c r="B766" t="s">
        <v>135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</row>
    <row r="767" spans="1:8" x14ac:dyDescent="0.35">
      <c r="A767">
        <v>11013</v>
      </c>
      <c r="B767" t="s">
        <v>309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</row>
    <row r="768" spans="1:8" x14ac:dyDescent="0.35">
      <c r="A768">
        <v>11014</v>
      </c>
      <c r="B768" t="s">
        <v>227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</row>
    <row r="769" spans="1:8" x14ac:dyDescent="0.35">
      <c r="A769">
        <v>11015</v>
      </c>
      <c r="B769" t="s">
        <v>312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</row>
    <row r="770" spans="1:8" x14ac:dyDescent="0.35">
      <c r="A770">
        <v>11016</v>
      </c>
      <c r="B770" t="s">
        <v>40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</row>
    <row r="771" spans="1:8" x14ac:dyDescent="0.35">
      <c r="A771">
        <v>11017</v>
      </c>
      <c r="B771" t="s">
        <v>113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</row>
    <row r="772" spans="1:8" x14ac:dyDescent="0.35">
      <c r="A772">
        <v>11018</v>
      </c>
      <c r="B772" t="s">
        <v>231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</row>
    <row r="773" spans="1:8" x14ac:dyDescent="0.35">
      <c r="A773">
        <v>11019</v>
      </c>
      <c r="B773" t="s">
        <v>290</v>
      </c>
      <c r="C773">
        <v>6</v>
      </c>
      <c r="D773" s="1">
        <v>42107</v>
      </c>
      <c r="E773" s="1">
        <v>42135</v>
      </c>
      <c r="F773">
        <v>0</v>
      </c>
      <c r="G773">
        <v>3</v>
      </c>
      <c r="H773">
        <v>3.17</v>
      </c>
    </row>
    <row r="774" spans="1:8" x14ac:dyDescent="0.35">
      <c r="A774">
        <v>11020</v>
      </c>
      <c r="B774" t="s">
        <v>262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</row>
    <row r="775" spans="1:8" x14ac:dyDescent="0.35">
      <c r="A775">
        <v>11021</v>
      </c>
      <c r="B775" t="s">
        <v>286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</row>
    <row r="776" spans="1:8" x14ac:dyDescent="0.35">
      <c r="A776">
        <v>11022</v>
      </c>
      <c r="B776" t="s">
        <v>174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</row>
    <row r="777" spans="1:8" x14ac:dyDescent="0.35">
      <c r="A777">
        <v>11023</v>
      </c>
      <c r="B777" t="s">
        <v>76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</row>
    <row r="778" spans="1:8" x14ac:dyDescent="0.35">
      <c r="A778">
        <v>11024</v>
      </c>
      <c r="B778" t="s">
        <v>110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</row>
    <row r="779" spans="1:8" x14ac:dyDescent="0.35">
      <c r="A779">
        <v>11025</v>
      </c>
      <c r="B779" t="s">
        <v>377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</row>
    <row r="780" spans="1:8" x14ac:dyDescent="0.35">
      <c r="A780">
        <v>11026</v>
      </c>
      <c r="B780" t="s">
        <v>142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</row>
    <row r="781" spans="1:8" x14ac:dyDescent="0.35">
      <c r="A781">
        <v>11027</v>
      </c>
      <c r="B781" t="s">
        <v>70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</row>
    <row r="782" spans="1:8" x14ac:dyDescent="0.35">
      <c r="A782">
        <v>11028</v>
      </c>
      <c r="B782" t="s">
        <v>195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</row>
    <row r="783" spans="1:8" x14ac:dyDescent="0.35">
      <c r="A783">
        <v>11029</v>
      </c>
      <c r="B783" t="s">
        <v>88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</row>
    <row r="784" spans="1:8" x14ac:dyDescent="0.35">
      <c r="A784">
        <v>11030</v>
      </c>
      <c r="B784" t="s">
        <v>317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</row>
    <row r="785" spans="1:8" x14ac:dyDescent="0.35">
      <c r="A785">
        <v>11031</v>
      </c>
      <c r="B785" t="s">
        <v>317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</row>
    <row r="786" spans="1:8" x14ac:dyDescent="0.35">
      <c r="A786">
        <v>11032</v>
      </c>
      <c r="B786" t="s">
        <v>386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</row>
    <row r="787" spans="1:8" x14ac:dyDescent="0.35">
      <c r="A787">
        <v>11033</v>
      </c>
      <c r="B787" t="s">
        <v>305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</row>
    <row r="788" spans="1:8" x14ac:dyDescent="0.35">
      <c r="A788">
        <v>11034</v>
      </c>
      <c r="B788" t="s">
        <v>258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</row>
    <row r="789" spans="1:8" x14ac:dyDescent="0.35">
      <c r="A789">
        <v>11035</v>
      </c>
      <c r="B789" t="s">
        <v>336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</row>
    <row r="790" spans="1:8" x14ac:dyDescent="0.35">
      <c r="A790">
        <v>11036</v>
      </c>
      <c r="B790" t="s">
        <v>102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</row>
    <row r="791" spans="1:8" x14ac:dyDescent="0.35">
      <c r="A791">
        <v>11037</v>
      </c>
      <c r="B791" t="s">
        <v>156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</row>
    <row r="792" spans="1:8" x14ac:dyDescent="0.35">
      <c r="A792">
        <v>11038</v>
      </c>
      <c r="B792" t="s">
        <v>336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</row>
    <row r="793" spans="1:8" x14ac:dyDescent="0.35">
      <c r="A793">
        <v>11039</v>
      </c>
      <c r="B793" t="s">
        <v>227</v>
      </c>
      <c r="C793">
        <v>1</v>
      </c>
      <c r="D793" s="1">
        <v>42115</v>
      </c>
      <c r="E793" s="1">
        <v>42143</v>
      </c>
      <c r="F793">
        <v>0</v>
      </c>
      <c r="G793">
        <v>2</v>
      </c>
      <c r="H793">
        <v>65</v>
      </c>
    </row>
    <row r="794" spans="1:8" x14ac:dyDescent="0.35">
      <c r="A794">
        <v>11040</v>
      </c>
      <c r="B794" t="s">
        <v>164</v>
      </c>
      <c r="C794">
        <v>4</v>
      </c>
      <c r="D794" s="1">
        <v>42116</v>
      </c>
      <c r="E794" s="1">
        <v>42144</v>
      </c>
      <c r="F794">
        <v>0</v>
      </c>
      <c r="G794">
        <v>3</v>
      </c>
      <c r="H794">
        <v>18.84</v>
      </c>
    </row>
    <row r="795" spans="1:8" x14ac:dyDescent="0.35">
      <c r="A795">
        <v>11041</v>
      </c>
      <c r="B795" t="s">
        <v>88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</row>
    <row r="796" spans="1:8" x14ac:dyDescent="0.35">
      <c r="A796">
        <v>11042</v>
      </c>
      <c r="B796" t="s">
        <v>93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</row>
    <row r="797" spans="1:8" x14ac:dyDescent="0.35">
      <c r="A797">
        <v>11043</v>
      </c>
      <c r="B797" t="s">
        <v>329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</row>
    <row r="798" spans="1:8" x14ac:dyDescent="0.35">
      <c r="A798">
        <v>11044</v>
      </c>
      <c r="B798" t="s">
        <v>395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</row>
    <row r="799" spans="1:8" x14ac:dyDescent="0.35">
      <c r="A799">
        <v>11045</v>
      </c>
      <c r="B799" t="s">
        <v>70</v>
      </c>
      <c r="C799">
        <v>6</v>
      </c>
      <c r="D799" s="1">
        <v>42117</v>
      </c>
      <c r="E799" s="1">
        <v>42145</v>
      </c>
      <c r="F799">
        <v>0</v>
      </c>
      <c r="G799">
        <v>2</v>
      </c>
      <c r="H799">
        <v>70.58</v>
      </c>
    </row>
    <row r="800" spans="1:8" x14ac:dyDescent="0.35">
      <c r="A800">
        <v>11046</v>
      </c>
      <c r="B800" t="s">
        <v>373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</row>
    <row r="801" spans="1:10" x14ac:dyDescent="0.35">
      <c r="A801">
        <v>11047</v>
      </c>
      <c r="B801" t="s">
        <v>110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</row>
    <row r="802" spans="1:10" x14ac:dyDescent="0.35">
      <c r="A802">
        <v>11048</v>
      </c>
      <c r="B802" t="s">
        <v>70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</row>
    <row r="803" spans="1:10" x14ac:dyDescent="0.35">
      <c r="A803">
        <v>11049</v>
      </c>
      <c r="B803" t="s">
        <v>160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</row>
    <row r="804" spans="1:10" x14ac:dyDescent="0.35">
      <c r="A804">
        <v>11050</v>
      </c>
      <c r="B804" t="s">
        <v>131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</row>
    <row r="805" spans="1:10" x14ac:dyDescent="0.35">
      <c r="A805">
        <v>11051</v>
      </c>
      <c r="B805" t="s">
        <v>203</v>
      </c>
      <c r="C805">
        <v>7</v>
      </c>
      <c r="D805" s="1">
        <v>42121</v>
      </c>
      <c r="E805" s="1">
        <v>42149</v>
      </c>
      <c r="F805">
        <v>0</v>
      </c>
      <c r="G805">
        <v>3</v>
      </c>
      <c r="H805">
        <v>2.79</v>
      </c>
    </row>
    <row r="806" spans="1:10" x14ac:dyDescent="0.35">
      <c r="A806">
        <v>11052</v>
      </c>
      <c r="B806" t="s">
        <v>174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</row>
    <row r="807" spans="1:10" x14ac:dyDescent="0.35">
      <c r="A807">
        <v>11053</v>
      </c>
      <c r="B807" t="s">
        <v>273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</row>
    <row r="808" spans="1:10" x14ac:dyDescent="0.35">
      <c r="A808">
        <v>11054</v>
      </c>
      <c r="B808" t="s">
        <v>79</v>
      </c>
      <c r="C808">
        <v>8</v>
      </c>
      <c r="D808" s="1">
        <v>42122</v>
      </c>
      <c r="E808" s="1">
        <v>42150</v>
      </c>
      <c r="F808">
        <v>0</v>
      </c>
      <c r="G808">
        <v>1</v>
      </c>
      <c r="H808">
        <v>0.33</v>
      </c>
    </row>
    <row r="809" spans="1:10" x14ac:dyDescent="0.35">
      <c r="A809">
        <v>11055</v>
      </c>
      <c r="B809" t="s">
        <v>178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</row>
    <row r="810" spans="1:10" x14ac:dyDescent="0.35">
      <c r="A810">
        <v>11056</v>
      </c>
      <c r="B810" t="s">
        <v>110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</row>
    <row r="811" spans="1:10" x14ac:dyDescent="0.35">
      <c r="A811">
        <v>11057</v>
      </c>
      <c r="B811" t="s">
        <v>252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</row>
    <row r="812" spans="1:10" x14ac:dyDescent="0.35">
      <c r="A812">
        <v>11058</v>
      </c>
      <c r="B812" t="s">
        <v>51</v>
      </c>
      <c r="C812">
        <v>9</v>
      </c>
      <c r="D812" s="1">
        <v>42123</v>
      </c>
      <c r="E812" s="1">
        <v>42151</v>
      </c>
      <c r="F812">
        <v>0</v>
      </c>
      <c r="G812">
        <v>3</v>
      </c>
      <c r="H812">
        <v>31.14</v>
      </c>
    </row>
    <row r="813" spans="1:10" x14ac:dyDescent="0.35">
      <c r="A813">
        <v>11059</v>
      </c>
      <c r="B813" t="s">
        <v>302</v>
      </c>
      <c r="C813">
        <v>2</v>
      </c>
      <c r="D813" s="1">
        <v>42123</v>
      </c>
      <c r="E813" s="1">
        <v>42165</v>
      </c>
      <c r="F813">
        <v>0</v>
      </c>
      <c r="G813">
        <v>2</v>
      </c>
      <c r="H813">
        <v>85.8</v>
      </c>
    </row>
    <row r="814" spans="1:10" x14ac:dyDescent="0.35">
      <c r="A814">
        <v>11060</v>
      </c>
      <c r="B814" t="s">
        <v>142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</row>
    <row r="815" spans="1:10" x14ac:dyDescent="0.35">
      <c r="A815">
        <v>11061</v>
      </c>
      <c r="B815" t="s">
        <v>164</v>
      </c>
      <c r="C815">
        <v>4</v>
      </c>
      <c r="D815" s="1">
        <v>42124</v>
      </c>
      <c r="E815" s="1">
        <v>42166</v>
      </c>
      <c r="F815">
        <v>0</v>
      </c>
      <c r="G815">
        <v>3</v>
      </c>
      <c r="H815">
        <v>14.01</v>
      </c>
    </row>
    <row r="816" spans="1:10" x14ac:dyDescent="0.35">
      <c r="A816">
        <v>11062</v>
      </c>
      <c r="B816" t="s">
        <v>298</v>
      </c>
      <c r="C816">
        <v>4</v>
      </c>
      <c r="D816" s="1">
        <v>42124</v>
      </c>
      <c r="E816" s="1">
        <v>42152</v>
      </c>
      <c r="F816">
        <v>0</v>
      </c>
      <c r="G816">
        <v>2</v>
      </c>
      <c r="H816">
        <v>29.93</v>
      </c>
      <c r="J816" t="s">
        <v>591</v>
      </c>
    </row>
    <row r="817" spans="1:8" x14ac:dyDescent="0.35">
      <c r="A817">
        <v>11063</v>
      </c>
      <c r="B817" t="s">
        <v>186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</row>
    <row r="818" spans="1:8" x14ac:dyDescent="0.35">
      <c r="A818">
        <v>11064</v>
      </c>
      <c r="B818" t="s">
        <v>317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</row>
    <row r="819" spans="1:8" x14ac:dyDescent="0.35">
      <c r="A819">
        <v>11065</v>
      </c>
      <c r="B819" t="s">
        <v>223</v>
      </c>
      <c r="C819">
        <v>8</v>
      </c>
      <c r="D819" s="1">
        <v>42125</v>
      </c>
      <c r="E819" s="1">
        <v>42153</v>
      </c>
      <c r="F819">
        <v>0</v>
      </c>
      <c r="G819">
        <v>1</v>
      </c>
      <c r="H819">
        <v>12.91</v>
      </c>
    </row>
    <row r="820" spans="1:8" x14ac:dyDescent="0.35">
      <c r="A820">
        <v>11066</v>
      </c>
      <c r="B820" t="s">
        <v>386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</row>
    <row r="821" spans="1:8" x14ac:dyDescent="0.35">
      <c r="A821">
        <v>11067</v>
      </c>
      <c r="B821" t="s">
        <v>102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</row>
    <row r="822" spans="1:8" x14ac:dyDescent="0.35">
      <c r="A822">
        <v>11068</v>
      </c>
      <c r="B822" t="s">
        <v>283</v>
      </c>
      <c r="C822">
        <v>8</v>
      </c>
      <c r="D822" s="1">
        <v>42128</v>
      </c>
      <c r="E822" s="1">
        <v>42156</v>
      </c>
      <c r="F822">
        <v>0</v>
      </c>
      <c r="G822">
        <v>2</v>
      </c>
      <c r="H822">
        <v>81.75</v>
      </c>
    </row>
    <row r="823" spans="1:8" x14ac:dyDescent="0.35">
      <c r="A823">
        <v>11069</v>
      </c>
      <c r="B823" t="s">
        <v>351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</row>
    <row r="824" spans="1:8" x14ac:dyDescent="0.35">
      <c r="A824">
        <v>11070</v>
      </c>
      <c r="B824" t="s">
        <v>215</v>
      </c>
      <c r="C824">
        <v>2</v>
      </c>
      <c r="D824" s="1">
        <v>42129</v>
      </c>
      <c r="E824" s="1">
        <v>42157</v>
      </c>
      <c r="F824">
        <v>0</v>
      </c>
      <c r="G824">
        <v>1</v>
      </c>
      <c r="H824">
        <v>136</v>
      </c>
    </row>
    <row r="825" spans="1:8" x14ac:dyDescent="0.35">
      <c r="A825">
        <v>11071</v>
      </c>
      <c r="B825" t="s">
        <v>223</v>
      </c>
      <c r="C825">
        <v>1</v>
      </c>
      <c r="D825" s="1">
        <v>42129</v>
      </c>
      <c r="E825" s="1">
        <v>42157</v>
      </c>
      <c r="F825">
        <v>0</v>
      </c>
      <c r="G825">
        <v>1</v>
      </c>
      <c r="H825">
        <v>0.93</v>
      </c>
    </row>
    <row r="826" spans="1:8" x14ac:dyDescent="0.35">
      <c r="A826">
        <v>11072</v>
      </c>
      <c r="B826" t="s">
        <v>113</v>
      </c>
      <c r="C826">
        <v>4</v>
      </c>
      <c r="D826" s="1">
        <v>42129</v>
      </c>
      <c r="E826" s="1">
        <v>42157</v>
      </c>
      <c r="F826">
        <v>0</v>
      </c>
      <c r="G826">
        <v>2</v>
      </c>
      <c r="H826">
        <v>258.64</v>
      </c>
    </row>
    <row r="827" spans="1:8" x14ac:dyDescent="0.35">
      <c r="A827">
        <v>11073</v>
      </c>
      <c r="B827" t="s">
        <v>270</v>
      </c>
      <c r="C827">
        <v>2</v>
      </c>
      <c r="D827" s="1">
        <v>42129</v>
      </c>
      <c r="E827" s="1">
        <v>42157</v>
      </c>
      <c r="F827">
        <v>0</v>
      </c>
      <c r="G827">
        <v>2</v>
      </c>
      <c r="H827">
        <v>24.95</v>
      </c>
    </row>
    <row r="828" spans="1:8" x14ac:dyDescent="0.35">
      <c r="A828">
        <v>11074</v>
      </c>
      <c r="B828" t="s">
        <v>324</v>
      </c>
      <c r="C828">
        <v>7</v>
      </c>
      <c r="D828" s="1">
        <v>42130</v>
      </c>
      <c r="E828" s="1">
        <v>42158</v>
      </c>
      <c r="F828">
        <v>0</v>
      </c>
      <c r="G828">
        <v>2</v>
      </c>
      <c r="H828">
        <v>18.440000000000001</v>
      </c>
    </row>
    <row r="829" spans="1:8" x14ac:dyDescent="0.35">
      <c r="A829">
        <v>11075</v>
      </c>
      <c r="B829" t="s">
        <v>305</v>
      </c>
      <c r="C829">
        <v>8</v>
      </c>
      <c r="D829" s="1">
        <v>42130</v>
      </c>
      <c r="E829" s="1">
        <v>42158</v>
      </c>
      <c r="F829">
        <v>0</v>
      </c>
      <c r="G829">
        <v>2</v>
      </c>
      <c r="H829">
        <v>6.19</v>
      </c>
    </row>
    <row r="830" spans="1:8" x14ac:dyDescent="0.35">
      <c r="A830">
        <v>11076</v>
      </c>
      <c r="B830" t="s">
        <v>66</v>
      </c>
      <c r="C830">
        <v>4</v>
      </c>
      <c r="D830" s="1">
        <v>42130</v>
      </c>
      <c r="E830" s="1">
        <v>42158</v>
      </c>
      <c r="F830">
        <v>0</v>
      </c>
      <c r="G830">
        <v>2</v>
      </c>
      <c r="H830">
        <v>38.28</v>
      </c>
    </row>
    <row r="831" spans="1:8" x14ac:dyDescent="0.35">
      <c r="A831">
        <v>11077</v>
      </c>
      <c r="B831" t="s">
        <v>293</v>
      </c>
      <c r="C831">
        <v>1</v>
      </c>
      <c r="D831" s="1">
        <v>42130</v>
      </c>
      <c r="E831" s="1">
        <v>42158</v>
      </c>
      <c r="F831">
        <v>0</v>
      </c>
      <c r="G831">
        <v>2</v>
      </c>
      <c r="H831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D60-F387-434D-8219-ED1D7B0B7CF2}">
  <dimension ref="A1:B4"/>
  <sheetViews>
    <sheetView workbookViewId="0"/>
  </sheetViews>
  <sheetFormatPr defaultRowHeight="14.5" x14ac:dyDescent="0.35"/>
  <cols>
    <col min="1" max="1" width="11.26953125" bestFit="1" customWidth="1"/>
    <col min="2" max="2" width="15.81640625" bestFit="1" customWidth="1"/>
  </cols>
  <sheetData>
    <row r="1" spans="1:2" x14ac:dyDescent="0.35">
      <c r="A1" t="s">
        <v>423</v>
      </c>
      <c r="B1" t="s">
        <v>20</v>
      </c>
    </row>
    <row r="2" spans="1:2" x14ac:dyDescent="0.35">
      <c r="A2">
        <v>1</v>
      </c>
      <c r="B2" t="s">
        <v>575</v>
      </c>
    </row>
    <row r="3" spans="1:2" x14ac:dyDescent="0.35">
      <c r="A3">
        <v>2</v>
      </c>
      <c r="B3" t="s">
        <v>576</v>
      </c>
    </row>
    <row r="4" spans="1:2" x14ac:dyDescent="0.35">
      <c r="A4">
        <v>3</v>
      </c>
      <c r="B4" t="s">
        <v>577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2152-2B52-418D-8358-65E07F543C23}">
  <dimension ref="A1:N2156"/>
  <sheetViews>
    <sheetView topLeftCell="C1" workbookViewId="0">
      <selection activeCell="I2" sqref="I2"/>
    </sheetView>
  </sheetViews>
  <sheetFormatPr defaultRowHeight="14.5" x14ac:dyDescent="0.35"/>
  <cols>
    <col min="1" max="1" width="10.1796875" customWidth="1"/>
    <col min="2" max="2" width="11.90625" customWidth="1"/>
    <col min="3" max="3" width="11.453125" customWidth="1"/>
    <col min="4" max="4" width="14.36328125" customWidth="1"/>
    <col min="5" max="5" width="28.81640625" bestFit="1" customWidth="1"/>
    <col min="6" max="6" width="11.81640625" customWidth="1"/>
    <col min="7" max="7" width="15.453125" customWidth="1"/>
    <col min="9" max="9" width="11.26953125" customWidth="1"/>
    <col min="10" max="10" width="11.453125" bestFit="1" customWidth="1"/>
    <col min="11" max="11" width="15.54296875" bestFit="1" customWidth="1"/>
    <col min="12" max="12" width="10.08984375" bestFit="1" customWidth="1"/>
    <col min="13" max="13" width="12.1796875" bestFit="1" customWidth="1"/>
    <col min="14" max="14" width="18.6328125" bestFit="1" customWidth="1"/>
  </cols>
  <sheetData>
    <row r="1" spans="1:14" x14ac:dyDescent="0.35">
      <c r="A1" t="s">
        <v>580</v>
      </c>
      <c r="B1" s="10" t="s">
        <v>581</v>
      </c>
      <c r="C1" s="4" t="s">
        <v>582</v>
      </c>
      <c r="D1" s="7" t="s">
        <v>583</v>
      </c>
      <c r="E1" t="s">
        <v>584</v>
      </c>
      <c r="F1" t="s">
        <v>579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592</v>
      </c>
      <c r="N1" t="s">
        <v>593</v>
      </c>
    </row>
    <row r="2" spans="1:14" x14ac:dyDescent="0.35">
      <c r="A2" s="2">
        <v>10248</v>
      </c>
      <c r="B2" s="11">
        <v>11</v>
      </c>
      <c r="C2" s="5">
        <v>14</v>
      </c>
      <c r="D2" s="8">
        <v>12</v>
      </c>
      <c r="E2" s="2" t="str">
        <f>_xlfn.XLOOKUP(B2,products[productID],products[productName],"Not available",0)</f>
        <v>Queso Cabrales</v>
      </c>
      <c r="F2">
        <f>_xlfn.XLOOKUP(B2,products[productID],products[categoryID],"Not found",0)</f>
        <v>4</v>
      </c>
      <c r="G2" t="str">
        <f>_xlfn.XLOOKUP(F2,categories[categoryID],categories[categoryName],"not found",0)</f>
        <v>Dairy Products</v>
      </c>
      <c r="H2" s="4">
        <f>Table8[[#This Row],[Unit_price]]*Table8[[#This Row],[Quantity_sold]]</f>
        <v>168</v>
      </c>
      <c r="I2" t="str">
        <f>_xlfn.XLOOKUP(Table8[[#This Row],[orderId]],orders[orderID],orders[customerID],"not seen",0)</f>
        <v>VINET</v>
      </c>
      <c r="J2">
        <f>_xlfn.XLOOKUP(Table8[[#This Row],[orderId]],orders[orderID],orders[employeeID],"not found",0)</f>
        <v>5</v>
      </c>
      <c r="K2" t="str">
        <f>_xlfn.XLOOKUP(Table8[[#This Row],[Employee_id]],employees[employeeID],employees[employeeName],"Not found",0)</f>
        <v>Steven Buchanan</v>
      </c>
      <c r="L2" s="1">
        <f>_xlfn.XLOOKUP(Table8[[#This Row],[orderId]],orders[orderID],orders[orderDate],"not found",0)</f>
        <v>41459</v>
      </c>
      <c r="M2" s="1">
        <f>VLOOKUP(Table8[[#This Row],[orderId]],orders[],6,0)</f>
        <v>41471</v>
      </c>
      <c r="N2">
        <f>Table8[[#This Row],[Shipped date]]-Table8[[#This Row],[order_date]]</f>
        <v>12</v>
      </c>
    </row>
    <row r="3" spans="1:14" x14ac:dyDescent="0.35">
      <c r="A3" s="3">
        <v>10248</v>
      </c>
      <c r="B3" s="12">
        <v>42</v>
      </c>
      <c r="C3" s="6">
        <v>9.8000000000000007</v>
      </c>
      <c r="D3" s="9">
        <v>10</v>
      </c>
      <c r="E3" s="2" t="str">
        <f>_xlfn.XLOOKUP(B3,products[productID],products[productName],"Not available",0)</f>
        <v>Singaporean Hokkien Fried Mee</v>
      </c>
      <c r="F3">
        <f>_xlfn.XLOOKUP(B3,products[productID],products[categoryID],"Not found",0)</f>
        <v>5</v>
      </c>
      <c r="G3" t="str">
        <f>_xlfn.XLOOKUP(F3,categories[categoryID],categories[categoryName],"not found",0)</f>
        <v>Grains &amp; Cereals</v>
      </c>
      <c r="H3" s="4">
        <f>Table8[[#This Row],[Unit_price]]*Table8[[#This Row],[Quantity_sold]]</f>
        <v>98</v>
      </c>
      <c r="I3" t="str">
        <f>_xlfn.XLOOKUP(Table8[[#This Row],[orderId]],orders[orderID],orders[customerID],"not seen",0)</f>
        <v>VINET</v>
      </c>
      <c r="J3">
        <f>_xlfn.XLOOKUP(Table8[[#This Row],[orderId]],orders[orderID],orders[employeeID],"not found",0)</f>
        <v>5</v>
      </c>
      <c r="K3" t="str">
        <f>_xlfn.XLOOKUP(Table8[[#This Row],[Employee_id]],employees[employeeID],employees[employeeName],"Not found",0)</f>
        <v>Steven Buchanan</v>
      </c>
      <c r="L3" s="1">
        <f>_xlfn.XLOOKUP(Table8[[#This Row],[orderId]],orders[orderID],orders[orderDate],"not found",0)</f>
        <v>41459</v>
      </c>
      <c r="M3" s="1">
        <f>VLOOKUP(Table8[[#This Row],[orderId]],orders[],6,0)</f>
        <v>41471</v>
      </c>
      <c r="N3">
        <f>Table8[[#This Row],[Shipped date]]-Table8[[#This Row],[order_date]]</f>
        <v>12</v>
      </c>
    </row>
    <row r="4" spans="1:14" x14ac:dyDescent="0.35">
      <c r="A4" s="2">
        <v>10248</v>
      </c>
      <c r="B4" s="11">
        <v>72</v>
      </c>
      <c r="C4" s="5">
        <v>34.799999999999997</v>
      </c>
      <c r="D4" s="8">
        <v>5</v>
      </c>
      <c r="E4" s="2" t="str">
        <f>_xlfn.XLOOKUP(B4,products[productID],products[productName],"Not available",0)</f>
        <v>Mozzarella di Giovanni</v>
      </c>
      <c r="F4">
        <f>_xlfn.XLOOKUP(B4,products[productID],products[categoryID],"Not found",0)</f>
        <v>4</v>
      </c>
      <c r="G4" t="str">
        <f>_xlfn.XLOOKUP(F4,categories[categoryID],categories[categoryName],"not found",0)</f>
        <v>Dairy Products</v>
      </c>
      <c r="H4" s="4">
        <f>Table8[[#This Row],[Unit_price]]*Table8[[#This Row],[Quantity_sold]]</f>
        <v>174</v>
      </c>
      <c r="I4" t="str">
        <f>_xlfn.XLOOKUP(Table8[[#This Row],[orderId]],orders[orderID],orders[customerID],"not seen",0)</f>
        <v>VINET</v>
      </c>
      <c r="J4">
        <f>_xlfn.XLOOKUP(Table8[[#This Row],[orderId]],orders[orderID],orders[employeeID],"not found",0)</f>
        <v>5</v>
      </c>
      <c r="K4" t="str">
        <f>_xlfn.XLOOKUP(Table8[[#This Row],[Employee_id]],employees[employeeID],employees[employeeName],"Not found",0)</f>
        <v>Steven Buchanan</v>
      </c>
      <c r="L4" s="1">
        <f>_xlfn.XLOOKUP(Table8[[#This Row],[orderId]],orders[orderID],orders[orderDate],"not found",0)</f>
        <v>41459</v>
      </c>
      <c r="M4" s="1">
        <f>VLOOKUP(Table8[[#This Row],[orderId]],orders[],6,0)</f>
        <v>41471</v>
      </c>
      <c r="N4">
        <f>Table8[[#This Row],[Shipped date]]-Table8[[#This Row],[order_date]]</f>
        <v>12</v>
      </c>
    </row>
    <row r="5" spans="1:14" x14ac:dyDescent="0.35">
      <c r="A5" s="3">
        <v>10249</v>
      </c>
      <c r="B5" s="12">
        <v>14</v>
      </c>
      <c r="C5" s="6">
        <v>18.600000000000001</v>
      </c>
      <c r="D5" s="9">
        <v>9</v>
      </c>
      <c r="E5" s="2" t="str">
        <f>_xlfn.XLOOKUP(B5,products[productID],products[productName],"Not available",0)</f>
        <v>Tofu</v>
      </c>
      <c r="F5">
        <f>_xlfn.XLOOKUP(B5,products[productID],products[categoryID],"Not found",0)</f>
        <v>7</v>
      </c>
      <c r="G5" t="str">
        <f>_xlfn.XLOOKUP(F5,categories[categoryID],categories[categoryName],"not found",0)</f>
        <v>Produce</v>
      </c>
      <c r="H5" s="4">
        <f>Table8[[#This Row],[Unit_price]]*Table8[[#This Row],[Quantity_sold]]</f>
        <v>167.4</v>
      </c>
      <c r="I5" t="str">
        <f>_xlfn.XLOOKUP(Table8[[#This Row],[orderId]],orders[orderID],orders[customerID],"not seen",0)</f>
        <v>TOMSP</v>
      </c>
      <c r="J5">
        <f>_xlfn.XLOOKUP(Table8[[#This Row],[orderId]],orders[orderID],orders[employeeID],"not found",0)</f>
        <v>6</v>
      </c>
      <c r="K5" t="str">
        <f>_xlfn.XLOOKUP(Table8[[#This Row],[Employee_id]],employees[employeeID],employees[employeeName],"Not found",0)</f>
        <v>Michael Suyama</v>
      </c>
      <c r="L5" s="1">
        <f>_xlfn.XLOOKUP(Table8[[#This Row],[orderId]],orders[orderID],orders[orderDate],"not found",0)</f>
        <v>41460</v>
      </c>
      <c r="M5" s="1">
        <f>VLOOKUP(Table8[[#This Row],[orderId]],orders[],6,0)</f>
        <v>41465</v>
      </c>
      <c r="N5">
        <f>Table8[[#This Row],[Shipped date]]-Table8[[#This Row],[order_date]]</f>
        <v>5</v>
      </c>
    </row>
    <row r="6" spans="1:14" x14ac:dyDescent="0.35">
      <c r="A6" s="2">
        <v>10249</v>
      </c>
      <c r="B6" s="11">
        <v>51</v>
      </c>
      <c r="C6" s="5">
        <v>42.4</v>
      </c>
      <c r="D6" s="8">
        <v>40</v>
      </c>
      <c r="E6" s="2" t="str">
        <f>_xlfn.XLOOKUP(B6,products[productID],products[productName],"Not available",0)</f>
        <v>Manjimup Dried Apples</v>
      </c>
      <c r="F6">
        <f>_xlfn.XLOOKUP(B6,products[productID],products[categoryID],"Not found",0)</f>
        <v>7</v>
      </c>
      <c r="G6" t="str">
        <f>_xlfn.XLOOKUP(F6,categories[categoryID],categories[categoryName],"not found",0)</f>
        <v>Produce</v>
      </c>
      <c r="H6" s="4">
        <f>Table8[[#This Row],[Unit_price]]*Table8[[#This Row],[Quantity_sold]]</f>
        <v>1696</v>
      </c>
      <c r="I6" t="str">
        <f>_xlfn.XLOOKUP(Table8[[#This Row],[orderId]],orders[orderID],orders[customerID],"not seen",0)</f>
        <v>TOMSP</v>
      </c>
      <c r="J6">
        <f>_xlfn.XLOOKUP(Table8[[#This Row],[orderId]],orders[orderID],orders[employeeID],"not found",0)</f>
        <v>6</v>
      </c>
      <c r="K6" t="str">
        <f>_xlfn.XLOOKUP(Table8[[#This Row],[Employee_id]],employees[employeeID],employees[employeeName],"Not found",0)</f>
        <v>Michael Suyama</v>
      </c>
      <c r="L6" s="1">
        <f>_xlfn.XLOOKUP(Table8[[#This Row],[orderId]],orders[orderID],orders[orderDate],"not found",0)</f>
        <v>41460</v>
      </c>
      <c r="M6" s="1">
        <f>VLOOKUP(Table8[[#This Row],[orderId]],orders[],6,0)</f>
        <v>41465</v>
      </c>
      <c r="N6">
        <f>Table8[[#This Row],[Shipped date]]-Table8[[#This Row],[order_date]]</f>
        <v>5</v>
      </c>
    </row>
    <row r="7" spans="1:14" x14ac:dyDescent="0.35">
      <c r="A7" s="3">
        <v>10250</v>
      </c>
      <c r="B7" s="12">
        <v>41</v>
      </c>
      <c r="C7" s="6">
        <v>7.7</v>
      </c>
      <c r="D7" s="9">
        <v>10</v>
      </c>
      <c r="E7" s="2" t="str">
        <f>_xlfn.XLOOKUP(B7,products[productID],products[productName],"Not available",0)</f>
        <v>Jack's New England Clam Chowder</v>
      </c>
      <c r="F7">
        <f>_xlfn.XLOOKUP(B7,products[productID],products[categoryID],"Not found",0)</f>
        <v>8</v>
      </c>
      <c r="G7" t="str">
        <f>_xlfn.XLOOKUP(F7,categories[categoryID],categories[categoryName],"not found",0)</f>
        <v>Seafood</v>
      </c>
      <c r="H7" s="4">
        <f>Table8[[#This Row],[Unit_price]]*Table8[[#This Row],[Quantity_sold]]</f>
        <v>77</v>
      </c>
      <c r="I7" t="str">
        <f>_xlfn.XLOOKUP(Table8[[#This Row],[orderId]],orders[orderID],orders[customerID],"not seen",0)</f>
        <v>HANAR</v>
      </c>
      <c r="J7">
        <f>_xlfn.XLOOKUP(Table8[[#This Row],[orderId]],orders[orderID],orders[employeeID],"not found",0)</f>
        <v>4</v>
      </c>
      <c r="K7" t="str">
        <f>_xlfn.XLOOKUP(Table8[[#This Row],[Employee_id]],employees[employeeID],employees[employeeName],"Not found",0)</f>
        <v>Margaret Peacock</v>
      </c>
      <c r="L7" s="1">
        <f>_xlfn.XLOOKUP(Table8[[#This Row],[orderId]],orders[orderID],orders[orderDate],"not found",0)</f>
        <v>41463</v>
      </c>
      <c r="M7" s="1">
        <f>VLOOKUP(Table8[[#This Row],[orderId]],orders[],6,0)</f>
        <v>41467</v>
      </c>
      <c r="N7">
        <f>Table8[[#This Row],[Shipped date]]-Table8[[#This Row],[order_date]]</f>
        <v>4</v>
      </c>
    </row>
    <row r="8" spans="1:14" x14ac:dyDescent="0.35">
      <c r="A8" s="2">
        <v>10250</v>
      </c>
      <c r="B8" s="11">
        <v>51</v>
      </c>
      <c r="C8" s="5">
        <v>42.4</v>
      </c>
      <c r="D8" s="8">
        <v>35</v>
      </c>
      <c r="E8" s="2" t="str">
        <f>_xlfn.XLOOKUP(B8,products[productID],products[productName],"Not available",0)</f>
        <v>Manjimup Dried Apples</v>
      </c>
      <c r="F8">
        <f>_xlfn.XLOOKUP(B8,products[productID],products[categoryID],"Not found",0)</f>
        <v>7</v>
      </c>
      <c r="G8" t="str">
        <f>_xlfn.XLOOKUP(F8,categories[categoryID],categories[categoryName],"not found",0)</f>
        <v>Produce</v>
      </c>
      <c r="H8" s="4">
        <f>Table8[[#This Row],[Unit_price]]*Table8[[#This Row],[Quantity_sold]]</f>
        <v>1484</v>
      </c>
      <c r="I8" t="str">
        <f>_xlfn.XLOOKUP(Table8[[#This Row],[orderId]],orders[orderID],orders[customerID],"not seen",0)</f>
        <v>HANAR</v>
      </c>
      <c r="J8">
        <f>_xlfn.XLOOKUP(Table8[[#This Row],[orderId]],orders[orderID],orders[employeeID],"not found",0)</f>
        <v>4</v>
      </c>
      <c r="K8" t="str">
        <f>_xlfn.XLOOKUP(Table8[[#This Row],[Employee_id]],employees[employeeID],employees[employeeName],"Not found",0)</f>
        <v>Margaret Peacock</v>
      </c>
      <c r="L8" s="1">
        <f>_xlfn.XLOOKUP(Table8[[#This Row],[orderId]],orders[orderID],orders[orderDate],"not found",0)</f>
        <v>41463</v>
      </c>
      <c r="M8" s="1">
        <f>VLOOKUP(Table8[[#This Row],[orderId]],orders[],6,0)</f>
        <v>41467</v>
      </c>
      <c r="N8">
        <f>Table8[[#This Row],[Shipped date]]-Table8[[#This Row],[order_date]]</f>
        <v>4</v>
      </c>
    </row>
    <row r="9" spans="1:14" x14ac:dyDescent="0.35">
      <c r="A9" s="3">
        <v>10250</v>
      </c>
      <c r="B9" s="12">
        <v>65</v>
      </c>
      <c r="C9" s="6">
        <v>16.8</v>
      </c>
      <c r="D9" s="9">
        <v>15</v>
      </c>
      <c r="E9" s="2" t="str">
        <f>_xlfn.XLOOKUP(B9,products[productID],products[productName],"Not available",0)</f>
        <v>Louisiana Fiery Hot Pepper Sauce</v>
      </c>
      <c r="F9">
        <f>_xlfn.XLOOKUP(B9,products[productID],products[categoryID],"Not found",0)</f>
        <v>2</v>
      </c>
      <c r="G9" t="str">
        <f>_xlfn.XLOOKUP(F9,categories[categoryID],categories[categoryName],"not found",0)</f>
        <v>Condiments</v>
      </c>
      <c r="H9" s="4">
        <f>Table8[[#This Row],[Unit_price]]*Table8[[#This Row],[Quantity_sold]]</f>
        <v>252</v>
      </c>
      <c r="I9" t="str">
        <f>_xlfn.XLOOKUP(Table8[[#This Row],[orderId]],orders[orderID],orders[customerID],"not seen",0)</f>
        <v>HANAR</v>
      </c>
      <c r="J9">
        <f>_xlfn.XLOOKUP(Table8[[#This Row],[orderId]],orders[orderID],orders[employeeID],"not found",0)</f>
        <v>4</v>
      </c>
      <c r="K9" t="str">
        <f>_xlfn.XLOOKUP(Table8[[#This Row],[Employee_id]],employees[employeeID],employees[employeeName],"Not found",0)</f>
        <v>Margaret Peacock</v>
      </c>
      <c r="L9" s="1">
        <f>_xlfn.XLOOKUP(Table8[[#This Row],[orderId]],orders[orderID],orders[orderDate],"not found",0)</f>
        <v>41463</v>
      </c>
      <c r="M9" s="1">
        <f>VLOOKUP(Table8[[#This Row],[orderId]],orders[],6,0)</f>
        <v>41467</v>
      </c>
      <c r="N9">
        <f>Table8[[#This Row],[Shipped date]]-Table8[[#This Row],[order_date]]</f>
        <v>4</v>
      </c>
    </row>
    <row r="10" spans="1:14" x14ac:dyDescent="0.35">
      <c r="A10" s="2">
        <v>10251</v>
      </c>
      <c r="B10" s="11">
        <v>22</v>
      </c>
      <c r="C10" s="5">
        <v>16.8</v>
      </c>
      <c r="D10" s="8">
        <v>6</v>
      </c>
      <c r="E10" s="2" t="str">
        <f>_xlfn.XLOOKUP(B10,products[productID],products[productName],"Not available",0)</f>
        <v>Gustaf's Knackebröd</v>
      </c>
      <c r="F10">
        <f>_xlfn.XLOOKUP(B10,products[productID],products[categoryID],"Not found",0)</f>
        <v>5</v>
      </c>
      <c r="G10" t="str">
        <f>_xlfn.XLOOKUP(F10,categories[categoryID],categories[categoryName],"not found",0)</f>
        <v>Grains &amp; Cereals</v>
      </c>
      <c r="H10" s="4">
        <f>Table8[[#This Row],[Unit_price]]*Table8[[#This Row],[Quantity_sold]]</f>
        <v>100.80000000000001</v>
      </c>
      <c r="I10" t="str">
        <f>_xlfn.XLOOKUP(Table8[[#This Row],[orderId]],orders[orderID],orders[customerID],"not seen",0)</f>
        <v>VICTE</v>
      </c>
      <c r="J10">
        <f>_xlfn.XLOOKUP(Table8[[#This Row],[orderId]],orders[orderID],orders[employeeID],"not found",0)</f>
        <v>3</v>
      </c>
      <c r="K10" t="str">
        <f>_xlfn.XLOOKUP(Table8[[#This Row],[Employee_id]],employees[employeeID],employees[employeeName],"Not found",0)</f>
        <v>Janet Leverling</v>
      </c>
      <c r="L10" s="1">
        <f>_xlfn.XLOOKUP(Table8[[#This Row],[orderId]],orders[orderID],orders[orderDate],"not found",0)</f>
        <v>41463</v>
      </c>
      <c r="M10" s="1">
        <f>VLOOKUP(Table8[[#This Row],[orderId]],orders[],6,0)</f>
        <v>41470</v>
      </c>
      <c r="N10">
        <f>Table8[[#This Row],[Shipped date]]-Table8[[#This Row],[order_date]]</f>
        <v>7</v>
      </c>
    </row>
    <row r="11" spans="1:14" x14ac:dyDescent="0.35">
      <c r="A11" s="3">
        <v>10251</v>
      </c>
      <c r="B11" s="12">
        <v>57</v>
      </c>
      <c r="C11" s="6">
        <v>15.6</v>
      </c>
      <c r="D11" s="9">
        <v>15</v>
      </c>
      <c r="E11" s="2" t="str">
        <f>_xlfn.XLOOKUP(B11,products[productID],products[productName],"Not available",0)</f>
        <v>Ravioli Angelo</v>
      </c>
      <c r="F11">
        <f>_xlfn.XLOOKUP(B11,products[productID],products[categoryID],"Not found",0)</f>
        <v>5</v>
      </c>
      <c r="G11" t="str">
        <f>_xlfn.XLOOKUP(F11,categories[categoryID],categories[categoryName],"not found",0)</f>
        <v>Grains &amp; Cereals</v>
      </c>
      <c r="H11" s="4">
        <f>Table8[[#This Row],[Unit_price]]*Table8[[#This Row],[Quantity_sold]]</f>
        <v>234</v>
      </c>
      <c r="I11" t="str">
        <f>_xlfn.XLOOKUP(Table8[[#This Row],[orderId]],orders[orderID],orders[customerID],"not seen",0)</f>
        <v>VICTE</v>
      </c>
      <c r="J11">
        <f>_xlfn.XLOOKUP(Table8[[#This Row],[orderId]],orders[orderID],orders[employeeID],"not found",0)</f>
        <v>3</v>
      </c>
      <c r="K11" t="str">
        <f>_xlfn.XLOOKUP(Table8[[#This Row],[Employee_id]],employees[employeeID],employees[employeeName],"Not found",0)</f>
        <v>Janet Leverling</v>
      </c>
      <c r="L11" s="1">
        <f>_xlfn.XLOOKUP(Table8[[#This Row],[orderId]],orders[orderID],orders[orderDate],"not found",0)</f>
        <v>41463</v>
      </c>
      <c r="M11" s="1">
        <f>VLOOKUP(Table8[[#This Row],[orderId]],orders[],6,0)</f>
        <v>41470</v>
      </c>
      <c r="N11">
        <f>Table8[[#This Row],[Shipped date]]-Table8[[#This Row],[order_date]]</f>
        <v>7</v>
      </c>
    </row>
    <row r="12" spans="1:14" x14ac:dyDescent="0.35">
      <c r="A12" s="2">
        <v>10251</v>
      </c>
      <c r="B12" s="11">
        <v>65</v>
      </c>
      <c r="C12" s="5">
        <v>16.8</v>
      </c>
      <c r="D12" s="8">
        <v>20</v>
      </c>
      <c r="E12" s="2" t="str">
        <f>_xlfn.XLOOKUP(B12,products[productID],products[productName],"Not available",0)</f>
        <v>Louisiana Fiery Hot Pepper Sauce</v>
      </c>
      <c r="F12">
        <f>_xlfn.XLOOKUP(B12,products[productID],products[categoryID],"Not found",0)</f>
        <v>2</v>
      </c>
      <c r="G12" t="str">
        <f>_xlfn.XLOOKUP(F12,categories[categoryID],categories[categoryName],"not found",0)</f>
        <v>Condiments</v>
      </c>
      <c r="H12" s="4">
        <f>Table8[[#This Row],[Unit_price]]*Table8[[#This Row],[Quantity_sold]]</f>
        <v>336</v>
      </c>
      <c r="I12" t="str">
        <f>_xlfn.XLOOKUP(Table8[[#This Row],[orderId]],orders[orderID],orders[customerID],"not seen",0)</f>
        <v>VICTE</v>
      </c>
      <c r="J12">
        <f>_xlfn.XLOOKUP(Table8[[#This Row],[orderId]],orders[orderID],orders[employeeID],"not found",0)</f>
        <v>3</v>
      </c>
      <c r="K12" t="str">
        <f>_xlfn.XLOOKUP(Table8[[#This Row],[Employee_id]],employees[employeeID],employees[employeeName],"Not found",0)</f>
        <v>Janet Leverling</v>
      </c>
      <c r="L12" s="1">
        <f>_xlfn.XLOOKUP(Table8[[#This Row],[orderId]],orders[orderID],orders[orderDate],"not found",0)</f>
        <v>41463</v>
      </c>
      <c r="M12" s="1">
        <f>VLOOKUP(Table8[[#This Row],[orderId]],orders[],6,0)</f>
        <v>41470</v>
      </c>
      <c r="N12">
        <f>Table8[[#This Row],[Shipped date]]-Table8[[#This Row],[order_date]]</f>
        <v>7</v>
      </c>
    </row>
    <row r="13" spans="1:14" x14ac:dyDescent="0.35">
      <c r="A13" s="3">
        <v>10252</v>
      </c>
      <c r="B13" s="12">
        <v>20</v>
      </c>
      <c r="C13" s="6">
        <v>64.8</v>
      </c>
      <c r="D13" s="9">
        <v>40</v>
      </c>
      <c r="E13" s="2" t="str">
        <f>_xlfn.XLOOKUP(B13,products[productID],products[productName],"Not available",0)</f>
        <v>Sir Rodney's Marmalade</v>
      </c>
      <c r="F13">
        <f>_xlfn.XLOOKUP(B13,products[productID],products[categoryID],"Not found",0)</f>
        <v>3</v>
      </c>
      <c r="G13" t="str">
        <f>_xlfn.XLOOKUP(F13,categories[categoryID],categories[categoryName],"not found",0)</f>
        <v>Confections</v>
      </c>
      <c r="H13" s="4">
        <f>Table8[[#This Row],[Unit_price]]*Table8[[#This Row],[Quantity_sold]]</f>
        <v>2592</v>
      </c>
      <c r="I13" t="str">
        <f>_xlfn.XLOOKUP(Table8[[#This Row],[orderId]],orders[orderID],orders[customerID],"not seen",0)</f>
        <v>SUPRD</v>
      </c>
      <c r="J13">
        <f>_xlfn.XLOOKUP(Table8[[#This Row],[orderId]],orders[orderID],orders[employeeID],"not found",0)</f>
        <v>4</v>
      </c>
      <c r="K13" t="str">
        <f>_xlfn.XLOOKUP(Table8[[#This Row],[Employee_id]],employees[employeeID],employees[employeeName],"Not found",0)</f>
        <v>Margaret Peacock</v>
      </c>
      <c r="L13" s="1">
        <f>_xlfn.XLOOKUP(Table8[[#This Row],[orderId]],orders[orderID],orders[orderDate],"not found",0)</f>
        <v>41464</v>
      </c>
      <c r="M13" s="1">
        <f>VLOOKUP(Table8[[#This Row],[orderId]],orders[],6,0)</f>
        <v>41466</v>
      </c>
      <c r="N13">
        <f>Table8[[#This Row],[Shipped date]]-Table8[[#This Row],[order_date]]</f>
        <v>2</v>
      </c>
    </row>
    <row r="14" spans="1:14" x14ac:dyDescent="0.35">
      <c r="A14" s="2">
        <v>10252</v>
      </c>
      <c r="B14" s="11">
        <v>33</v>
      </c>
      <c r="C14" s="5">
        <v>2</v>
      </c>
      <c r="D14" s="8">
        <v>25</v>
      </c>
      <c r="E14" s="2" t="str">
        <f>_xlfn.XLOOKUP(B14,products[productID],products[productName],"Not available",0)</f>
        <v>Geitost</v>
      </c>
      <c r="F14">
        <f>_xlfn.XLOOKUP(B14,products[productID],products[categoryID],"Not found",0)</f>
        <v>4</v>
      </c>
      <c r="G14" t="str">
        <f>_xlfn.XLOOKUP(F14,categories[categoryID],categories[categoryName],"not found",0)</f>
        <v>Dairy Products</v>
      </c>
      <c r="H14" s="4">
        <f>Table8[[#This Row],[Unit_price]]*Table8[[#This Row],[Quantity_sold]]</f>
        <v>50</v>
      </c>
      <c r="I14" t="str">
        <f>_xlfn.XLOOKUP(Table8[[#This Row],[orderId]],orders[orderID],orders[customerID],"not seen",0)</f>
        <v>SUPRD</v>
      </c>
      <c r="J14">
        <f>_xlfn.XLOOKUP(Table8[[#This Row],[orderId]],orders[orderID],orders[employeeID],"not found",0)</f>
        <v>4</v>
      </c>
      <c r="K14" t="str">
        <f>_xlfn.XLOOKUP(Table8[[#This Row],[Employee_id]],employees[employeeID],employees[employeeName],"Not found",0)</f>
        <v>Margaret Peacock</v>
      </c>
      <c r="L14" s="1">
        <f>_xlfn.XLOOKUP(Table8[[#This Row],[orderId]],orders[orderID],orders[orderDate],"not found",0)</f>
        <v>41464</v>
      </c>
      <c r="M14" s="1">
        <f>VLOOKUP(Table8[[#This Row],[orderId]],orders[],6,0)</f>
        <v>41466</v>
      </c>
      <c r="N14">
        <f>Table8[[#This Row],[Shipped date]]-Table8[[#This Row],[order_date]]</f>
        <v>2</v>
      </c>
    </row>
    <row r="15" spans="1:14" x14ac:dyDescent="0.35">
      <c r="A15" s="3">
        <v>10252</v>
      </c>
      <c r="B15" s="12">
        <v>60</v>
      </c>
      <c r="C15" s="6">
        <v>27.2</v>
      </c>
      <c r="D15" s="9">
        <v>40</v>
      </c>
      <c r="E15" s="2" t="str">
        <f>_xlfn.XLOOKUP(B15,products[productID],products[productName],"Not available",0)</f>
        <v>Camembert Pierrot</v>
      </c>
      <c r="F15">
        <f>_xlfn.XLOOKUP(B15,products[productID],products[categoryID],"Not found",0)</f>
        <v>4</v>
      </c>
      <c r="G15" t="str">
        <f>_xlfn.XLOOKUP(F15,categories[categoryID],categories[categoryName],"not found",0)</f>
        <v>Dairy Products</v>
      </c>
      <c r="H15" s="4">
        <f>Table8[[#This Row],[Unit_price]]*Table8[[#This Row],[Quantity_sold]]</f>
        <v>1088</v>
      </c>
      <c r="I15" t="str">
        <f>_xlfn.XLOOKUP(Table8[[#This Row],[orderId]],orders[orderID],orders[customerID],"not seen",0)</f>
        <v>SUPRD</v>
      </c>
      <c r="J15">
        <f>_xlfn.XLOOKUP(Table8[[#This Row],[orderId]],orders[orderID],orders[employeeID],"not found",0)</f>
        <v>4</v>
      </c>
      <c r="K15" t="str">
        <f>_xlfn.XLOOKUP(Table8[[#This Row],[Employee_id]],employees[employeeID],employees[employeeName],"Not found",0)</f>
        <v>Margaret Peacock</v>
      </c>
      <c r="L15" s="1">
        <f>_xlfn.XLOOKUP(Table8[[#This Row],[orderId]],orders[orderID],orders[orderDate],"not found",0)</f>
        <v>41464</v>
      </c>
      <c r="M15" s="1">
        <f>VLOOKUP(Table8[[#This Row],[orderId]],orders[],6,0)</f>
        <v>41466</v>
      </c>
      <c r="N15">
        <f>Table8[[#This Row],[Shipped date]]-Table8[[#This Row],[order_date]]</f>
        <v>2</v>
      </c>
    </row>
    <row r="16" spans="1:14" x14ac:dyDescent="0.35">
      <c r="A16" s="2">
        <v>10253</v>
      </c>
      <c r="B16" s="11">
        <v>31</v>
      </c>
      <c r="C16" s="5">
        <v>10</v>
      </c>
      <c r="D16" s="8">
        <v>20</v>
      </c>
      <c r="E16" s="2" t="str">
        <f>_xlfn.XLOOKUP(B16,products[productID],products[productName],"Not available",0)</f>
        <v>Gorgonzola Telino</v>
      </c>
      <c r="F16">
        <f>_xlfn.XLOOKUP(B16,products[productID],products[categoryID],"Not found",0)</f>
        <v>4</v>
      </c>
      <c r="G16" t="str">
        <f>_xlfn.XLOOKUP(F16,categories[categoryID],categories[categoryName],"not found",0)</f>
        <v>Dairy Products</v>
      </c>
      <c r="H16" s="4">
        <f>Table8[[#This Row],[Unit_price]]*Table8[[#This Row],[Quantity_sold]]</f>
        <v>200</v>
      </c>
      <c r="I16" t="str">
        <f>_xlfn.XLOOKUP(Table8[[#This Row],[orderId]],orders[orderID],orders[customerID],"not seen",0)</f>
        <v>HANAR</v>
      </c>
      <c r="J16">
        <f>_xlfn.XLOOKUP(Table8[[#This Row],[orderId]],orders[orderID],orders[employeeID],"not found",0)</f>
        <v>3</v>
      </c>
      <c r="K16" t="str">
        <f>_xlfn.XLOOKUP(Table8[[#This Row],[Employee_id]],employees[employeeID],employees[employeeName],"Not found",0)</f>
        <v>Janet Leverling</v>
      </c>
      <c r="L16" s="1">
        <f>_xlfn.XLOOKUP(Table8[[#This Row],[orderId]],orders[orderID],orders[orderDate],"not found",0)</f>
        <v>41465</v>
      </c>
      <c r="M16" s="1">
        <f>VLOOKUP(Table8[[#This Row],[orderId]],orders[],6,0)</f>
        <v>41471</v>
      </c>
      <c r="N16">
        <f>Table8[[#This Row],[Shipped date]]-Table8[[#This Row],[order_date]]</f>
        <v>6</v>
      </c>
    </row>
    <row r="17" spans="1:14" x14ac:dyDescent="0.35">
      <c r="A17" s="3">
        <v>10253</v>
      </c>
      <c r="B17" s="12">
        <v>39</v>
      </c>
      <c r="C17" s="6">
        <v>14.4</v>
      </c>
      <c r="D17" s="9">
        <v>42</v>
      </c>
      <c r="E17" s="2" t="str">
        <f>_xlfn.XLOOKUP(B17,products[productID],products[productName],"Not available",0)</f>
        <v>Chartreuse verte</v>
      </c>
      <c r="F17">
        <f>_xlfn.XLOOKUP(B17,products[productID],products[categoryID],"Not found",0)</f>
        <v>1</v>
      </c>
      <c r="G17" t="str">
        <f>_xlfn.XLOOKUP(F17,categories[categoryID],categories[categoryName],"not found",0)</f>
        <v>Beverages</v>
      </c>
      <c r="H17" s="4">
        <f>Table8[[#This Row],[Unit_price]]*Table8[[#This Row],[Quantity_sold]]</f>
        <v>604.80000000000007</v>
      </c>
      <c r="I17" t="str">
        <f>_xlfn.XLOOKUP(Table8[[#This Row],[orderId]],orders[orderID],orders[customerID],"not seen",0)</f>
        <v>HANAR</v>
      </c>
      <c r="J17">
        <f>_xlfn.XLOOKUP(Table8[[#This Row],[orderId]],orders[orderID],orders[employeeID],"not found",0)</f>
        <v>3</v>
      </c>
      <c r="K17" t="str">
        <f>_xlfn.XLOOKUP(Table8[[#This Row],[Employee_id]],employees[employeeID],employees[employeeName],"Not found",0)</f>
        <v>Janet Leverling</v>
      </c>
      <c r="L17" s="1">
        <f>_xlfn.XLOOKUP(Table8[[#This Row],[orderId]],orders[orderID],orders[orderDate],"not found",0)</f>
        <v>41465</v>
      </c>
      <c r="M17" s="1">
        <f>VLOOKUP(Table8[[#This Row],[orderId]],orders[],6,0)</f>
        <v>41471</v>
      </c>
      <c r="N17">
        <f>Table8[[#This Row],[Shipped date]]-Table8[[#This Row],[order_date]]</f>
        <v>6</v>
      </c>
    </row>
    <row r="18" spans="1:14" x14ac:dyDescent="0.35">
      <c r="A18" s="2">
        <v>10253</v>
      </c>
      <c r="B18" s="11">
        <v>49</v>
      </c>
      <c r="C18" s="5">
        <v>16</v>
      </c>
      <c r="D18" s="8">
        <v>40</v>
      </c>
      <c r="E18" s="2" t="str">
        <f>_xlfn.XLOOKUP(B18,products[productID],products[productName],"Not available",0)</f>
        <v>Maxilaku</v>
      </c>
      <c r="F18">
        <f>_xlfn.XLOOKUP(B18,products[productID],products[categoryID],"Not found",0)</f>
        <v>3</v>
      </c>
      <c r="G18" t="str">
        <f>_xlfn.XLOOKUP(F18,categories[categoryID],categories[categoryName],"not found",0)</f>
        <v>Confections</v>
      </c>
      <c r="H18" s="4">
        <f>Table8[[#This Row],[Unit_price]]*Table8[[#This Row],[Quantity_sold]]</f>
        <v>640</v>
      </c>
      <c r="I18" t="str">
        <f>_xlfn.XLOOKUP(Table8[[#This Row],[orderId]],orders[orderID],orders[customerID],"not seen",0)</f>
        <v>HANAR</v>
      </c>
      <c r="J18">
        <f>_xlfn.XLOOKUP(Table8[[#This Row],[orderId]],orders[orderID],orders[employeeID],"not found",0)</f>
        <v>3</v>
      </c>
      <c r="K18" t="str">
        <f>_xlfn.XLOOKUP(Table8[[#This Row],[Employee_id]],employees[employeeID],employees[employeeName],"Not found",0)</f>
        <v>Janet Leverling</v>
      </c>
      <c r="L18" s="1">
        <f>_xlfn.XLOOKUP(Table8[[#This Row],[orderId]],orders[orderID],orders[orderDate],"not found",0)</f>
        <v>41465</v>
      </c>
      <c r="M18" s="1">
        <f>VLOOKUP(Table8[[#This Row],[orderId]],orders[],6,0)</f>
        <v>41471</v>
      </c>
      <c r="N18">
        <f>Table8[[#This Row],[Shipped date]]-Table8[[#This Row],[order_date]]</f>
        <v>6</v>
      </c>
    </row>
    <row r="19" spans="1:14" x14ac:dyDescent="0.35">
      <c r="A19" s="3">
        <v>10254</v>
      </c>
      <c r="B19" s="12">
        <v>24</v>
      </c>
      <c r="C19" s="6">
        <v>3.6</v>
      </c>
      <c r="D19" s="9">
        <v>15</v>
      </c>
      <c r="E19" s="2" t="str">
        <f>_xlfn.XLOOKUP(B19,products[productID],products[productName],"Not available",0)</f>
        <v>Guarana Fantastica</v>
      </c>
      <c r="F19">
        <f>_xlfn.XLOOKUP(B19,products[productID],products[categoryID],"Not found",0)</f>
        <v>1</v>
      </c>
      <c r="G19" t="str">
        <f>_xlfn.XLOOKUP(F19,categories[categoryID],categories[categoryName],"not found",0)</f>
        <v>Beverages</v>
      </c>
      <c r="H19" s="4">
        <f>Table8[[#This Row],[Unit_price]]*Table8[[#This Row],[Quantity_sold]]</f>
        <v>54</v>
      </c>
      <c r="I19" t="str">
        <f>_xlfn.XLOOKUP(Table8[[#This Row],[orderId]],orders[orderID],orders[customerID],"not seen",0)</f>
        <v>CHOPS</v>
      </c>
      <c r="J19">
        <f>_xlfn.XLOOKUP(Table8[[#This Row],[orderId]],orders[orderID],orders[employeeID],"not found",0)</f>
        <v>5</v>
      </c>
      <c r="K19" t="str">
        <f>_xlfn.XLOOKUP(Table8[[#This Row],[Employee_id]],employees[employeeID],employees[employeeName],"Not found",0)</f>
        <v>Steven Buchanan</v>
      </c>
      <c r="L19" s="1">
        <f>_xlfn.XLOOKUP(Table8[[#This Row],[orderId]],orders[orderID],orders[orderDate],"not found",0)</f>
        <v>41466</v>
      </c>
      <c r="M19" s="1">
        <f>VLOOKUP(Table8[[#This Row],[orderId]],orders[],6,0)</f>
        <v>41478</v>
      </c>
      <c r="N19">
        <f>Table8[[#This Row],[Shipped date]]-Table8[[#This Row],[order_date]]</f>
        <v>12</v>
      </c>
    </row>
    <row r="20" spans="1:14" x14ac:dyDescent="0.35">
      <c r="A20" s="2">
        <v>10254</v>
      </c>
      <c r="B20" s="11">
        <v>55</v>
      </c>
      <c r="C20" s="5">
        <v>19.2</v>
      </c>
      <c r="D20" s="8">
        <v>21</v>
      </c>
      <c r="E20" s="2" t="str">
        <f>_xlfn.XLOOKUP(B20,products[productID],products[productName],"Not available",0)</f>
        <v>Pâté chinois</v>
      </c>
      <c r="F20">
        <f>_xlfn.XLOOKUP(B20,products[productID],products[categoryID],"Not found",0)</f>
        <v>6</v>
      </c>
      <c r="G20" t="str">
        <f>_xlfn.XLOOKUP(F20,categories[categoryID],categories[categoryName],"not found",0)</f>
        <v>Meat &amp; Poultry</v>
      </c>
      <c r="H20" s="4">
        <f>Table8[[#This Row],[Unit_price]]*Table8[[#This Row],[Quantity_sold]]</f>
        <v>403.2</v>
      </c>
      <c r="I20" t="str">
        <f>_xlfn.XLOOKUP(Table8[[#This Row],[orderId]],orders[orderID],orders[customerID],"not seen",0)</f>
        <v>CHOPS</v>
      </c>
      <c r="J20">
        <f>_xlfn.XLOOKUP(Table8[[#This Row],[orderId]],orders[orderID],orders[employeeID],"not found",0)</f>
        <v>5</v>
      </c>
      <c r="K20" t="str">
        <f>_xlfn.XLOOKUP(Table8[[#This Row],[Employee_id]],employees[employeeID],employees[employeeName],"Not found",0)</f>
        <v>Steven Buchanan</v>
      </c>
      <c r="L20" s="1">
        <f>_xlfn.XLOOKUP(Table8[[#This Row],[orderId]],orders[orderID],orders[orderDate],"not found",0)</f>
        <v>41466</v>
      </c>
      <c r="M20" s="1">
        <f>VLOOKUP(Table8[[#This Row],[orderId]],orders[],6,0)</f>
        <v>41478</v>
      </c>
      <c r="N20">
        <f>Table8[[#This Row],[Shipped date]]-Table8[[#This Row],[order_date]]</f>
        <v>12</v>
      </c>
    </row>
    <row r="21" spans="1:14" x14ac:dyDescent="0.35">
      <c r="A21" s="3">
        <v>10254</v>
      </c>
      <c r="B21" s="12">
        <v>74</v>
      </c>
      <c r="C21" s="6">
        <v>8</v>
      </c>
      <c r="D21" s="9">
        <v>21</v>
      </c>
      <c r="E21" s="2" t="str">
        <f>_xlfn.XLOOKUP(B21,products[productID],products[productName],"Not available",0)</f>
        <v>Longlife Tofu</v>
      </c>
      <c r="F21">
        <f>_xlfn.XLOOKUP(B21,products[productID],products[categoryID],"Not found",0)</f>
        <v>7</v>
      </c>
      <c r="G21" t="str">
        <f>_xlfn.XLOOKUP(F21,categories[categoryID],categories[categoryName],"not found",0)</f>
        <v>Produce</v>
      </c>
      <c r="H21" s="4">
        <f>Table8[[#This Row],[Unit_price]]*Table8[[#This Row],[Quantity_sold]]</f>
        <v>168</v>
      </c>
      <c r="I21" t="str">
        <f>_xlfn.XLOOKUP(Table8[[#This Row],[orderId]],orders[orderID],orders[customerID],"not seen",0)</f>
        <v>CHOPS</v>
      </c>
      <c r="J21">
        <f>_xlfn.XLOOKUP(Table8[[#This Row],[orderId]],orders[orderID],orders[employeeID],"not found",0)</f>
        <v>5</v>
      </c>
      <c r="K21" t="str">
        <f>_xlfn.XLOOKUP(Table8[[#This Row],[Employee_id]],employees[employeeID],employees[employeeName],"Not found",0)</f>
        <v>Steven Buchanan</v>
      </c>
      <c r="L21" s="1">
        <f>_xlfn.XLOOKUP(Table8[[#This Row],[orderId]],orders[orderID],orders[orderDate],"not found",0)</f>
        <v>41466</v>
      </c>
      <c r="M21" s="1">
        <f>VLOOKUP(Table8[[#This Row],[orderId]],orders[],6,0)</f>
        <v>41478</v>
      </c>
      <c r="N21">
        <f>Table8[[#This Row],[Shipped date]]-Table8[[#This Row],[order_date]]</f>
        <v>12</v>
      </c>
    </row>
    <row r="22" spans="1:14" x14ac:dyDescent="0.35">
      <c r="A22" s="2">
        <v>10255</v>
      </c>
      <c r="B22" s="11">
        <v>2</v>
      </c>
      <c r="C22" s="5">
        <v>15.2</v>
      </c>
      <c r="D22" s="8">
        <v>20</v>
      </c>
      <c r="E22" s="2" t="str">
        <f>_xlfn.XLOOKUP(B22,products[productID],products[productName],"Not available",0)</f>
        <v>Chang</v>
      </c>
      <c r="F22">
        <f>_xlfn.XLOOKUP(B22,products[productID],products[categoryID],"Not found",0)</f>
        <v>1</v>
      </c>
      <c r="G22" t="str">
        <f>_xlfn.XLOOKUP(F22,categories[categoryID],categories[categoryName],"not found",0)</f>
        <v>Beverages</v>
      </c>
      <c r="H22" s="4">
        <f>Table8[[#This Row],[Unit_price]]*Table8[[#This Row],[Quantity_sold]]</f>
        <v>304</v>
      </c>
      <c r="I22" t="str">
        <f>_xlfn.XLOOKUP(Table8[[#This Row],[orderId]],orders[orderID],orders[customerID],"not seen",0)</f>
        <v>RICSU</v>
      </c>
      <c r="J22">
        <f>_xlfn.XLOOKUP(Table8[[#This Row],[orderId]],orders[orderID],orders[employeeID],"not found",0)</f>
        <v>9</v>
      </c>
      <c r="K22" t="str">
        <f>_xlfn.XLOOKUP(Table8[[#This Row],[Employee_id]],employees[employeeID],employees[employeeName],"Not found",0)</f>
        <v>Anne Dodsworth</v>
      </c>
      <c r="L22" s="1">
        <f>_xlfn.XLOOKUP(Table8[[#This Row],[orderId]],orders[orderID],orders[orderDate],"not found",0)</f>
        <v>41467</v>
      </c>
      <c r="M22" s="1">
        <f>VLOOKUP(Table8[[#This Row],[orderId]],orders[],6,0)</f>
        <v>41470</v>
      </c>
      <c r="N22">
        <f>Table8[[#This Row],[Shipped date]]-Table8[[#This Row],[order_date]]</f>
        <v>3</v>
      </c>
    </row>
    <row r="23" spans="1:14" x14ac:dyDescent="0.35">
      <c r="A23" s="3">
        <v>10255</v>
      </c>
      <c r="B23" s="12">
        <v>16</v>
      </c>
      <c r="C23" s="6">
        <v>13.9</v>
      </c>
      <c r="D23" s="9">
        <v>35</v>
      </c>
      <c r="E23" s="2" t="str">
        <f>_xlfn.XLOOKUP(B23,products[productID],products[productName],"Not available",0)</f>
        <v>Pavlova</v>
      </c>
      <c r="F23">
        <f>_xlfn.XLOOKUP(B23,products[productID],products[categoryID],"Not found",0)</f>
        <v>3</v>
      </c>
      <c r="G23" t="str">
        <f>_xlfn.XLOOKUP(F23,categories[categoryID],categories[categoryName],"not found",0)</f>
        <v>Confections</v>
      </c>
      <c r="H23" s="4">
        <f>Table8[[#This Row],[Unit_price]]*Table8[[#This Row],[Quantity_sold]]</f>
        <v>486.5</v>
      </c>
      <c r="I23" t="str">
        <f>_xlfn.XLOOKUP(Table8[[#This Row],[orderId]],orders[orderID],orders[customerID],"not seen",0)</f>
        <v>RICSU</v>
      </c>
      <c r="J23">
        <f>_xlfn.XLOOKUP(Table8[[#This Row],[orderId]],orders[orderID],orders[employeeID],"not found",0)</f>
        <v>9</v>
      </c>
      <c r="K23" t="str">
        <f>_xlfn.XLOOKUP(Table8[[#This Row],[Employee_id]],employees[employeeID],employees[employeeName],"Not found",0)</f>
        <v>Anne Dodsworth</v>
      </c>
      <c r="L23" s="1">
        <f>_xlfn.XLOOKUP(Table8[[#This Row],[orderId]],orders[orderID],orders[orderDate],"not found",0)</f>
        <v>41467</v>
      </c>
      <c r="M23" s="1">
        <f>VLOOKUP(Table8[[#This Row],[orderId]],orders[],6,0)</f>
        <v>41470</v>
      </c>
      <c r="N23">
        <f>Table8[[#This Row],[Shipped date]]-Table8[[#This Row],[order_date]]</f>
        <v>3</v>
      </c>
    </row>
    <row r="24" spans="1:14" x14ac:dyDescent="0.35">
      <c r="A24" s="2">
        <v>10255</v>
      </c>
      <c r="B24" s="11">
        <v>36</v>
      </c>
      <c r="C24" s="5">
        <v>15.2</v>
      </c>
      <c r="D24" s="8">
        <v>25</v>
      </c>
      <c r="E24" s="2" t="str">
        <f>_xlfn.XLOOKUP(B24,products[productID],products[productName],"Not available",0)</f>
        <v>Inlagd Sill</v>
      </c>
      <c r="F24">
        <f>_xlfn.XLOOKUP(B24,products[productID],products[categoryID],"Not found",0)</f>
        <v>8</v>
      </c>
      <c r="G24" t="str">
        <f>_xlfn.XLOOKUP(F24,categories[categoryID],categories[categoryName],"not found",0)</f>
        <v>Seafood</v>
      </c>
      <c r="H24" s="4">
        <f>Table8[[#This Row],[Unit_price]]*Table8[[#This Row],[Quantity_sold]]</f>
        <v>380</v>
      </c>
      <c r="I24" t="str">
        <f>_xlfn.XLOOKUP(Table8[[#This Row],[orderId]],orders[orderID],orders[customerID],"not seen",0)</f>
        <v>RICSU</v>
      </c>
      <c r="J24">
        <f>_xlfn.XLOOKUP(Table8[[#This Row],[orderId]],orders[orderID],orders[employeeID],"not found",0)</f>
        <v>9</v>
      </c>
      <c r="K24" t="str">
        <f>_xlfn.XLOOKUP(Table8[[#This Row],[Employee_id]],employees[employeeID],employees[employeeName],"Not found",0)</f>
        <v>Anne Dodsworth</v>
      </c>
      <c r="L24" s="1">
        <f>_xlfn.XLOOKUP(Table8[[#This Row],[orderId]],orders[orderID],orders[orderDate],"not found",0)</f>
        <v>41467</v>
      </c>
      <c r="M24" s="1">
        <f>VLOOKUP(Table8[[#This Row],[orderId]],orders[],6,0)</f>
        <v>41470</v>
      </c>
      <c r="N24">
        <f>Table8[[#This Row],[Shipped date]]-Table8[[#This Row],[order_date]]</f>
        <v>3</v>
      </c>
    </row>
    <row r="25" spans="1:14" x14ac:dyDescent="0.35">
      <c r="A25" s="3">
        <v>10255</v>
      </c>
      <c r="B25" s="12">
        <v>59</v>
      </c>
      <c r="C25" s="6">
        <v>44</v>
      </c>
      <c r="D25" s="9">
        <v>30</v>
      </c>
      <c r="E25" s="2" t="str">
        <f>_xlfn.XLOOKUP(B25,products[productID],products[productName],"Not available",0)</f>
        <v>Raclette Courdavault</v>
      </c>
      <c r="F25">
        <f>_xlfn.XLOOKUP(B25,products[productID],products[categoryID],"Not found",0)</f>
        <v>4</v>
      </c>
      <c r="G25" t="str">
        <f>_xlfn.XLOOKUP(F25,categories[categoryID],categories[categoryName],"not found",0)</f>
        <v>Dairy Products</v>
      </c>
      <c r="H25" s="4">
        <f>Table8[[#This Row],[Unit_price]]*Table8[[#This Row],[Quantity_sold]]</f>
        <v>1320</v>
      </c>
      <c r="I25" t="str">
        <f>_xlfn.XLOOKUP(Table8[[#This Row],[orderId]],orders[orderID],orders[customerID],"not seen",0)</f>
        <v>RICSU</v>
      </c>
      <c r="J25">
        <f>_xlfn.XLOOKUP(Table8[[#This Row],[orderId]],orders[orderID],orders[employeeID],"not found",0)</f>
        <v>9</v>
      </c>
      <c r="K25" t="str">
        <f>_xlfn.XLOOKUP(Table8[[#This Row],[Employee_id]],employees[employeeID],employees[employeeName],"Not found",0)</f>
        <v>Anne Dodsworth</v>
      </c>
      <c r="L25" s="1">
        <f>_xlfn.XLOOKUP(Table8[[#This Row],[orderId]],orders[orderID],orders[orderDate],"not found",0)</f>
        <v>41467</v>
      </c>
      <c r="M25" s="1">
        <f>VLOOKUP(Table8[[#This Row],[orderId]],orders[],6,0)</f>
        <v>41470</v>
      </c>
      <c r="N25">
        <f>Table8[[#This Row],[Shipped date]]-Table8[[#This Row],[order_date]]</f>
        <v>3</v>
      </c>
    </row>
    <row r="26" spans="1:14" x14ac:dyDescent="0.35">
      <c r="A26" s="2">
        <v>10256</v>
      </c>
      <c r="B26" s="11">
        <v>53</v>
      </c>
      <c r="C26" s="5">
        <v>26.2</v>
      </c>
      <c r="D26" s="8">
        <v>15</v>
      </c>
      <c r="E26" s="2" t="str">
        <f>_xlfn.XLOOKUP(B26,products[productID],products[productName],"Not available",0)</f>
        <v>Perth Pasties</v>
      </c>
      <c r="F26">
        <f>_xlfn.XLOOKUP(B26,products[productID],products[categoryID],"Not found",0)</f>
        <v>6</v>
      </c>
      <c r="G26" t="str">
        <f>_xlfn.XLOOKUP(F26,categories[categoryID],categories[categoryName],"not found",0)</f>
        <v>Meat &amp; Poultry</v>
      </c>
      <c r="H26" s="4">
        <f>Table8[[#This Row],[Unit_price]]*Table8[[#This Row],[Quantity_sold]]</f>
        <v>393</v>
      </c>
      <c r="I26" t="str">
        <f>_xlfn.XLOOKUP(Table8[[#This Row],[orderId]],orders[orderID],orders[customerID],"not seen",0)</f>
        <v>WELLI</v>
      </c>
      <c r="J26">
        <f>_xlfn.XLOOKUP(Table8[[#This Row],[orderId]],orders[orderID],orders[employeeID],"not found",0)</f>
        <v>3</v>
      </c>
      <c r="K26" t="str">
        <f>_xlfn.XLOOKUP(Table8[[#This Row],[Employee_id]],employees[employeeID],employees[employeeName],"Not found",0)</f>
        <v>Janet Leverling</v>
      </c>
      <c r="L26" s="1">
        <f>_xlfn.XLOOKUP(Table8[[#This Row],[orderId]],orders[orderID],orders[orderDate],"not found",0)</f>
        <v>41470</v>
      </c>
      <c r="M26" s="1">
        <f>VLOOKUP(Table8[[#This Row],[orderId]],orders[],6,0)</f>
        <v>41472</v>
      </c>
      <c r="N26">
        <f>Table8[[#This Row],[Shipped date]]-Table8[[#This Row],[order_date]]</f>
        <v>2</v>
      </c>
    </row>
    <row r="27" spans="1:14" x14ac:dyDescent="0.35">
      <c r="A27" s="3">
        <v>10256</v>
      </c>
      <c r="B27" s="12">
        <v>77</v>
      </c>
      <c r="C27" s="6">
        <v>10.4</v>
      </c>
      <c r="D27" s="9">
        <v>12</v>
      </c>
      <c r="E27" s="2" t="str">
        <f>_xlfn.XLOOKUP(B27,products[productID],products[productName],"Not available",0)</f>
        <v>Original Frankfurter Grüne Soße</v>
      </c>
      <c r="F27">
        <f>_xlfn.XLOOKUP(B27,products[productID],products[categoryID],"Not found",0)</f>
        <v>2</v>
      </c>
      <c r="G27" t="str">
        <f>_xlfn.XLOOKUP(F27,categories[categoryID],categories[categoryName],"not found",0)</f>
        <v>Condiments</v>
      </c>
      <c r="H27" s="4">
        <f>Table8[[#This Row],[Unit_price]]*Table8[[#This Row],[Quantity_sold]]</f>
        <v>124.80000000000001</v>
      </c>
      <c r="I27" t="str">
        <f>_xlfn.XLOOKUP(Table8[[#This Row],[orderId]],orders[orderID],orders[customerID],"not seen",0)</f>
        <v>WELLI</v>
      </c>
      <c r="J27">
        <f>_xlfn.XLOOKUP(Table8[[#This Row],[orderId]],orders[orderID],orders[employeeID],"not found",0)</f>
        <v>3</v>
      </c>
      <c r="K27" t="str">
        <f>_xlfn.XLOOKUP(Table8[[#This Row],[Employee_id]],employees[employeeID],employees[employeeName],"Not found",0)</f>
        <v>Janet Leverling</v>
      </c>
      <c r="L27" s="1">
        <f>_xlfn.XLOOKUP(Table8[[#This Row],[orderId]],orders[orderID],orders[orderDate],"not found",0)</f>
        <v>41470</v>
      </c>
      <c r="M27" s="1">
        <f>VLOOKUP(Table8[[#This Row],[orderId]],orders[],6,0)</f>
        <v>41472</v>
      </c>
      <c r="N27">
        <f>Table8[[#This Row],[Shipped date]]-Table8[[#This Row],[order_date]]</f>
        <v>2</v>
      </c>
    </row>
    <row r="28" spans="1:14" x14ac:dyDescent="0.35">
      <c r="A28" s="2">
        <v>10257</v>
      </c>
      <c r="B28" s="11">
        <v>27</v>
      </c>
      <c r="C28" s="5">
        <v>35.1</v>
      </c>
      <c r="D28" s="8">
        <v>25</v>
      </c>
      <c r="E28" s="2" t="str">
        <f>_xlfn.XLOOKUP(B28,products[productID],products[productName],"Not available",0)</f>
        <v>Schoggi Schokolade</v>
      </c>
      <c r="F28">
        <f>_xlfn.XLOOKUP(B28,products[productID],products[categoryID],"Not found",0)</f>
        <v>3</v>
      </c>
      <c r="G28" t="str">
        <f>_xlfn.XLOOKUP(F28,categories[categoryID],categories[categoryName],"not found",0)</f>
        <v>Confections</v>
      </c>
      <c r="H28" s="4">
        <f>Table8[[#This Row],[Unit_price]]*Table8[[#This Row],[Quantity_sold]]</f>
        <v>877.5</v>
      </c>
      <c r="I28" t="str">
        <f>_xlfn.XLOOKUP(Table8[[#This Row],[orderId]],orders[orderID],orders[customerID],"not seen",0)</f>
        <v>HILAA</v>
      </c>
      <c r="J28">
        <f>_xlfn.XLOOKUP(Table8[[#This Row],[orderId]],orders[orderID],orders[employeeID],"not found",0)</f>
        <v>4</v>
      </c>
      <c r="K28" t="str">
        <f>_xlfn.XLOOKUP(Table8[[#This Row],[Employee_id]],employees[employeeID],employees[employeeName],"Not found",0)</f>
        <v>Margaret Peacock</v>
      </c>
      <c r="L28" s="1">
        <f>_xlfn.XLOOKUP(Table8[[#This Row],[orderId]],orders[orderID],orders[orderDate],"not found",0)</f>
        <v>41471</v>
      </c>
      <c r="M28" s="1">
        <f>VLOOKUP(Table8[[#This Row],[orderId]],orders[],6,0)</f>
        <v>41477</v>
      </c>
      <c r="N28">
        <f>Table8[[#This Row],[Shipped date]]-Table8[[#This Row],[order_date]]</f>
        <v>6</v>
      </c>
    </row>
    <row r="29" spans="1:14" x14ac:dyDescent="0.35">
      <c r="A29" s="3">
        <v>10257</v>
      </c>
      <c r="B29" s="12">
        <v>39</v>
      </c>
      <c r="C29" s="6">
        <v>14.4</v>
      </c>
      <c r="D29" s="9">
        <v>6</v>
      </c>
      <c r="E29" s="2" t="str">
        <f>_xlfn.XLOOKUP(B29,products[productID],products[productName],"Not available",0)</f>
        <v>Chartreuse verte</v>
      </c>
      <c r="F29">
        <f>_xlfn.XLOOKUP(B29,products[productID],products[categoryID],"Not found",0)</f>
        <v>1</v>
      </c>
      <c r="G29" t="str">
        <f>_xlfn.XLOOKUP(F29,categories[categoryID],categories[categoryName],"not found",0)</f>
        <v>Beverages</v>
      </c>
      <c r="H29" s="4">
        <f>Table8[[#This Row],[Unit_price]]*Table8[[#This Row],[Quantity_sold]]</f>
        <v>86.4</v>
      </c>
      <c r="I29" t="str">
        <f>_xlfn.XLOOKUP(Table8[[#This Row],[orderId]],orders[orderID],orders[customerID],"not seen",0)</f>
        <v>HILAA</v>
      </c>
      <c r="J29">
        <f>_xlfn.XLOOKUP(Table8[[#This Row],[orderId]],orders[orderID],orders[employeeID],"not found",0)</f>
        <v>4</v>
      </c>
      <c r="K29" t="str">
        <f>_xlfn.XLOOKUP(Table8[[#This Row],[Employee_id]],employees[employeeID],employees[employeeName],"Not found",0)</f>
        <v>Margaret Peacock</v>
      </c>
      <c r="L29" s="1">
        <f>_xlfn.XLOOKUP(Table8[[#This Row],[orderId]],orders[orderID],orders[orderDate],"not found",0)</f>
        <v>41471</v>
      </c>
      <c r="M29" s="1">
        <f>VLOOKUP(Table8[[#This Row],[orderId]],orders[],6,0)</f>
        <v>41477</v>
      </c>
      <c r="N29">
        <f>Table8[[#This Row],[Shipped date]]-Table8[[#This Row],[order_date]]</f>
        <v>6</v>
      </c>
    </row>
    <row r="30" spans="1:14" x14ac:dyDescent="0.35">
      <c r="A30" s="2">
        <v>10257</v>
      </c>
      <c r="B30" s="11">
        <v>77</v>
      </c>
      <c r="C30" s="5">
        <v>10.4</v>
      </c>
      <c r="D30" s="8">
        <v>15</v>
      </c>
      <c r="E30" s="2" t="str">
        <f>_xlfn.XLOOKUP(B30,products[productID],products[productName],"Not available",0)</f>
        <v>Original Frankfurter Grüne Soße</v>
      </c>
      <c r="F30">
        <f>_xlfn.XLOOKUP(B30,products[productID],products[categoryID],"Not found",0)</f>
        <v>2</v>
      </c>
      <c r="G30" t="str">
        <f>_xlfn.XLOOKUP(F30,categories[categoryID],categories[categoryName],"not found",0)</f>
        <v>Condiments</v>
      </c>
      <c r="H30" s="4">
        <f>Table8[[#This Row],[Unit_price]]*Table8[[#This Row],[Quantity_sold]]</f>
        <v>156</v>
      </c>
      <c r="I30" t="str">
        <f>_xlfn.XLOOKUP(Table8[[#This Row],[orderId]],orders[orderID],orders[customerID],"not seen",0)</f>
        <v>HILAA</v>
      </c>
      <c r="J30">
        <f>_xlfn.XLOOKUP(Table8[[#This Row],[orderId]],orders[orderID],orders[employeeID],"not found",0)</f>
        <v>4</v>
      </c>
      <c r="K30" t="str">
        <f>_xlfn.XLOOKUP(Table8[[#This Row],[Employee_id]],employees[employeeID],employees[employeeName],"Not found",0)</f>
        <v>Margaret Peacock</v>
      </c>
      <c r="L30" s="1">
        <f>_xlfn.XLOOKUP(Table8[[#This Row],[orderId]],orders[orderID],orders[orderDate],"not found",0)</f>
        <v>41471</v>
      </c>
      <c r="M30" s="1">
        <f>VLOOKUP(Table8[[#This Row],[orderId]],orders[],6,0)</f>
        <v>41477</v>
      </c>
      <c r="N30">
        <f>Table8[[#This Row],[Shipped date]]-Table8[[#This Row],[order_date]]</f>
        <v>6</v>
      </c>
    </row>
    <row r="31" spans="1:14" x14ac:dyDescent="0.35">
      <c r="A31" s="3">
        <v>10258</v>
      </c>
      <c r="B31" s="12">
        <v>2</v>
      </c>
      <c r="C31" s="6">
        <v>15.2</v>
      </c>
      <c r="D31" s="9">
        <v>50</v>
      </c>
      <c r="E31" s="2" t="str">
        <f>_xlfn.XLOOKUP(B31,products[productID],products[productName],"Not available",0)</f>
        <v>Chang</v>
      </c>
      <c r="F31">
        <f>_xlfn.XLOOKUP(B31,products[productID],products[categoryID],"Not found",0)</f>
        <v>1</v>
      </c>
      <c r="G31" t="str">
        <f>_xlfn.XLOOKUP(F31,categories[categoryID],categories[categoryName],"not found",0)</f>
        <v>Beverages</v>
      </c>
      <c r="H31" s="4">
        <f>Table8[[#This Row],[Unit_price]]*Table8[[#This Row],[Quantity_sold]]</f>
        <v>760</v>
      </c>
      <c r="I31" t="str">
        <f>_xlfn.XLOOKUP(Table8[[#This Row],[orderId]],orders[orderID],orders[customerID],"not seen",0)</f>
        <v>ERNSH</v>
      </c>
      <c r="J31">
        <f>_xlfn.XLOOKUP(Table8[[#This Row],[orderId]],orders[orderID],orders[employeeID],"not found",0)</f>
        <v>1</v>
      </c>
      <c r="K31" t="str">
        <f>_xlfn.XLOOKUP(Table8[[#This Row],[Employee_id]],employees[employeeID],employees[employeeName],"Not found",0)</f>
        <v>Nancy Davolio</v>
      </c>
      <c r="L31" s="1">
        <f>_xlfn.XLOOKUP(Table8[[#This Row],[orderId]],orders[orderID],orders[orderDate],"not found",0)</f>
        <v>41472</v>
      </c>
      <c r="M31" s="1">
        <f>VLOOKUP(Table8[[#This Row],[orderId]],orders[],6,0)</f>
        <v>41478</v>
      </c>
      <c r="N31">
        <f>Table8[[#This Row],[Shipped date]]-Table8[[#This Row],[order_date]]</f>
        <v>6</v>
      </c>
    </row>
    <row r="32" spans="1:14" x14ac:dyDescent="0.35">
      <c r="A32" s="2">
        <v>10258</v>
      </c>
      <c r="B32" s="11">
        <v>5</v>
      </c>
      <c r="C32" s="5">
        <v>17</v>
      </c>
      <c r="D32" s="8">
        <v>65</v>
      </c>
      <c r="E32" s="2" t="str">
        <f>_xlfn.XLOOKUP(B32,products[productID],products[productName],"Not available",0)</f>
        <v>Chef Anton's Gumbo Mix</v>
      </c>
      <c r="F32">
        <f>_xlfn.XLOOKUP(B32,products[productID],products[categoryID],"Not found",0)</f>
        <v>2</v>
      </c>
      <c r="G32" t="str">
        <f>_xlfn.XLOOKUP(F32,categories[categoryID],categories[categoryName],"not found",0)</f>
        <v>Condiments</v>
      </c>
      <c r="H32" s="4">
        <f>Table8[[#This Row],[Unit_price]]*Table8[[#This Row],[Quantity_sold]]</f>
        <v>1105</v>
      </c>
      <c r="I32" t="str">
        <f>_xlfn.XLOOKUP(Table8[[#This Row],[orderId]],orders[orderID],orders[customerID],"not seen",0)</f>
        <v>ERNSH</v>
      </c>
      <c r="J32">
        <f>_xlfn.XLOOKUP(Table8[[#This Row],[orderId]],orders[orderID],orders[employeeID],"not found",0)</f>
        <v>1</v>
      </c>
      <c r="K32" t="str">
        <f>_xlfn.XLOOKUP(Table8[[#This Row],[Employee_id]],employees[employeeID],employees[employeeName],"Not found",0)</f>
        <v>Nancy Davolio</v>
      </c>
      <c r="L32" s="1">
        <f>_xlfn.XLOOKUP(Table8[[#This Row],[orderId]],orders[orderID],orders[orderDate],"not found",0)</f>
        <v>41472</v>
      </c>
      <c r="M32" s="1">
        <f>VLOOKUP(Table8[[#This Row],[orderId]],orders[],6,0)</f>
        <v>41478</v>
      </c>
      <c r="N32">
        <f>Table8[[#This Row],[Shipped date]]-Table8[[#This Row],[order_date]]</f>
        <v>6</v>
      </c>
    </row>
    <row r="33" spans="1:14" x14ac:dyDescent="0.35">
      <c r="A33" s="3">
        <v>10258</v>
      </c>
      <c r="B33" s="12">
        <v>32</v>
      </c>
      <c r="C33" s="6">
        <v>25.6</v>
      </c>
      <c r="D33" s="9">
        <v>6</v>
      </c>
      <c r="E33" s="2" t="str">
        <f>_xlfn.XLOOKUP(B33,products[productID],products[productName],"Not available",0)</f>
        <v>Mascarpone Fabioli</v>
      </c>
      <c r="F33">
        <f>_xlfn.XLOOKUP(B33,products[productID],products[categoryID],"Not found",0)</f>
        <v>4</v>
      </c>
      <c r="G33" t="str">
        <f>_xlfn.XLOOKUP(F33,categories[categoryID],categories[categoryName],"not found",0)</f>
        <v>Dairy Products</v>
      </c>
      <c r="H33" s="4">
        <f>Table8[[#This Row],[Unit_price]]*Table8[[#This Row],[Quantity_sold]]</f>
        <v>153.60000000000002</v>
      </c>
      <c r="I33" t="str">
        <f>_xlfn.XLOOKUP(Table8[[#This Row],[orderId]],orders[orderID],orders[customerID],"not seen",0)</f>
        <v>ERNSH</v>
      </c>
      <c r="J33">
        <f>_xlfn.XLOOKUP(Table8[[#This Row],[orderId]],orders[orderID],orders[employeeID],"not found",0)</f>
        <v>1</v>
      </c>
      <c r="K33" t="str">
        <f>_xlfn.XLOOKUP(Table8[[#This Row],[Employee_id]],employees[employeeID],employees[employeeName],"Not found",0)</f>
        <v>Nancy Davolio</v>
      </c>
      <c r="L33" s="1">
        <f>_xlfn.XLOOKUP(Table8[[#This Row],[orderId]],orders[orderID],orders[orderDate],"not found",0)</f>
        <v>41472</v>
      </c>
      <c r="M33" s="1">
        <f>VLOOKUP(Table8[[#This Row],[orderId]],orders[],6,0)</f>
        <v>41478</v>
      </c>
      <c r="N33">
        <f>Table8[[#This Row],[Shipped date]]-Table8[[#This Row],[order_date]]</f>
        <v>6</v>
      </c>
    </row>
    <row r="34" spans="1:14" x14ac:dyDescent="0.35">
      <c r="A34" s="2">
        <v>10259</v>
      </c>
      <c r="B34" s="11">
        <v>21</v>
      </c>
      <c r="C34" s="5">
        <v>8</v>
      </c>
      <c r="D34" s="8">
        <v>10</v>
      </c>
      <c r="E34" s="2" t="str">
        <f>_xlfn.XLOOKUP(B34,products[productID],products[productName],"Not available",0)</f>
        <v>Sir Rodney's Scones</v>
      </c>
      <c r="F34">
        <f>_xlfn.XLOOKUP(B34,products[productID],products[categoryID],"Not found",0)</f>
        <v>3</v>
      </c>
      <c r="G34" t="str">
        <f>_xlfn.XLOOKUP(F34,categories[categoryID],categories[categoryName],"not found",0)</f>
        <v>Confections</v>
      </c>
      <c r="H34" s="4">
        <f>Table8[[#This Row],[Unit_price]]*Table8[[#This Row],[Quantity_sold]]</f>
        <v>80</v>
      </c>
      <c r="I34" t="str">
        <f>_xlfn.XLOOKUP(Table8[[#This Row],[orderId]],orders[orderID],orders[customerID],"not seen",0)</f>
        <v>CENTC</v>
      </c>
      <c r="J34">
        <f>_xlfn.XLOOKUP(Table8[[#This Row],[orderId]],orders[orderID],orders[employeeID],"not found",0)</f>
        <v>4</v>
      </c>
      <c r="K34" t="str">
        <f>_xlfn.XLOOKUP(Table8[[#This Row],[Employee_id]],employees[employeeID],employees[employeeName],"Not found",0)</f>
        <v>Margaret Peacock</v>
      </c>
      <c r="L34" s="1">
        <f>_xlfn.XLOOKUP(Table8[[#This Row],[orderId]],orders[orderID],orders[orderDate],"not found",0)</f>
        <v>41473</v>
      </c>
      <c r="M34" s="1">
        <f>VLOOKUP(Table8[[#This Row],[orderId]],orders[],6,0)</f>
        <v>41480</v>
      </c>
      <c r="N34">
        <f>Table8[[#This Row],[Shipped date]]-Table8[[#This Row],[order_date]]</f>
        <v>7</v>
      </c>
    </row>
    <row r="35" spans="1:14" x14ac:dyDescent="0.35">
      <c r="A35" s="3">
        <v>10259</v>
      </c>
      <c r="B35" s="12">
        <v>37</v>
      </c>
      <c r="C35" s="6">
        <v>20.8</v>
      </c>
      <c r="D35" s="9">
        <v>1</v>
      </c>
      <c r="E35" s="2" t="str">
        <f>_xlfn.XLOOKUP(B35,products[productID],products[productName],"Not available",0)</f>
        <v>Gravad lax</v>
      </c>
      <c r="F35">
        <f>_xlfn.XLOOKUP(B35,products[productID],products[categoryID],"Not found",0)</f>
        <v>8</v>
      </c>
      <c r="G35" t="str">
        <f>_xlfn.XLOOKUP(F35,categories[categoryID],categories[categoryName],"not found",0)</f>
        <v>Seafood</v>
      </c>
      <c r="H35" s="4">
        <f>Table8[[#This Row],[Unit_price]]*Table8[[#This Row],[Quantity_sold]]</f>
        <v>20.8</v>
      </c>
      <c r="I35" t="str">
        <f>_xlfn.XLOOKUP(Table8[[#This Row],[orderId]],orders[orderID],orders[customerID],"not seen",0)</f>
        <v>CENTC</v>
      </c>
      <c r="J35">
        <f>_xlfn.XLOOKUP(Table8[[#This Row],[orderId]],orders[orderID],orders[employeeID],"not found",0)</f>
        <v>4</v>
      </c>
      <c r="K35" t="str">
        <f>_xlfn.XLOOKUP(Table8[[#This Row],[Employee_id]],employees[employeeID],employees[employeeName],"Not found",0)</f>
        <v>Margaret Peacock</v>
      </c>
      <c r="L35" s="1">
        <f>_xlfn.XLOOKUP(Table8[[#This Row],[orderId]],orders[orderID],orders[orderDate],"not found",0)</f>
        <v>41473</v>
      </c>
      <c r="M35" s="1">
        <f>VLOOKUP(Table8[[#This Row],[orderId]],orders[],6,0)</f>
        <v>41480</v>
      </c>
      <c r="N35">
        <f>Table8[[#This Row],[Shipped date]]-Table8[[#This Row],[order_date]]</f>
        <v>7</v>
      </c>
    </row>
    <row r="36" spans="1:14" x14ac:dyDescent="0.35">
      <c r="A36" s="2">
        <v>10260</v>
      </c>
      <c r="B36" s="11">
        <v>41</v>
      </c>
      <c r="C36" s="5">
        <v>7.7</v>
      </c>
      <c r="D36" s="8">
        <v>16</v>
      </c>
      <c r="E36" s="2" t="str">
        <f>_xlfn.XLOOKUP(B36,products[productID],products[productName],"Not available",0)</f>
        <v>Jack's New England Clam Chowder</v>
      </c>
      <c r="F36">
        <f>_xlfn.XLOOKUP(B36,products[productID],products[categoryID],"Not found",0)</f>
        <v>8</v>
      </c>
      <c r="G36" t="str">
        <f>_xlfn.XLOOKUP(F36,categories[categoryID],categories[categoryName],"not found",0)</f>
        <v>Seafood</v>
      </c>
      <c r="H36" s="4">
        <f>Table8[[#This Row],[Unit_price]]*Table8[[#This Row],[Quantity_sold]]</f>
        <v>123.2</v>
      </c>
      <c r="I36" t="str">
        <f>_xlfn.XLOOKUP(Table8[[#This Row],[orderId]],orders[orderID],orders[customerID],"not seen",0)</f>
        <v>OTTIK</v>
      </c>
      <c r="J36">
        <f>_xlfn.XLOOKUP(Table8[[#This Row],[orderId]],orders[orderID],orders[employeeID],"not found",0)</f>
        <v>4</v>
      </c>
      <c r="K36" t="str">
        <f>_xlfn.XLOOKUP(Table8[[#This Row],[Employee_id]],employees[employeeID],employees[employeeName],"Not found",0)</f>
        <v>Margaret Peacock</v>
      </c>
      <c r="L36" s="1">
        <f>_xlfn.XLOOKUP(Table8[[#This Row],[orderId]],orders[orderID],orders[orderDate],"not found",0)</f>
        <v>41474</v>
      </c>
      <c r="M36" s="1">
        <f>VLOOKUP(Table8[[#This Row],[orderId]],orders[],6,0)</f>
        <v>41484</v>
      </c>
      <c r="N36">
        <f>Table8[[#This Row],[Shipped date]]-Table8[[#This Row],[order_date]]</f>
        <v>10</v>
      </c>
    </row>
    <row r="37" spans="1:14" x14ac:dyDescent="0.35">
      <c r="A37" s="3">
        <v>10260</v>
      </c>
      <c r="B37" s="12">
        <v>57</v>
      </c>
      <c r="C37" s="6">
        <v>15.6</v>
      </c>
      <c r="D37" s="9">
        <v>50</v>
      </c>
      <c r="E37" s="2" t="str">
        <f>_xlfn.XLOOKUP(B37,products[productID],products[productName],"Not available",0)</f>
        <v>Ravioli Angelo</v>
      </c>
      <c r="F37">
        <f>_xlfn.XLOOKUP(B37,products[productID],products[categoryID],"Not found",0)</f>
        <v>5</v>
      </c>
      <c r="G37" t="str">
        <f>_xlfn.XLOOKUP(F37,categories[categoryID],categories[categoryName],"not found",0)</f>
        <v>Grains &amp; Cereals</v>
      </c>
      <c r="H37" s="4">
        <f>Table8[[#This Row],[Unit_price]]*Table8[[#This Row],[Quantity_sold]]</f>
        <v>780</v>
      </c>
      <c r="I37" t="str">
        <f>_xlfn.XLOOKUP(Table8[[#This Row],[orderId]],orders[orderID],orders[customerID],"not seen",0)</f>
        <v>OTTIK</v>
      </c>
      <c r="J37">
        <f>_xlfn.XLOOKUP(Table8[[#This Row],[orderId]],orders[orderID],orders[employeeID],"not found",0)</f>
        <v>4</v>
      </c>
      <c r="K37" t="str">
        <f>_xlfn.XLOOKUP(Table8[[#This Row],[Employee_id]],employees[employeeID],employees[employeeName],"Not found",0)</f>
        <v>Margaret Peacock</v>
      </c>
      <c r="L37" s="1">
        <f>_xlfn.XLOOKUP(Table8[[#This Row],[orderId]],orders[orderID],orders[orderDate],"not found",0)</f>
        <v>41474</v>
      </c>
      <c r="M37" s="1">
        <f>VLOOKUP(Table8[[#This Row],[orderId]],orders[],6,0)</f>
        <v>41484</v>
      </c>
      <c r="N37">
        <f>Table8[[#This Row],[Shipped date]]-Table8[[#This Row],[order_date]]</f>
        <v>10</v>
      </c>
    </row>
    <row r="38" spans="1:14" x14ac:dyDescent="0.35">
      <c r="A38" s="2">
        <v>10260</v>
      </c>
      <c r="B38" s="11">
        <v>62</v>
      </c>
      <c r="C38" s="5">
        <v>39.4</v>
      </c>
      <c r="D38" s="8">
        <v>15</v>
      </c>
      <c r="E38" s="2" t="str">
        <f>_xlfn.XLOOKUP(B38,products[productID],products[productName],"Not available",0)</f>
        <v>Tarte au sucre</v>
      </c>
      <c r="F38">
        <f>_xlfn.XLOOKUP(B38,products[productID],products[categoryID],"Not found",0)</f>
        <v>3</v>
      </c>
      <c r="G38" t="str">
        <f>_xlfn.XLOOKUP(F38,categories[categoryID],categories[categoryName],"not found",0)</f>
        <v>Confections</v>
      </c>
      <c r="H38" s="4">
        <f>Table8[[#This Row],[Unit_price]]*Table8[[#This Row],[Quantity_sold]]</f>
        <v>591</v>
      </c>
      <c r="I38" t="str">
        <f>_xlfn.XLOOKUP(Table8[[#This Row],[orderId]],orders[orderID],orders[customerID],"not seen",0)</f>
        <v>OTTIK</v>
      </c>
      <c r="J38">
        <f>_xlfn.XLOOKUP(Table8[[#This Row],[orderId]],orders[orderID],orders[employeeID],"not found",0)</f>
        <v>4</v>
      </c>
      <c r="K38" t="str">
        <f>_xlfn.XLOOKUP(Table8[[#This Row],[Employee_id]],employees[employeeID],employees[employeeName],"Not found",0)</f>
        <v>Margaret Peacock</v>
      </c>
      <c r="L38" s="1">
        <f>_xlfn.XLOOKUP(Table8[[#This Row],[orderId]],orders[orderID],orders[orderDate],"not found",0)</f>
        <v>41474</v>
      </c>
      <c r="M38" s="1">
        <f>VLOOKUP(Table8[[#This Row],[orderId]],orders[],6,0)</f>
        <v>41484</v>
      </c>
      <c r="N38">
        <f>Table8[[#This Row],[Shipped date]]-Table8[[#This Row],[order_date]]</f>
        <v>10</v>
      </c>
    </row>
    <row r="39" spans="1:14" x14ac:dyDescent="0.35">
      <c r="A39" s="3">
        <v>10260</v>
      </c>
      <c r="B39" s="12">
        <v>70</v>
      </c>
      <c r="C39" s="6">
        <v>12</v>
      </c>
      <c r="D39" s="9">
        <v>21</v>
      </c>
      <c r="E39" s="2" t="str">
        <f>_xlfn.XLOOKUP(B39,products[productID],products[productName],"Not available",0)</f>
        <v>Outback Lager</v>
      </c>
      <c r="F39">
        <f>_xlfn.XLOOKUP(B39,products[productID],products[categoryID],"Not found",0)</f>
        <v>1</v>
      </c>
      <c r="G39" t="str">
        <f>_xlfn.XLOOKUP(F39,categories[categoryID],categories[categoryName],"not found",0)</f>
        <v>Beverages</v>
      </c>
      <c r="H39" s="4">
        <f>Table8[[#This Row],[Unit_price]]*Table8[[#This Row],[Quantity_sold]]</f>
        <v>252</v>
      </c>
      <c r="I39" t="str">
        <f>_xlfn.XLOOKUP(Table8[[#This Row],[orderId]],orders[orderID],orders[customerID],"not seen",0)</f>
        <v>OTTIK</v>
      </c>
      <c r="J39">
        <f>_xlfn.XLOOKUP(Table8[[#This Row],[orderId]],orders[orderID],orders[employeeID],"not found",0)</f>
        <v>4</v>
      </c>
      <c r="K39" t="str">
        <f>_xlfn.XLOOKUP(Table8[[#This Row],[Employee_id]],employees[employeeID],employees[employeeName],"Not found",0)</f>
        <v>Margaret Peacock</v>
      </c>
      <c r="L39" s="1">
        <f>_xlfn.XLOOKUP(Table8[[#This Row],[orderId]],orders[orderID],orders[orderDate],"not found",0)</f>
        <v>41474</v>
      </c>
      <c r="M39" s="1">
        <f>VLOOKUP(Table8[[#This Row],[orderId]],orders[],6,0)</f>
        <v>41484</v>
      </c>
      <c r="N39">
        <f>Table8[[#This Row],[Shipped date]]-Table8[[#This Row],[order_date]]</f>
        <v>10</v>
      </c>
    </row>
    <row r="40" spans="1:14" x14ac:dyDescent="0.35">
      <c r="A40" s="2">
        <v>10261</v>
      </c>
      <c r="B40" s="11">
        <v>21</v>
      </c>
      <c r="C40" s="5">
        <v>8</v>
      </c>
      <c r="D40" s="8">
        <v>20</v>
      </c>
      <c r="E40" s="2" t="str">
        <f>_xlfn.XLOOKUP(B40,products[productID],products[productName],"Not available",0)</f>
        <v>Sir Rodney's Scones</v>
      </c>
      <c r="F40">
        <f>_xlfn.XLOOKUP(B40,products[productID],products[categoryID],"Not found",0)</f>
        <v>3</v>
      </c>
      <c r="G40" t="str">
        <f>_xlfn.XLOOKUP(F40,categories[categoryID],categories[categoryName],"not found",0)</f>
        <v>Confections</v>
      </c>
      <c r="H40" s="4">
        <f>Table8[[#This Row],[Unit_price]]*Table8[[#This Row],[Quantity_sold]]</f>
        <v>160</v>
      </c>
      <c r="I40" t="str">
        <f>_xlfn.XLOOKUP(Table8[[#This Row],[orderId]],orders[orderID],orders[customerID],"not seen",0)</f>
        <v>QUEDE</v>
      </c>
      <c r="J40">
        <f>_xlfn.XLOOKUP(Table8[[#This Row],[orderId]],orders[orderID],orders[employeeID],"not found",0)</f>
        <v>4</v>
      </c>
      <c r="K40" t="str">
        <f>_xlfn.XLOOKUP(Table8[[#This Row],[Employee_id]],employees[employeeID],employees[employeeName],"Not found",0)</f>
        <v>Margaret Peacock</v>
      </c>
      <c r="L40" s="1">
        <f>_xlfn.XLOOKUP(Table8[[#This Row],[orderId]],orders[orderID],orders[orderDate],"not found",0)</f>
        <v>41474</v>
      </c>
      <c r="M40" s="1">
        <f>VLOOKUP(Table8[[#This Row],[orderId]],orders[],6,0)</f>
        <v>41485</v>
      </c>
      <c r="N40">
        <f>Table8[[#This Row],[Shipped date]]-Table8[[#This Row],[order_date]]</f>
        <v>11</v>
      </c>
    </row>
    <row r="41" spans="1:14" x14ac:dyDescent="0.35">
      <c r="A41" s="3">
        <v>10261</v>
      </c>
      <c r="B41" s="12">
        <v>35</v>
      </c>
      <c r="C41" s="6">
        <v>14.4</v>
      </c>
      <c r="D41" s="9">
        <v>20</v>
      </c>
      <c r="E41" s="2" t="str">
        <f>_xlfn.XLOOKUP(B41,products[productID],products[productName],"Not available",0)</f>
        <v>Steeleye Stout</v>
      </c>
      <c r="F41">
        <f>_xlfn.XLOOKUP(B41,products[productID],products[categoryID],"Not found",0)</f>
        <v>1</v>
      </c>
      <c r="G41" t="str">
        <f>_xlfn.XLOOKUP(F41,categories[categoryID],categories[categoryName],"not found",0)</f>
        <v>Beverages</v>
      </c>
      <c r="H41" s="4">
        <f>Table8[[#This Row],[Unit_price]]*Table8[[#This Row],[Quantity_sold]]</f>
        <v>288</v>
      </c>
      <c r="I41" t="str">
        <f>_xlfn.XLOOKUP(Table8[[#This Row],[orderId]],orders[orderID],orders[customerID],"not seen",0)</f>
        <v>QUEDE</v>
      </c>
      <c r="J41">
        <f>_xlfn.XLOOKUP(Table8[[#This Row],[orderId]],orders[orderID],orders[employeeID],"not found",0)</f>
        <v>4</v>
      </c>
      <c r="K41" t="str">
        <f>_xlfn.XLOOKUP(Table8[[#This Row],[Employee_id]],employees[employeeID],employees[employeeName],"Not found",0)</f>
        <v>Margaret Peacock</v>
      </c>
      <c r="L41" s="1">
        <f>_xlfn.XLOOKUP(Table8[[#This Row],[orderId]],orders[orderID],orders[orderDate],"not found",0)</f>
        <v>41474</v>
      </c>
      <c r="M41" s="1">
        <f>VLOOKUP(Table8[[#This Row],[orderId]],orders[],6,0)</f>
        <v>41485</v>
      </c>
      <c r="N41">
        <f>Table8[[#This Row],[Shipped date]]-Table8[[#This Row],[order_date]]</f>
        <v>11</v>
      </c>
    </row>
    <row r="42" spans="1:14" x14ac:dyDescent="0.35">
      <c r="A42" s="2">
        <v>10262</v>
      </c>
      <c r="B42" s="11">
        <v>5</v>
      </c>
      <c r="C42" s="5">
        <v>17</v>
      </c>
      <c r="D42" s="8">
        <v>12</v>
      </c>
      <c r="E42" s="2" t="str">
        <f>_xlfn.XLOOKUP(B42,products[productID],products[productName],"Not available",0)</f>
        <v>Chef Anton's Gumbo Mix</v>
      </c>
      <c r="F42">
        <f>_xlfn.XLOOKUP(B42,products[productID],products[categoryID],"Not found",0)</f>
        <v>2</v>
      </c>
      <c r="G42" t="str">
        <f>_xlfn.XLOOKUP(F42,categories[categoryID],categories[categoryName],"not found",0)</f>
        <v>Condiments</v>
      </c>
      <c r="H42" s="4">
        <f>Table8[[#This Row],[Unit_price]]*Table8[[#This Row],[Quantity_sold]]</f>
        <v>204</v>
      </c>
      <c r="I42" t="str">
        <f>_xlfn.XLOOKUP(Table8[[#This Row],[orderId]],orders[orderID],orders[customerID],"not seen",0)</f>
        <v>RATTC</v>
      </c>
      <c r="J42">
        <f>_xlfn.XLOOKUP(Table8[[#This Row],[orderId]],orders[orderID],orders[employeeID],"not found",0)</f>
        <v>8</v>
      </c>
      <c r="K42" t="str">
        <f>_xlfn.XLOOKUP(Table8[[#This Row],[Employee_id]],employees[employeeID],employees[employeeName],"Not found",0)</f>
        <v>Laura Callahan</v>
      </c>
      <c r="L42" s="1">
        <f>_xlfn.XLOOKUP(Table8[[#This Row],[orderId]],orders[orderID],orders[orderDate],"not found",0)</f>
        <v>41477</v>
      </c>
      <c r="M42" s="1">
        <f>VLOOKUP(Table8[[#This Row],[orderId]],orders[],6,0)</f>
        <v>41480</v>
      </c>
      <c r="N42">
        <f>Table8[[#This Row],[Shipped date]]-Table8[[#This Row],[order_date]]</f>
        <v>3</v>
      </c>
    </row>
    <row r="43" spans="1:14" x14ac:dyDescent="0.35">
      <c r="A43" s="3">
        <v>10262</v>
      </c>
      <c r="B43" s="12">
        <v>7</v>
      </c>
      <c r="C43" s="6">
        <v>24</v>
      </c>
      <c r="D43" s="9">
        <v>15</v>
      </c>
      <c r="E43" s="2" t="str">
        <f>_xlfn.XLOOKUP(B43,products[productID],products[productName],"Not available",0)</f>
        <v>Uncle Bob's Organic Dried Pears</v>
      </c>
      <c r="F43">
        <f>_xlfn.XLOOKUP(B43,products[productID],products[categoryID],"Not found",0)</f>
        <v>7</v>
      </c>
      <c r="G43" t="str">
        <f>_xlfn.XLOOKUP(F43,categories[categoryID],categories[categoryName],"not found",0)</f>
        <v>Produce</v>
      </c>
      <c r="H43" s="4">
        <f>Table8[[#This Row],[Unit_price]]*Table8[[#This Row],[Quantity_sold]]</f>
        <v>360</v>
      </c>
      <c r="I43" t="str">
        <f>_xlfn.XLOOKUP(Table8[[#This Row],[orderId]],orders[orderID],orders[customerID],"not seen",0)</f>
        <v>RATTC</v>
      </c>
      <c r="J43">
        <f>_xlfn.XLOOKUP(Table8[[#This Row],[orderId]],orders[orderID],orders[employeeID],"not found",0)</f>
        <v>8</v>
      </c>
      <c r="K43" t="str">
        <f>_xlfn.XLOOKUP(Table8[[#This Row],[Employee_id]],employees[employeeID],employees[employeeName],"Not found",0)</f>
        <v>Laura Callahan</v>
      </c>
      <c r="L43" s="1">
        <f>_xlfn.XLOOKUP(Table8[[#This Row],[orderId]],orders[orderID],orders[orderDate],"not found",0)</f>
        <v>41477</v>
      </c>
      <c r="M43" s="1">
        <f>VLOOKUP(Table8[[#This Row],[orderId]],orders[],6,0)</f>
        <v>41480</v>
      </c>
      <c r="N43">
        <f>Table8[[#This Row],[Shipped date]]-Table8[[#This Row],[order_date]]</f>
        <v>3</v>
      </c>
    </row>
    <row r="44" spans="1:14" x14ac:dyDescent="0.35">
      <c r="A44" s="2">
        <v>10262</v>
      </c>
      <c r="B44" s="11">
        <v>56</v>
      </c>
      <c r="C44" s="5">
        <v>30.4</v>
      </c>
      <c r="D44" s="8">
        <v>2</v>
      </c>
      <c r="E44" s="2" t="str">
        <f>_xlfn.XLOOKUP(B44,products[productID],products[productName],"Not available",0)</f>
        <v>Gnocchi di nonna Alice</v>
      </c>
      <c r="F44">
        <f>_xlfn.XLOOKUP(B44,products[productID],products[categoryID],"Not found",0)</f>
        <v>5</v>
      </c>
      <c r="G44" t="str">
        <f>_xlfn.XLOOKUP(F44,categories[categoryID],categories[categoryName],"not found",0)</f>
        <v>Grains &amp; Cereals</v>
      </c>
      <c r="H44" s="4">
        <f>Table8[[#This Row],[Unit_price]]*Table8[[#This Row],[Quantity_sold]]</f>
        <v>60.8</v>
      </c>
      <c r="I44" t="str">
        <f>_xlfn.XLOOKUP(Table8[[#This Row],[orderId]],orders[orderID],orders[customerID],"not seen",0)</f>
        <v>RATTC</v>
      </c>
      <c r="J44">
        <f>_xlfn.XLOOKUP(Table8[[#This Row],[orderId]],orders[orderID],orders[employeeID],"not found",0)</f>
        <v>8</v>
      </c>
      <c r="K44" t="str">
        <f>_xlfn.XLOOKUP(Table8[[#This Row],[Employee_id]],employees[employeeID],employees[employeeName],"Not found",0)</f>
        <v>Laura Callahan</v>
      </c>
      <c r="L44" s="1">
        <f>_xlfn.XLOOKUP(Table8[[#This Row],[orderId]],orders[orderID],orders[orderDate],"not found",0)</f>
        <v>41477</v>
      </c>
      <c r="M44" s="1">
        <f>VLOOKUP(Table8[[#This Row],[orderId]],orders[],6,0)</f>
        <v>41480</v>
      </c>
      <c r="N44">
        <f>Table8[[#This Row],[Shipped date]]-Table8[[#This Row],[order_date]]</f>
        <v>3</v>
      </c>
    </row>
    <row r="45" spans="1:14" x14ac:dyDescent="0.35">
      <c r="A45" s="3">
        <v>10263</v>
      </c>
      <c r="B45" s="12">
        <v>16</v>
      </c>
      <c r="C45" s="6">
        <v>13.9</v>
      </c>
      <c r="D45" s="9">
        <v>60</v>
      </c>
      <c r="E45" s="2" t="str">
        <f>_xlfn.XLOOKUP(B45,products[productID],products[productName],"Not available",0)</f>
        <v>Pavlova</v>
      </c>
      <c r="F45">
        <f>_xlfn.XLOOKUP(B45,products[productID],products[categoryID],"Not found",0)</f>
        <v>3</v>
      </c>
      <c r="G45" t="str">
        <f>_xlfn.XLOOKUP(F45,categories[categoryID],categories[categoryName],"not found",0)</f>
        <v>Confections</v>
      </c>
      <c r="H45" s="4">
        <f>Table8[[#This Row],[Unit_price]]*Table8[[#This Row],[Quantity_sold]]</f>
        <v>834</v>
      </c>
      <c r="I45" t="str">
        <f>_xlfn.XLOOKUP(Table8[[#This Row],[orderId]],orders[orderID],orders[customerID],"not seen",0)</f>
        <v>ERNSH</v>
      </c>
      <c r="J45">
        <f>_xlfn.XLOOKUP(Table8[[#This Row],[orderId]],orders[orderID],orders[employeeID],"not found",0)</f>
        <v>9</v>
      </c>
      <c r="K45" t="str">
        <f>_xlfn.XLOOKUP(Table8[[#This Row],[Employee_id]],employees[employeeID],employees[employeeName],"Not found",0)</f>
        <v>Anne Dodsworth</v>
      </c>
      <c r="L45" s="1">
        <f>_xlfn.XLOOKUP(Table8[[#This Row],[orderId]],orders[orderID],orders[orderDate],"not found",0)</f>
        <v>41478</v>
      </c>
      <c r="M45" s="1">
        <f>VLOOKUP(Table8[[#This Row],[orderId]],orders[],6,0)</f>
        <v>41486</v>
      </c>
      <c r="N45">
        <f>Table8[[#This Row],[Shipped date]]-Table8[[#This Row],[order_date]]</f>
        <v>8</v>
      </c>
    </row>
    <row r="46" spans="1:14" x14ac:dyDescent="0.35">
      <c r="A46" s="2">
        <v>10263</v>
      </c>
      <c r="B46" s="11">
        <v>24</v>
      </c>
      <c r="C46" s="5">
        <v>3.6</v>
      </c>
      <c r="D46" s="8">
        <v>28</v>
      </c>
      <c r="E46" s="2" t="str">
        <f>_xlfn.XLOOKUP(B46,products[productID],products[productName],"Not available",0)</f>
        <v>Guarana Fantastica</v>
      </c>
      <c r="F46">
        <f>_xlfn.XLOOKUP(B46,products[productID],products[categoryID],"Not found",0)</f>
        <v>1</v>
      </c>
      <c r="G46" t="str">
        <f>_xlfn.XLOOKUP(F46,categories[categoryID],categories[categoryName],"not found",0)</f>
        <v>Beverages</v>
      </c>
      <c r="H46" s="4">
        <f>Table8[[#This Row],[Unit_price]]*Table8[[#This Row],[Quantity_sold]]</f>
        <v>100.8</v>
      </c>
      <c r="I46" t="str">
        <f>_xlfn.XLOOKUP(Table8[[#This Row],[orderId]],orders[orderID],orders[customerID],"not seen",0)</f>
        <v>ERNSH</v>
      </c>
      <c r="J46">
        <f>_xlfn.XLOOKUP(Table8[[#This Row],[orderId]],orders[orderID],orders[employeeID],"not found",0)</f>
        <v>9</v>
      </c>
      <c r="K46" t="str">
        <f>_xlfn.XLOOKUP(Table8[[#This Row],[Employee_id]],employees[employeeID],employees[employeeName],"Not found",0)</f>
        <v>Anne Dodsworth</v>
      </c>
      <c r="L46" s="1">
        <f>_xlfn.XLOOKUP(Table8[[#This Row],[orderId]],orders[orderID],orders[orderDate],"not found",0)</f>
        <v>41478</v>
      </c>
      <c r="M46" s="1">
        <f>VLOOKUP(Table8[[#This Row],[orderId]],orders[],6,0)</f>
        <v>41486</v>
      </c>
      <c r="N46">
        <f>Table8[[#This Row],[Shipped date]]-Table8[[#This Row],[order_date]]</f>
        <v>8</v>
      </c>
    </row>
    <row r="47" spans="1:14" x14ac:dyDescent="0.35">
      <c r="A47" s="3">
        <v>10263</v>
      </c>
      <c r="B47" s="12">
        <v>30</v>
      </c>
      <c r="C47" s="6">
        <v>20.7</v>
      </c>
      <c r="D47" s="9">
        <v>60</v>
      </c>
      <c r="E47" s="2" t="str">
        <f>_xlfn.XLOOKUP(B47,products[productID],products[productName],"Not available",0)</f>
        <v>Nord-Ost Matjeshering</v>
      </c>
      <c r="F47">
        <f>_xlfn.XLOOKUP(B47,products[productID],products[categoryID],"Not found",0)</f>
        <v>8</v>
      </c>
      <c r="G47" t="str">
        <f>_xlfn.XLOOKUP(F47,categories[categoryID],categories[categoryName],"not found",0)</f>
        <v>Seafood</v>
      </c>
      <c r="H47" s="4">
        <f>Table8[[#This Row],[Unit_price]]*Table8[[#This Row],[Quantity_sold]]</f>
        <v>1242</v>
      </c>
      <c r="I47" t="str">
        <f>_xlfn.XLOOKUP(Table8[[#This Row],[orderId]],orders[orderID],orders[customerID],"not seen",0)</f>
        <v>ERNSH</v>
      </c>
      <c r="J47">
        <f>_xlfn.XLOOKUP(Table8[[#This Row],[orderId]],orders[orderID],orders[employeeID],"not found",0)</f>
        <v>9</v>
      </c>
      <c r="K47" t="str">
        <f>_xlfn.XLOOKUP(Table8[[#This Row],[Employee_id]],employees[employeeID],employees[employeeName],"Not found",0)</f>
        <v>Anne Dodsworth</v>
      </c>
      <c r="L47" s="1">
        <f>_xlfn.XLOOKUP(Table8[[#This Row],[orderId]],orders[orderID],orders[orderDate],"not found",0)</f>
        <v>41478</v>
      </c>
      <c r="M47" s="1">
        <f>VLOOKUP(Table8[[#This Row],[orderId]],orders[],6,0)</f>
        <v>41486</v>
      </c>
      <c r="N47">
        <f>Table8[[#This Row],[Shipped date]]-Table8[[#This Row],[order_date]]</f>
        <v>8</v>
      </c>
    </row>
    <row r="48" spans="1:14" x14ac:dyDescent="0.35">
      <c r="A48" s="2">
        <v>10263</v>
      </c>
      <c r="B48" s="11">
        <v>74</v>
      </c>
      <c r="C48" s="5">
        <v>8</v>
      </c>
      <c r="D48" s="8">
        <v>36</v>
      </c>
      <c r="E48" s="2" t="str">
        <f>_xlfn.XLOOKUP(B48,products[productID],products[productName],"Not available",0)</f>
        <v>Longlife Tofu</v>
      </c>
      <c r="F48">
        <f>_xlfn.XLOOKUP(B48,products[productID],products[categoryID],"Not found",0)</f>
        <v>7</v>
      </c>
      <c r="G48" t="str">
        <f>_xlfn.XLOOKUP(F48,categories[categoryID],categories[categoryName],"not found",0)</f>
        <v>Produce</v>
      </c>
      <c r="H48" s="4">
        <f>Table8[[#This Row],[Unit_price]]*Table8[[#This Row],[Quantity_sold]]</f>
        <v>288</v>
      </c>
      <c r="I48" t="str">
        <f>_xlfn.XLOOKUP(Table8[[#This Row],[orderId]],orders[orderID],orders[customerID],"not seen",0)</f>
        <v>ERNSH</v>
      </c>
      <c r="J48">
        <f>_xlfn.XLOOKUP(Table8[[#This Row],[orderId]],orders[orderID],orders[employeeID],"not found",0)</f>
        <v>9</v>
      </c>
      <c r="K48" t="str">
        <f>_xlfn.XLOOKUP(Table8[[#This Row],[Employee_id]],employees[employeeID],employees[employeeName],"Not found",0)</f>
        <v>Anne Dodsworth</v>
      </c>
      <c r="L48" s="1">
        <f>_xlfn.XLOOKUP(Table8[[#This Row],[orderId]],orders[orderID],orders[orderDate],"not found",0)</f>
        <v>41478</v>
      </c>
      <c r="M48" s="1">
        <f>VLOOKUP(Table8[[#This Row],[orderId]],orders[],6,0)</f>
        <v>41486</v>
      </c>
      <c r="N48">
        <f>Table8[[#This Row],[Shipped date]]-Table8[[#This Row],[order_date]]</f>
        <v>8</v>
      </c>
    </row>
    <row r="49" spans="1:14" x14ac:dyDescent="0.35">
      <c r="A49" s="3">
        <v>10264</v>
      </c>
      <c r="B49" s="12">
        <v>2</v>
      </c>
      <c r="C49" s="6">
        <v>15.2</v>
      </c>
      <c r="D49" s="9">
        <v>35</v>
      </c>
      <c r="E49" s="2" t="str">
        <f>_xlfn.XLOOKUP(B49,products[productID],products[productName],"Not available",0)</f>
        <v>Chang</v>
      </c>
      <c r="F49">
        <f>_xlfn.XLOOKUP(B49,products[productID],products[categoryID],"Not found",0)</f>
        <v>1</v>
      </c>
      <c r="G49" t="str">
        <f>_xlfn.XLOOKUP(F49,categories[categoryID],categories[categoryName],"not found",0)</f>
        <v>Beverages</v>
      </c>
      <c r="H49" s="4">
        <f>Table8[[#This Row],[Unit_price]]*Table8[[#This Row],[Quantity_sold]]</f>
        <v>532</v>
      </c>
      <c r="I49" t="str">
        <f>_xlfn.XLOOKUP(Table8[[#This Row],[orderId]],orders[orderID],orders[customerID],"not seen",0)</f>
        <v>FOLKO</v>
      </c>
      <c r="J49">
        <f>_xlfn.XLOOKUP(Table8[[#This Row],[orderId]],orders[orderID],orders[employeeID],"not found",0)</f>
        <v>6</v>
      </c>
      <c r="K49" t="str">
        <f>_xlfn.XLOOKUP(Table8[[#This Row],[Employee_id]],employees[employeeID],employees[employeeName],"Not found",0)</f>
        <v>Michael Suyama</v>
      </c>
      <c r="L49" s="1">
        <f>_xlfn.XLOOKUP(Table8[[#This Row],[orderId]],orders[orderID],orders[orderDate],"not found",0)</f>
        <v>41479</v>
      </c>
      <c r="M49" s="1">
        <f>VLOOKUP(Table8[[#This Row],[orderId]],orders[],6,0)</f>
        <v>41509</v>
      </c>
      <c r="N49">
        <f>Table8[[#This Row],[Shipped date]]-Table8[[#This Row],[order_date]]</f>
        <v>30</v>
      </c>
    </row>
    <row r="50" spans="1:14" x14ac:dyDescent="0.35">
      <c r="A50" s="2">
        <v>10264</v>
      </c>
      <c r="B50" s="11">
        <v>41</v>
      </c>
      <c r="C50" s="5">
        <v>7.7</v>
      </c>
      <c r="D50" s="8">
        <v>25</v>
      </c>
      <c r="E50" s="2" t="str">
        <f>_xlfn.XLOOKUP(B50,products[productID],products[productName],"Not available",0)</f>
        <v>Jack's New England Clam Chowder</v>
      </c>
      <c r="F50">
        <f>_xlfn.XLOOKUP(B50,products[productID],products[categoryID],"Not found",0)</f>
        <v>8</v>
      </c>
      <c r="G50" t="str">
        <f>_xlfn.XLOOKUP(F50,categories[categoryID],categories[categoryName],"not found",0)</f>
        <v>Seafood</v>
      </c>
      <c r="H50" s="4">
        <f>Table8[[#This Row],[Unit_price]]*Table8[[#This Row],[Quantity_sold]]</f>
        <v>192.5</v>
      </c>
      <c r="I50" t="str">
        <f>_xlfn.XLOOKUP(Table8[[#This Row],[orderId]],orders[orderID],orders[customerID],"not seen",0)</f>
        <v>FOLKO</v>
      </c>
      <c r="J50">
        <f>_xlfn.XLOOKUP(Table8[[#This Row],[orderId]],orders[orderID],orders[employeeID],"not found",0)</f>
        <v>6</v>
      </c>
      <c r="K50" t="str">
        <f>_xlfn.XLOOKUP(Table8[[#This Row],[Employee_id]],employees[employeeID],employees[employeeName],"Not found",0)</f>
        <v>Michael Suyama</v>
      </c>
      <c r="L50" s="1">
        <f>_xlfn.XLOOKUP(Table8[[#This Row],[orderId]],orders[orderID],orders[orderDate],"not found",0)</f>
        <v>41479</v>
      </c>
      <c r="M50" s="1">
        <f>VLOOKUP(Table8[[#This Row],[orderId]],orders[],6,0)</f>
        <v>41509</v>
      </c>
      <c r="N50">
        <f>Table8[[#This Row],[Shipped date]]-Table8[[#This Row],[order_date]]</f>
        <v>30</v>
      </c>
    </row>
    <row r="51" spans="1:14" x14ac:dyDescent="0.35">
      <c r="A51" s="3">
        <v>10265</v>
      </c>
      <c r="B51" s="12">
        <v>17</v>
      </c>
      <c r="C51" s="6">
        <v>31.2</v>
      </c>
      <c r="D51" s="9">
        <v>30</v>
      </c>
      <c r="E51" s="2" t="str">
        <f>_xlfn.XLOOKUP(B51,products[productID],products[productName],"Not available",0)</f>
        <v>Alice Mutton</v>
      </c>
      <c r="F51">
        <f>_xlfn.XLOOKUP(B51,products[productID],products[categoryID],"Not found",0)</f>
        <v>6</v>
      </c>
      <c r="G51" t="str">
        <f>_xlfn.XLOOKUP(F51,categories[categoryID],categories[categoryName],"not found",0)</f>
        <v>Meat &amp; Poultry</v>
      </c>
      <c r="H51" s="4">
        <f>Table8[[#This Row],[Unit_price]]*Table8[[#This Row],[Quantity_sold]]</f>
        <v>936</v>
      </c>
      <c r="I51" t="str">
        <f>_xlfn.XLOOKUP(Table8[[#This Row],[orderId]],orders[orderID],orders[customerID],"not seen",0)</f>
        <v>BLONP</v>
      </c>
      <c r="J51">
        <f>_xlfn.XLOOKUP(Table8[[#This Row],[orderId]],orders[orderID],orders[employeeID],"not found",0)</f>
        <v>2</v>
      </c>
      <c r="K51" t="str">
        <f>_xlfn.XLOOKUP(Table8[[#This Row],[Employee_id]],employees[employeeID],employees[employeeName],"Not found",0)</f>
        <v>Andrew Fuller</v>
      </c>
      <c r="L51" s="1">
        <f>_xlfn.XLOOKUP(Table8[[#This Row],[orderId]],orders[orderID],orders[orderDate],"not found",0)</f>
        <v>41480</v>
      </c>
      <c r="M51" s="1">
        <f>VLOOKUP(Table8[[#This Row],[orderId]],orders[],6,0)</f>
        <v>41498</v>
      </c>
      <c r="N51">
        <f>Table8[[#This Row],[Shipped date]]-Table8[[#This Row],[order_date]]</f>
        <v>18</v>
      </c>
    </row>
    <row r="52" spans="1:14" x14ac:dyDescent="0.35">
      <c r="A52" s="2">
        <v>10265</v>
      </c>
      <c r="B52" s="11">
        <v>70</v>
      </c>
      <c r="C52" s="5">
        <v>12</v>
      </c>
      <c r="D52" s="8">
        <v>20</v>
      </c>
      <c r="E52" s="2" t="str">
        <f>_xlfn.XLOOKUP(B52,products[productID],products[productName],"Not available",0)</f>
        <v>Outback Lager</v>
      </c>
      <c r="F52">
        <f>_xlfn.XLOOKUP(B52,products[productID],products[categoryID],"Not found",0)</f>
        <v>1</v>
      </c>
      <c r="G52" t="str">
        <f>_xlfn.XLOOKUP(F52,categories[categoryID],categories[categoryName],"not found",0)</f>
        <v>Beverages</v>
      </c>
      <c r="H52" s="4">
        <f>Table8[[#This Row],[Unit_price]]*Table8[[#This Row],[Quantity_sold]]</f>
        <v>240</v>
      </c>
      <c r="I52" t="str">
        <f>_xlfn.XLOOKUP(Table8[[#This Row],[orderId]],orders[orderID],orders[customerID],"not seen",0)</f>
        <v>BLONP</v>
      </c>
      <c r="J52">
        <f>_xlfn.XLOOKUP(Table8[[#This Row],[orderId]],orders[orderID],orders[employeeID],"not found",0)</f>
        <v>2</v>
      </c>
      <c r="K52" t="str">
        <f>_xlfn.XLOOKUP(Table8[[#This Row],[Employee_id]],employees[employeeID],employees[employeeName],"Not found",0)</f>
        <v>Andrew Fuller</v>
      </c>
      <c r="L52" s="1">
        <f>_xlfn.XLOOKUP(Table8[[#This Row],[orderId]],orders[orderID],orders[orderDate],"not found",0)</f>
        <v>41480</v>
      </c>
      <c r="M52" s="1">
        <f>VLOOKUP(Table8[[#This Row],[orderId]],orders[],6,0)</f>
        <v>41498</v>
      </c>
      <c r="N52">
        <f>Table8[[#This Row],[Shipped date]]-Table8[[#This Row],[order_date]]</f>
        <v>18</v>
      </c>
    </row>
    <row r="53" spans="1:14" x14ac:dyDescent="0.35">
      <c r="A53" s="3">
        <v>10266</v>
      </c>
      <c r="B53" s="12">
        <v>12</v>
      </c>
      <c r="C53" s="6">
        <v>30.4</v>
      </c>
      <c r="D53" s="9">
        <v>12</v>
      </c>
      <c r="E53" s="2" t="str">
        <f>_xlfn.XLOOKUP(B53,products[productID],products[productName],"Not available",0)</f>
        <v>Queso Manchego La Pastora</v>
      </c>
      <c r="F53">
        <f>_xlfn.XLOOKUP(B53,products[productID],products[categoryID],"Not found",0)</f>
        <v>4</v>
      </c>
      <c r="G53" t="str">
        <f>_xlfn.XLOOKUP(F53,categories[categoryID],categories[categoryName],"not found",0)</f>
        <v>Dairy Products</v>
      </c>
      <c r="H53" s="4">
        <f>Table8[[#This Row],[Unit_price]]*Table8[[#This Row],[Quantity_sold]]</f>
        <v>364.79999999999995</v>
      </c>
      <c r="I53" t="str">
        <f>_xlfn.XLOOKUP(Table8[[#This Row],[orderId]],orders[orderID],orders[customerID],"not seen",0)</f>
        <v>WARTH</v>
      </c>
      <c r="J53">
        <f>_xlfn.XLOOKUP(Table8[[#This Row],[orderId]],orders[orderID],orders[employeeID],"not found",0)</f>
        <v>3</v>
      </c>
      <c r="K53" t="str">
        <f>_xlfn.XLOOKUP(Table8[[#This Row],[Employee_id]],employees[employeeID],employees[employeeName],"Not found",0)</f>
        <v>Janet Leverling</v>
      </c>
      <c r="L53" s="1">
        <f>_xlfn.XLOOKUP(Table8[[#This Row],[orderId]],orders[orderID],orders[orderDate],"not found",0)</f>
        <v>41481</v>
      </c>
      <c r="M53" s="1">
        <f>VLOOKUP(Table8[[#This Row],[orderId]],orders[],6,0)</f>
        <v>41486</v>
      </c>
      <c r="N53">
        <f>Table8[[#This Row],[Shipped date]]-Table8[[#This Row],[order_date]]</f>
        <v>5</v>
      </c>
    </row>
    <row r="54" spans="1:14" x14ac:dyDescent="0.35">
      <c r="A54" s="2">
        <v>10267</v>
      </c>
      <c r="B54" s="11">
        <v>40</v>
      </c>
      <c r="C54" s="5">
        <v>14.7</v>
      </c>
      <c r="D54" s="8">
        <v>50</v>
      </c>
      <c r="E54" s="2" t="str">
        <f>_xlfn.XLOOKUP(B54,products[productID],products[productName],"Not available",0)</f>
        <v>Boston Crab Meat</v>
      </c>
      <c r="F54">
        <f>_xlfn.XLOOKUP(B54,products[productID],products[categoryID],"Not found",0)</f>
        <v>8</v>
      </c>
      <c r="G54" t="str">
        <f>_xlfn.XLOOKUP(F54,categories[categoryID],categories[categoryName],"not found",0)</f>
        <v>Seafood</v>
      </c>
      <c r="H54" s="4">
        <f>Table8[[#This Row],[Unit_price]]*Table8[[#This Row],[Quantity_sold]]</f>
        <v>735</v>
      </c>
      <c r="I54" t="str">
        <f>_xlfn.XLOOKUP(Table8[[#This Row],[orderId]],orders[orderID],orders[customerID],"not seen",0)</f>
        <v>FRANK</v>
      </c>
      <c r="J54">
        <f>_xlfn.XLOOKUP(Table8[[#This Row],[orderId]],orders[orderID],orders[employeeID],"not found",0)</f>
        <v>4</v>
      </c>
      <c r="K54" t="str">
        <f>_xlfn.XLOOKUP(Table8[[#This Row],[Employee_id]],employees[employeeID],employees[employeeName],"Not found",0)</f>
        <v>Margaret Peacock</v>
      </c>
      <c r="L54" s="1">
        <f>_xlfn.XLOOKUP(Table8[[#This Row],[orderId]],orders[orderID],orders[orderDate],"not found",0)</f>
        <v>41484</v>
      </c>
      <c r="M54" s="1">
        <f>VLOOKUP(Table8[[#This Row],[orderId]],orders[],6,0)</f>
        <v>41492</v>
      </c>
      <c r="N54">
        <f>Table8[[#This Row],[Shipped date]]-Table8[[#This Row],[order_date]]</f>
        <v>8</v>
      </c>
    </row>
    <row r="55" spans="1:14" x14ac:dyDescent="0.35">
      <c r="A55" s="3">
        <v>10267</v>
      </c>
      <c r="B55" s="12">
        <v>59</v>
      </c>
      <c r="C55" s="6">
        <v>44</v>
      </c>
      <c r="D55" s="9">
        <v>70</v>
      </c>
      <c r="E55" s="2" t="str">
        <f>_xlfn.XLOOKUP(B55,products[productID],products[productName],"Not available",0)</f>
        <v>Raclette Courdavault</v>
      </c>
      <c r="F55">
        <f>_xlfn.XLOOKUP(B55,products[productID],products[categoryID],"Not found",0)</f>
        <v>4</v>
      </c>
      <c r="G55" t="str">
        <f>_xlfn.XLOOKUP(F55,categories[categoryID],categories[categoryName],"not found",0)</f>
        <v>Dairy Products</v>
      </c>
      <c r="H55" s="4">
        <f>Table8[[#This Row],[Unit_price]]*Table8[[#This Row],[Quantity_sold]]</f>
        <v>3080</v>
      </c>
      <c r="I55" t="str">
        <f>_xlfn.XLOOKUP(Table8[[#This Row],[orderId]],orders[orderID],orders[customerID],"not seen",0)</f>
        <v>FRANK</v>
      </c>
      <c r="J55">
        <f>_xlfn.XLOOKUP(Table8[[#This Row],[orderId]],orders[orderID],orders[employeeID],"not found",0)</f>
        <v>4</v>
      </c>
      <c r="K55" t="str">
        <f>_xlfn.XLOOKUP(Table8[[#This Row],[Employee_id]],employees[employeeID],employees[employeeName],"Not found",0)</f>
        <v>Margaret Peacock</v>
      </c>
      <c r="L55" s="1">
        <f>_xlfn.XLOOKUP(Table8[[#This Row],[orderId]],orders[orderID],orders[orderDate],"not found",0)</f>
        <v>41484</v>
      </c>
      <c r="M55" s="1">
        <f>VLOOKUP(Table8[[#This Row],[orderId]],orders[],6,0)</f>
        <v>41492</v>
      </c>
      <c r="N55">
        <f>Table8[[#This Row],[Shipped date]]-Table8[[#This Row],[order_date]]</f>
        <v>8</v>
      </c>
    </row>
    <row r="56" spans="1:14" x14ac:dyDescent="0.35">
      <c r="A56" s="2">
        <v>10267</v>
      </c>
      <c r="B56" s="11">
        <v>76</v>
      </c>
      <c r="C56" s="5">
        <v>14.4</v>
      </c>
      <c r="D56" s="8">
        <v>15</v>
      </c>
      <c r="E56" s="2" t="str">
        <f>_xlfn.XLOOKUP(B56,products[productID],products[productName],"Not available",0)</f>
        <v>Lakkaliköri</v>
      </c>
      <c r="F56">
        <f>_xlfn.XLOOKUP(B56,products[productID],products[categoryID],"Not found",0)</f>
        <v>1</v>
      </c>
      <c r="G56" t="str">
        <f>_xlfn.XLOOKUP(F56,categories[categoryID],categories[categoryName],"not found",0)</f>
        <v>Beverages</v>
      </c>
      <c r="H56" s="4">
        <f>Table8[[#This Row],[Unit_price]]*Table8[[#This Row],[Quantity_sold]]</f>
        <v>216</v>
      </c>
      <c r="I56" t="str">
        <f>_xlfn.XLOOKUP(Table8[[#This Row],[orderId]],orders[orderID],orders[customerID],"not seen",0)</f>
        <v>FRANK</v>
      </c>
      <c r="J56">
        <f>_xlfn.XLOOKUP(Table8[[#This Row],[orderId]],orders[orderID],orders[employeeID],"not found",0)</f>
        <v>4</v>
      </c>
      <c r="K56" t="str">
        <f>_xlfn.XLOOKUP(Table8[[#This Row],[Employee_id]],employees[employeeID],employees[employeeName],"Not found",0)</f>
        <v>Margaret Peacock</v>
      </c>
      <c r="L56" s="1">
        <f>_xlfn.XLOOKUP(Table8[[#This Row],[orderId]],orders[orderID],orders[orderDate],"not found",0)</f>
        <v>41484</v>
      </c>
      <c r="M56" s="1">
        <f>VLOOKUP(Table8[[#This Row],[orderId]],orders[],6,0)</f>
        <v>41492</v>
      </c>
      <c r="N56">
        <f>Table8[[#This Row],[Shipped date]]-Table8[[#This Row],[order_date]]</f>
        <v>8</v>
      </c>
    </row>
    <row r="57" spans="1:14" x14ac:dyDescent="0.35">
      <c r="A57" s="3">
        <v>10268</v>
      </c>
      <c r="B57" s="12">
        <v>29</v>
      </c>
      <c r="C57" s="6">
        <v>99</v>
      </c>
      <c r="D57" s="9">
        <v>10</v>
      </c>
      <c r="E57" s="2" t="str">
        <f>_xlfn.XLOOKUP(B57,products[productID],products[productName],"Not available",0)</f>
        <v>Thüringer Rostbratwurst</v>
      </c>
      <c r="F57">
        <f>_xlfn.XLOOKUP(B57,products[productID],products[categoryID],"Not found",0)</f>
        <v>6</v>
      </c>
      <c r="G57" t="str">
        <f>_xlfn.XLOOKUP(F57,categories[categoryID],categories[categoryName],"not found",0)</f>
        <v>Meat &amp; Poultry</v>
      </c>
      <c r="H57" s="4">
        <f>Table8[[#This Row],[Unit_price]]*Table8[[#This Row],[Quantity_sold]]</f>
        <v>990</v>
      </c>
      <c r="I57" t="str">
        <f>_xlfn.XLOOKUP(Table8[[#This Row],[orderId]],orders[orderID],orders[customerID],"not seen",0)</f>
        <v>GROSR</v>
      </c>
      <c r="J57">
        <f>_xlfn.XLOOKUP(Table8[[#This Row],[orderId]],orders[orderID],orders[employeeID],"not found",0)</f>
        <v>8</v>
      </c>
      <c r="K57" t="str">
        <f>_xlfn.XLOOKUP(Table8[[#This Row],[Employee_id]],employees[employeeID],employees[employeeName],"Not found",0)</f>
        <v>Laura Callahan</v>
      </c>
      <c r="L57" s="1">
        <f>_xlfn.XLOOKUP(Table8[[#This Row],[orderId]],orders[orderID],orders[orderDate],"not found",0)</f>
        <v>41485</v>
      </c>
      <c r="M57" s="1">
        <f>VLOOKUP(Table8[[#This Row],[orderId]],orders[],6,0)</f>
        <v>41488</v>
      </c>
      <c r="N57">
        <f>Table8[[#This Row],[Shipped date]]-Table8[[#This Row],[order_date]]</f>
        <v>3</v>
      </c>
    </row>
    <row r="58" spans="1:14" x14ac:dyDescent="0.35">
      <c r="A58" s="2">
        <v>10268</v>
      </c>
      <c r="B58" s="11">
        <v>72</v>
      </c>
      <c r="C58" s="5">
        <v>27.8</v>
      </c>
      <c r="D58" s="8">
        <v>4</v>
      </c>
      <c r="E58" s="2" t="str">
        <f>_xlfn.XLOOKUP(B58,products[productID],products[productName],"Not available",0)</f>
        <v>Mozzarella di Giovanni</v>
      </c>
      <c r="F58">
        <f>_xlfn.XLOOKUP(B58,products[productID],products[categoryID],"Not found",0)</f>
        <v>4</v>
      </c>
      <c r="G58" t="str">
        <f>_xlfn.XLOOKUP(F58,categories[categoryID],categories[categoryName],"not found",0)</f>
        <v>Dairy Products</v>
      </c>
      <c r="H58" s="4">
        <f>Table8[[#This Row],[Unit_price]]*Table8[[#This Row],[Quantity_sold]]</f>
        <v>111.2</v>
      </c>
      <c r="I58" t="str">
        <f>_xlfn.XLOOKUP(Table8[[#This Row],[orderId]],orders[orderID],orders[customerID],"not seen",0)</f>
        <v>GROSR</v>
      </c>
      <c r="J58">
        <f>_xlfn.XLOOKUP(Table8[[#This Row],[orderId]],orders[orderID],orders[employeeID],"not found",0)</f>
        <v>8</v>
      </c>
      <c r="K58" t="str">
        <f>_xlfn.XLOOKUP(Table8[[#This Row],[Employee_id]],employees[employeeID],employees[employeeName],"Not found",0)</f>
        <v>Laura Callahan</v>
      </c>
      <c r="L58" s="1">
        <f>_xlfn.XLOOKUP(Table8[[#This Row],[orderId]],orders[orderID],orders[orderDate],"not found",0)</f>
        <v>41485</v>
      </c>
      <c r="M58" s="1">
        <f>VLOOKUP(Table8[[#This Row],[orderId]],orders[],6,0)</f>
        <v>41488</v>
      </c>
      <c r="N58">
        <f>Table8[[#This Row],[Shipped date]]-Table8[[#This Row],[order_date]]</f>
        <v>3</v>
      </c>
    </row>
    <row r="59" spans="1:14" x14ac:dyDescent="0.35">
      <c r="A59" s="3">
        <v>10269</v>
      </c>
      <c r="B59" s="12">
        <v>33</v>
      </c>
      <c r="C59" s="6">
        <v>2</v>
      </c>
      <c r="D59" s="9">
        <v>60</v>
      </c>
      <c r="E59" s="2" t="str">
        <f>_xlfn.XLOOKUP(B59,products[productID],products[productName],"Not available",0)</f>
        <v>Geitost</v>
      </c>
      <c r="F59">
        <f>_xlfn.XLOOKUP(B59,products[productID],products[categoryID],"Not found",0)</f>
        <v>4</v>
      </c>
      <c r="G59" t="str">
        <f>_xlfn.XLOOKUP(F59,categories[categoryID],categories[categoryName],"not found",0)</f>
        <v>Dairy Products</v>
      </c>
      <c r="H59" s="4">
        <f>Table8[[#This Row],[Unit_price]]*Table8[[#This Row],[Quantity_sold]]</f>
        <v>120</v>
      </c>
      <c r="I59" t="str">
        <f>_xlfn.XLOOKUP(Table8[[#This Row],[orderId]],orders[orderID],orders[customerID],"not seen",0)</f>
        <v>WHITC</v>
      </c>
      <c r="J59">
        <f>_xlfn.XLOOKUP(Table8[[#This Row],[orderId]],orders[orderID],orders[employeeID],"not found",0)</f>
        <v>5</v>
      </c>
      <c r="K59" t="str">
        <f>_xlfn.XLOOKUP(Table8[[#This Row],[Employee_id]],employees[employeeID],employees[employeeName],"Not found",0)</f>
        <v>Steven Buchanan</v>
      </c>
      <c r="L59" s="1">
        <f>_xlfn.XLOOKUP(Table8[[#This Row],[orderId]],orders[orderID],orders[orderDate],"not found",0)</f>
        <v>41486</v>
      </c>
      <c r="M59" s="1">
        <f>VLOOKUP(Table8[[#This Row],[orderId]],orders[],6,0)</f>
        <v>41495</v>
      </c>
      <c r="N59">
        <f>Table8[[#This Row],[Shipped date]]-Table8[[#This Row],[order_date]]</f>
        <v>9</v>
      </c>
    </row>
    <row r="60" spans="1:14" x14ac:dyDescent="0.35">
      <c r="A60" s="2">
        <v>10269</v>
      </c>
      <c r="B60" s="11">
        <v>72</v>
      </c>
      <c r="C60" s="5">
        <v>27.8</v>
      </c>
      <c r="D60" s="8">
        <v>20</v>
      </c>
      <c r="E60" s="2" t="str">
        <f>_xlfn.XLOOKUP(B60,products[productID],products[productName],"Not available",0)</f>
        <v>Mozzarella di Giovanni</v>
      </c>
      <c r="F60">
        <f>_xlfn.XLOOKUP(B60,products[productID],products[categoryID],"Not found",0)</f>
        <v>4</v>
      </c>
      <c r="G60" t="str">
        <f>_xlfn.XLOOKUP(F60,categories[categoryID],categories[categoryName],"not found",0)</f>
        <v>Dairy Products</v>
      </c>
      <c r="H60" s="4">
        <f>Table8[[#This Row],[Unit_price]]*Table8[[#This Row],[Quantity_sold]]</f>
        <v>556</v>
      </c>
      <c r="I60" t="str">
        <f>_xlfn.XLOOKUP(Table8[[#This Row],[orderId]],orders[orderID],orders[customerID],"not seen",0)</f>
        <v>WHITC</v>
      </c>
      <c r="J60">
        <f>_xlfn.XLOOKUP(Table8[[#This Row],[orderId]],orders[orderID],orders[employeeID],"not found",0)</f>
        <v>5</v>
      </c>
      <c r="K60" t="str">
        <f>_xlfn.XLOOKUP(Table8[[#This Row],[Employee_id]],employees[employeeID],employees[employeeName],"Not found",0)</f>
        <v>Steven Buchanan</v>
      </c>
      <c r="L60" s="1">
        <f>_xlfn.XLOOKUP(Table8[[#This Row],[orderId]],orders[orderID],orders[orderDate],"not found",0)</f>
        <v>41486</v>
      </c>
      <c r="M60" s="1">
        <f>VLOOKUP(Table8[[#This Row],[orderId]],orders[],6,0)</f>
        <v>41495</v>
      </c>
      <c r="N60">
        <f>Table8[[#This Row],[Shipped date]]-Table8[[#This Row],[order_date]]</f>
        <v>9</v>
      </c>
    </row>
    <row r="61" spans="1:14" x14ac:dyDescent="0.35">
      <c r="A61" s="3">
        <v>10270</v>
      </c>
      <c r="B61" s="12">
        <v>36</v>
      </c>
      <c r="C61" s="6">
        <v>15.2</v>
      </c>
      <c r="D61" s="9">
        <v>30</v>
      </c>
      <c r="E61" s="2" t="str">
        <f>_xlfn.XLOOKUP(B61,products[productID],products[productName],"Not available",0)</f>
        <v>Inlagd Sill</v>
      </c>
      <c r="F61">
        <f>_xlfn.XLOOKUP(B61,products[productID],products[categoryID],"Not found",0)</f>
        <v>8</v>
      </c>
      <c r="G61" t="str">
        <f>_xlfn.XLOOKUP(F61,categories[categoryID],categories[categoryName],"not found",0)</f>
        <v>Seafood</v>
      </c>
      <c r="H61" s="4">
        <f>Table8[[#This Row],[Unit_price]]*Table8[[#This Row],[Quantity_sold]]</f>
        <v>456</v>
      </c>
      <c r="I61" t="str">
        <f>_xlfn.XLOOKUP(Table8[[#This Row],[orderId]],orders[orderID],orders[customerID],"not seen",0)</f>
        <v>WARTH</v>
      </c>
      <c r="J61">
        <f>_xlfn.XLOOKUP(Table8[[#This Row],[orderId]],orders[orderID],orders[employeeID],"not found",0)</f>
        <v>1</v>
      </c>
      <c r="K61" t="str">
        <f>_xlfn.XLOOKUP(Table8[[#This Row],[Employee_id]],employees[employeeID],employees[employeeName],"Not found",0)</f>
        <v>Nancy Davolio</v>
      </c>
      <c r="L61" s="1">
        <f>_xlfn.XLOOKUP(Table8[[#This Row],[orderId]],orders[orderID],orders[orderDate],"not found",0)</f>
        <v>41487</v>
      </c>
      <c r="M61" s="1">
        <f>VLOOKUP(Table8[[#This Row],[orderId]],orders[],6,0)</f>
        <v>41488</v>
      </c>
      <c r="N61">
        <f>Table8[[#This Row],[Shipped date]]-Table8[[#This Row],[order_date]]</f>
        <v>1</v>
      </c>
    </row>
    <row r="62" spans="1:14" x14ac:dyDescent="0.35">
      <c r="A62" s="2">
        <v>10270</v>
      </c>
      <c r="B62" s="11">
        <v>43</v>
      </c>
      <c r="C62" s="5">
        <v>36.799999999999997</v>
      </c>
      <c r="D62" s="8">
        <v>25</v>
      </c>
      <c r="E62" s="2" t="str">
        <f>_xlfn.XLOOKUP(B62,products[productID],products[productName],"Not available",0)</f>
        <v>Ipoh Coffee</v>
      </c>
      <c r="F62">
        <f>_xlfn.XLOOKUP(B62,products[productID],products[categoryID],"Not found",0)</f>
        <v>1</v>
      </c>
      <c r="G62" t="str">
        <f>_xlfn.XLOOKUP(F62,categories[categoryID],categories[categoryName],"not found",0)</f>
        <v>Beverages</v>
      </c>
      <c r="H62" s="4">
        <f>Table8[[#This Row],[Unit_price]]*Table8[[#This Row],[Quantity_sold]]</f>
        <v>919.99999999999989</v>
      </c>
      <c r="I62" t="str">
        <f>_xlfn.XLOOKUP(Table8[[#This Row],[orderId]],orders[orderID],orders[customerID],"not seen",0)</f>
        <v>WARTH</v>
      </c>
      <c r="J62">
        <f>_xlfn.XLOOKUP(Table8[[#This Row],[orderId]],orders[orderID],orders[employeeID],"not found",0)</f>
        <v>1</v>
      </c>
      <c r="K62" t="str">
        <f>_xlfn.XLOOKUP(Table8[[#This Row],[Employee_id]],employees[employeeID],employees[employeeName],"Not found",0)</f>
        <v>Nancy Davolio</v>
      </c>
      <c r="L62" s="1">
        <f>_xlfn.XLOOKUP(Table8[[#This Row],[orderId]],orders[orderID],orders[orderDate],"not found",0)</f>
        <v>41487</v>
      </c>
      <c r="M62" s="1">
        <f>VLOOKUP(Table8[[#This Row],[orderId]],orders[],6,0)</f>
        <v>41488</v>
      </c>
      <c r="N62">
        <f>Table8[[#This Row],[Shipped date]]-Table8[[#This Row],[order_date]]</f>
        <v>1</v>
      </c>
    </row>
    <row r="63" spans="1:14" x14ac:dyDescent="0.35">
      <c r="A63" s="3">
        <v>10271</v>
      </c>
      <c r="B63" s="12">
        <v>33</v>
      </c>
      <c r="C63" s="6">
        <v>2</v>
      </c>
      <c r="D63" s="9">
        <v>24</v>
      </c>
      <c r="E63" s="2" t="str">
        <f>_xlfn.XLOOKUP(B63,products[productID],products[productName],"Not available",0)</f>
        <v>Geitost</v>
      </c>
      <c r="F63">
        <f>_xlfn.XLOOKUP(B63,products[productID],products[categoryID],"Not found",0)</f>
        <v>4</v>
      </c>
      <c r="G63" t="str">
        <f>_xlfn.XLOOKUP(F63,categories[categoryID],categories[categoryName],"not found",0)</f>
        <v>Dairy Products</v>
      </c>
      <c r="H63" s="4">
        <f>Table8[[#This Row],[Unit_price]]*Table8[[#This Row],[Quantity_sold]]</f>
        <v>48</v>
      </c>
      <c r="I63" t="str">
        <f>_xlfn.XLOOKUP(Table8[[#This Row],[orderId]],orders[orderID],orders[customerID],"not seen",0)</f>
        <v>SPLIR</v>
      </c>
      <c r="J63">
        <f>_xlfn.XLOOKUP(Table8[[#This Row],[orderId]],orders[orderID],orders[employeeID],"not found",0)</f>
        <v>6</v>
      </c>
      <c r="K63" t="str">
        <f>_xlfn.XLOOKUP(Table8[[#This Row],[Employee_id]],employees[employeeID],employees[employeeName],"Not found",0)</f>
        <v>Michael Suyama</v>
      </c>
      <c r="L63" s="1">
        <f>_xlfn.XLOOKUP(Table8[[#This Row],[orderId]],orders[orderID],orders[orderDate],"not found",0)</f>
        <v>41487</v>
      </c>
      <c r="M63" s="1">
        <f>VLOOKUP(Table8[[#This Row],[orderId]],orders[],6,0)</f>
        <v>41516</v>
      </c>
      <c r="N63">
        <f>Table8[[#This Row],[Shipped date]]-Table8[[#This Row],[order_date]]</f>
        <v>29</v>
      </c>
    </row>
    <row r="64" spans="1:14" x14ac:dyDescent="0.35">
      <c r="A64" s="2">
        <v>10272</v>
      </c>
      <c r="B64" s="11">
        <v>20</v>
      </c>
      <c r="C64" s="5">
        <v>64.8</v>
      </c>
      <c r="D64" s="8">
        <v>6</v>
      </c>
      <c r="E64" s="2" t="str">
        <f>_xlfn.XLOOKUP(B64,products[productID],products[productName],"Not available",0)</f>
        <v>Sir Rodney's Marmalade</v>
      </c>
      <c r="F64">
        <f>_xlfn.XLOOKUP(B64,products[productID],products[categoryID],"Not found",0)</f>
        <v>3</v>
      </c>
      <c r="G64" t="str">
        <f>_xlfn.XLOOKUP(F64,categories[categoryID],categories[categoryName],"not found",0)</f>
        <v>Confections</v>
      </c>
      <c r="H64" s="4">
        <f>Table8[[#This Row],[Unit_price]]*Table8[[#This Row],[Quantity_sold]]</f>
        <v>388.79999999999995</v>
      </c>
      <c r="I64" t="str">
        <f>_xlfn.XLOOKUP(Table8[[#This Row],[orderId]],orders[orderID],orders[customerID],"not seen",0)</f>
        <v>RATTC</v>
      </c>
      <c r="J64">
        <f>_xlfn.XLOOKUP(Table8[[#This Row],[orderId]],orders[orderID],orders[employeeID],"not found",0)</f>
        <v>6</v>
      </c>
      <c r="K64" t="str">
        <f>_xlfn.XLOOKUP(Table8[[#This Row],[Employee_id]],employees[employeeID],employees[employeeName],"Not found",0)</f>
        <v>Michael Suyama</v>
      </c>
      <c r="L64" s="1">
        <f>_xlfn.XLOOKUP(Table8[[#This Row],[orderId]],orders[orderID],orders[orderDate],"not found",0)</f>
        <v>41488</v>
      </c>
      <c r="M64" s="1">
        <f>VLOOKUP(Table8[[#This Row],[orderId]],orders[],6,0)</f>
        <v>41492</v>
      </c>
      <c r="N64">
        <f>Table8[[#This Row],[Shipped date]]-Table8[[#This Row],[order_date]]</f>
        <v>4</v>
      </c>
    </row>
    <row r="65" spans="1:14" x14ac:dyDescent="0.35">
      <c r="A65" s="3">
        <v>10272</v>
      </c>
      <c r="B65" s="12">
        <v>31</v>
      </c>
      <c r="C65" s="6">
        <v>10</v>
      </c>
      <c r="D65" s="9">
        <v>40</v>
      </c>
      <c r="E65" s="2" t="str">
        <f>_xlfn.XLOOKUP(B65,products[productID],products[productName],"Not available",0)</f>
        <v>Gorgonzola Telino</v>
      </c>
      <c r="F65">
        <f>_xlfn.XLOOKUP(B65,products[productID],products[categoryID],"Not found",0)</f>
        <v>4</v>
      </c>
      <c r="G65" t="str">
        <f>_xlfn.XLOOKUP(F65,categories[categoryID],categories[categoryName],"not found",0)</f>
        <v>Dairy Products</v>
      </c>
      <c r="H65" s="4">
        <f>Table8[[#This Row],[Unit_price]]*Table8[[#This Row],[Quantity_sold]]</f>
        <v>400</v>
      </c>
      <c r="I65" t="str">
        <f>_xlfn.XLOOKUP(Table8[[#This Row],[orderId]],orders[orderID],orders[customerID],"not seen",0)</f>
        <v>RATTC</v>
      </c>
      <c r="J65">
        <f>_xlfn.XLOOKUP(Table8[[#This Row],[orderId]],orders[orderID],orders[employeeID],"not found",0)</f>
        <v>6</v>
      </c>
      <c r="K65" t="str">
        <f>_xlfn.XLOOKUP(Table8[[#This Row],[Employee_id]],employees[employeeID],employees[employeeName],"Not found",0)</f>
        <v>Michael Suyama</v>
      </c>
      <c r="L65" s="1">
        <f>_xlfn.XLOOKUP(Table8[[#This Row],[orderId]],orders[orderID],orders[orderDate],"not found",0)</f>
        <v>41488</v>
      </c>
      <c r="M65" s="1">
        <f>VLOOKUP(Table8[[#This Row],[orderId]],orders[],6,0)</f>
        <v>41492</v>
      </c>
      <c r="N65">
        <f>Table8[[#This Row],[Shipped date]]-Table8[[#This Row],[order_date]]</f>
        <v>4</v>
      </c>
    </row>
    <row r="66" spans="1:14" x14ac:dyDescent="0.35">
      <c r="A66" s="2">
        <v>10272</v>
      </c>
      <c r="B66" s="11">
        <v>72</v>
      </c>
      <c r="C66" s="5">
        <v>27.8</v>
      </c>
      <c r="D66" s="8">
        <v>24</v>
      </c>
      <c r="E66" s="2" t="str">
        <f>_xlfn.XLOOKUP(B66,products[productID],products[productName],"Not available",0)</f>
        <v>Mozzarella di Giovanni</v>
      </c>
      <c r="F66">
        <f>_xlfn.XLOOKUP(B66,products[productID],products[categoryID],"Not found",0)</f>
        <v>4</v>
      </c>
      <c r="G66" t="str">
        <f>_xlfn.XLOOKUP(F66,categories[categoryID],categories[categoryName],"not found",0)</f>
        <v>Dairy Products</v>
      </c>
      <c r="H66" s="4">
        <f>Table8[[#This Row],[Unit_price]]*Table8[[#This Row],[Quantity_sold]]</f>
        <v>667.2</v>
      </c>
      <c r="I66" t="str">
        <f>_xlfn.XLOOKUP(Table8[[#This Row],[orderId]],orders[orderID],orders[customerID],"not seen",0)</f>
        <v>RATTC</v>
      </c>
      <c r="J66">
        <f>_xlfn.XLOOKUP(Table8[[#This Row],[orderId]],orders[orderID],orders[employeeID],"not found",0)</f>
        <v>6</v>
      </c>
      <c r="K66" t="str">
        <f>_xlfn.XLOOKUP(Table8[[#This Row],[Employee_id]],employees[employeeID],employees[employeeName],"Not found",0)</f>
        <v>Michael Suyama</v>
      </c>
      <c r="L66" s="1">
        <f>_xlfn.XLOOKUP(Table8[[#This Row],[orderId]],orders[orderID],orders[orderDate],"not found",0)</f>
        <v>41488</v>
      </c>
      <c r="M66" s="1">
        <f>VLOOKUP(Table8[[#This Row],[orderId]],orders[],6,0)</f>
        <v>41492</v>
      </c>
      <c r="N66">
        <f>Table8[[#This Row],[Shipped date]]-Table8[[#This Row],[order_date]]</f>
        <v>4</v>
      </c>
    </row>
    <row r="67" spans="1:14" x14ac:dyDescent="0.35">
      <c r="A67" s="3">
        <v>10273</v>
      </c>
      <c r="B67" s="12">
        <v>10</v>
      </c>
      <c r="C67" s="6">
        <v>24.8</v>
      </c>
      <c r="D67" s="9">
        <v>24</v>
      </c>
      <c r="E67" s="2" t="str">
        <f>_xlfn.XLOOKUP(B67,products[productID],products[productName],"Not available",0)</f>
        <v>Ikura</v>
      </c>
      <c r="F67">
        <f>_xlfn.XLOOKUP(B67,products[productID],products[categoryID],"Not found",0)</f>
        <v>8</v>
      </c>
      <c r="G67" t="str">
        <f>_xlfn.XLOOKUP(F67,categories[categoryID],categories[categoryName],"not found",0)</f>
        <v>Seafood</v>
      </c>
      <c r="H67" s="4">
        <f>Table8[[#This Row],[Unit_price]]*Table8[[#This Row],[Quantity_sold]]</f>
        <v>595.20000000000005</v>
      </c>
      <c r="I67" t="str">
        <f>_xlfn.XLOOKUP(Table8[[#This Row],[orderId]],orders[orderID],orders[customerID],"not seen",0)</f>
        <v>QUICK</v>
      </c>
      <c r="J67">
        <f>_xlfn.XLOOKUP(Table8[[#This Row],[orderId]],orders[orderID],orders[employeeID],"not found",0)</f>
        <v>3</v>
      </c>
      <c r="K67" t="str">
        <f>_xlfn.XLOOKUP(Table8[[#This Row],[Employee_id]],employees[employeeID],employees[employeeName],"Not found",0)</f>
        <v>Janet Leverling</v>
      </c>
      <c r="L67" s="1">
        <f>_xlfn.XLOOKUP(Table8[[#This Row],[orderId]],orders[orderID],orders[orderDate],"not found",0)</f>
        <v>41491</v>
      </c>
      <c r="M67" s="1">
        <f>VLOOKUP(Table8[[#This Row],[orderId]],orders[],6,0)</f>
        <v>41498</v>
      </c>
      <c r="N67">
        <f>Table8[[#This Row],[Shipped date]]-Table8[[#This Row],[order_date]]</f>
        <v>7</v>
      </c>
    </row>
    <row r="68" spans="1:14" x14ac:dyDescent="0.35">
      <c r="A68" s="2">
        <v>10273</v>
      </c>
      <c r="B68" s="11">
        <v>31</v>
      </c>
      <c r="C68" s="5">
        <v>10</v>
      </c>
      <c r="D68" s="8">
        <v>15</v>
      </c>
      <c r="E68" s="2" t="str">
        <f>_xlfn.XLOOKUP(B68,products[productID],products[productName],"Not available",0)</f>
        <v>Gorgonzola Telino</v>
      </c>
      <c r="F68">
        <f>_xlfn.XLOOKUP(B68,products[productID],products[categoryID],"Not found",0)</f>
        <v>4</v>
      </c>
      <c r="G68" t="str">
        <f>_xlfn.XLOOKUP(F68,categories[categoryID],categories[categoryName],"not found",0)</f>
        <v>Dairy Products</v>
      </c>
      <c r="H68" s="4">
        <f>Table8[[#This Row],[Unit_price]]*Table8[[#This Row],[Quantity_sold]]</f>
        <v>150</v>
      </c>
      <c r="I68" t="str">
        <f>_xlfn.XLOOKUP(Table8[[#This Row],[orderId]],orders[orderID],orders[customerID],"not seen",0)</f>
        <v>QUICK</v>
      </c>
      <c r="J68">
        <f>_xlfn.XLOOKUP(Table8[[#This Row],[orderId]],orders[orderID],orders[employeeID],"not found",0)</f>
        <v>3</v>
      </c>
      <c r="K68" t="str">
        <f>_xlfn.XLOOKUP(Table8[[#This Row],[Employee_id]],employees[employeeID],employees[employeeName],"Not found",0)</f>
        <v>Janet Leverling</v>
      </c>
      <c r="L68" s="1">
        <f>_xlfn.XLOOKUP(Table8[[#This Row],[orderId]],orders[orderID],orders[orderDate],"not found",0)</f>
        <v>41491</v>
      </c>
      <c r="M68" s="1">
        <f>VLOOKUP(Table8[[#This Row],[orderId]],orders[],6,0)</f>
        <v>41498</v>
      </c>
      <c r="N68">
        <f>Table8[[#This Row],[Shipped date]]-Table8[[#This Row],[order_date]]</f>
        <v>7</v>
      </c>
    </row>
    <row r="69" spans="1:14" x14ac:dyDescent="0.35">
      <c r="A69" s="3">
        <v>10273</v>
      </c>
      <c r="B69" s="12">
        <v>33</v>
      </c>
      <c r="C69" s="6">
        <v>2</v>
      </c>
      <c r="D69" s="9">
        <v>20</v>
      </c>
      <c r="E69" s="2" t="str">
        <f>_xlfn.XLOOKUP(B69,products[productID],products[productName],"Not available",0)</f>
        <v>Geitost</v>
      </c>
      <c r="F69">
        <f>_xlfn.XLOOKUP(B69,products[productID],products[categoryID],"Not found",0)</f>
        <v>4</v>
      </c>
      <c r="G69" t="str">
        <f>_xlfn.XLOOKUP(F69,categories[categoryID],categories[categoryName],"not found",0)</f>
        <v>Dairy Products</v>
      </c>
      <c r="H69" s="4">
        <f>Table8[[#This Row],[Unit_price]]*Table8[[#This Row],[Quantity_sold]]</f>
        <v>40</v>
      </c>
      <c r="I69" t="str">
        <f>_xlfn.XLOOKUP(Table8[[#This Row],[orderId]],orders[orderID],orders[customerID],"not seen",0)</f>
        <v>QUICK</v>
      </c>
      <c r="J69">
        <f>_xlfn.XLOOKUP(Table8[[#This Row],[orderId]],orders[orderID],orders[employeeID],"not found",0)</f>
        <v>3</v>
      </c>
      <c r="K69" t="str">
        <f>_xlfn.XLOOKUP(Table8[[#This Row],[Employee_id]],employees[employeeID],employees[employeeName],"Not found",0)</f>
        <v>Janet Leverling</v>
      </c>
      <c r="L69" s="1">
        <f>_xlfn.XLOOKUP(Table8[[#This Row],[orderId]],orders[orderID],orders[orderDate],"not found",0)</f>
        <v>41491</v>
      </c>
      <c r="M69" s="1">
        <f>VLOOKUP(Table8[[#This Row],[orderId]],orders[],6,0)</f>
        <v>41498</v>
      </c>
      <c r="N69">
        <f>Table8[[#This Row],[Shipped date]]-Table8[[#This Row],[order_date]]</f>
        <v>7</v>
      </c>
    </row>
    <row r="70" spans="1:14" x14ac:dyDescent="0.35">
      <c r="A70" s="2">
        <v>10273</v>
      </c>
      <c r="B70" s="11">
        <v>40</v>
      </c>
      <c r="C70" s="5">
        <v>14.7</v>
      </c>
      <c r="D70" s="8">
        <v>60</v>
      </c>
      <c r="E70" s="2" t="str">
        <f>_xlfn.XLOOKUP(B70,products[productID],products[productName],"Not available",0)</f>
        <v>Boston Crab Meat</v>
      </c>
      <c r="F70">
        <f>_xlfn.XLOOKUP(B70,products[productID],products[categoryID],"Not found",0)</f>
        <v>8</v>
      </c>
      <c r="G70" t="str">
        <f>_xlfn.XLOOKUP(F70,categories[categoryID],categories[categoryName],"not found",0)</f>
        <v>Seafood</v>
      </c>
      <c r="H70" s="4">
        <f>Table8[[#This Row],[Unit_price]]*Table8[[#This Row],[Quantity_sold]]</f>
        <v>882</v>
      </c>
      <c r="I70" t="str">
        <f>_xlfn.XLOOKUP(Table8[[#This Row],[orderId]],orders[orderID],orders[customerID],"not seen",0)</f>
        <v>QUICK</v>
      </c>
      <c r="J70">
        <f>_xlfn.XLOOKUP(Table8[[#This Row],[orderId]],orders[orderID],orders[employeeID],"not found",0)</f>
        <v>3</v>
      </c>
      <c r="K70" t="str">
        <f>_xlfn.XLOOKUP(Table8[[#This Row],[Employee_id]],employees[employeeID],employees[employeeName],"Not found",0)</f>
        <v>Janet Leverling</v>
      </c>
      <c r="L70" s="1">
        <f>_xlfn.XLOOKUP(Table8[[#This Row],[orderId]],orders[orderID],orders[orderDate],"not found",0)</f>
        <v>41491</v>
      </c>
      <c r="M70" s="1">
        <f>VLOOKUP(Table8[[#This Row],[orderId]],orders[],6,0)</f>
        <v>41498</v>
      </c>
      <c r="N70">
        <f>Table8[[#This Row],[Shipped date]]-Table8[[#This Row],[order_date]]</f>
        <v>7</v>
      </c>
    </row>
    <row r="71" spans="1:14" x14ac:dyDescent="0.35">
      <c r="A71" s="3">
        <v>10273</v>
      </c>
      <c r="B71" s="12">
        <v>76</v>
      </c>
      <c r="C71" s="6">
        <v>14.4</v>
      </c>
      <c r="D71" s="9">
        <v>33</v>
      </c>
      <c r="E71" s="2" t="str">
        <f>_xlfn.XLOOKUP(B71,products[productID],products[productName],"Not available",0)</f>
        <v>Lakkaliköri</v>
      </c>
      <c r="F71">
        <f>_xlfn.XLOOKUP(B71,products[productID],products[categoryID],"Not found",0)</f>
        <v>1</v>
      </c>
      <c r="G71" t="str">
        <f>_xlfn.XLOOKUP(F71,categories[categoryID],categories[categoryName],"not found",0)</f>
        <v>Beverages</v>
      </c>
      <c r="H71" s="4">
        <f>Table8[[#This Row],[Unit_price]]*Table8[[#This Row],[Quantity_sold]]</f>
        <v>475.2</v>
      </c>
      <c r="I71" t="str">
        <f>_xlfn.XLOOKUP(Table8[[#This Row],[orderId]],orders[orderID],orders[customerID],"not seen",0)</f>
        <v>QUICK</v>
      </c>
      <c r="J71">
        <f>_xlfn.XLOOKUP(Table8[[#This Row],[orderId]],orders[orderID],orders[employeeID],"not found",0)</f>
        <v>3</v>
      </c>
      <c r="K71" t="str">
        <f>_xlfn.XLOOKUP(Table8[[#This Row],[Employee_id]],employees[employeeID],employees[employeeName],"Not found",0)</f>
        <v>Janet Leverling</v>
      </c>
      <c r="L71" s="1">
        <f>_xlfn.XLOOKUP(Table8[[#This Row],[orderId]],orders[orderID],orders[orderDate],"not found",0)</f>
        <v>41491</v>
      </c>
      <c r="M71" s="1">
        <f>VLOOKUP(Table8[[#This Row],[orderId]],orders[],6,0)</f>
        <v>41498</v>
      </c>
      <c r="N71">
        <f>Table8[[#This Row],[Shipped date]]-Table8[[#This Row],[order_date]]</f>
        <v>7</v>
      </c>
    </row>
    <row r="72" spans="1:14" x14ac:dyDescent="0.35">
      <c r="A72" s="2">
        <v>10274</v>
      </c>
      <c r="B72" s="11">
        <v>71</v>
      </c>
      <c r="C72" s="5">
        <v>17.2</v>
      </c>
      <c r="D72" s="8">
        <v>20</v>
      </c>
      <c r="E72" s="2" t="str">
        <f>_xlfn.XLOOKUP(B72,products[productID],products[productName],"Not available",0)</f>
        <v>Flotemysost</v>
      </c>
      <c r="F72">
        <f>_xlfn.XLOOKUP(B72,products[productID],products[categoryID],"Not found",0)</f>
        <v>4</v>
      </c>
      <c r="G72" t="str">
        <f>_xlfn.XLOOKUP(F72,categories[categoryID],categories[categoryName],"not found",0)</f>
        <v>Dairy Products</v>
      </c>
      <c r="H72" s="4">
        <f>Table8[[#This Row],[Unit_price]]*Table8[[#This Row],[Quantity_sold]]</f>
        <v>344</v>
      </c>
      <c r="I72" t="str">
        <f>_xlfn.XLOOKUP(Table8[[#This Row],[orderId]],orders[orderID],orders[customerID],"not seen",0)</f>
        <v>VINET</v>
      </c>
      <c r="J72">
        <f>_xlfn.XLOOKUP(Table8[[#This Row],[orderId]],orders[orderID],orders[employeeID],"not found",0)</f>
        <v>6</v>
      </c>
      <c r="K72" t="str">
        <f>_xlfn.XLOOKUP(Table8[[#This Row],[Employee_id]],employees[employeeID],employees[employeeName],"Not found",0)</f>
        <v>Michael Suyama</v>
      </c>
      <c r="L72" s="1">
        <f>_xlfn.XLOOKUP(Table8[[#This Row],[orderId]],orders[orderID],orders[orderDate],"not found",0)</f>
        <v>41492</v>
      </c>
      <c r="M72" s="1">
        <f>VLOOKUP(Table8[[#This Row],[orderId]],orders[],6,0)</f>
        <v>41502</v>
      </c>
      <c r="N72">
        <f>Table8[[#This Row],[Shipped date]]-Table8[[#This Row],[order_date]]</f>
        <v>10</v>
      </c>
    </row>
    <row r="73" spans="1:14" x14ac:dyDescent="0.35">
      <c r="A73" s="3">
        <v>10274</v>
      </c>
      <c r="B73" s="12">
        <v>72</v>
      </c>
      <c r="C73" s="6">
        <v>27.8</v>
      </c>
      <c r="D73" s="9">
        <v>7</v>
      </c>
      <c r="E73" s="2" t="str">
        <f>_xlfn.XLOOKUP(B73,products[productID],products[productName],"Not available",0)</f>
        <v>Mozzarella di Giovanni</v>
      </c>
      <c r="F73">
        <f>_xlfn.XLOOKUP(B73,products[productID],products[categoryID],"Not found",0)</f>
        <v>4</v>
      </c>
      <c r="G73" t="str">
        <f>_xlfn.XLOOKUP(F73,categories[categoryID],categories[categoryName],"not found",0)</f>
        <v>Dairy Products</v>
      </c>
      <c r="H73" s="4">
        <f>Table8[[#This Row],[Unit_price]]*Table8[[#This Row],[Quantity_sold]]</f>
        <v>194.6</v>
      </c>
      <c r="I73" t="str">
        <f>_xlfn.XLOOKUP(Table8[[#This Row],[orderId]],orders[orderID],orders[customerID],"not seen",0)</f>
        <v>VINET</v>
      </c>
      <c r="J73">
        <f>_xlfn.XLOOKUP(Table8[[#This Row],[orderId]],orders[orderID],orders[employeeID],"not found",0)</f>
        <v>6</v>
      </c>
      <c r="K73" t="str">
        <f>_xlfn.XLOOKUP(Table8[[#This Row],[Employee_id]],employees[employeeID],employees[employeeName],"Not found",0)</f>
        <v>Michael Suyama</v>
      </c>
      <c r="L73" s="1">
        <f>_xlfn.XLOOKUP(Table8[[#This Row],[orderId]],orders[orderID],orders[orderDate],"not found",0)</f>
        <v>41492</v>
      </c>
      <c r="M73" s="1">
        <f>VLOOKUP(Table8[[#This Row],[orderId]],orders[],6,0)</f>
        <v>41502</v>
      </c>
      <c r="N73">
        <f>Table8[[#This Row],[Shipped date]]-Table8[[#This Row],[order_date]]</f>
        <v>10</v>
      </c>
    </row>
    <row r="74" spans="1:14" x14ac:dyDescent="0.35">
      <c r="A74" s="2">
        <v>10275</v>
      </c>
      <c r="B74" s="11">
        <v>24</v>
      </c>
      <c r="C74" s="5">
        <v>3.6</v>
      </c>
      <c r="D74" s="8">
        <v>12</v>
      </c>
      <c r="E74" s="2" t="str">
        <f>_xlfn.XLOOKUP(B74,products[productID],products[productName],"Not available",0)</f>
        <v>Guarana Fantastica</v>
      </c>
      <c r="F74">
        <f>_xlfn.XLOOKUP(B74,products[productID],products[categoryID],"Not found",0)</f>
        <v>1</v>
      </c>
      <c r="G74" t="str">
        <f>_xlfn.XLOOKUP(F74,categories[categoryID],categories[categoryName],"not found",0)</f>
        <v>Beverages</v>
      </c>
      <c r="H74" s="4">
        <f>Table8[[#This Row],[Unit_price]]*Table8[[#This Row],[Quantity_sold]]</f>
        <v>43.2</v>
      </c>
      <c r="I74" t="str">
        <f>_xlfn.XLOOKUP(Table8[[#This Row],[orderId]],orders[orderID],orders[customerID],"not seen",0)</f>
        <v>MAGAA</v>
      </c>
      <c r="J74">
        <f>_xlfn.XLOOKUP(Table8[[#This Row],[orderId]],orders[orderID],orders[employeeID],"not found",0)</f>
        <v>1</v>
      </c>
      <c r="K74" t="str">
        <f>_xlfn.XLOOKUP(Table8[[#This Row],[Employee_id]],employees[employeeID],employees[employeeName],"Not found",0)</f>
        <v>Nancy Davolio</v>
      </c>
      <c r="L74" s="1">
        <f>_xlfn.XLOOKUP(Table8[[#This Row],[orderId]],orders[orderID],orders[orderDate],"not found",0)</f>
        <v>41493</v>
      </c>
      <c r="M74" s="1">
        <f>VLOOKUP(Table8[[#This Row],[orderId]],orders[],6,0)</f>
        <v>41495</v>
      </c>
      <c r="N74">
        <f>Table8[[#This Row],[Shipped date]]-Table8[[#This Row],[order_date]]</f>
        <v>2</v>
      </c>
    </row>
    <row r="75" spans="1:14" x14ac:dyDescent="0.35">
      <c r="A75" s="3">
        <v>10275</v>
      </c>
      <c r="B75" s="12">
        <v>59</v>
      </c>
      <c r="C75" s="6">
        <v>44</v>
      </c>
      <c r="D75" s="9">
        <v>6</v>
      </c>
      <c r="E75" s="2" t="str">
        <f>_xlfn.XLOOKUP(B75,products[productID],products[productName],"Not available",0)</f>
        <v>Raclette Courdavault</v>
      </c>
      <c r="F75">
        <f>_xlfn.XLOOKUP(B75,products[productID],products[categoryID],"Not found",0)</f>
        <v>4</v>
      </c>
      <c r="G75" t="str">
        <f>_xlfn.XLOOKUP(F75,categories[categoryID],categories[categoryName],"not found",0)</f>
        <v>Dairy Products</v>
      </c>
      <c r="H75" s="4">
        <f>Table8[[#This Row],[Unit_price]]*Table8[[#This Row],[Quantity_sold]]</f>
        <v>264</v>
      </c>
      <c r="I75" t="str">
        <f>_xlfn.XLOOKUP(Table8[[#This Row],[orderId]],orders[orderID],orders[customerID],"not seen",0)</f>
        <v>MAGAA</v>
      </c>
      <c r="J75">
        <f>_xlfn.XLOOKUP(Table8[[#This Row],[orderId]],orders[orderID],orders[employeeID],"not found",0)</f>
        <v>1</v>
      </c>
      <c r="K75" t="str">
        <f>_xlfn.XLOOKUP(Table8[[#This Row],[Employee_id]],employees[employeeID],employees[employeeName],"Not found",0)</f>
        <v>Nancy Davolio</v>
      </c>
      <c r="L75" s="1">
        <f>_xlfn.XLOOKUP(Table8[[#This Row],[orderId]],orders[orderID],orders[orderDate],"not found",0)</f>
        <v>41493</v>
      </c>
      <c r="M75" s="1">
        <f>VLOOKUP(Table8[[#This Row],[orderId]],orders[],6,0)</f>
        <v>41495</v>
      </c>
      <c r="N75">
        <f>Table8[[#This Row],[Shipped date]]-Table8[[#This Row],[order_date]]</f>
        <v>2</v>
      </c>
    </row>
    <row r="76" spans="1:14" x14ac:dyDescent="0.35">
      <c r="A76" s="2">
        <v>10276</v>
      </c>
      <c r="B76" s="11">
        <v>10</v>
      </c>
      <c r="C76" s="5">
        <v>24.8</v>
      </c>
      <c r="D76" s="8">
        <v>15</v>
      </c>
      <c r="E76" s="2" t="str">
        <f>_xlfn.XLOOKUP(B76,products[productID],products[productName],"Not available",0)</f>
        <v>Ikura</v>
      </c>
      <c r="F76">
        <f>_xlfn.XLOOKUP(B76,products[productID],products[categoryID],"Not found",0)</f>
        <v>8</v>
      </c>
      <c r="G76" t="str">
        <f>_xlfn.XLOOKUP(F76,categories[categoryID],categories[categoryName],"not found",0)</f>
        <v>Seafood</v>
      </c>
      <c r="H76" s="4">
        <f>Table8[[#This Row],[Unit_price]]*Table8[[#This Row],[Quantity_sold]]</f>
        <v>372</v>
      </c>
      <c r="I76" t="str">
        <f>_xlfn.XLOOKUP(Table8[[#This Row],[orderId]],orders[orderID],orders[customerID],"not seen",0)</f>
        <v>TORTU</v>
      </c>
      <c r="J76">
        <f>_xlfn.XLOOKUP(Table8[[#This Row],[orderId]],orders[orderID],orders[employeeID],"not found",0)</f>
        <v>8</v>
      </c>
      <c r="K76" t="str">
        <f>_xlfn.XLOOKUP(Table8[[#This Row],[Employee_id]],employees[employeeID],employees[employeeName],"Not found",0)</f>
        <v>Laura Callahan</v>
      </c>
      <c r="L76" s="1">
        <f>_xlfn.XLOOKUP(Table8[[#This Row],[orderId]],orders[orderID],orders[orderDate],"not found",0)</f>
        <v>41494</v>
      </c>
      <c r="M76" s="1">
        <f>VLOOKUP(Table8[[#This Row],[orderId]],orders[],6,0)</f>
        <v>41500</v>
      </c>
      <c r="N76">
        <f>Table8[[#This Row],[Shipped date]]-Table8[[#This Row],[order_date]]</f>
        <v>6</v>
      </c>
    </row>
    <row r="77" spans="1:14" x14ac:dyDescent="0.35">
      <c r="A77" s="3">
        <v>10276</v>
      </c>
      <c r="B77" s="12">
        <v>13</v>
      </c>
      <c r="C77" s="6">
        <v>4.8</v>
      </c>
      <c r="D77" s="9">
        <v>10</v>
      </c>
      <c r="E77" s="2" t="str">
        <f>_xlfn.XLOOKUP(B77,products[productID],products[productName],"Not available",0)</f>
        <v>Konbu</v>
      </c>
      <c r="F77">
        <f>_xlfn.XLOOKUP(B77,products[productID],products[categoryID],"Not found",0)</f>
        <v>8</v>
      </c>
      <c r="G77" t="str">
        <f>_xlfn.XLOOKUP(F77,categories[categoryID],categories[categoryName],"not found",0)</f>
        <v>Seafood</v>
      </c>
      <c r="H77" s="4">
        <f>Table8[[#This Row],[Unit_price]]*Table8[[#This Row],[Quantity_sold]]</f>
        <v>48</v>
      </c>
      <c r="I77" t="str">
        <f>_xlfn.XLOOKUP(Table8[[#This Row],[orderId]],orders[orderID],orders[customerID],"not seen",0)</f>
        <v>TORTU</v>
      </c>
      <c r="J77">
        <f>_xlfn.XLOOKUP(Table8[[#This Row],[orderId]],orders[orderID],orders[employeeID],"not found",0)</f>
        <v>8</v>
      </c>
      <c r="K77" t="str">
        <f>_xlfn.XLOOKUP(Table8[[#This Row],[Employee_id]],employees[employeeID],employees[employeeName],"Not found",0)</f>
        <v>Laura Callahan</v>
      </c>
      <c r="L77" s="1">
        <f>_xlfn.XLOOKUP(Table8[[#This Row],[orderId]],orders[orderID],orders[orderDate],"not found",0)</f>
        <v>41494</v>
      </c>
      <c r="M77" s="1">
        <f>VLOOKUP(Table8[[#This Row],[orderId]],orders[],6,0)</f>
        <v>41500</v>
      </c>
      <c r="N77">
        <f>Table8[[#This Row],[Shipped date]]-Table8[[#This Row],[order_date]]</f>
        <v>6</v>
      </c>
    </row>
    <row r="78" spans="1:14" x14ac:dyDescent="0.35">
      <c r="A78" s="2">
        <v>10277</v>
      </c>
      <c r="B78" s="11">
        <v>28</v>
      </c>
      <c r="C78" s="5">
        <v>36.4</v>
      </c>
      <c r="D78" s="8">
        <v>20</v>
      </c>
      <c r="E78" s="2" t="str">
        <f>_xlfn.XLOOKUP(B78,products[productID],products[productName],"Not available",0)</f>
        <v>Rössle Sauerkraut</v>
      </c>
      <c r="F78">
        <f>_xlfn.XLOOKUP(B78,products[productID],products[categoryID],"Not found",0)</f>
        <v>7</v>
      </c>
      <c r="G78" t="str">
        <f>_xlfn.XLOOKUP(F78,categories[categoryID],categories[categoryName],"not found",0)</f>
        <v>Produce</v>
      </c>
      <c r="H78" s="4">
        <f>Table8[[#This Row],[Unit_price]]*Table8[[#This Row],[Quantity_sold]]</f>
        <v>728</v>
      </c>
      <c r="I78" t="str">
        <f>_xlfn.XLOOKUP(Table8[[#This Row],[orderId]],orders[orderID],orders[customerID],"not seen",0)</f>
        <v>MORGK</v>
      </c>
      <c r="J78">
        <f>_xlfn.XLOOKUP(Table8[[#This Row],[orderId]],orders[orderID],orders[employeeID],"not found",0)</f>
        <v>2</v>
      </c>
      <c r="K78" t="str">
        <f>_xlfn.XLOOKUP(Table8[[#This Row],[Employee_id]],employees[employeeID],employees[employeeName],"Not found",0)</f>
        <v>Andrew Fuller</v>
      </c>
      <c r="L78" s="1">
        <f>_xlfn.XLOOKUP(Table8[[#This Row],[orderId]],orders[orderID],orders[orderDate],"not found",0)</f>
        <v>41495</v>
      </c>
      <c r="M78" s="1">
        <f>VLOOKUP(Table8[[#This Row],[orderId]],orders[],6,0)</f>
        <v>41499</v>
      </c>
      <c r="N78">
        <f>Table8[[#This Row],[Shipped date]]-Table8[[#This Row],[order_date]]</f>
        <v>4</v>
      </c>
    </row>
    <row r="79" spans="1:14" x14ac:dyDescent="0.35">
      <c r="A79" s="3">
        <v>10277</v>
      </c>
      <c r="B79" s="12">
        <v>62</v>
      </c>
      <c r="C79" s="6">
        <v>39.4</v>
      </c>
      <c r="D79" s="9">
        <v>12</v>
      </c>
      <c r="E79" s="2" t="str">
        <f>_xlfn.XLOOKUP(B79,products[productID],products[productName],"Not available",0)</f>
        <v>Tarte au sucre</v>
      </c>
      <c r="F79">
        <f>_xlfn.XLOOKUP(B79,products[productID],products[categoryID],"Not found",0)</f>
        <v>3</v>
      </c>
      <c r="G79" t="str">
        <f>_xlfn.XLOOKUP(F79,categories[categoryID],categories[categoryName],"not found",0)</f>
        <v>Confections</v>
      </c>
      <c r="H79" s="4">
        <f>Table8[[#This Row],[Unit_price]]*Table8[[#This Row],[Quantity_sold]]</f>
        <v>472.79999999999995</v>
      </c>
      <c r="I79" t="str">
        <f>_xlfn.XLOOKUP(Table8[[#This Row],[orderId]],orders[orderID],orders[customerID],"not seen",0)</f>
        <v>MORGK</v>
      </c>
      <c r="J79">
        <f>_xlfn.XLOOKUP(Table8[[#This Row],[orderId]],orders[orderID],orders[employeeID],"not found",0)</f>
        <v>2</v>
      </c>
      <c r="K79" t="str">
        <f>_xlfn.XLOOKUP(Table8[[#This Row],[Employee_id]],employees[employeeID],employees[employeeName],"Not found",0)</f>
        <v>Andrew Fuller</v>
      </c>
      <c r="L79" s="1">
        <f>_xlfn.XLOOKUP(Table8[[#This Row],[orderId]],orders[orderID],orders[orderDate],"not found",0)</f>
        <v>41495</v>
      </c>
      <c r="M79" s="1">
        <f>VLOOKUP(Table8[[#This Row],[orderId]],orders[],6,0)</f>
        <v>41499</v>
      </c>
      <c r="N79">
        <f>Table8[[#This Row],[Shipped date]]-Table8[[#This Row],[order_date]]</f>
        <v>4</v>
      </c>
    </row>
    <row r="80" spans="1:14" x14ac:dyDescent="0.35">
      <c r="A80" s="2">
        <v>10278</v>
      </c>
      <c r="B80" s="11">
        <v>44</v>
      </c>
      <c r="C80" s="5">
        <v>15.5</v>
      </c>
      <c r="D80" s="8">
        <v>16</v>
      </c>
      <c r="E80" s="2" t="str">
        <f>_xlfn.XLOOKUP(B80,products[productID],products[productName],"Not available",0)</f>
        <v>Gula Malacca</v>
      </c>
      <c r="F80">
        <f>_xlfn.XLOOKUP(B80,products[productID],products[categoryID],"Not found",0)</f>
        <v>2</v>
      </c>
      <c r="G80" t="str">
        <f>_xlfn.XLOOKUP(F80,categories[categoryID],categories[categoryName],"not found",0)</f>
        <v>Condiments</v>
      </c>
      <c r="H80" s="4">
        <f>Table8[[#This Row],[Unit_price]]*Table8[[#This Row],[Quantity_sold]]</f>
        <v>248</v>
      </c>
      <c r="I80" t="str">
        <f>_xlfn.XLOOKUP(Table8[[#This Row],[orderId]],orders[orderID],orders[customerID],"not seen",0)</f>
        <v>BERGS</v>
      </c>
      <c r="J80">
        <f>_xlfn.XLOOKUP(Table8[[#This Row],[orderId]],orders[orderID],orders[employeeID],"not found",0)</f>
        <v>8</v>
      </c>
      <c r="K80" t="str">
        <f>_xlfn.XLOOKUP(Table8[[#This Row],[Employee_id]],employees[employeeID],employees[employeeName],"Not found",0)</f>
        <v>Laura Callahan</v>
      </c>
      <c r="L80" s="1">
        <f>_xlfn.XLOOKUP(Table8[[#This Row],[orderId]],orders[orderID],orders[orderDate],"not found",0)</f>
        <v>41498</v>
      </c>
      <c r="M80" s="1">
        <f>VLOOKUP(Table8[[#This Row],[orderId]],orders[],6,0)</f>
        <v>41502</v>
      </c>
      <c r="N80">
        <f>Table8[[#This Row],[Shipped date]]-Table8[[#This Row],[order_date]]</f>
        <v>4</v>
      </c>
    </row>
    <row r="81" spans="1:14" x14ac:dyDescent="0.35">
      <c r="A81" s="3">
        <v>10278</v>
      </c>
      <c r="B81" s="12">
        <v>59</v>
      </c>
      <c r="C81" s="6">
        <v>44</v>
      </c>
      <c r="D81" s="9">
        <v>15</v>
      </c>
      <c r="E81" s="2" t="str">
        <f>_xlfn.XLOOKUP(B81,products[productID],products[productName],"Not available",0)</f>
        <v>Raclette Courdavault</v>
      </c>
      <c r="F81">
        <f>_xlfn.XLOOKUP(B81,products[productID],products[categoryID],"Not found",0)</f>
        <v>4</v>
      </c>
      <c r="G81" t="str">
        <f>_xlfn.XLOOKUP(F81,categories[categoryID],categories[categoryName],"not found",0)</f>
        <v>Dairy Products</v>
      </c>
      <c r="H81" s="4">
        <f>Table8[[#This Row],[Unit_price]]*Table8[[#This Row],[Quantity_sold]]</f>
        <v>660</v>
      </c>
      <c r="I81" t="str">
        <f>_xlfn.XLOOKUP(Table8[[#This Row],[orderId]],orders[orderID],orders[customerID],"not seen",0)</f>
        <v>BERGS</v>
      </c>
      <c r="J81">
        <f>_xlfn.XLOOKUP(Table8[[#This Row],[orderId]],orders[orderID],orders[employeeID],"not found",0)</f>
        <v>8</v>
      </c>
      <c r="K81" t="str">
        <f>_xlfn.XLOOKUP(Table8[[#This Row],[Employee_id]],employees[employeeID],employees[employeeName],"Not found",0)</f>
        <v>Laura Callahan</v>
      </c>
      <c r="L81" s="1">
        <f>_xlfn.XLOOKUP(Table8[[#This Row],[orderId]],orders[orderID],orders[orderDate],"not found",0)</f>
        <v>41498</v>
      </c>
      <c r="M81" s="1">
        <f>VLOOKUP(Table8[[#This Row],[orderId]],orders[],6,0)</f>
        <v>41502</v>
      </c>
      <c r="N81">
        <f>Table8[[#This Row],[Shipped date]]-Table8[[#This Row],[order_date]]</f>
        <v>4</v>
      </c>
    </row>
    <row r="82" spans="1:14" x14ac:dyDescent="0.35">
      <c r="A82" s="2">
        <v>10278</v>
      </c>
      <c r="B82" s="11">
        <v>63</v>
      </c>
      <c r="C82" s="5">
        <v>35.1</v>
      </c>
      <c r="D82" s="8">
        <v>8</v>
      </c>
      <c r="E82" s="2" t="str">
        <f>_xlfn.XLOOKUP(B82,products[productID],products[productName],"Not available",0)</f>
        <v>Vegie-spread</v>
      </c>
      <c r="F82">
        <f>_xlfn.XLOOKUP(B82,products[productID],products[categoryID],"Not found",0)</f>
        <v>2</v>
      </c>
      <c r="G82" t="str">
        <f>_xlfn.XLOOKUP(F82,categories[categoryID],categories[categoryName],"not found",0)</f>
        <v>Condiments</v>
      </c>
      <c r="H82" s="4">
        <f>Table8[[#This Row],[Unit_price]]*Table8[[#This Row],[Quantity_sold]]</f>
        <v>280.8</v>
      </c>
      <c r="I82" t="str">
        <f>_xlfn.XLOOKUP(Table8[[#This Row],[orderId]],orders[orderID],orders[customerID],"not seen",0)</f>
        <v>BERGS</v>
      </c>
      <c r="J82">
        <f>_xlfn.XLOOKUP(Table8[[#This Row],[orderId]],orders[orderID],orders[employeeID],"not found",0)</f>
        <v>8</v>
      </c>
      <c r="K82" t="str">
        <f>_xlfn.XLOOKUP(Table8[[#This Row],[Employee_id]],employees[employeeID],employees[employeeName],"Not found",0)</f>
        <v>Laura Callahan</v>
      </c>
      <c r="L82" s="1">
        <f>_xlfn.XLOOKUP(Table8[[#This Row],[orderId]],orders[orderID],orders[orderDate],"not found",0)</f>
        <v>41498</v>
      </c>
      <c r="M82" s="1">
        <f>VLOOKUP(Table8[[#This Row],[orderId]],orders[],6,0)</f>
        <v>41502</v>
      </c>
      <c r="N82">
        <f>Table8[[#This Row],[Shipped date]]-Table8[[#This Row],[order_date]]</f>
        <v>4</v>
      </c>
    </row>
    <row r="83" spans="1:14" x14ac:dyDescent="0.35">
      <c r="A83" s="3">
        <v>10278</v>
      </c>
      <c r="B83" s="12">
        <v>73</v>
      </c>
      <c r="C83" s="6">
        <v>12</v>
      </c>
      <c r="D83" s="9">
        <v>25</v>
      </c>
      <c r="E83" s="2" t="str">
        <f>_xlfn.XLOOKUP(B83,products[productID],products[productName],"Not available",0)</f>
        <v>Röd Kaviar</v>
      </c>
      <c r="F83">
        <f>_xlfn.XLOOKUP(B83,products[productID],products[categoryID],"Not found",0)</f>
        <v>8</v>
      </c>
      <c r="G83" t="str">
        <f>_xlfn.XLOOKUP(F83,categories[categoryID],categories[categoryName],"not found",0)</f>
        <v>Seafood</v>
      </c>
      <c r="H83" s="4">
        <f>Table8[[#This Row],[Unit_price]]*Table8[[#This Row],[Quantity_sold]]</f>
        <v>300</v>
      </c>
      <c r="I83" t="str">
        <f>_xlfn.XLOOKUP(Table8[[#This Row],[orderId]],orders[orderID],orders[customerID],"not seen",0)</f>
        <v>BERGS</v>
      </c>
      <c r="J83">
        <f>_xlfn.XLOOKUP(Table8[[#This Row],[orderId]],orders[orderID],orders[employeeID],"not found",0)</f>
        <v>8</v>
      </c>
      <c r="K83" t="str">
        <f>_xlfn.XLOOKUP(Table8[[#This Row],[Employee_id]],employees[employeeID],employees[employeeName],"Not found",0)</f>
        <v>Laura Callahan</v>
      </c>
      <c r="L83" s="1">
        <f>_xlfn.XLOOKUP(Table8[[#This Row],[orderId]],orders[orderID],orders[orderDate],"not found",0)</f>
        <v>41498</v>
      </c>
      <c r="M83" s="1">
        <f>VLOOKUP(Table8[[#This Row],[orderId]],orders[],6,0)</f>
        <v>41502</v>
      </c>
      <c r="N83">
        <f>Table8[[#This Row],[Shipped date]]-Table8[[#This Row],[order_date]]</f>
        <v>4</v>
      </c>
    </row>
    <row r="84" spans="1:14" x14ac:dyDescent="0.35">
      <c r="A84" s="2">
        <v>10279</v>
      </c>
      <c r="B84" s="11">
        <v>17</v>
      </c>
      <c r="C84" s="5">
        <v>31.2</v>
      </c>
      <c r="D84" s="8">
        <v>15</v>
      </c>
      <c r="E84" s="2" t="str">
        <f>_xlfn.XLOOKUP(B84,products[productID],products[productName],"Not available",0)</f>
        <v>Alice Mutton</v>
      </c>
      <c r="F84">
        <f>_xlfn.XLOOKUP(B84,products[productID],products[categoryID],"Not found",0)</f>
        <v>6</v>
      </c>
      <c r="G84" t="str">
        <f>_xlfn.XLOOKUP(F84,categories[categoryID],categories[categoryName],"not found",0)</f>
        <v>Meat &amp; Poultry</v>
      </c>
      <c r="H84" s="4">
        <f>Table8[[#This Row],[Unit_price]]*Table8[[#This Row],[Quantity_sold]]</f>
        <v>468</v>
      </c>
      <c r="I84" t="str">
        <f>_xlfn.XLOOKUP(Table8[[#This Row],[orderId]],orders[orderID],orders[customerID],"not seen",0)</f>
        <v>LEHMS</v>
      </c>
      <c r="J84">
        <f>_xlfn.XLOOKUP(Table8[[#This Row],[orderId]],orders[orderID],orders[employeeID],"not found",0)</f>
        <v>8</v>
      </c>
      <c r="K84" t="str">
        <f>_xlfn.XLOOKUP(Table8[[#This Row],[Employee_id]],employees[employeeID],employees[employeeName],"Not found",0)</f>
        <v>Laura Callahan</v>
      </c>
      <c r="L84" s="1">
        <f>_xlfn.XLOOKUP(Table8[[#This Row],[orderId]],orders[orderID],orders[orderDate],"not found",0)</f>
        <v>41499</v>
      </c>
      <c r="M84" s="1">
        <f>VLOOKUP(Table8[[#This Row],[orderId]],orders[],6,0)</f>
        <v>41502</v>
      </c>
      <c r="N84">
        <f>Table8[[#This Row],[Shipped date]]-Table8[[#This Row],[order_date]]</f>
        <v>3</v>
      </c>
    </row>
    <row r="85" spans="1:14" x14ac:dyDescent="0.35">
      <c r="A85" s="3">
        <v>10280</v>
      </c>
      <c r="B85" s="12">
        <v>24</v>
      </c>
      <c r="C85" s="6">
        <v>3.6</v>
      </c>
      <c r="D85" s="9">
        <v>12</v>
      </c>
      <c r="E85" s="2" t="str">
        <f>_xlfn.XLOOKUP(B85,products[productID],products[productName],"Not available",0)</f>
        <v>Guarana Fantastica</v>
      </c>
      <c r="F85">
        <f>_xlfn.XLOOKUP(B85,products[productID],products[categoryID],"Not found",0)</f>
        <v>1</v>
      </c>
      <c r="G85" t="str">
        <f>_xlfn.XLOOKUP(F85,categories[categoryID],categories[categoryName],"not found",0)</f>
        <v>Beverages</v>
      </c>
      <c r="H85" s="4">
        <f>Table8[[#This Row],[Unit_price]]*Table8[[#This Row],[Quantity_sold]]</f>
        <v>43.2</v>
      </c>
      <c r="I85" t="str">
        <f>_xlfn.XLOOKUP(Table8[[#This Row],[orderId]],orders[orderID],orders[customerID],"not seen",0)</f>
        <v>BERGS</v>
      </c>
      <c r="J85">
        <f>_xlfn.XLOOKUP(Table8[[#This Row],[orderId]],orders[orderID],orders[employeeID],"not found",0)</f>
        <v>2</v>
      </c>
      <c r="K85" t="str">
        <f>_xlfn.XLOOKUP(Table8[[#This Row],[Employee_id]],employees[employeeID],employees[employeeName],"Not found",0)</f>
        <v>Andrew Fuller</v>
      </c>
      <c r="L85" s="1">
        <f>_xlfn.XLOOKUP(Table8[[#This Row],[orderId]],orders[orderID],orders[orderDate],"not found",0)</f>
        <v>41500</v>
      </c>
      <c r="M85" s="1">
        <f>VLOOKUP(Table8[[#This Row],[orderId]],orders[],6,0)</f>
        <v>41529</v>
      </c>
      <c r="N85">
        <f>Table8[[#This Row],[Shipped date]]-Table8[[#This Row],[order_date]]</f>
        <v>29</v>
      </c>
    </row>
    <row r="86" spans="1:14" x14ac:dyDescent="0.35">
      <c r="A86" s="2">
        <v>10280</v>
      </c>
      <c r="B86" s="11">
        <v>55</v>
      </c>
      <c r="C86" s="5">
        <v>19.2</v>
      </c>
      <c r="D86" s="8">
        <v>20</v>
      </c>
      <c r="E86" s="2" t="str">
        <f>_xlfn.XLOOKUP(B86,products[productID],products[productName],"Not available",0)</f>
        <v>Pâté chinois</v>
      </c>
      <c r="F86">
        <f>_xlfn.XLOOKUP(B86,products[productID],products[categoryID],"Not found",0)</f>
        <v>6</v>
      </c>
      <c r="G86" t="str">
        <f>_xlfn.XLOOKUP(F86,categories[categoryID],categories[categoryName],"not found",0)</f>
        <v>Meat &amp; Poultry</v>
      </c>
      <c r="H86" s="4">
        <f>Table8[[#This Row],[Unit_price]]*Table8[[#This Row],[Quantity_sold]]</f>
        <v>384</v>
      </c>
      <c r="I86" t="str">
        <f>_xlfn.XLOOKUP(Table8[[#This Row],[orderId]],orders[orderID],orders[customerID],"not seen",0)</f>
        <v>BERGS</v>
      </c>
      <c r="J86">
        <f>_xlfn.XLOOKUP(Table8[[#This Row],[orderId]],orders[orderID],orders[employeeID],"not found",0)</f>
        <v>2</v>
      </c>
      <c r="K86" t="str">
        <f>_xlfn.XLOOKUP(Table8[[#This Row],[Employee_id]],employees[employeeID],employees[employeeName],"Not found",0)</f>
        <v>Andrew Fuller</v>
      </c>
      <c r="L86" s="1">
        <f>_xlfn.XLOOKUP(Table8[[#This Row],[orderId]],orders[orderID],orders[orderDate],"not found",0)</f>
        <v>41500</v>
      </c>
      <c r="M86" s="1">
        <f>VLOOKUP(Table8[[#This Row],[orderId]],orders[],6,0)</f>
        <v>41529</v>
      </c>
      <c r="N86">
        <f>Table8[[#This Row],[Shipped date]]-Table8[[#This Row],[order_date]]</f>
        <v>29</v>
      </c>
    </row>
    <row r="87" spans="1:14" x14ac:dyDescent="0.35">
      <c r="A87" s="3">
        <v>10280</v>
      </c>
      <c r="B87" s="12">
        <v>75</v>
      </c>
      <c r="C87" s="6">
        <v>6.2</v>
      </c>
      <c r="D87" s="9">
        <v>30</v>
      </c>
      <c r="E87" s="2" t="str">
        <f>_xlfn.XLOOKUP(B87,products[productID],products[productName],"Not available",0)</f>
        <v>Rhönbräu Klosterbier</v>
      </c>
      <c r="F87">
        <f>_xlfn.XLOOKUP(B87,products[productID],products[categoryID],"Not found",0)</f>
        <v>1</v>
      </c>
      <c r="G87" t="str">
        <f>_xlfn.XLOOKUP(F87,categories[categoryID],categories[categoryName],"not found",0)</f>
        <v>Beverages</v>
      </c>
      <c r="H87" s="4">
        <f>Table8[[#This Row],[Unit_price]]*Table8[[#This Row],[Quantity_sold]]</f>
        <v>186</v>
      </c>
      <c r="I87" t="str">
        <f>_xlfn.XLOOKUP(Table8[[#This Row],[orderId]],orders[orderID],orders[customerID],"not seen",0)</f>
        <v>BERGS</v>
      </c>
      <c r="J87">
        <f>_xlfn.XLOOKUP(Table8[[#This Row],[orderId]],orders[orderID],orders[employeeID],"not found",0)</f>
        <v>2</v>
      </c>
      <c r="K87" t="str">
        <f>_xlfn.XLOOKUP(Table8[[#This Row],[Employee_id]],employees[employeeID],employees[employeeName],"Not found",0)</f>
        <v>Andrew Fuller</v>
      </c>
      <c r="L87" s="1">
        <f>_xlfn.XLOOKUP(Table8[[#This Row],[orderId]],orders[orderID],orders[orderDate],"not found",0)</f>
        <v>41500</v>
      </c>
      <c r="M87" s="1">
        <f>VLOOKUP(Table8[[#This Row],[orderId]],orders[],6,0)</f>
        <v>41529</v>
      </c>
      <c r="N87">
        <f>Table8[[#This Row],[Shipped date]]-Table8[[#This Row],[order_date]]</f>
        <v>29</v>
      </c>
    </row>
    <row r="88" spans="1:14" x14ac:dyDescent="0.35">
      <c r="A88" s="2">
        <v>10281</v>
      </c>
      <c r="B88" s="11">
        <v>19</v>
      </c>
      <c r="C88" s="5">
        <v>7.3</v>
      </c>
      <c r="D88" s="8">
        <v>1</v>
      </c>
      <c r="E88" s="2" t="str">
        <f>_xlfn.XLOOKUP(B88,products[productID],products[productName],"Not available",0)</f>
        <v>Teatime Chocolate Biscuits</v>
      </c>
      <c r="F88">
        <f>_xlfn.XLOOKUP(B88,products[productID],products[categoryID],"Not found",0)</f>
        <v>3</v>
      </c>
      <c r="G88" t="str">
        <f>_xlfn.XLOOKUP(F88,categories[categoryID],categories[categoryName],"not found",0)</f>
        <v>Confections</v>
      </c>
      <c r="H88" s="4">
        <f>Table8[[#This Row],[Unit_price]]*Table8[[#This Row],[Quantity_sold]]</f>
        <v>7.3</v>
      </c>
      <c r="I88" t="str">
        <f>_xlfn.XLOOKUP(Table8[[#This Row],[orderId]],orders[orderID],orders[customerID],"not seen",0)</f>
        <v>ROMEY</v>
      </c>
      <c r="J88">
        <f>_xlfn.XLOOKUP(Table8[[#This Row],[orderId]],orders[orderID],orders[employeeID],"not found",0)</f>
        <v>4</v>
      </c>
      <c r="K88" t="str">
        <f>_xlfn.XLOOKUP(Table8[[#This Row],[Employee_id]],employees[employeeID],employees[employeeName],"Not found",0)</f>
        <v>Margaret Peacock</v>
      </c>
      <c r="L88" s="1">
        <f>_xlfn.XLOOKUP(Table8[[#This Row],[orderId]],orders[orderID],orders[orderDate],"not found",0)</f>
        <v>41500</v>
      </c>
      <c r="M88" s="1">
        <f>VLOOKUP(Table8[[#This Row],[orderId]],orders[],6,0)</f>
        <v>41507</v>
      </c>
      <c r="N88">
        <f>Table8[[#This Row],[Shipped date]]-Table8[[#This Row],[order_date]]</f>
        <v>7</v>
      </c>
    </row>
    <row r="89" spans="1:14" x14ac:dyDescent="0.35">
      <c r="A89" s="3">
        <v>10281</v>
      </c>
      <c r="B89" s="12">
        <v>24</v>
      </c>
      <c r="C89" s="6">
        <v>3.6</v>
      </c>
      <c r="D89" s="9">
        <v>6</v>
      </c>
      <c r="E89" s="2" t="str">
        <f>_xlfn.XLOOKUP(B89,products[productID],products[productName],"Not available",0)</f>
        <v>Guarana Fantastica</v>
      </c>
      <c r="F89">
        <f>_xlfn.XLOOKUP(B89,products[productID],products[categoryID],"Not found",0)</f>
        <v>1</v>
      </c>
      <c r="G89" t="str">
        <f>_xlfn.XLOOKUP(F89,categories[categoryID],categories[categoryName],"not found",0)</f>
        <v>Beverages</v>
      </c>
      <c r="H89" s="4">
        <f>Table8[[#This Row],[Unit_price]]*Table8[[#This Row],[Quantity_sold]]</f>
        <v>21.6</v>
      </c>
      <c r="I89" t="str">
        <f>_xlfn.XLOOKUP(Table8[[#This Row],[orderId]],orders[orderID],orders[customerID],"not seen",0)</f>
        <v>ROMEY</v>
      </c>
      <c r="J89">
        <f>_xlfn.XLOOKUP(Table8[[#This Row],[orderId]],orders[orderID],orders[employeeID],"not found",0)</f>
        <v>4</v>
      </c>
      <c r="K89" t="str">
        <f>_xlfn.XLOOKUP(Table8[[#This Row],[Employee_id]],employees[employeeID],employees[employeeName],"Not found",0)</f>
        <v>Margaret Peacock</v>
      </c>
      <c r="L89" s="1">
        <f>_xlfn.XLOOKUP(Table8[[#This Row],[orderId]],orders[orderID],orders[orderDate],"not found",0)</f>
        <v>41500</v>
      </c>
      <c r="M89" s="1">
        <f>VLOOKUP(Table8[[#This Row],[orderId]],orders[],6,0)</f>
        <v>41507</v>
      </c>
      <c r="N89">
        <f>Table8[[#This Row],[Shipped date]]-Table8[[#This Row],[order_date]]</f>
        <v>7</v>
      </c>
    </row>
    <row r="90" spans="1:14" x14ac:dyDescent="0.35">
      <c r="A90" s="2">
        <v>10281</v>
      </c>
      <c r="B90" s="11">
        <v>35</v>
      </c>
      <c r="C90" s="5">
        <v>14.4</v>
      </c>
      <c r="D90" s="8">
        <v>4</v>
      </c>
      <c r="E90" s="2" t="str">
        <f>_xlfn.XLOOKUP(B90,products[productID],products[productName],"Not available",0)</f>
        <v>Steeleye Stout</v>
      </c>
      <c r="F90">
        <f>_xlfn.XLOOKUP(B90,products[productID],products[categoryID],"Not found",0)</f>
        <v>1</v>
      </c>
      <c r="G90" t="str">
        <f>_xlfn.XLOOKUP(F90,categories[categoryID],categories[categoryName],"not found",0)</f>
        <v>Beverages</v>
      </c>
      <c r="H90" s="4">
        <f>Table8[[#This Row],[Unit_price]]*Table8[[#This Row],[Quantity_sold]]</f>
        <v>57.6</v>
      </c>
      <c r="I90" t="str">
        <f>_xlfn.XLOOKUP(Table8[[#This Row],[orderId]],orders[orderID],orders[customerID],"not seen",0)</f>
        <v>ROMEY</v>
      </c>
      <c r="J90">
        <f>_xlfn.XLOOKUP(Table8[[#This Row],[orderId]],orders[orderID],orders[employeeID],"not found",0)</f>
        <v>4</v>
      </c>
      <c r="K90" t="str">
        <f>_xlfn.XLOOKUP(Table8[[#This Row],[Employee_id]],employees[employeeID],employees[employeeName],"Not found",0)</f>
        <v>Margaret Peacock</v>
      </c>
      <c r="L90" s="1">
        <f>_xlfn.XLOOKUP(Table8[[#This Row],[orderId]],orders[orderID],orders[orderDate],"not found",0)</f>
        <v>41500</v>
      </c>
      <c r="M90" s="1">
        <f>VLOOKUP(Table8[[#This Row],[orderId]],orders[],6,0)</f>
        <v>41507</v>
      </c>
      <c r="N90">
        <f>Table8[[#This Row],[Shipped date]]-Table8[[#This Row],[order_date]]</f>
        <v>7</v>
      </c>
    </row>
    <row r="91" spans="1:14" x14ac:dyDescent="0.35">
      <c r="A91" s="3">
        <v>10282</v>
      </c>
      <c r="B91" s="12">
        <v>30</v>
      </c>
      <c r="C91" s="6">
        <v>20.7</v>
      </c>
      <c r="D91" s="9">
        <v>6</v>
      </c>
      <c r="E91" s="2" t="str">
        <f>_xlfn.XLOOKUP(B91,products[productID],products[productName],"Not available",0)</f>
        <v>Nord-Ost Matjeshering</v>
      </c>
      <c r="F91">
        <f>_xlfn.XLOOKUP(B91,products[productID],products[categoryID],"Not found",0)</f>
        <v>8</v>
      </c>
      <c r="G91" t="str">
        <f>_xlfn.XLOOKUP(F91,categories[categoryID],categories[categoryName],"not found",0)</f>
        <v>Seafood</v>
      </c>
      <c r="H91" s="4">
        <f>Table8[[#This Row],[Unit_price]]*Table8[[#This Row],[Quantity_sold]]</f>
        <v>124.19999999999999</v>
      </c>
      <c r="I91" t="str">
        <f>_xlfn.XLOOKUP(Table8[[#This Row],[orderId]],orders[orderID],orders[customerID],"not seen",0)</f>
        <v>ROMEY</v>
      </c>
      <c r="J91">
        <f>_xlfn.XLOOKUP(Table8[[#This Row],[orderId]],orders[orderID],orders[employeeID],"not found",0)</f>
        <v>4</v>
      </c>
      <c r="K91" t="str">
        <f>_xlfn.XLOOKUP(Table8[[#This Row],[Employee_id]],employees[employeeID],employees[employeeName],"Not found",0)</f>
        <v>Margaret Peacock</v>
      </c>
      <c r="L91" s="1">
        <f>_xlfn.XLOOKUP(Table8[[#This Row],[orderId]],orders[orderID],orders[orderDate],"not found",0)</f>
        <v>41501</v>
      </c>
      <c r="M91" s="1">
        <f>VLOOKUP(Table8[[#This Row],[orderId]],orders[],6,0)</f>
        <v>41507</v>
      </c>
      <c r="N91">
        <f>Table8[[#This Row],[Shipped date]]-Table8[[#This Row],[order_date]]</f>
        <v>6</v>
      </c>
    </row>
    <row r="92" spans="1:14" x14ac:dyDescent="0.35">
      <c r="A92" s="2">
        <v>10282</v>
      </c>
      <c r="B92" s="11">
        <v>57</v>
      </c>
      <c r="C92" s="5">
        <v>15.6</v>
      </c>
      <c r="D92" s="8">
        <v>2</v>
      </c>
      <c r="E92" s="2" t="str">
        <f>_xlfn.XLOOKUP(B92,products[productID],products[productName],"Not available",0)</f>
        <v>Ravioli Angelo</v>
      </c>
      <c r="F92">
        <f>_xlfn.XLOOKUP(B92,products[productID],products[categoryID],"Not found",0)</f>
        <v>5</v>
      </c>
      <c r="G92" t="str">
        <f>_xlfn.XLOOKUP(F92,categories[categoryID],categories[categoryName],"not found",0)</f>
        <v>Grains &amp; Cereals</v>
      </c>
      <c r="H92" s="4">
        <f>Table8[[#This Row],[Unit_price]]*Table8[[#This Row],[Quantity_sold]]</f>
        <v>31.2</v>
      </c>
      <c r="I92" t="str">
        <f>_xlfn.XLOOKUP(Table8[[#This Row],[orderId]],orders[orderID],orders[customerID],"not seen",0)</f>
        <v>ROMEY</v>
      </c>
      <c r="J92">
        <f>_xlfn.XLOOKUP(Table8[[#This Row],[orderId]],orders[orderID],orders[employeeID],"not found",0)</f>
        <v>4</v>
      </c>
      <c r="K92" t="str">
        <f>_xlfn.XLOOKUP(Table8[[#This Row],[Employee_id]],employees[employeeID],employees[employeeName],"Not found",0)</f>
        <v>Margaret Peacock</v>
      </c>
      <c r="L92" s="1">
        <f>_xlfn.XLOOKUP(Table8[[#This Row],[orderId]],orders[orderID],orders[orderDate],"not found",0)</f>
        <v>41501</v>
      </c>
      <c r="M92" s="1">
        <f>VLOOKUP(Table8[[#This Row],[orderId]],orders[],6,0)</f>
        <v>41507</v>
      </c>
      <c r="N92">
        <f>Table8[[#This Row],[Shipped date]]-Table8[[#This Row],[order_date]]</f>
        <v>6</v>
      </c>
    </row>
    <row r="93" spans="1:14" x14ac:dyDescent="0.35">
      <c r="A93" s="3">
        <v>10283</v>
      </c>
      <c r="B93" s="12">
        <v>15</v>
      </c>
      <c r="C93" s="6">
        <v>12.4</v>
      </c>
      <c r="D93" s="9">
        <v>20</v>
      </c>
      <c r="E93" s="2" t="str">
        <f>_xlfn.XLOOKUP(B93,products[productID],products[productName],"Not available",0)</f>
        <v>Genen Shouyu</v>
      </c>
      <c r="F93">
        <f>_xlfn.XLOOKUP(B93,products[productID],products[categoryID],"Not found",0)</f>
        <v>2</v>
      </c>
      <c r="G93" t="str">
        <f>_xlfn.XLOOKUP(F93,categories[categoryID],categories[categoryName],"not found",0)</f>
        <v>Condiments</v>
      </c>
      <c r="H93" s="4">
        <f>Table8[[#This Row],[Unit_price]]*Table8[[#This Row],[Quantity_sold]]</f>
        <v>248</v>
      </c>
      <c r="I93" t="str">
        <f>_xlfn.XLOOKUP(Table8[[#This Row],[orderId]],orders[orderID],orders[customerID],"not seen",0)</f>
        <v>LILAS</v>
      </c>
      <c r="J93">
        <f>_xlfn.XLOOKUP(Table8[[#This Row],[orderId]],orders[orderID],orders[employeeID],"not found",0)</f>
        <v>3</v>
      </c>
      <c r="K93" t="str">
        <f>_xlfn.XLOOKUP(Table8[[#This Row],[Employee_id]],employees[employeeID],employees[employeeName],"Not found",0)</f>
        <v>Janet Leverling</v>
      </c>
      <c r="L93" s="1">
        <f>_xlfn.XLOOKUP(Table8[[#This Row],[orderId]],orders[orderID],orders[orderDate],"not found",0)</f>
        <v>41502</v>
      </c>
      <c r="M93" s="1">
        <f>VLOOKUP(Table8[[#This Row],[orderId]],orders[],6,0)</f>
        <v>41509</v>
      </c>
      <c r="N93">
        <f>Table8[[#This Row],[Shipped date]]-Table8[[#This Row],[order_date]]</f>
        <v>7</v>
      </c>
    </row>
    <row r="94" spans="1:14" x14ac:dyDescent="0.35">
      <c r="A94" s="2">
        <v>10283</v>
      </c>
      <c r="B94" s="11">
        <v>19</v>
      </c>
      <c r="C94" s="5">
        <v>7.3</v>
      </c>
      <c r="D94" s="8">
        <v>18</v>
      </c>
      <c r="E94" s="2" t="str">
        <f>_xlfn.XLOOKUP(B94,products[productID],products[productName],"Not available",0)</f>
        <v>Teatime Chocolate Biscuits</v>
      </c>
      <c r="F94">
        <f>_xlfn.XLOOKUP(B94,products[productID],products[categoryID],"Not found",0)</f>
        <v>3</v>
      </c>
      <c r="G94" t="str">
        <f>_xlfn.XLOOKUP(F94,categories[categoryID],categories[categoryName],"not found",0)</f>
        <v>Confections</v>
      </c>
      <c r="H94" s="4">
        <f>Table8[[#This Row],[Unit_price]]*Table8[[#This Row],[Quantity_sold]]</f>
        <v>131.4</v>
      </c>
      <c r="I94" t="str">
        <f>_xlfn.XLOOKUP(Table8[[#This Row],[orderId]],orders[orderID],orders[customerID],"not seen",0)</f>
        <v>LILAS</v>
      </c>
      <c r="J94">
        <f>_xlfn.XLOOKUP(Table8[[#This Row],[orderId]],orders[orderID],orders[employeeID],"not found",0)</f>
        <v>3</v>
      </c>
      <c r="K94" t="str">
        <f>_xlfn.XLOOKUP(Table8[[#This Row],[Employee_id]],employees[employeeID],employees[employeeName],"Not found",0)</f>
        <v>Janet Leverling</v>
      </c>
      <c r="L94" s="1">
        <f>_xlfn.XLOOKUP(Table8[[#This Row],[orderId]],orders[orderID],orders[orderDate],"not found",0)</f>
        <v>41502</v>
      </c>
      <c r="M94" s="1">
        <f>VLOOKUP(Table8[[#This Row],[orderId]],orders[],6,0)</f>
        <v>41509</v>
      </c>
      <c r="N94">
        <f>Table8[[#This Row],[Shipped date]]-Table8[[#This Row],[order_date]]</f>
        <v>7</v>
      </c>
    </row>
    <row r="95" spans="1:14" x14ac:dyDescent="0.35">
      <c r="A95" s="3">
        <v>10283</v>
      </c>
      <c r="B95" s="12">
        <v>60</v>
      </c>
      <c r="C95" s="6">
        <v>27.2</v>
      </c>
      <c r="D95" s="9">
        <v>35</v>
      </c>
      <c r="E95" s="2" t="str">
        <f>_xlfn.XLOOKUP(B95,products[productID],products[productName],"Not available",0)</f>
        <v>Camembert Pierrot</v>
      </c>
      <c r="F95">
        <f>_xlfn.XLOOKUP(B95,products[productID],products[categoryID],"Not found",0)</f>
        <v>4</v>
      </c>
      <c r="G95" t="str">
        <f>_xlfn.XLOOKUP(F95,categories[categoryID],categories[categoryName],"not found",0)</f>
        <v>Dairy Products</v>
      </c>
      <c r="H95" s="4">
        <f>Table8[[#This Row],[Unit_price]]*Table8[[#This Row],[Quantity_sold]]</f>
        <v>952</v>
      </c>
      <c r="I95" t="str">
        <f>_xlfn.XLOOKUP(Table8[[#This Row],[orderId]],orders[orderID],orders[customerID],"not seen",0)</f>
        <v>LILAS</v>
      </c>
      <c r="J95">
        <f>_xlfn.XLOOKUP(Table8[[#This Row],[orderId]],orders[orderID],orders[employeeID],"not found",0)</f>
        <v>3</v>
      </c>
      <c r="K95" t="str">
        <f>_xlfn.XLOOKUP(Table8[[#This Row],[Employee_id]],employees[employeeID],employees[employeeName],"Not found",0)</f>
        <v>Janet Leverling</v>
      </c>
      <c r="L95" s="1">
        <f>_xlfn.XLOOKUP(Table8[[#This Row],[orderId]],orders[orderID],orders[orderDate],"not found",0)</f>
        <v>41502</v>
      </c>
      <c r="M95" s="1">
        <f>VLOOKUP(Table8[[#This Row],[orderId]],orders[],6,0)</f>
        <v>41509</v>
      </c>
      <c r="N95">
        <f>Table8[[#This Row],[Shipped date]]-Table8[[#This Row],[order_date]]</f>
        <v>7</v>
      </c>
    </row>
    <row r="96" spans="1:14" x14ac:dyDescent="0.35">
      <c r="A96" s="2">
        <v>10283</v>
      </c>
      <c r="B96" s="11">
        <v>72</v>
      </c>
      <c r="C96" s="5">
        <v>27.8</v>
      </c>
      <c r="D96" s="8">
        <v>3</v>
      </c>
      <c r="E96" s="2" t="str">
        <f>_xlfn.XLOOKUP(B96,products[productID],products[productName],"Not available",0)</f>
        <v>Mozzarella di Giovanni</v>
      </c>
      <c r="F96">
        <f>_xlfn.XLOOKUP(B96,products[productID],products[categoryID],"Not found",0)</f>
        <v>4</v>
      </c>
      <c r="G96" t="str">
        <f>_xlfn.XLOOKUP(F96,categories[categoryID],categories[categoryName],"not found",0)</f>
        <v>Dairy Products</v>
      </c>
      <c r="H96" s="4">
        <f>Table8[[#This Row],[Unit_price]]*Table8[[#This Row],[Quantity_sold]]</f>
        <v>83.4</v>
      </c>
      <c r="I96" t="str">
        <f>_xlfn.XLOOKUP(Table8[[#This Row],[orderId]],orders[orderID],orders[customerID],"not seen",0)</f>
        <v>LILAS</v>
      </c>
      <c r="J96">
        <f>_xlfn.XLOOKUP(Table8[[#This Row],[orderId]],orders[orderID],orders[employeeID],"not found",0)</f>
        <v>3</v>
      </c>
      <c r="K96" t="str">
        <f>_xlfn.XLOOKUP(Table8[[#This Row],[Employee_id]],employees[employeeID],employees[employeeName],"Not found",0)</f>
        <v>Janet Leverling</v>
      </c>
      <c r="L96" s="1">
        <f>_xlfn.XLOOKUP(Table8[[#This Row],[orderId]],orders[orderID],orders[orderDate],"not found",0)</f>
        <v>41502</v>
      </c>
      <c r="M96" s="1">
        <f>VLOOKUP(Table8[[#This Row],[orderId]],orders[],6,0)</f>
        <v>41509</v>
      </c>
      <c r="N96">
        <f>Table8[[#This Row],[Shipped date]]-Table8[[#This Row],[order_date]]</f>
        <v>7</v>
      </c>
    </row>
    <row r="97" spans="1:14" x14ac:dyDescent="0.35">
      <c r="A97" s="3">
        <v>10284</v>
      </c>
      <c r="B97" s="12">
        <v>27</v>
      </c>
      <c r="C97" s="6">
        <v>35.1</v>
      </c>
      <c r="D97" s="9">
        <v>15</v>
      </c>
      <c r="E97" s="2" t="str">
        <f>_xlfn.XLOOKUP(B97,products[productID],products[productName],"Not available",0)</f>
        <v>Schoggi Schokolade</v>
      </c>
      <c r="F97">
        <f>_xlfn.XLOOKUP(B97,products[productID],products[categoryID],"Not found",0)</f>
        <v>3</v>
      </c>
      <c r="G97" t="str">
        <f>_xlfn.XLOOKUP(F97,categories[categoryID],categories[categoryName],"not found",0)</f>
        <v>Confections</v>
      </c>
      <c r="H97" s="4">
        <f>Table8[[#This Row],[Unit_price]]*Table8[[#This Row],[Quantity_sold]]</f>
        <v>526.5</v>
      </c>
      <c r="I97" t="str">
        <f>_xlfn.XLOOKUP(Table8[[#This Row],[orderId]],orders[orderID],orders[customerID],"not seen",0)</f>
        <v>LEHMS</v>
      </c>
      <c r="J97">
        <f>_xlfn.XLOOKUP(Table8[[#This Row],[orderId]],orders[orderID],orders[employeeID],"not found",0)</f>
        <v>4</v>
      </c>
      <c r="K97" t="str">
        <f>_xlfn.XLOOKUP(Table8[[#This Row],[Employee_id]],employees[employeeID],employees[employeeName],"Not found",0)</f>
        <v>Margaret Peacock</v>
      </c>
      <c r="L97" s="1">
        <f>_xlfn.XLOOKUP(Table8[[#This Row],[orderId]],orders[orderID],orders[orderDate],"not found",0)</f>
        <v>41505</v>
      </c>
      <c r="M97" s="1">
        <f>VLOOKUP(Table8[[#This Row],[orderId]],orders[],6,0)</f>
        <v>41513</v>
      </c>
      <c r="N97">
        <f>Table8[[#This Row],[Shipped date]]-Table8[[#This Row],[order_date]]</f>
        <v>8</v>
      </c>
    </row>
    <row r="98" spans="1:14" x14ac:dyDescent="0.35">
      <c r="A98" s="2">
        <v>10284</v>
      </c>
      <c r="B98" s="11">
        <v>44</v>
      </c>
      <c r="C98" s="5">
        <v>15.5</v>
      </c>
      <c r="D98" s="8">
        <v>21</v>
      </c>
      <c r="E98" s="2" t="str">
        <f>_xlfn.XLOOKUP(B98,products[productID],products[productName],"Not available",0)</f>
        <v>Gula Malacca</v>
      </c>
      <c r="F98">
        <f>_xlfn.XLOOKUP(B98,products[productID],products[categoryID],"Not found",0)</f>
        <v>2</v>
      </c>
      <c r="G98" t="str">
        <f>_xlfn.XLOOKUP(F98,categories[categoryID],categories[categoryName],"not found",0)</f>
        <v>Condiments</v>
      </c>
      <c r="H98" s="4">
        <f>Table8[[#This Row],[Unit_price]]*Table8[[#This Row],[Quantity_sold]]</f>
        <v>325.5</v>
      </c>
      <c r="I98" t="str">
        <f>_xlfn.XLOOKUP(Table8[[#This Row],[orderId]],orders[orderID],orders[customerID],"not seen",0)</f>
        <v>LEHMS</v>
      </c>
      <c r="J98">
        <f>_xlfn.XLOOKUP(Table8[[#This Row],[orderId]],orders[orderID],orders[employeeID],"not found",0)</f>
        <v>4</v>
      </c>
      <c r="K98" t="str">
        <f>_xlfn.XLOOKUP(Table8[[#This Row],[Employee_id]],employees[employeeID],employees[employeeName],"Not found",0)</f>
        <v>Margaret Peacock</v>
      </c>
      <c r="L98" s="1">
        <f>_xlfn.XLOOKUP(Table8[[#This Row],[orderId]],orders[orderID],orders[orderDate],"not found",0)</f>
        <v>41505</v>
      </c>
      <c r="M98" s="1">
        <f>VLOOKUP(Table8[[#This Row],[orderId]],orders[],6,0)</f>
        <v>41513</v>
      </c>
      <c r="N98">
        <f>Table8[[#This Row],[Shipped date]]-Table8[[#This Row],[order_date]]</f>
        <v>8</v>
      </c>
    </row>
    <row r="99" spans="1:14" x14ac:dyDescent="0.35">
      <c r="A99" s="3">
        <v>10284</v>
      </c>
      <c r="B99" s="12">
        <v>60</v>
      </c>
      <c r="C99" s="6">
        <v>27.2</v>
      </c>
      <c r="D99" s="9">
        <v>20</v>
      </c>
      <c r="E99" s="2" t="str">
        <f>_xlfn.XLOOKUP(B99,products[productID],products[productName],"Not available",0)</f>
        <v>Camembert Pierrot</v>
      </c>
      <c r="F99">
        <f>_xlfn.XLOOKUP(B99,products[productID],products[categoryID],"Not found",0)</f>
        <v>4</v>
      </c>
      <c r="G99" t="str">
        <f>_xlfn.XLOOKUP(F99,categories[categoryID],categories[categoryName],"not found",0)</f>
        <v>Dairy Products</v>
      </c>
      <c r="H99" s="4">
        <f>Table8[[#This Row],[Unit_price]]*Table8[[#This Row],[Quantity_sold]]</f>
        <v>544</v>
      </c>
      <c r="I99" t="str">
        <f>_xlfn.XLOOKUP(Table8[[#This Row],[orderId]],orders[orderID],orders[customerID],"not seen",0)</f>
        <v>LEHMS</v>
      </c>
      <c r="J99">
        <f>_xlfn.XLOOKUP(Table8[[#This Row],[orderId]],orders[orderID],orders[employeeID],"not found",0)</f>
        <v>4</v>
      </c>
      <c r="K99" t="str">
        <f>_xlfn.XLOOKUP(Table8[[#This Row],[Employee_id]],employees[employeeID],employees[employeeName],"Not found",0)</f>
        <v>Margaret Peacock</v>
      </c>
      <c r="L99" s="1">
        <f>_xlfn.XLOOKUP(Table8[[#This Row],[orderId]],orders[orderID],orders[orderDate],"not found",0)</f>
        <v>41505</v>
      </c>
      <c r="M99" s="1">
        <f>VLOOKUP(Table8[[#This Row],[orderId]],orders[],6,0)</f>
        <v>41513</v>
      </c>
      <c r="N99">
        <f>Table8[[#This Row],[Shipped date]]-Table8[[#This Row],[order_date]]</f>
        <v>8</v>
      </c>
    </row>
    <row r="100" spans="1:14" x14ac:dyDescent="0.35">
      <c r="A100" s="2">
        <v>10284</v>
      </c>
      <c r="B100" s="11">
        <v>67</v>
      </c>
      <c r="C100" s="5">
        <v>11.2</v>
      </c>
      <c r="D100" s="8">
        <v>5</v>
      </c>
      <c r="E100" s="2" t="str">
        <f>_xlfn.XLOOKUP(B100,products[productID],products[productName],"Not available",0)</f>
        <v>Laughing Lumberjack Lager</v>
      </c>
      <c r="F100">
        <f>_xlfn.XLOOKUP(B100,products[productID],products[categoryID],"Not found",0)</f>
        <v>1</v>
      </c>
      <c r="G100" t="str">
        <f>_xlfn.XLOOKUP(F100,categories[categoryID],categories[categoryName],"not found",0)</f>
        <v>Beverages</v>
      </c>
      <c r="H100" s="4">
        <f>Table8[[#This Row],[Unit_price]]*Table8[[#This Row],[Quantity_sold]]</f>
        <v>56</v>
      </c>
      <c r="I100" t="str">
        <f>_xlfn.XLOOKUP(Table8[[#This Row],[orderId]],orders[orderID],orders[customerID],"not seen",0)</f>
        <v>LEHMS</v>
      </c>
      <c r="J100">
        <f>_xlfn.XLOOKUP(Table8[[#This Row],[orderId]],orders[orderID],orders[employeeID],"not found",0)</f>
        <v>4</v>
      </c>
      <c r="K100" t="str">
        <f>_xlfn.XLOOKUP(Table8[[#This Row],[Employee_id]],employees[employeeID],employees[employeeName],"Not found",0)</f>
        <v>Margaret Peacock</v>
      </c>
      <c r="L100" s="1">
        <f>_xlfn.XLOOKUP(Table8[[#This Row],[orderId]],orders[orderID],orders[orderDate],"not found",0)</f>
        <v>41505</v>
      </c>
      <c r="M100" s="1">
        <f>VLOOKUP(Table8[[#This Row],[orderId]],orders[],6,0)</f>
        <v>41513</v>
      </c>
      <c r="N100">
        <f>Table8[[#This Row],[Shipped date]]-Table8[[#This Row],[order_date]]</f>
        <v>8</v>
      </c>
    </row>
    <row r="101" spans="1:14" x14ac:dyDescent="0.35">
      <c r="A101" s="3">
        <v>10285</v>
      </c>
      <c r="B101" s="12">
        <v>1</v>
      </c>
      <c r="C101" s="6">
        <v>14.4</v>
      </c>
      <c r="D101" s="9">
        <v>45</v>
      </c>
      <c r="E101" s="2" t="str">
        <f>_xlfn.XLOOKUP(B101,products[productID],products[productName],"Not available",0)</f>
        <v>Chai</v>
      </c>
      <c r="F101">
        <f>_xlfn.XLOOKUP(B101,products[productID],products[categoryID],"Not found",0)</f>
        <v>1</v>
      </c>
      <c r="G101" t="str">
        <f>_xlfn.XLOOKUP(F101,categories[categoryID],categories[categoryName],"not found",0)</f>
        <v>Beverages</v>
      </c>
      <c r="H101" s="4">
        <f>Table8[[#This Row],[Unit_price]]*Table8[[#This Row],[Quantity_sold]]</f>
        <v>648</v>
      </c>
      <c r="I101" t="str">
        <f>_xlfn.XLOOKUP(Table8[[#This Row],[orderId]],orders[orderID],orders[customerID],"not seen",0)</f>
        <v>QUICK</v>
      </c>
      <c r="J101">
        <f>_xlfn.XLOOKUP(Table8[[#This Row],[orderId]],orders[orderID],orders[employeeID],"not found",0)</f>
        <v>1</v>
      </c>
      <c r="K101" t="str">
        <f>_xlfn.XLOOKUP(Table8[[#This Row],[Employee_id]],employees[employeeID],employees[employeeName],"Not found",0)</f>
        <v>Nancy Davolio</v>
      </c>
      <c r="L101" s="1">
        <f>_xlfn.XLOOKUP(Table8[[#This Row],[orderId]],orders[orderID],orders[orderDate],"not found",0)</f>
        <v>41506</v>
      </c>
      <c r="M101" s="1">
        <f>VLOOKUP(Table8[[#This Row],[orderId]],orders[],6,0)</f>
        <v>41512</v>
      </c>
      <c r="N101">
        <f>Table8[[#This Row],[Shipped date]]-Table8[[#This Row],[order_date]]</f>
        <v>6</v>
      </c>
    </row>
    <row r="102" spans="1:14" x14ac:dyDescent="0.35">
      <c r="A102" s="2">
        <v>10285</v>
      </c>
      <c r="B102" s="11">
        <v>40</v>
      </c>
      <c r="C102" s="5">
        <v>14.7</v>
      </c>
      <c r="D102" s="8">
        <v>40</v>
      </c>
      <c r="E102" s="2" t="str">
        <f>_xlfn.XLOOKUP(B102,products[productID],products[productName],"Not available",0)</f>
        <v>Boston Crab Meat</v>
      </c>
      <c r="F102">
        <f>_xlfn.XLOOKUP(B102,products[productID],products[categoryID],"Not found",0)</f>
        <v>8</v>
      </c>
      <c r="G102" t="str">
        <f>_xlfn.XLOOKUP(F102,categories[categoryID],categories[categoryName],"not found",0)</f>
        <v>Seafood</v>
      </c>
      <c r="H102" s="4">
        <f>Table8[[#This Row],[Unit_price]]*Table8[[#This Row],[Quantity_sold]]</f>
        <v>588</v>
      </c>
      <c r="I102" t="str">
        <f>_xlfn.XLOOKUP(Table8[[#This Row],[orderId]],orders[orderID],orders[customerID],"not seen",0)</f>
        <v>QUICK</v>
      </c>
      <c r="J102">
        <f>_xlfn.XLOOKUP(Table8[[#This Row],[orderId]],orders[orderID],orders[employeeID],"not found",0)</f>
        <v>1</v>
      </c>
      <c r="K102" t="str">
        <f>_xlfn.XLOOKUP(Table8[[#This Row],[Employee_id]],employees[employeeID],employees[employeeName],"Not found",0)</f>
        <v>Nancy Davolio</v>
      </c>
      <c r="L102" s="1">
        <f>_xlfn.XLOOKUP(Table8[[#This Row],[orderId]],orders[orderID],orders[orderDate],"not found",0)</f>
        <v>41506</v>
      </c>
      <c r="M102" s="1">
        <f>VLOOKUP(Table8[[#This Row],[orderId]],orders[],6,0)</f>
        <v>41512</v>
      </c>
      <c r="N102">
        <f>Table8[[#This Row],[Shipped date]]-Table8[[#This Row],[order_date]]</f>
        <v>6</v>
      </c>
    </row>
    <row r="103" spans="1:14" x14ac:dyDescent="0.35">
      <c r="A103" s="3">
        <v>10285</v>
      </c>
      <c r="B103" s="12">
        <v>53</v>
      </c>
      <c r="C103" s="6">
        <v>26.2</v>
      </c>
      <c r="D103" s="9">
        <v>36</v>
      </c>
      <c r="E103" s="2" t="str">
        <f>_xlfn.XLOOKUP(B103,products[productID],products[productName],"Not available",0)</f>
        <v>Perth Pasties</v>
      </c>
      <c r="F103">
        <f>_xlfn.XLOOKUP(B103,products[productID],products[categoryID],"Not found",0)</f>
        <v>6</v>
      </c>
      <c r="G103" t="str">
        <f>_xlfn.XLOOKUP(F103,categories[categoryID],categories[categoryName],"not found",0)</f>
        <v>Meat &amp; Poultry</v>
      </c>
      <c r="H103" s="4">
        <f>Table8[[#This Row],[Unit_price]]*Table8[[#This Row],[Quantity_sold]]</f>
        <v>943.19999999999993</v>
      </c>
      <c r="I103" t="str">
        <f>_xlfn.XLOOKUP(Table8[[#This Row],[orderId]],orders[orderID],orders[customerID],"not seen",0)</f>
        <v>QUICK</v>
      </c>
      <c r="J103">
        <f>_xlfn.XLOOKUP(Table8[[#This Row],[orderId]],orders[orderID],orders[employeeID],"not found",0)</f>
        <v>1</v>
      </c>
      <c r="K103" t="str">
        <f>_xlfn.XLOOKUP(Table8[[#This Row],[Employee_id]],employees[employeeID],employees[employeeName],"Not found",0)</f>
        <v>Nancy Davolio</v>
      </c>
      <c r="L103" s="1">
        <f>_xlfn.XLOOKUP(Table8[[#This Row],[orderId]],orders[orderID],orders[orderDate],"not found",0)</f>
        <v>41506</v>
      </c>
      <c r="M103" s="1">
        <f>VLOOKUP(Table8[[#This Row],[orderId]],orders[],6,0)</f>
        <v>41512</v>
      </c>
      <c r="N103">
        <f>Table8[[#This Row],[Shipped date]]-Table8[[#This Row],[order_date]]</f>
        <v>6</v>
      </c>
    </row>
    <row r="104" spans="1:14" x14ac:dyDescent="0.35">
      <c r="A104" s="2">
        <v>10286</v>
      </c>
      <c r="B104" s="11">
        <v>35</v>
      </c>
      <c r="C104" s="5">
        <v>14.4</v>
      </c>
      <c r="D104" s="8">
        <v>100</v>
      </c>
      <c r="E104" s="2" t="str">
        <f>_xlfn.XLOOKUP(B104,products[productID],products[productName],"Not available",0)</f>
        <v>Steeleye Stout</v>
      </c>
      <c r="F104">
        <f>_xlfn.XLOOKUP(B104,products[productID],products[categoryID],"Not found",0)</f>
        <v>1</v>
      </c>
      <c r="G104" t="str">
        <f>_xlfn.XLOOKUP(F104,categories[categoryID],categories[categoryName],"not found",0)</f>
        <v>Beverages</v>
      </c>
      <c r="H104" s="4">
        <f>Table8[[#This Row],[Unit_price]]*Table8[[#This Row],[Quantity_sold]]</f>
        <v>1440</v>
      </c>
      <c r="I104" t="str">
        <f>_xlfn.XLOOKUP(Table8[[#This Row],[orderId]],orders[orderID],orders[customerID],"not seen",0)</f>
        <v>QUICK</v>
      </c>
      <c r="J104">
        <f>_xlfn.XLOOKUP(Table8[[#This Row],[orderId]],orders[orderID],orders[employeeID],"not found",0)</f>
        <v>8</v>
      </c>
      <c r="K104" t="str">
        <f>_xlfn.XLOOKUP(Table8[[#This Row],[Employee_id]],employees[employeeID],employees[employeeName],"Not found",0)</f>
        <v>Laura Callahan</v>
      </c>
      <c r="L104" s="1">
        <f>_xlfn.XLOOKUP(Table8[[#This Row],[orderId]],orders[orderID],orders[orderDate],"not found",0)</f>
        <v>41507</v>
      </c>
      <c r="M104" s="1">
        <f>VLOOKUP(Table8[[#This Row],[orderId]],orders[],6,0)</f>
        <v>41516</v>
      </c>
      <c r="N104">
        <f>Table8[[#This Row],[Shipped date]]-Table8[[#This Row],[order_date]]</f>
        <v>9</v>
      </c>
    </row>
    <row r="105" spans="1:14" x14ac:dyDescent="0.35">
      <c r="A105" s="3">
        <v>10286</v>
      </c>
      <c r="B105" s="12">
        <v>62</v>
      </c>
      <c r="C105" s="6">
        <v>39.4</v>
      </c>
      <c r="D105" s="9">
        <v>40</v>
      </c>
      <c r="E105" s="2" t="str">
        <f>_xlfn.XLOOKUP(B105,products[productID],products[productName],"Not available",0)</f>
        <v>Tarte au sucre</v>
      </c>
      <c r="F105">
        <f>_xlfn.XLOOKUP(B105,products[productID],products[categoryID],"Not found",0)</f>
        <v>3</v>
      </c>
      <c r="G105" t="str">
        <f>_xlfn.XLOOKUP(F105,categories[categoryID],categories[categoryName],"not found",0)</f>
        <v>Confections</v>
      </c>
      <c r="H105" s="4">
        <f>Table8[[#This Row],[Unit_price]]*Table8[[#This Row],[Quantity_sold]]</f>
        <v>1576</v>
      </c>
      <c r="I105" t="str">
        <f>_xlfn.XLOOKUP(Table8[[#This Row],[orderId]],orders[orderID],orders[customerID],"not seen",0)</f>
        <v>QUICK</v>
      </c>
      <c r="J105">
        <f>_xlfn.XLOOKUP(Table8[[#This Row],[orderId]],orders[orderID],orders[employeeID],"not found",0)</f>
        <v>8</v>
      </c>
      <c r="K105" t="str">
        <f>_xlfn.XLOOKUP(Table8[[#This Row],[Employee_id]],employees[employeeID],employees[employeeName],"Not found",0)</f>
        <v>Laura Callahan</v>
      </c>
      <c r="L105" s="1">
        <f>_xlfn.XLOOKUP(Table8[[#This Row],[orderId]],orders[orderID],orders[orderDate],"not found",0)</f>
        <v>41507</v>
      </c>
      <c r="M105" s="1">
        <f>VLOOKUP(Table8[[#This Row],[orderId]],orders[],6,0)</f>
        <v>41516</v>
      </c>
      <c r="N105">
        <f>Table8[[#This Row],[Shipped date]]-Table8[[#This Row],[order_date]]</f>
        <v>9</v>
      </c>
    </row>
    <row r="106" spans="1:14" x14ac:dyDescent="0.35">
      <c r="A106" s="2">
        <v>10287</v>
      </c>
      <c r="B106" s="11">
        <v>16</v>
      </c>
      <c r="C106" s="5">
        <v>13.9</v>
      </c>
      <c r="D106" s="8">
        <v>40</v>
      </c>
      <c r="E106" s="2" t="str">
        <f>_xlfn.XLOOKUP(B106,products[productID],products[productName],"Not available",0)</f>
        <v>Pavlova</v>
      </c>
      <c r="F106">
        <f>_xlfn.XLOOKUP(B106,products[productID],products[categoryID],"Not found",0)</f>
        <v>3</v>
      </c>
      <c r="G106" t="str">
        <f>_xlfn.XLOOKUP(F106,categories[categoryID],categories[categoryName],"not found",0)</f>
        <v>Confections</v>
      </c>
      <c r="H106" s="4">
        <f>Table8[[#This Row],[Unit_price]]*Table8[[#This Row],[Quantity_sold]]</f>
        <v>556</v>
      </c>
      <c r="I106" t="str">
        <f>_xlfn.XLOOKUP(Table8[[#This Row],[orderId]],orders[orderID],orders[customerID],"not seen",0)</f>
        <v>RICAR</v>
      </c>
      <c r="J106">
        <f>_xlfn.XLOOKUP(Table8[[#This Row],[orderId]],orders[orderID],orders[employeeID],"not found",0)</f>
        <v>8</v>
      </c>
      <c r="K106" t="str">
        <f>_xlfn.XLOOKUP(Table8[[#This Row],[Employee_id]],employees[employeeID],employees[employeeName],"Not found",0)</f>
        <v>Laura Callahan</v>
      </c>
      <c r="L106" s="1">
        <f>_xlfn.XLOOKUP(Table8[[#This Row],[orderId]],orders[orderID],orders[orderDate],"not found",0)</f>
        <v>41508</v>
      </c>
      <c r="M106" s="1">
        <f>VLOOKUP(Table8[[#This Row],[orderId]],orders[],6,0)</f>
        <v>41514</v>
      </c>
      <c r="N106">
        <f>Table8[[#This Row],[Shipped date]]-Table8[[#This Row],[order_date]]</f>
        <v>6</v>
      </c>
    </row>
    <row r="107" spans="1:14" x14ac:dyDescent="0.35">
      <c r="A107" s="3">
        <v>10287</v>
      </c>
      <c r="B107" s="12">
        <v>34</v>
      </c>
      <c r="C107" s="6">
        <v>11.2</v>
      </c>
      <c r="D107" s="9">
        <v>20</v>
      </c>
      <c r="E107" s="2" t="str">
        <f>_xlfn.XLOOKUP(B107,products[productID],products[productName],"Not available",0)</f>
        <v>Sasquatch Ale</v>
      </c>
      <c r="F107">
        <f>_xlfn.XLOOKUP(B107,products[productID],products[categoryID],"Not found",0)</f>
        <v>1</v>
      </c>
      <c r="G107" t="str">
        <f>_xlfn.XLOOKUP(F107,categories[categoryID],categories[categoryName],"not found",0)</f>
        <v>Beverages</v>
      </c>
      <c r="H107" s="4">
        <f>Table8[[#This Row],[Unit_price]]*Table8[[#This Row],[Quantity_sold]]</f>
        <v>224</v>
      </c>
      <c r="I107" t="str">
        <f>_xlfn.XLOOKUP(Table8[[#This Row],[orderId]],orders[orderID],orders[customerID],"not seen",0)</f>
        <v>RICAR</v>
      </c>
      <c r="J107">
        <f>_xlfn.XLOOKUP(Table8[[#This Row],[orderId]],orders[orderID],orders[employeeID],"not found",0)</f>
        <v>8</v>
      </c>
      <c r="K107" t="str">
        <f>_xlfn.XLOOKUP(Table8[[#This Row],[Employee_id]],employees[employeeID],employees[employeeName],"Not found",0)</f>
        <v>Laura Callahan</v>
      </c>
      <c r="L107" s="1">
        <f>_xlfn.XLOOKUP(Table8[[#This Row],[orderId]],orders[orderID],orders[orderDate],"not found",0)</f>
        <v>41508</v>
      </c>
      <c r="M107" s="1">
        <f>VLOOKUP(Table8[[#This Row],[orderId]],orders[],6,0)</f>
        <v>41514</v>
      </c>
      <c r="N107">
        <f>Table8[[#This Row],[Shipped date]]-Table8[[#This Row],[order_date]]</f>
        <v>6</v>
      </c>
    </row>
    <row r="108" spans="1:14" x14ac:dyDescent="0.35">
      <c r="A108" s="2">
        <v>10287</v>
      </c>
      <c r="B108" s="11">
        <v>46</v>
      </c>
      <c r="C108" s="5">
        <v>9.6</v>
      </c>
      <c r="D108" s="8">
        <v>15</v>
      </c>
      <c r="E108" s="2" t="str">
        <f>_xlfn.XLOOKUP(B108,products[productID],products[productName],"Not available",0)</f>
        <v>Spegesild</v>
      </c>
      <c r="F108">
        <f>_xlfn.XLOOKUP(B108,products[productID],products[categoryID],"Not found",0)</f>
        <v>8</v>
      </c>
      <c r="G108" t="str">
        <f>_xlfn.XLOOKUP(F108,categories[categoryID],categories[categoryName],"not found",0)</f>
        <v>Seafood</v>
      </c>
      <c r="H108" s="4">
        <f>Table8[[#This Row],[Unit_price]]*Table8[[#This Row],[Quantity_sold]]</f>
        <v>144</v>
      </c>
      <c r="I108" t="str">
        <f>_xlfn.XLOOKUP(Table8[[#This Row],[orderId]],orders[orderID],orders[customerID],"not seen",0)</f>
        <v>RICAR</v>
      </c>
      <c r="J108">
        <f>_xlfn.XLOOKUP(Table8[[#This Row],[orderId]],orders[orderID],orders[employeeID],"not found",0)</f>
        <v>8</v>
      </c>
      <c r="K108" t="str">
        <f>_xlfn.XLOOKUP(Table8[[#This Row],[Employee_id]],employees[employeeID],employees[employeeName],"Not found",0)</f>
        <v>Laura Callahan</v>
      </c>
      <c r="L108" s="1">
        <f>_xlfn.XLOOKUP(Table8[[#This Row],[orderId]],orders[orderID],orders[orderDate],"not found",0)</f>
        <v>41508</v>
      </c>
      <c r="M108" s="1">
        <f>VLOOKUP(Table8[[#This Row],[orderId]],orders[],6,0)</f>
        <v>41514</v>
      </c>
      <c r="N108">
        <f>Table8[[#This Row],[Shipped date]]-Table8[[#This Row],[order_date]]</f>
        <v>6</v>
      </c>
    </row>
    <row r="109" spans="1:14" x14ac:dyDescent="0.35">
      <c r="A109" s="3">
        <v>10288</v>
      </c>
      <c r="B109" s="12">
        <v>54</v>
      </c>
      <c r="C109" s="6">
        <v>5.9</v>
      </c>
      <c r="D109" s="9">
        <v>10</v>
      </c>
      <c r="E109" s="2" t="str">
        <f>_xlfn.XLOOKUP(B109,products[productID],products[productName],"Not available",0)</f>
        <v>Tourtière</v>
      </c>
      <c r="F109">
        <f>_xlfn.XLOOKUP(B109,products[productID],products[categoryID],"Not found",0)</f>
        <v>6</v>
      </c>
      <c r="G109" t="str">
        <f>_xlfn.XLOOKUP(F109,categories[categoryID],categories[categoryName],"not found",0)</f>
        <v>Meat &amp; Poultry</v>
      </c>
      <c r="H109" s="4">
        <f>Table8[[#This Row],[Unit_price]]*Table8[[#This Row],[Quantity_sold]]</f>
        <v>59</v>
      </c>
      <c r="I109" t="str">
        <f>_xlfn.XLOOKUP(Table8[[#This Row],[orderId]],orders[orderID],orders[customerID],"not seen",0)</f>
        <v>REGGC</v>
      </c>
      <c r="J109">
        <f>_xlfn.XLOOKUP(Table8[[#This Row],[orderId]],orders[orderID],orders[employeeID],"not found",0)</f>
        <v>4</v>
      </c>
      <c r="K109" t="str">
        <f>_xlfn.XLOOKUP(Table8[[#This Row],[Employee_id]],employees[employeeID],employees[employeeName],"Not found",0)</f>
        <v>Margaret Peacock</v>
      </c>
      <c r="L109" s="1">
        <f>_xlfn.XLOOKUP(Table8[[#This Row],[orderId]],orders[orderID],orders[orderDate],"not found",0)</f>
        <v>41509</v>
      </c>
      <c r="M109" s="1">
        <f>VLOOKUP(Table8[[#This Row],[orderId]],orders[],6,0)</f>
        <v>41520</v>
      </c>
      <c r="N109">
        <f>Table8[[#This Row],[Shipped date]]-Table8[[#This Row],[order_date]]</f>
        <v>11</v>
      </c>
    </row>
    <row r="110" spans="1:14" x14ac:dyDescent="0.35">
      <c r="A110" s="2">
        <v>10288</v>
      </c>
      <c r="B110" s="11">
        <v>68</v>
      </c>
      <c r="C110" s="5">
        <v>10</v>
      </c>
      <c r="D110" s="8">
        <v>3</v>
      </c>
      <c r="E110" s="2" t="str">
        <f>_xlfn.XLOOKUP(B110,products[productID],products[productName],"Not available",0)</f>
        <v>Scottish Longbreads</v>
      </c>
      <c r="F110">
        <f>_xlfn.XLOOKUP(B110,products[productID],products[categoryID],"Not found",0)</f>
        <v>3</v>
      </c>
      <c r="G110" t="str">
        <f>_xlfn.XLOOKUP(F110,categories[categoryID],categories[categoryName],"not found",0)</f>
        <v>Confections</v>
      </c>
      <c r="H110" s="4">
        <f>Table8[[#This Row],[Unit_price]]*Table8[[#This Row],[Quantity_sold]]</f>
        <v>30</v>
      </c>
      <c r="I110" t="str">
        <f>_xlfn.XLOOKUP(Table8[[#This Row],[orderId]],orders[orderID],orders[customerID],"not seen",0)</f>
        <v>REGGC</v>
      </c>
      <c r="J110">
        <f>_xlfn.XLOOKUP(Table8[[#This Row],[orderId]],orders[orderID],orders[employeeID],"not found",0)</f>
        <v>4</v>
      </c>
      <c r="K110" t="str">
        <f>_xlfn.XLOOKUP(Table8[[#This Row],[Employee_id]],employees[employeeID],employees[employeeName],"Not found",0)</f>
        <v>Margaret Peacock</v>
      </c>
      <c r="L110" s="1">
        <f>_xlfn.XLOOKUP(Table8[[#This Row],[orderId]],orders[orderID],orders[orderDate],"not found",0)</f>
        <v>41509</v>
      </c>
      <c r="M110" s="1">
        <f>VLOOKUP(Table8[[#This Row],[orderId]],orders[],6,0)</f>
        <v>41520</v>
      </c>
      <c r="N110">
        <f>Table8[[#This Row],[Shipped date]]-Table8[[#This Row],[order_date]]</f>
        <v>11</v>
      </c>
    </row>
    <row r="111" spans="1:14" x14ac:dyDescent="0.35">
      <c r="A111" s="3">
        <v>10289</v>
      </c>
      <c r="B111" s="12">
        <v>3</v>
      </c>
      <c r="C111" s="6">
        <v>8</v>
      </c>
      <c r="D111" s="9">
        <v>30</v>
      </c>
      <c r="E111" s="2" t="str">
        <f>_xlfn.XLOOKUP(B111,products[productID],products[productName],"Not available",0)</f>
        <v>Aniseed Syrup</v>
      </c>
      <c r="F111">
        <f>_xlfn.XLOOKUP(B111,products[productID],products[categoryID],"Not found",0)</f>
        <v>2</v>
      </c>
      <c r="G111" t="str">
        <f>_xlfn.XLOOKUP(F111,categories[categoryID],categories[categoryName],"not found",0)</f>
        <v>Condiments</v>
      </c>
      <c r="H111" s="4">
        <f>Table8[[#This Row],[Unit_price]]*Table8[[#This Row],[Quantity_sold]]</f>
        <v>240</v>
      </c>
      <c r="I111" t="str">
        <f>_xlfn.XLOOKUP(Table8[[#This Row],[orderId]],orders[orderID],orders[customerID],"not seen",0)</f>
        <v>BSBEV</v>
      </c>
      <c r="J111">
        <f>_xlfn.XLOOKUP(Table8[[#This Row],[orderId]],orders[orderID],orders[employeeID],"not found",0)</f>
        <v>7</v>
      </c>
      <c r="K111" t="str">
        <f>_xlfn.XLOOKUP(Table8[[#This Row],[Employee_id]],employees[employeeID],employees[employeeName],"Not found",0)</f>
        <v>Robert King</v>
      </c>
      <c r="L111" s="1">
        <f>_xlfn.XLOOKUP(Table8[[#This Row],[orderId]],orders[orderID],orders[orderDate],"not found",0)</f>
        <v>41512</v>
      </c>
      <c r="M111" s="1">
        <f>VLOOKUP(Table8[[#This Row],[orderId]],orders[],6,0)</f>
        <v>41514</v>
      </c>
      <c r="N111">
        <f>Table8[[#This Row],[Shipped date]]-Table8[[#This Row],[order_date]]</f>
        <v>2</v>
      </c>
    </row>
    <row r="112" spans="1:14" x14ac:dyDescent="0.35">
      <c r="A112" s="2">
        <v>10289</v>
      </c>
      <c r="B112" s="11">
        <v>64</v>
      </c>
      <c r="C112" s="5">
        <v>26.6</v>
      </c>
      <c r="D112" s="8">
        <v>9</v>
      </c>
      <c r="E112" s="2" t="str">
        <f>_xlfn.XLOOKUP(B112,products[productID],products[productName],"Not available",0)</f>
        <v>Wimmers gute Semmelknödel</v>
      </c>
      <c r="F112">
        <f>_xlfn.XLOOKUP(B112,products[productID],products[categoryID],"Not found",0)</f>
        <v>5</v>
      </c>
      <c r="G112" t="str">
        <f>_xlfn.XLOOKUP(F112,categories[categoryID],categories[categoryName],"not found",0)</f>
        <v>Grains &amp; Cereals</v>
      </c>
      <c r="H112" s="4">
        <f>Table8[[#This Row],[Unit_price]]*Table8[[#This Row],[Quantity_sold]]</f>
        <v>239.4</v>
      </c>
      <c r="I112" t="str">
        <f>_xlfn.XLOOKUP(Table8[[#This Row],[orderId]],orders[orderID],orders[customerID],"not seen",0)</f>
        <v>BSBEV</v>
      </c>
      <c r="J112">
        <f>_xlfn.XLOOKUP(Table8[[#This Row],[orderId]],orders[orderID],orders[employeeID],"not found",0)</f>
        <v>7</v>
      </c>
      <c r="K112" t="str">
        <f>_xlfn.XLOOKUP(Table8[[#This Row],[Employee_id]],employees[employeeID],employees[employeeName],"Not found",0)</f>
        <v>Robert King</v>
      </c>
      <c r="L112" s="1">
        <f>_xlfn.XLOOKUP(Table8[[#This Row],[orderId]],orders[orderID],orders[orderDate],"not found",0)</f>
        <v>41512</v>
      </c>
      <c r="M112" s="1">
        <f>VLOOKUP(Table8[[#This Row],[orderId]],orders[],6,0)</f>
        <v>41514</v>
      </c>
      <c r="N112">
        <f>Table8[[#This Row],[Shipped date]]-Table8[[#This Row],[order_date]]</f>
        <v>2</v>
      </c>
    </row>
    <row r="113" spans="1:14" x14ac:dyDescent="0.35">
      <c r="A113" s="3">
        <v>10290</v>
      </c>
      <c r="B113" s="12">
        <v>5</v>
      </c>
      <c r="C113" s="6">
        <v>17</v>
      </c>
      <c r="D113" s="9">
        <v>20</v>
      </c>
      <c r="E113" s="2" t="str">
        <f>_xlfn.XLOOKUP(B113,products[productID],products[productName],"Not available",0)</f>
        <v>Chef Anton's Gumbo Mix</v>
      </c>
      <c r="F113">
        <f>_xlfn.XLOOKUP(B113,products[productID],products[categoryID],"Not found",0)</f>
        <v>2</v>
      </c>
      <c r="G113" t="str">
        <f>_xlfn.XLOOKUP(F113,categories[categoryID],categories[categoryName],"not found",0)</f>
        <v>Condiments</v>
      </c>
      <c r="H113" s="4">
        <f>Table8[[#This Row],[Unit_price]]*Table8[[#This Row],[Quantity_sold]]</f>
        <v>340</v>
      </c>
      <c r="I113" t="str">
        <f>_xlfn.XLOOKUP(Table8[[#This Row],[orderId]],orders[orderID],orders[customerID],"not seen",0)</f>
        <v>COMMI</v>
      </c>
      <c r="J113">
        <f>_xlfn.XLOOKUP(Table8[[#This Row],[orderId]],orders[orderID],orders[employeeID],"not found",0)</f>
        <v>8</v>
      </c>
      <c r="K113" t="str">
        <f>_xlfn.XLOOKUP(Table8[[#This Row],[Employee_id]],employees[employeeID],employees[employeeName],"Not found",0)</f>
        <v>Laura Callahan</v>
      </c>
      <c r="L113" s="1">
        <f>_xlfn.XLOOKUP(Table8[[#This Row],[orderId]],orders[orderID],orders[orderDate],"not found",0)</f>
        <v>41513</v>
      </c>
      <c r="M113" s="1">
        <f>VLOOKUP(Table8[[#This Row],[orderId]],orders[],6,0)</f>
        <v>41520</v>
      </c>
      <c r="N113">
        <f>Table8[[#This Row],[Shipped date]]-Table8[[#This Row],[order_date]]</f>
        <v>7</v>
      </c>
    </row>
    <row r="114" spans="1:14" x14ac:dyDescent="0.35">
      <c r="A114" s="2">
        <v>10290</v>
      </c>
      <c r="B114" s="11">
        <v>29</v>
      </c>
      <c r="C114" s="5">
        <v>99</v>
      </c>
      <c r="D114" s="8">
        <v>15</v>
      </c>
      <c r="E114" s="2" t="str">
        <f>_xlfn.XLOOKUP(B114,products[productID],products[productName],"Not available",0)</f>
        <v>Thüringer Rostbratwurst</v>
      </c>
      <c r="F114">
        <f>_xlfn.XLOOKUP(B114,products[productID],products[categoryID],"Not found",0)</f>
        <v>6</v>
      </c>
      <c r="G114" t="str">
        <f>_xlfn.XLOOKUP(F114,categories[categoryID],categories[categoryName],"not found",0)</f>
        <v>Meat &amp; Poultry</v>
      </c>
      <c r="H114" s="4">
        <f>Table8[[#This Row],[Unit_price]]*Table8[[#This Row],[Quantity_sold]]</f>
        <v>1485</v>
      </c>
      <c r="I114" t="str">
        <f>_xlfn.XLOOKUP(Table8[[#This Row],[orderId]],orders[orderID],orders[customerID],"not seen",0)</f>
        <v>COMMI</v>
      </c>
      <c r="J114">
        <f>_xlfn.XLOOKUP(Table8[[#This Row],[orderId]],orders[orderID],orders[employeeID],"not found",0)</f>
        <v>8</v>
      </c>
      <c r="K114" t="str">
        <f>_xlfn.XLOOKUP(Table8[[#This Row],[Employee_id]],employees[employeeID],employees[employeeName],"Not found",0)</f>
        <v>Laura Callahan</v>
      </c>
      <c r="L114" s="1">
        <f>_xlfn.XLOOKUP(Table8[[#This Row],[orderId]],orders[orderID],orders[orderDate],"not found",0)</f>
        <v>41513</v>
      </c>
      <c r="M114" s="1">
        <f>VLOOKUP(Table8[[#This Row],[orderId]],orders[],6,0)</f>
        <v>41520</v>
      </c>
      <c r="N114">
        <f>Table8[[#This Row],[Shipped date]]-Table8[[#This Row],[order_date]]</f>
        <v>7</v>
      </c>
    </row>
    <row r="115" spans="1:14" x14ac:dyDescent="0.35">
      <c r="A115" s="3">
        <v>10290</v>
      </c>
      <c r="B115" s="12">
        <v>49</v>
      </c>
      <c r="C115" s="6">
        <v>16</v>
      </c>
      <c r="D115" s="9">
        <v>15</v>
      </c>
      <c r="E115" s="2" t="str">
        <f>_xlfn.XLOOKUP(B115,products[productID],products[productName],"Not available",0)</f>
        <v>Maxilaku</v>
      </c>
      <c r="F115">
        <f>_xlfn.XLOOKUP(B115,products[productID],products[categoryID],"Not found",0)</f>
        <v>3</v>
      </c>
      <c r="G115" t="str">
        <f>_xlfn.XLOOKUP(F115,categories[categoryID],categories[categoryName],"not found",0)</f>
        <v>Confections</v>
      </c>
      <c r="H115" s="4">
        <f>Table8[[#This Row],[Unit_price]]*Table8[[#This Row],[Quantity_sold]]</f>
        <v>240</v>
      </c>
      <c r="I115" t="str">
        <f>_xlfn.XLOOKUP(Table8[[#This Row],[orderId]],orders[orderID],orders[customerID],"not seen",0)</f>
        <v>COMMI</v>
      </c>
      <c r="J115">
        <f>_xlfn.XLOOKUP(Table8[[#This Row],[orderId]],orders[orderID],orders[employeeID],"not found",0)</f>
        <v>8</v>
      </c>
      <c r="K115" t="str">
        <f>_xlfn.XLOOKUP(Table8[[#This Row],[Employee_id]],employees[employeeID],employees[employeeName],"Not found",0)</f>
        <v>Laura Callahan</v>
      </c>
      <c r="L115" s="1">
        <f>_xlfn.XLOOKUP(Table8[[#This Row],[orderId]],orders[orderID],orders[orderDate],"not found",0)</f>
        <v>41513</v>
      </c>
      <c r="M115" s="1">
        <f>VLOOKUP(Table8[[#This Row],[orderId]],orders[],6,0)</f>
        <v>41520</v>
      </c>
      <c r="N115">
        <f>Table8[[#This Row],[Shipped date]]-Table8[[#This Row],[order_date]]</f>
        <v>7</v>
      </c>
    </row>
    <row r="116" spans="1:14" x14ac:dyDescent="0.35">
      <c r="A116" s="2">
        <v>10290</v>
      </c>
      <c r="B116" s="11">
        <v>77</v>
      </c>
      <c r="C116" s="5">
        <v>10.4</v>
      </c>
      <c r="D116" s="8">
        <v>10</v>
      </c>
      <c r="E116" s="2" t="str">
        <f>_xlfn.XLOOKUP(B116,products[productID],products[productName],"Not available",0)</f>
        <v>Original Frankfurter Grüne Soße</v>
      </c>
      <c r="F116">
        <f>_xlfn.XLOOKUP(B116,products[productID],products[categoryID],"Not found",0)</f>
        <v>2</v>
      </c>
      <c r="G116" t="str">
        <f>_xlfn.XLOOKUP(F116,categories[categoryID],categories[categoryName],"not found",0)</f>
        <v>Condiments</v>
      </c>
      <c r="H116" s="4">
        <f>Table8[[#This Row],[Unit_price]]*Table8[[#This Row],[Quantity_sold]]</f>
        <v>104</v>
      </c>
      <c r="I116" t="str">
        <f>_xlfn.XLOOKUP(Table8[[#This Row],[orderId]],orders[orderID],orders[customerID],"not seen",0)</f>
        <v>COMMI</v>
      </c>
      <c r="J116">
        <f>_xlfn.XLOOKUP(Table8[[#This Row],[orderId]],orders[orderID],orders[employeeID],"not found",0)</f>
        <v>8</v>
      </c>
      <c r="K116" t="str">
        <f>_xlfn.XLOOKUP(Table8[[#This Row],[Employee_id]],employees[employeeID],employees[employeeName],"Not found",0)</f>
        <v>Laura Callahan</v>
      </c>
      <c r="L116" s="1">
        <f>_xlfn.XLOOKUP(Table8[[#This Row],[orderId]],orders[orderID],orders[orderDate],"not found",0)</f>
        <v>41513</v>
      </c>
      <c r="M116" s="1">
        <f>VLOOKUP(Table8[[#This Row],[orderId]],orders[],6,0)</f>
        <v>41520</v>
      </c>
      <c r="N116">
        <f>Table8[[#This Row],[Shipped date]]-Table8[[#This Row],[order_date]]</f>
        <v>7</v>
      </c>
    </row>
    <row r="117" spans="1:14" x14ac:dyDescent="0.35">
      <c r="A117" s="3">
        <v>10291</v>
      </c>
      <c r="B117" s="12">
        <v>13</v>
      </c>
      <c r="C117" s="6">
        <v>4.8</v>
      </c>
      <c r="D117" s="9">
        <v>20</v>
      </c>
      <c r="E117" s="2" t="str">
        <f>_xlfn.XLOOKUP(B117,products[productID],products[productName],"Not available",0)</f>
        <v>Konbu</v>
      </c>
      <c r="F117">
        <f>_xlfn.XLOOKUP(B117,products[productID],products[categoryID],"Not found",0)</f>
        <v>8</v>
      </c>
      <c r="G117" t="str">
        <f>_xlfn.XLOOKUP(F117,categories[categoryID],categories[categoryName],"not found",0)</f>
        <v>Seafood</v>
      </c>
      <c r="H117" s="4">
        <f>Table8[[#This Row],[Unit_price]]*Table8[[#This Row],[Quantity_sold]]</f>
        <v>96</v>
      </c>
      <c r="I117" t="str">
        <f>_xlfn.XLOOKUP(Table8[[#This Row],[orderId]],orders[orderID],orders[customerID],"not seen",0)</f>
        <v>QUEDE</v>
      </c>
      <c r="J117">
        <f>_xlfn.XLOOKUP(Table8[[#This Row],[orderId]],orders[orderID],orders[employeeID],"not found",0)</f>
        <v>6</v>
      </c>
      <c r="K117" t="str">
        <f>_xlfn.XLOOKUP(Table8[[#This Row],[Employee_id]],employees[employeeID],employees[employeeName],"Not found",0)</f>
        <v>Michael Suyama</v>
      </c>
      <c r="L117" s="1">
        <f>_xlfn.XLOOKUP(Table8[[#This Row],[orderId]],orders[orderID],orders[orderDate],"not found",0)</f>
        <v>41513</v>
      </c>
      <c r="M117" s="1">
        <f>VLOOKUP(Table8[[#This Row],[orderId]],orders[],6,0)</f>
        <v>41521</v>
      </c>
      <c r="N117">
        <f>Table8[[#This Row],[Shipped date]]-Table8[[#This Row],[order_date]]</f>
        <v>8</v>
      </c>
    </row>
    <row r="118" spans="1:14" x14ac:dyDescent="0.35">
      <c r="A118" s="2">
        <v>10291</v>
      </c>
      <c r="B118" s="11">
        <v>44</v>
      </c>
      <c r="C118" s="5">
        <v>15.5</v>
      </c>
      <c r="D118" s="8">
        <v>24</v>
      </c>
      <c r="E118" s="2" t="str">
        <f>_xlfn.XLOOKUP(B118,products[productID],products[productName],"Not available",0)</f>
        <v>Gula Malacca</v>
      </c>
      <c r="F118">
        <f>_xlfn.XLOOKUP(B118,products[productID],products[categoryID],"Not found",0)</f>
        <v>2</v>
      </c>
      <c r="G118" t="str">
        <f>_xlfn.XLOOKUP(F118,categories[categoryID],categories[categoryName],"not found",0)</f>
        <v>Condiments</v>
      </c>
      <c r="H118" s="4">
        <f>Table8[[#This Row],[Unit_price]]*Table8[[#This Row],[Quantity_sold]]</f>
        <v>372</v>
      </c>
      <c r="I118" t="str">
        <f>_xlfn.XLOOKUP(Table8[[#This Row],[orderId]],orders[orderID],orders[customerID],"not seen",0)</f>
        <v>QUEDE</v>
      </c>
      <c r="J118">
        <f>_xlfn.XLOOKUP(Table8[[#This Row],[orderId]],orders[orderID],orders[employeeID],"not found",0)</f>
        <v>6</v>
      </c>
      <c r="K118" t="str">
        <f>_xlfn.XLOOKUP(Table8[[#This Row],[Employee_id]],employees[employeeID],employees[employeeName],"Not found",0)</f>
        <v>Michael Suyama</v>
      </c>
      <c r="L118" s="1">
        <f>_xlfn.XLOOKUP(Table8[[#This Row],[orderId]],orders[orderID],orders[orderDate],"not found",0)</f>
        <v>41513</v>
      </c>
      <c r="M118" s="1">
        <f>VLOOKUP(Table8[[#This Row],[orderId]],orders[],6,0)</f>
        <v>41521</v>
      </c>
      <c r="N118">
        <f>Table8[[#This Row],[Shipped date]]-Table8[[#This Row],[order_date]]</f>
        <v>8</v>
      </c>
    </row>
    <row r="119" spans="1:14" x14ac:dyDescent="0.35">
      <c r="A119" s="3">
        <v>10291</v>
      </c>
      <c r="B119" s="12">
        <v>51</v>
      </c>
      <c r="C119" s="6">
        <v>42.4</v>
      </c>
      <c r="D119" s="9">
        <v>2</v>
      </c>
      <c r="E119" s="2" t="str">
        <f>_xlfn.XLOOKUP(B119,products[productID],products[productName],"Not available",0)</f>
        <v>Manjimup Dried Apples</v>
      </c>
      <c r="F119">
        <f>_xlfn.XLOOKUP(B119,products[productID],products[categoryID],"Not found",0)</f>
        <v>7</v>
      </c>
      <c r="G119" t="str">
        <f>_xlfn.XLOOKUP(F119,categories[categoryID],categories[categoryName],"not found",0)</f>
        <v>Produce</v>
      </c>
      <c r="H119" s="4">
        <f>Table8[[#This Row],[Unit_price]]*Table8[[#This Row],[Quantity_sold]]</f>
        <v>84.8</v>
      </c>
      <c r="I119" t="str">
        <f>_xlfn.XLOOKUP(Table8[[#This Row],[orderId]],orders[orderID],orders[customerID],"not seen",0)</f>
        <v>QUEDE</v>
      </c>
      <c r="J119">
        <f>_xlfn.XLOOKUP(Table8[[#This Row],[orderId]],orders[orderID],orders[employeeID],"not found",0)</f>
        <v>6</v>
      </c>
      <c r="K119" t="str">
        <f>_xlfn.XLOOKUP(Table8[[#This Row],[Employee_id]],employees[employeeID],employees[employeeName],"Not found",0)</f>
        <v>Michael Suyama</v>
      </c>
      <c r="L119" s="1">
        <f>_xlfn.XLOOKUP(Table8[[#This Row],[orderId]],orders[orderID],orders[orderDate],"not found",0)</f>
        <v>41513</v>
      </c>
      <c r="M119" s="1">
        <f>VLOOKUP(Table8[[#This Row],[orderId]],orders[],6,0)</f>
        <v>41521</v>
      </c>
      <c r="N119">
        <f>Table8[[#This Row],[Shipped date]]-Table8[[#This Row],[order_date]]</f>
        <v>8</v>
      </c>
    </row>
    <row r="120" spans="1:14" x14ac:dyDescent="0.35">
      <c r="A120" s="2">
        <v>10292</v>
      </c>
      <c r="B120" s="11">
        <v>20</v>
      </c>
      <c r="C120" s="5">
        <v>64.8</v>
      </c>
      <c r="D120" s="8">
        <v>20</v>
      </c>
      <c r="E120" s="2" t="str">
        <f>_xlfn.XLOOKUP(B120,products[productID],products[productName],"Not available",0)</f>
        <v>Sir Rodney's Marmalade</v>
      </c>
      <c r="F120">
        <f>_xlfn.XLOOKUP(B120,products[productID],products[categoryID],"Not found",0)</f>
        <v>3</v>
      </c>
      <c r="G120" t="str">
        <f>_xlfn.XLOOKUP(F120,categories[categoryID],categories[categoryName],"not found",0)</f>
        <v>Confections</v>
      </c>
      <c r="H120" s="4">
        <f>Table8[[#This Row],[Unit_price]]*Table8[[#This Row],[Quantity_sold]]</f>
        <v>1296</v>
      </c>
      <c r="I120" t="str">
        <f>_xlfn.XLOOKUP(Table8[[#This Row],[orderId]],orders[orderID],orders[customerID],"not seen",0)</f>
        <v>TRADH</v>
      </c>
      <c r="J120">
        <f>_xlfn.XLOOKUP(Table8[[#This Row],[orderId]],orders[orderID],orders[employeeID],"not found",0)</f>
        <v>1</v>
      </c>
      <c r="K120" t="str">
        <f>_xlfn.XLOOKUP(Table8[[#This Row],[Employee_id]],employees[employeeID],employees[employeeName],"Not found",0)</f>
        <v>Nancy Davolio</v>
      </c>
      <c r="L120" s="1">
        <f>_xlfn.XLOOKUP(Table8[[#This Row],[orderId]],orders[orderID],orders[orderDate],"not found",0)</f>
        <v>41514</v>
      </c>
      <c r="M120" s="1">
        <f>VLOOKUP(Table8[[#This Row],[orderId]],orders[],6,0)</f>
        <v>41519</v>
      </c>
      <c r="N120">
        <f>Table8[[#This Row],[Shipped date]]-Table8[[#This Row],[order_date]]</f>
        <v>5</v>
      </c>
    </row>
    <row r="121" spans="1:14" x14ac:dyDescent="0.35">
      <c r="A121" s="3">
        <v>10293</v>
      </c>
      <c r="B121" s="12">
        <v>18</v>
      </c>
      <c r="C121" s="6">
        <v>50</v>
      </c>
      <c r="D121" s="9">
        <v>12</v>
      </c>
      <c r="E121" s="2" t="str">
        <f>_xlfn.XLOOKUP(B121,products[productID],products[productName],"Not available",0)</f>
        <v>Carnarvon Tigers</v>
      </c>
      <c r="F121">
        <f>_xlfn.XLOOKUP(B121,products[productID],products[categoryID],"Not found",0)</f>
        <v>8</v>
      </c>
      <c r="G121" t="str">
        <f>_xlfn.XLOOKUP(F121,categories[categoryID],categories[categoryName],"not found",0)</f>
        <v>Seafood</v>
      </c>
      <c r="H121" s="4">
        <f>Table8[[#This Row],[Unit_price]]*Table8[[#This Row],[Quantity_sold]]</f>
        <v>600</v>
      </c>
      <c r="I121" t="str">
        <f>_xlfn.XLOOKUP(Table8[[#This Row],[orderId]],orders[orderID],orders[customerID],"not seen",0)</f>
        <v>TORTU</v>
      </c>
      <c r="J121">
        <f>_xlfn.XLOOKUP(Table8[[#This Row],[orderId]],orders[orderID],orders[employeeID],"not found",0)</f>
        <v>1</v>
      </c>
      <c r="K121" t="str">
        <f>_xlfn.XLOOKUP(Table8[[#This Row],[Employee_id]],employees[employeeID],employees[employeeName],"Not found",0)</f>
        <v>Nancy Davolio</v>
      </c>
      <c r="L121" s="1">
        <f>_xlfn.XLOOKUP(Table8[[#This Row],[orderId]],orders[orderID],orders[orderDate],"not found",0)</f>
        <v>41515</v>
      </c>
      <c r="M121" s="1">
        <f>VLOOKUP(Table8[[#This Row],[orderId]],orders[],6,0)</f>
        <v>41528</v>
      </c>
      <c r="N121">
        <f>Table8[[#This Row],[Shipped date]]-Table8[[#This Row],[order_date]]</f>
        <v>13</v>
      </c>
    </row>
    <row r="122" spans="1:14" x14ac:dyDescent="0.35">
      <c r="A122" s="2">
        <v>10293</v>
      </c>
      <c r="B122" s="11">
        <v>24</v>
      </c>
      <c r="C122" s="5">
        <v>3.6</v>
      </c>
      <c r="D122" s="8">
        <v>10</v>
      </c>
      <c r="E122" s="2" t="str">
        <f>_xlfn.XLOOKUP(B122,products[productID],products[productName],"Not available",0)</f>
        <v>Guarana Fantastica</v>
      </c>
      <c r="F122">
        <f>_xlfn.XLOOKUP(B122,products[productID],products[categoryID],"Not found",0)</f>
        <v>1</v>
      </c>
      <c r="G122" t="str">
        <f>_xlfn.XLOOKUP(F122,categories[categoryID],categories[categoryName],"not found",0)</f>
        <v>Beverages</v>
      </c>
      <c r="H122" s="4">
        <f>Table8[[#This Row],[Unit_price]]*Table8[[#This Row],[Quantity_sold]]</f>
        <v>36</v>
      </c>
      <c r="I122" t="str">
        <f>_xlfn.XLOOKUP(Table8[[#This Row],[orderId]],orders[orderID],orders[customerID],"not seen",0)</f>
        <v>TORTU</v>
      </c>
      <c r="J122">
        <f>_xlfn.XLOOKUP(Table8[[#This Row],[orderId]],orders[orderID],orders[employeeID],"not found",0)</f>
        <v>1</v>
      </c>
      <c r="K122" t="str">
        <f>_xlfn.XLOOKUP(Table8[[#This Row],[Employee_id]],employees[employeeID],employees[employeeName],"Not found",0)</f>
        <v>Nancy Davolio</v>
      </c>
      <c r="L122" s="1">
        <f>_xlfn.XLOOKUP(Table8[[#This Row],[orderId]],orders[orderID],orders[orderDate],"not found",0)</f>
        <v>41515</v>
      </c>
      <c r="M122" s="1">
        <f>VLOOKUP(Table8[[#This Row],[orderId]],orders[],6,0)</f>
        <v>41528</v>
      </c>
      <c r="N122">
        <f>Table8[[#This Row],[Shipped date]]-Table8[[#This Row],[order_date]]</f>
        <v>13</v>
      </c>
    </row>
    <row r="123" spans="1:14" x14ac:dyDescent="0.35">
      <c r="A123" s="3">
        <v>10293</v>
      </c>
      <c r="B123" s="12">
        <v>63</v>
      </c>
      <c r="C123" s="6">
        <v>35.1</v>
      </c>
      <c r="D123" s="9">
        <v>5</v>
      </c>
      <c r="E123" s="2" t="str">
        <f>_xlfn.XLOOKUP(B123,products[productID],products[productName],"Not available",0)</f>
        <v>Vegie-spread</v>
      </c>
      <c r="F123">
        <f>_xlfn.XLOOKUP(B123,products[productID],products[categoryID],"Not found",0)</f>
        <v>2</v>
      </c>
      <c r="G123" t="str">
        <f>_xlfn.XLOOKUP(F123,categories[categoryID],categories[categoryName],"not found",0)</f>
        <v>Condiments</v>
      </c>
      <c r="H123" s="4">
        <f>Table8[[#This Row],[Unit_price]]*Table8[[#This Row],[Quantity_sold]]</f>
        <v>175.5</v>
      </c>
      <c r="I123" t="str">
        <f>_xlfn.XLOOKUP(Table8[[#This Row],[orderId]],orders[orderID],orders[customerID],"not seen",0)</f>
        <v>TORTU</v>
      </c>
      <c r="J123">
        <f>_xlfn.XLOOKUP(Table8[[#This Row],[orderId]],orders[orderID],orders[employeeID],"not found",0)</f>
        <v>1</v>
      </c>
      <c r="K123" t="str">
        <f>_xlfn.XLOOKUP(Table8[[#This Row],[Employee_id]],employees[employeeID],employees[employeeName],"Not found",0)</f>
        <v>Nancy Davolio</v>
      </c>
      <c r="L123" s="1">
        <f>_xlfn.XLOOKUP(Table8[[#This Row],[orderId]],orders[orderID],orders[orderDate],"not found",0)</f>
        <v>41515</v>
      </c>
      <c r="M123" s="1">
        <f>VLOOKUP(Table8[[#This Row],[orderId]],orders[],6,0)</f>
        <v>41528</v>
      </c>
      <c r="N123">
        <f>Table8[[#This Row],[Shipped date]]-Table8[[#This Row],[order_date]]</f>
        <v>13</v>
      </c>
    </row>
    <row r="124" spans="1:14" x14ac:dyDescent="0.35">
      <c r="A124" s="2">
        <v>10293</v>
      </c>
      <c r="B124" s="11">
        <v>75</v>
      </c>
      <c r="C124" s="5">
        <v>6.2</v>
      </c>
      <c r="D124" s="8">
        <v>6</v>
      </c>
      <c r="E124" s="2" t="str">
        <f>_xlfn.XLOOKUP(B124,products[productID],products[productName],"Not available",0)</f>
        <v>Rhönbräu Klosterbier</v>
      </c>
      <c r="F124">
        <f>_xlfn.XLOOKUP(B124,products[productID],products[categoryID],"Not found",0)</f>
        <v>1</v>
      </c>
      <c r="G124" t="str">
        <f>_xlfn.XLOOKUP(F124,categories[categoryID],categories[categoryName],"not found",0)</f>
        <v>Beverages</v>
      </c>
      <c r="H124" s="4">
        <f>Table8[[#This Row],[Unit_price]]*Table8[[#This Row],[Quantity_sold]]</f>
        <v>37.200000000000003</v>
      </c>
      <c r="I124" t="str">
        <f>_xlfn.XLOOKUP(Table8[[#This Row],[orderId]],orders[orderID],orders[customerID],"not seen",0)</f>
        <v>TORTU</v>
      </c>
      <c r="J124">
        <f>_xlfn.XLOOKUP(Table8[[#This Row],[orderId]],orders[orderID],orders[employeeID],"not found",0)</f>
        <v>1</v>
      </c>
      <c r="K124" t="str">
        <f>_xlfn.XLOOKUP(Table8[[#This Row],[Employee_id]],employees[employeeID],employees[employeeName],"Not found",0)</f>
        <v>Nancy Davolio</v>
      </c>
      <c r="L124" s="1">
        <f>_xlfn.XLOOKUP(Table8[[#This Row],[orderId]],orders[orderID],orders[orderDate],"not found",0)</f>
        <v>41515</v>
      </c>
      <c r="M124" s="1">
        <f>VLOOKUP(Table8[[#This Row],[orderId]],orders[],6,0)</f>
        <v>41528</v>
      </c>
      <c r="N124">
        <f>Table8[[#This Row],[Shipped date]]-Table8[[#This Row],[order_date]]</f>
        <v>13</v>
      </c>
    </row>
    <row r="125" spans="1:14" x14ac:dyDescent="0.35">
      <c r="A125" s="3">
        <v>10294</v>
      </c>
      <c r="B125" s="12">
        <v>1</v>
      </c>
      <c r="C125" s="6">
        <v>14.4</v>
      </c>
      <c r="D125" s="9">
        <v>18</v>
      </c>
      <c r="E125" s="2" t="str">
        <f>_xlfn.XLOOKUP(B125,products[productID],products[productName],"Not available",0)</f>
        <v>Chai</v>
      </c>
      <c r="F125">
        <f>_xlfn.XLOOKUP(B125,products[productID],products[categoryID],"Not found",0)</f>
        <v>1</v>
      </c>
      <c r="G125" t="str">
        <f>_xlfn.XLOOKUP(F125,categories[categoryID],categories[categoryName],"not found",0)</f>
        <v>Beverages</v>
      </c>
      <c r="H125" s="4">
        <f>Table8[[#This Row],[Unit_price]]*Table8[[#This Row],[Quantity_sold]]</f>
        <v>259.2</v>
      </c>
      <c r="I125" t="str">
        <f>_xlfn.XLOOKUP(Table8[[#This Row],[orderId]],orders[orderID],orders[customerID],"not seen",0)</f>
        <v>RATTC</v>
      </c>
      <c r="J125">
        <f>_xlfn.XLOOKUP(Table8[[#This Row],[orderId]],orders[orderID],orders[employeeID],"not found",0)</f>
        <v>4</v>
      </c>
      <c r="K125" t="str">
        <f>_xlfn.XLOOKUP(Table8[[#This Row],[Employee_id]],employees[employeeID],employees[employeeName],"Not found",0)</f>
        <v>Margaret Peacock</v>
      </c>
      <c r="L125" s="1">
        <f>_xlfn.XLOOKUP(Table8[[#This Row],[orderId]],orders[orderID],orders[orderDate],"not found",0)</f>
        <v>41516</v>
      </c>
      <c r="M125" s="1">
        <f>VLOOKUP(Table8[[#This Row],[orderId]],orders[],6,0)</f>
        <v>41522</v>
      </c>
      <c r="N125">
        <f>Table8[[#This Row],[Shipped date]]-Table8[[#This Row],[order_date]]</f>
        <v>6</v>
      </c>
    </row>
    <row r="126" spans="1:14" x14ac:dyDescent="0.35">
      <c r="A126" s="2">
        <v>10294</v>
      </c>
      <c r="B126" s="11">
        <v>17</v>
      </c>
      <c r="C126" s="5">
        <v>31.2</v>
      </c>
      <c r="D126" s="8">
        <v>15</v>
      </c>
      <c r="E126" s="2" t="str">
        <f>_xlfn.XLOOKUP(B126,products[productID],products[productName],"Not available",0)</f>
        <v>Alice Mutton</v>
      </c>
      <c r="F126">
        <f>_xlfn.XLOOKUP(B126,products[productID],products[categoryID],"Not found",0)</f>
        <v>6</v>
      </c>
      <c r="G126" t="str">
        <f>_xlfn.XLOOKUP(F126,categories[categoryID],categories[categoryName],"not found",0)</f>
        <v>Meat &amp; Poultry</v>
      </c>
      <c r="H126" s="4">
        <f>Table8[[#This Row],[Unit_price]]*Table8[[#This Row],[Quantity_sold]]</f>
        <v>468</v>
      </c>
      <c r="I126" t="str">
        <f>_xlfn.XLOOKUP(Table8[[#This Row],[orderId]],orders[orderID],orders[customerID],"not seen",0)</f>
        <v>RATTC</v>
      </c>
      <c r="J126">
        <f>_xlfn.XLOOKUP(Table8[[#This Row],[orderId]],orders[orderID],orders[employeeID],"not found",0)</f>
        <v>4</v>
      </c>
      <c r="K126" t="str">
        <f>_xlfn.XLOOKUP(Table8[[#This Row],[Employee_id]],employees[employeeID],employees[employeeName],"Not found",0)</f>
        <v>Margaret Peacock</v>
      </c>
      <c r="L126" s="1">
        <f>_xlfn.XLOOKUP(Table8[[#This Row],[orderId]],orders[orderID],orders[orderDate],"not found",0)</f>
        <v>41516</v>
      </c>
      <c r="M126" s="1">
        <f>VLOOKUP(Table8[[#This Row],[orderId]],orders[],6,0)</f>
        <v>41522</v>
      </c>
      <c r="N126">
        <f>Table8[[#This Row],[Shipped date]]-Table8[[#This Row],[order_date]]</f>
        <v>6</v>
      </c>
    </row>
    <row r="127" spans="1:14" x14ac:dyDescent="0.35">
      <c r="A127" s="3">
        <v>10294</v>
      </c>
      <c r="B127" s="12">
        <v>43</v>
      </c>
      <c r="C127" s="6">
        <v>36.799999999999997</v>
      </c>
      <c r="D127" s="9">
        <v>15</v>
      </c>
      <c r="E127" s="2" t="str">
        <f>_xlfn.XLOOKUP(B127,products[productID],products[productName],"Not available",0)</f>
        <v>Ipoh Coffee</v>
      </c>
      <c r="F127">
        <f>_xlfn.XLOOKUP(B127,products[productID],products[categoryID],"Not found",0)</f>
        <v>1</v>
      </c>
      <c r="G127" t="str">
        <f>_xlfn.XLOOKUP(F127,categories[categoryID],categories[categoryName],"not found",0)</f>
        <v>Beverages</v>
      </c>
      <c r="H127" s="4">
        <f>Table8[[#This Row],[Unit_price]]*Table8[[#This Row],[Quantity_sold]]</f>
        <v>552</v>
      </c>
      <c r="I127" t="str">
        <f>_xlfn.XLOOKUP(Table8[[#This Row],[orderId]],orders[orderID],orders[customerID],"not seen",0)</f>
        <v>RATTC</v>
      </c>
      <c r="J127">
        <f>_xlfn.XLOOKUP(Table8[[#This Row],[orderId]],orders[orderID],orders[employeeID],"not found",0)</f>
        <v>4</v>
      </c>
      <c r="K127" t="str">
        <f>_xlfn.XLOOKUP(Table8[[#This Row],[Employee_id]],employees[employeeID],employees[employeeName],"Not found",0)</f>
        <v>Margaret Peacock</v>
      </c>
      <c r="L127" s="1">
        <f>_xlfn.XLOOKUP(Table8[[#This Row],[orderId]],orders[orderID],orders[orderDate],"not found",0)</f>
        <v>41516</v>
      </c>
      <c r="M127" s="1">
        <f>VLOOKUP(Table8[[#This Row],[orderId]],orders[],6,0)</f>
        <v>41522</v>
      </c>
      <c r="N127">
        <f>Table8[[#This Row],[Shipped date]]-Table8[[#This Row],[order_date]]</f>
        <v>6</v>
      </c>
    </row>
    <row r="128" spans="1:14" x14ac:dyDescent="0.35">
      <c r="A128" s="2">
        <v>10294</v>
      </c>
      <c r="B128" s="11">
        <v>60</v>
      </c>
      <c r="C128" s="5">
        <v>27.2</v>
      </c>
      <c r="D128" s="8">
        <v>21</v>
      </c>
      <c r="E128" s="2" t="str">
        <f>_xlfn.XLOOKUP(B128,products[productID],products[productName],"Not available",0)</f>
        <v>Camembert Pierrot</v>
      </c>
      <c r="F128">
        <f>_xlfn.XLOOKUP(B128,products[productID],products[categoryID],"Not found",0)</f>
        <v>4</v>
      </c>
      <c r="G128" t="str">
        <f>_xlfn.XLOOKUP(F128,categories[categoryID],categories[categoryName],"not found",0)</f>
        <v>Dairy Products</v>
      </c>
      <c r="H128" s="4">
        <f>Table8[[#This Row],[Unit_price]]*Table8[[#This Row],[Quantity_sold]]</f>
        <v>571.19999999999993</v>
      </c>
      <c r="I128" t="str">
        <f>_xlfn.XLOOKUP(Table8[[#This Row],[orderId]],orders[orderID],orders[customerID],"not seen",0)</f>
        <v>RATTC</v>
      </c>
      <c r="J128">
        <f>_xlfn.XLOOKUP(Table8[[#This Row],[orderId]],orders[orderID],orders[employeeID],"not found",0)</f>
        <v>4</v>
      </c>
      <c r="K128" t="str">
        <f>_xlfn.XLOOKUP(Table8[[#This Row],[Employee_id]],employees[employeeID],employees[employeeName],"Not found",0)</f>
        <v>Margaret Peacock</v>
      </c>
      <c r="L128" s="1">
        <f>_xlfn.XLOOKUP(Table8[[#This Row],[orderId]],orders[orderID],orders[orderDate],"not found",0)</f>
        <v>41516</v>
      </c>
      <c r="M128" s="1">
        <f>VLOOKUP(Table8[[#This Row],[orderId]],orders[],6,0)</f>
        <v>41522</v>
      </c>
      <c r="N128">
        <f>Table8[[#This Row],[Shipped date]]-Table8[[#This Row],[order_date]]</f>
        <v>6</v>
      </c>
    </row>
    <row r="129" spans="1:14" x14ac:dyDescent="0.35">
      <c r="A129" s="3">
        <v>10294</v>
      </c>
      <c r="B129" s="12">
        <v>75</v>
      </c>
      <c r="C129" s="6">
        <v>6.2</v>
      </c>
      <c r="D129" s="9">
        <v>6</v>
      </c>
      <c r="E129" s="2" t="str">
        <f>_xlfn.XLOOKUP(B129,products[productID],products[productName],"Not available",0)</f>
        <v>Rhönbräu Klosterbier</v>
      </c>
      <c r="F129">
        <f>_xlfn.XLOOKUP(B129,products[productID],products[categoryID],"Not found",0)</f>
        <v>1</v>
      </c>
      <c r="G129" t="str">
        <f>_xlfn.XLOOKUP(F129,categories[categoryID],categories[categoryName],"not found",0)</f>
        <v>Beverages</v>
      </c>
      <c r="H129" s="4">
        <f>Table8[[#This Row],[Unit_price]]*Table8[[#This Row],[Quantity_sold]]</f>
        <v>37.200000000000003</v>
      </c>
      <c r="I129" t="str">
        <f>_xlfn.XLOOKUP(Table8[[#This Row],[orderId]],orders[orderID],orders[customerID],"not seen",0)</f>
        <v>RATTC</v>
      </c>
      <c r="J129">
        <f>_xlfn.XLOOKUP(Table8[[#This Row],[orderId]],orders[orderID],orders[employeeID],"not found",0)</f>
        <v>4</v>
      </c>
      <c r="K129" t="str">
        <f>_xlfn.XLOOKUP(Table8[[#This Row],[Employee_id]],employees[employeeID],employees[employeeName],"Not found",0)</f>
        <v>Margaret Peacock</v>
      </c>
      <c r="L129" s="1">
        <f>_xlfn.XLOOKUP(Table8[[#This Row],[orderId]],orders[orderID],orders[orderDate],"not found",0)</f>
        <v>41516</v>
      </c>
      <c r="M129" s="1">
        <f>VLOOKUP(Table8[[#This Row],[orderId]],orders[],6,0)</f>
        <v>41522</v>
      </c>
      <c r="N129">
        <f>Table8[[#This Row],[Shipped date]]-Table8[[#This Row],[order_date]]</f>
        <v>6</v>
      </c>
    </row>
    <row r="130" spans="1:14" x14ac:dyDescent="0.35">
      <c r="A130" s="2">
        <v>10295</v>
      </c>
      <c r="B130" s="11">
        <v>56</v>
      </c>
      <c r="C130" s="5">
        <v>30.4</v>
      </c>
      <c r="D130" s="8">
        <v>4</v>
      </c>
      <c r="E130" s="2" t="str">
        <f>_xlfn.XLOOKUP(B130,products[productID],products[productName],"Not available",0)</f>
        <v>Gnocchi di nonna Alice</v>
      </c>
      <c r="F130">
        <f>_xlfn.XLOOKUP(B130,products[productID],products[categoryID],"Not found",0)</f>
        <v>5</v>
      </c>
      <c r="G130" t="str">
        <f>_xlfn.XLOOKUP(F130,categories[categoryID],categories[categoryName],"not found",0)</f>
        <v>Grains &amp; Cereals</v>
      </c>
      <c r="H130" s="4">
        <f>Table8[[#This Row],[Unit_price]]*Table8[[#This Row],[Quantity_sold]]</f>
        <v>121.6</v>
      </c>
      <c r="I130" t="str">
        <f>_xlfn.XLOOKUP(Table8[[#This Row],[orderId]],orders[orderID],orders[customerID],"not seen",0)</f>
        <v>VINET</v>
      </c>
      <c r="J130">
        <f>_xlfn.XLOOKUP(Table8[[#This Row],[orderId]],orders[orderID],orders[employeeID],"not found",0)</f>
        <v>2</v>
      </c>
      <c r="K130" t="str">
        <f>_xlfn.XLOOKUP(Table8[[#This Row],[Employee_id]],employees[employeeID],employees[employeeName],"Not found",0)</f>
        <v>Andrew Fuller</v>
      </c>
      <c r="L130" s="1">
        <f>_xlfn.XLOOKUP(Table8[[#This Row],[orderId]],orders[orderID],orders[orderDate],"not found",0)</f>
        <v>41519</v>
      </c>
      <c r="M130" s="1">
        <f>VLOOKUP(Table8[[#This Row],[orderId]],orders[],6,0)</f>
        <v>41527</v>
      </c>
      <c r="N130">
        <f>Table8[[#This Row],[Shipped date]]-Table8[[#This Row],[order_date]]</f>
        <v>8</v>
      </c>
    </row>
    <row r="131" spans="1:14" x14ac:dyDescent="0.35">
      <c r="A131" s="3">
        <v>10296</v>
      </c>
      <c r="B131" s="12">
        <v>11</v>
      </c>
      <c r="C131" s="6">
        <v>16.8</v>
      </c>
      <c r="D131" s="9">
        <v>12</v>
      </c>
      <c r="E131" s="2" t="str">
        <f>_xlfn.XLOOKUP(B131,products[productID],products[productName],"Not available",0)</f>
        <v>Queso Cabrales</v>
      </c>
      <c r="F131">
        <f>_xlfn.XLOOKUP(B131,products[productID],products[categoryID],"Not found",0)</f>
        <v>4</v>
      </c>
      <c r="G131" t="str">
        <f>_xlfn.XLOOKUP(F131,categories[categoryID],categories[categoryName],"not found",0)</f>
        <v>Dairy Products</v>
      </c>
      <c r="H131" s="4">
        <f>Table8[[#This Row],[Unit_price]]*Table8[[#This Row],[Quantity_sold]]</f>
        <v>201.60000000000002</v>
      </c>
      <c r="I131" t="str">
        <f>_xlfn.XLOOKUP(Table8[[#This Row],[orderId]],orders[orderID],orders[customerID],"not seen",0)</f>
        <v>LILAS</v>
      </c>
      <c r="J131">
        <f>_xlfn.XLOOKUP(Table8[[#This Row],[orderId]],orders[orderID],orders[employeeID],"not found",0)</f>
        <v>6</v>
      </c>
      <c r="K131" t="str">
        <f>_xlfn.XLOOKUP(Table8[[#This Row],[Employee_id]],employees[employeeID],employees[employeeName],"Not found",0)</f>
        <v>Michael Suyama</v>
      </c>
      <c r="L131" s="1">
        <f>_xlfn.XLOOKUP(Table8[[#This Row],[orderId]],orders[orderID],orders[orderDate],"not found",0)</f>
        <v>41520</v>
      </c>
      <c r="M131" s="1">
        <f>VLOOKUP(Table8[[#This Row],[orderId]],orders[],6,0)</f>
        <v>41528</v>
      </c>
      <c r="N131">
        <f>Table8[[#This Row],[Shipped date]]-Table8[[#This Row],[order_date]]</f>
        <v>8</v>
      </c>
    </row>
    <row r="132" spans="1:14" x14ac:dyDescent="0.35">
      <c r="A132" s="2">
        <v>10296</v>
      </c>
      <c r="B132" s="11">
        <v>16</v>
      </c>
      <c r="C132" s="5">
        <v>13.9</v>
      </c>
      <c r="D132" s="8">
        <v>30</v>
      </c>
      <c r="E132" s="2" t="str">
        <f>_xlfn.XLOOKUP(B132,products[productID],products[productName],"Not available",0)</f>
        <v>Pavlova</v>
      </c>
      <c r="F132">
        <f>_xlfn.XLOOKUP(B132,products[productID],products[categoryID],"Not found",0)</f>
        <v>3</v>
      </c>
      <c r="G132" t="str">
        <f>_xlfn.XLOOKUP(F132,categories[categoryID],categories[categoryName],"not found",0)</f>
        <v>Confections</v>
      </c>
      <c r="H132" s="4">
        <f>Table8[[#This Row],[Unit_price]]*Table8[[#This Row],[Quantity_sold]]</f>
        <v>417</v>
      </c>
      <c r="I132" t="str">
        <f>_xlfn.XLOOKUP(Table8[[#This Row],[orderId]],orders[orderID],orders[customerID],"not seen",0)</f>
        <v>LILAS</v>
      </c>
      <c r="J132">
        <f>_xlfn.XLOOKUP(Table8[[#This Row],[orderId]],orders[orderID],orders[employeeID],"not found",0)</f>
        <v>6</v>
      </c>
      <c r="K132" t="str">
        <f>_xlfn.XLOOKUP(Table8[[#This Row],[Employee_id]],employees[employeeID],employees[employeeName],"Not found",0)</f>
        <v>Michael Suyama</v>
      </c>
      <c r="L132" s="1">
        <f>_xlfn.XLOOKUP(Table8[[#This Row],[orderId]],orders[orderID],orders[orderDate],"not found",0)</f>
        <v>41520</v>
      </c>
      <c r="M132" s="1">
        <f>VLOOKUP(Table8[[#This Row],[orderId]],orders[],6,0)</f>
        <v>41528</v>
      </c>
      <c r="N132">
        <f>Table8[[#This Row],[Shipped date]]-Table8[[#This Row],[order_date]]</f>
        <v>8</v>
      </c>
    </row>
    <row r="133" spans="1:14" x14ac:dyDescent="0.35">
      <c r="A133" s="3">
        <v>10296</v>
      </c>
      <c r="B133" s="12">
        <v>69</v>
      </c>
      <c r="C133" s="6">
        <v>28.8</v>
      </c>
      <c r="D133" s="9">
        <v>15</v>
      </c>
      <c r="E133" s="2" t="str">
        <f>_xlfn.XLOOKUP(B133,products[productID],products[productName],"Not available",0)</f>
        <v>Gudbrandsdalsost</v>
      </c>
      <c r="F133">
        <f>_xlfn.XLOOKUP(B133,products[productID],products[categoryID],"Not found",0)</f>
        <v>4</v>
      </c>
      <c r="G133" t="str">
        <f>_xlfn.XLOOKUP(F133,categories[categoryID],categories[categoryName],"not found",0)</f>
        <v>Dairy Products</v>
      </c>
      <c r="H133" s="4">
        <f>Table8[[#This Row],[Unit_price]]*Table8[[#This Row],[Quantity_sold]]</f>
        <v>432</v>
      </c>
      <c r="I133" t="str">
        <f>_xlfn.XLOOKUP(Table8[[#This Row],[orderId]],orders[orderID],orders[customerID],"not seen",0)</f>
        <v>LILAS</v>
      </c>
      <c r="J133">
        <f>_xlfn.XLOOKUP(Table8[[#This Row],[orderId]],orders[orderID],orders[employeeID],"not found",0)</f>
        <v>6</v>
      </c>
      <c r="K133" t="str">
        <f>_xlfn.XLOOKUP(Table8[[#This Row],[Employee_id]],employees[employeeID],employees[employeeName],"Not found",0)</f>
        <v>Michael Suyama</v>
      </c>
      <c r="L133" s="1">
        <f>_xlfn.XLOOKUP(Table8[[#This Row],[orderId]],orders[orderID],orders[orderDate],"not found",0)</f>
        <v>41520</v>
      </c>
      <c r="M133" s="1">
        <f>VLOOKUP(Table8[[#This Row],[orderId]],orders[],6,0)</f>
        <v>41528</v>
      </c>
      <c r="N133">
        <f>Table8[[#This Row],[Shipped date]]-Table8[[#This Row],[order_date]]</f>
        <v>8</v>
      </c>
    </row>
    <row r="134" spans="1:14" x14ac:dyDescent="0.35">
      <c r="A134" s="2">
        <v>10297</v>
      </c>
      <c r="B134" s="11">
        <v>39</v>
      </c>
      <c r="C134" s="5">
        <v>14.4</v>
      </c>
      <c r="D134" s="8">
        <v>60</v>
      </c>
      <c r="E134" s="2" t="str">
        <f>_xlfn.XLOOKUP(B134,products[productID],products[productName],"Not available",0)</f>
        <v>Chartreuse verte</v>
      </c>
      <c r="F134">
        <f>_xlfn.XLOOKUP(B134,products[productID],products[categoryID],"Not found",0)</f>
        <v>1</v>
      </c>
      <c r="G134" t="str">
        <f>_xlfn.XLOOKUP(F134,categories[categoryID],categories[categoryName],"not found",0)</f>
        <v>Beverages</v>
      </c>
      <c r="H134" s="4">
        <f>Table8[[#This Row],[Unit_price]]*Table8[[#This Row],[Quantity_sold]]</f>
        <v>864</v>
      </c>
      <c r="I134" t="str">
        <f>_xlfn.XLOOKUP(Table8[[#This Row],[orderId]],orders[orderID],orders[customerID],"not seen",0)</f>
        <v>BLONP</v>
      </c>
      <c r="J134">
        <f>_xlfn.XLOOKUP(Table8[[#This Row],[orderId]],orders[orderID],orders[employeeID],"not found",0)</f>
        <v>5</v>
      </c>
      <c r="K134" t="str">
        <f>_xlfn.XLOOKUP(Table8[[#This Row],[Employee_id]],employees[employeeID],employees[employeeName],"Not found",0)</f>
        <v>Steven Buchanan</v>
      </c>
      <c r="L134" s="1">
        <f>_xlfn.XLOOKUP(Table8[[#This Row],[orderId]],orders[orderID],orders[orderDate],"not found",0)</f>
        <v>41521</v>
      </c>
      <c r="M134" s="1">
        <f>VLOOKUP(Table8[[#This Row],[orderId]],orders[],6,0)</f>
        <v>41527</v>
      </c>
      <c r="N134">
        <f>Table8[[#This Row],[Shipped date]]-Table8[[#This Row],[order_date]]</f>
        <v>6</v>
      </c>
    </row>
    <row r="135" spans="1:14" x14ac:dyDescent="0.35">
      <c r="A135" s="3">
        <v>10297</v>
      </c>
      <c r="B135" s="12">
        <v>72</v>
      </c>
      <c r="C135" s="6">
        <v>27.8</v>
      </c>
      <c r="D135" s="9">
        <v>20</v>
      </c>
      <c r="E135" s="2" t="str">
        <f>_xlfn.XLOOKUP(B135,products[productID],products[productName],"Not available",0)</f>
        <v>Mozzarella di Giovanni</v>
      </c>
      <c r="F135">
        <f>_xlfn.XLOOKUP(B135,products[productID],products[categoryID],"Not found",0)</f>
        <v>4</v>
      </c>
      <c r="G135" t="str">
        <f>_xlfn.XLOOKUP(F135,categories[categoryID],categories[categoryName],"not found",0)</f>
        <v>Dairy Products</v>
      </c>
      <c r="H135" s="4">
        <f>Table8[[#This Row],[Unit_price]]*Table8[[#This Row],[Quantity_sold]]</f>
        <v>556</v>
      </c>
      <c r="I135" t="str">
        <f>_xlfn.XLOOKUP(Table8[[#This Row],[orderId]],orders[orderID],orders[customerID],"not seen",0)</f>
        <v>BLONP</v>
      </c>
      <c r="J135">
        <f>_xlfn.XLOOKUP(Table8[[#This Row],[orderId]],orders[orderID],orders[employeeID],"not found",0)</f>
        <v>5</v>
      </c>
      <c r="K135" t="str">
        <f>_xlfn.XLOOKUP(Table8[[#This Row],[Employee_id]],employees[employeeID],employees[employeeName],"Not found",0)</f>
        <v>Steven Buchanan</v>
      </c>
      <c r="L135" s="1">
        <f>_xlfn.XLOOKUP(Table8[[#This Row],[orderId]],orders[orderID],orders[orderDate],"not found",0)</f>
        <v>41521</v>
      </c>
      <c r="M135" s="1">
        <f>VLOOKUP(Table8[[#This Row],[orderId]],orders[],6,0)</f>
        <v>41527</v>
      </c>
      <c r="N135">
        <f>Table8[[#This Row],[Shipped date]]-Table8[[#This Row],[order_date]]</f>
        <v>6</v>
      </c>
    </row>
    <row r="136" spans="1:14" x14ac:dyDescent="0.35">
      <c r="A136" s="2">
        <v>10298</v>
      </c>
      <c r="B136" s="11">
        <v>2</v>
      </c>
      <c r="C136" s="5">
        <v>15.2</v>
      </c>
      <c r="D136" s="8">
        <v>40</v>
      </c>
      <c r="E136" s="2" t="str">
        <f>_xlfn.XLOOKUP(B136,products[productID],products[productName],"Not available",0)</f>
        <v>Chang</v>
      </c>
      <c r="F136">
        <f>_xlfn.XLOOKUP(B136,products[productID],products[categoryID],"Not found",0)</f>
        <v>1</v>
      </c>
      <c r="G136" t="str">
        <f>_xlfn.XLOOKUP(F136,categories[categoryID],categories[categoryName],"not found",0)</f>
        <v>Beverages</v>
      </c>
      <c r="H136" s="4">
        <f>Table8[[#This Row],[Unit_price]]*Table8[[#This Row],[Quantity_sold]]</f>
        <v>608</v>
      </c>
      <c r="I136" t="str">
        <f>_xlfn.XLOOKUP(Table8[[#This Row],[orderId]],orders[orderID],orders[customerID],"not seen",0)</f>
        <v>HUNGO</v>
      </c>
      <c r="J136">
        <f>_xlfn.XLOOKUP(Table8[[#This Row],[orderId]],orders[orderID],orders[employeeID],"not found",0)</f>
        <v>6</v>
      </c>
      <c r="K136" t="str">
        <f>_xlfn.XLOOKUP(Table8[[#This Row],[Employee_id]],employees[employeeID],employees[employeeName],"Not found",0)</f>
        <v>Michael Suyama</v>
      </c>
      <c r="L136" s="1">
        <f>_xlfn.XLOOKUP(Table8[[#This Row],[orderId]],orders[orderID],orders[orderDate],"not found",0)</f>
        <v>41522</v>
      </c>
      <c r="M136" s="1">
        <f>VLOOKUP(Table8[[#This Row],[orderId]],orders[],6,0)</f>
        <v>41528</v>
      </c>
      <c r="N136">
        <f>Table8[[#This Row],[Shipped date]]-Table8[[#This Row],[order_date]]</f>
        <v>6</v>
      </c>
    </row>
    <row r="137" spans="1:14" x14ac:dyDescent="0.35">
      <c r="A137" s="3">
        <v>10298</v>
      </c>
      <c r="B137" s="12">
        <v>36</v>
      </c>
      <c r="C137" s="6">
        <v>15.2</v>
      </c>
      <c r="D137" s="9">
        <v>40</v>
      </c>
      <c r="E137" s="2" t="str">
        <f>_xlfn.XLOOKUP(B137,products[productID],products[productName],"Not available",0)</f>
        <v>Inlagd Sill</v>
      </c>
      <c r="F137">
        <f>_xlfn.XLOOKUP(B137,products[productID],products[categoryID],"Not found",0)</f>
        <v>8</v>
      </c>
      <c r="G137" t="str">
        <f>_xlfn.XLOOKUP(F137,categories[categoryID],categories[categoryName],"not found",0)</f>
        <v>Seafood</v>
      </c>
      <c r="H137" s="4">
        <f>Table8[[#This Row],[Unit_price]]*Table8[[#This Row],[Quantity_sold]]</f>
        <v>608</v>
      </c>
      <c r="I137" t="str">
        <f>_xlfn.XLOOKUP(Table8[[#This Row],[orderId]],orders[orderID],orders[customerID],"not seen",0)</f>
        <v>HUNGO</v>
      </c>
      <c r="J137">
        <f>_xlfn.XLOOKUP(Table8[[#This Row],[orderId]],orders[orderID],orders[employeeID],"not found",0)</f>
        <v>6</v>
      </c>
      <c r="K137" t="str">
        <f>_xlfn.XLOOKUP(Table8[[#This Row],[Employee_id]],employees[employeeID],employees[employeeName],"Not found",0)</f>
        <v>Michael Suyama</v>
      </c>
      <c r="L137" s="1">
        <f>_xlfn.XLOOKUP(Table8[[#This Row],[orderId]],orders[orderID],orders[orderDate],"not found",0)</f>
        <v>41522</v>
      </c>
      <c r="M137" s="1">
        <f>VLOOKUP(Table8[[#This Row],[orderId]],orders[],6,0)</f>
        <v>41528</v>
      </c>
      <c r="N137">
        <f>Table8[[#This Row],[Shipped date]]-Table8[[#This Row],[order_date]]</f>
        <v>6</v>
      </c>
    </row>
    <row r="138" spans="1:14" x14ac:dyDescent="0.35">
      <c r="A138" s="2">
        <v>10298</v>
      </c>
      <c r="B138" s="11">
        <v>59</v>
      </c>
      <c r="C138" s="5">
        <v>44</v>
      </c>
      <c r="D138" s="8">
        <v>30</v>
      </c>
      <c r="E138" s="2" t="str">
        <f>_xlfn.XLOOKUP(B138,products[productID],products[productName],"Not available",0)</f>
        <v>Raclette Courdavault</v>
      </c>
      <c r="F138">
        <f>_xlfn.XLOOKUP(B138,products[productID],products[categoryID],"Not found",0)</f>
        <v>4</v>
      </c>
      <c r="G138" t="str">
        <f>_xlfn.XLOOKUP(F138,categories[categoryID],categories[categoryName],"not found",0)</f>
        <v>Dairy Products</v>
      </c>
      <c r="H138" s="4">
        <f>Table8[[#This Row],[Unit_price]]*Table8[[#This Row],[Quantity_sold]]</f>
        <v>1320</v>
      </c>
      <c r="I138" t="str">
        <f>_xlfn.XLOOKUP(Table8[[#This Row],[orderId]],orders[orderID],orders[customerID],"not seen",0)</f>
        <v>HUNGO</v>
      </c>
      <c r="J138">
        <f>_xlfn.XLOOKUP(Table8[[#This Row],[orderId]],orders[orderID],orders[employeeID],"not found",0)</f>
        <v>6</v>
      </c>
      <c r="K138" t="str">
        <f>_xlfn.XLOOKUP(Table8[[#This Row],[Employee_id]],employees[employeeID],employees[employeeName],"Not found",0)</f>
        <v>Michael Suyama</v>
      </c>
      <c r="L138" s="1">
        <f>_xlfn.XLOOKUP(Table8[[#This Row],[orderId]],orders[orderID],orders[orderDate],"not found",0)</f>
        <v>41522</v>
      </c>
      <c r="M138" s="1">
        <f>VLOOKUP(Table8[[#This Row],[orderId]],orders[],6,0)</f>
        <v>41528</v>
      </c>
      <c r="N138">
        <f>Table8[[#This Row],[Shipped date]]-Table8[[#This Row],[order_date]]</f>
        <v>6</v>
      </c>
    </row>
    <row r="139" spans="1:14" x14ac:dyDescent="0.35">
      <c r="A139" s="3">
        <v>10298</v>
      </c>
      <c r="B139" s="12">
        <v>62</v>
      </c>
      <c r="C139" s="6">
        <v>39.4</v>
      </c>
      <c r="D139" s="9">
        <v>15</v>
      </c>
      <c r="E139" s="2" t="str">
        <f>_xlfn.XLOOKUP(B139,products[productID],products[productName],"Not available",0)</f>
        <v>Tarte au sucre</v>
      </c>
      <c r="F139">
        <f>_xlfn.XLOOKUP(B139,products[productID],products[categoryID],"Not found",0)</f>
        <v>3</v>
      </c>
      <c r="G139" t="str">
        <f>_xlfn.XLOOKUP(F139,categories[categoryID],categories[categoryName],"not found",0)</f>
        <v>Confections</v>
      </c>
      <c r="H139" s="4">
        <f>Table8[[#This Row],[Unit_price]]*Table8[[#This Row],[Quantity_sold]]</f>
        <v>591</v>
      </c>
      <c r="I139" t="str">
        <f>_xlfn.XLOOKUP(Table8[[#This Row],[orderId]],orders[orderID],orders[customerID],"not seen",0)</f>
        <v>HUNGO</v>
      </c>
      <c r="J139">
        <f>_xlfn.XLOOKUP(Table8[[#This Row],[orderId]],orders[orderID],orders[employeeID],"not found",0)</f>
        <v>6</v>
      </c>
      <c r="K139" t="str">
        <f>_xlfn.XLOOKUP(Table8[[#This Row],[Employee_id]],employees[employeeID],employees[employeeName],"Not found",0)</f>
        <v>Michael Suyama</v>
      </c>
      <c r="L139" s="1">
        <f>_xlfn.XLOOKUP(Table8[[#This Row],[orderId]],orders[orderID],orders[orderDate],"not found",0)</f>
        <v>41522</v>
      </c>
      <c r="M139" s="1">
        <f>VLOOKUP(Table8[[#This Row],[orderId]],orders[],6,0)</f>
        <v>41528</v>
      </c>
      <c r="N139">
        <f>Table8[[#This Row],[Shipped date]]-Table8[[#This Row],[order_date]]</f>
        <v>6</v>
      </c>
    </row>
    <row r="140" spans="1:14" x14ac:dyDescent="0.35">
      <c r="A140" s="2">
        <v>10299</v>
      </c>
      <c r="B140" s="11">
        <v>19</v>
      </c>
      <c r="C140" s="5">
        <v>7.3</v>
      </c>
      <c r="D140" s="8">
        <v>15</v>
      </c>
      <c r="E140" s="2" t="str">
        <f>_xlfn.XLOOKUP(B140,products[productID],products[productName],"Not available",0)</f>
        <v>Teatime Chocolate Biscuits</v>
      </c>
      <c r="F140">
        <f>_xlfn.XLOOKUP(B140,products[productID],products[categoryID],"Not found",0)</f>
        <v>3</v>
      </c>
      <c r="G140" t="str">
        <f>_xlfn.XLOOKUP(F140,categories[categoryID],categories[categoryName],"not found",0)</f>
        <v>Confections</v>
      </c>
      <c r="H140" s="4">
        <f>Table8[[#This Row],[Unit_price]]*Table8[[#This Row],[Quantity_sold]]</f>
        <v>109.5</v>
      </c>
      <c r="I140" t="str">
        <f>_xlfn.XLOOKUP(Table8[[#This Row],[orderId]],orders[orderID],orders[customerID],"not seen",0)</f>
        <v>RICAR</v>
      </c>
      <c r="J140">
        <f>_xlfn.XLOOKUP(Table8[[#This Row],[orderId]],orders[orderID],orders[employeeID],"not found",0)</f>
        <v>4</v>
      </c>
      <c r="K140" t="str">
        <f>_xlfn.XLOOKUP(Table8[[#This Row],[Employee_id]],employees[employeeID],employees[employeeName],"Not found",0)</f>
        <v>Margaret Peacock</v>
      </c>
      <c r="L140" s="1">
        <f>_xlfn.XLOOKUP(Table8[[#This Row],[orderId]],orders[orderID],orders[orderDate],"not found",0)</f>
        <v>41523</v>
      </c>
      <c r="M140" s="1">
        <f>VLOOKUP(Table8[[#This Row],[orderId]],orders[],6,0)</f>
        <v>41530</v>
      </c>
      <c r="N140">
        <f>Table8[[#This Row],[Shipped date]]-Table8[[#This Row],[order_date]]</f>
        <v>7</v>
      </c>
    </row>
    <row r="141" spans="1:14" x14ac:dyDescent="0.35">
      <c r="A141" s="3">
        <v>10299</v>
      </c>
      <c r="B141" s="12">
        <v>70</v>
      </c>
      <c r="C141" s="6">
        <v>12</v>
      </c>
      <c r="D141" s="9">
        <v>20</v>
      </c>
      <c r="E141" s="2" t="str">
        <f>_xlfn.XLOOKUP(B141,products[productID],products[productName],"Not available",0)</f>
        <v>Outback Lager</v>
      </c>
      <c r="F141">
        <f>_xlfn.XLOOKUP(B141,products[productID],products[categoryID],"Not found",0)</f>
        <v>1</v>
      </c>
      <c r="G141" t="str">
        <f>_xlfn.XLOOKUP(F141,categories[categoryID],categories[categoryName],"not found",0)</f>
        <v>Beverages</v>
      </c>
      <c r="H141" s="4">
        <f>Table8[[#This Row],[Unit_price]]*Table8[[#This Row],[Quantity_sold]]</f>
        <v>240</v>
      </c>
      <c r="I141" t="str">
        <f>_xlfn.XLOOKUP(Table8[[#This Row],[orderId]],orders[orderID],orders[customerID],"not seen",0)</f>
        <v>RICAR</v>
      </c>
      <c r="J141">
        <f>_xlfn.XLOOKUP(Table8[[#This Row],[orderId]],orders[orderID],orders[employeeID],"not found",0)</f>
        <v>4</v>
      </c>
      <c r="K141" t="str">
        <f>_xlfn.XLOOKUP(Table8[[#This Row],[Employee_id]],employees[employeeID],employees[employeeName],"Not found",0)</f>
        <v>Margaret Peacock</v>
      </c>
      <c r="L141" s="1">
        <f>_xlfn.XLOOKUP(Table8[[#This Row],[orderId]],orders[orderID],orders[orderDate],"not found",0)</f>
        <v>41523</v>
      </c>
      <c r="M141" s="1">
        <f>VLOOKUP(Table8[[#This Row],[orderId]],orders[],6,0)</f>
        <v>41530</v>
      </c>
      <c r="N141">
        <f>Table8[[#This Row],[Shipped date]]-Table8[[#This Row],[order_date]]</f>
        <v>7</v>
      </c>
    </row>
    <row r="142" spans="1:14" x14ac:dyDescent="0.35">
      <c r="A142" s="2">
        <v>10300</v>
      </c>
      <c r="B142" s="11">
        <v>66</v>
      </c>
      <c r="C142" s="5">
        <v>13.6</v>
      </c>
      <c r="D142" s="8">
        <v>30</v>
      </c>
      <c r="E142" s="2" t="str">
        <f>_xlfn.XLOOKUP(B142,products[productID],products[productName],"Not available",0)</f>
        <v>Louisiana Hot Spiced Okra</v>
      </c>
      <c r="F142">
        <f>_xlfn.XLOOKUP(B142,products[productID],products[categoryID],"Not found",0)</f>
        <v>2</v>
      </c>
      <c r="G142" t="str">
        <f>_xlfn.XLOOKUP(F142,categories[categoryID],categories[categoryName],"not found",0)</f>
        <v>Condiments</v>
      </c>
      <c r="H142" s="4">
        <f>Table8[[#This Row],[Unit_price]]*Table8[[#This Row],[Quantity_sold]]</f>
        <v>408</v>
      </c>
      <c r="I142" t="str">
        <f>_xlfn.XLOOKUP(Table8[[#This Row],[orderId]],orders[orderID],orders[customerID],"not seen",0)</f>
        <v>MAGAA</v>
      </c>
      <c r="J142">
        <f>_xlfn.XLOOKUP(Table8[[#This Row],[orderId]],orders[orderID],orders[employeeID],"not found",0)</f>
        <v>2</v>
      </c>
      <c r="K142" t="str">
        <f>_xlfn.XLOOKUP(Table8[[#This Row],[Employee_id]],employees[employeeID],employees[employeeName],"Not found",0)</f>
        <v>Andrew Fuller</v>
      </c>
      <c r="L142" s="1">
        <f>_xlfn.XLOOKUP(Table8[[#This Row],[orderId]],orders[orderID],orders[orderDate],"not found",0)</f>
        <v>41526</v>
      </c>
      <c r="M142" s="1">
        <f>VLOOKUP(Table8[[#This Row],[orderId]],orders[],6,0)</f>
        <v>41535</v>
      </c>
      <c r="N142">
        <f>Table8[[#This Row],[Shipped date]]-Table8[[#This Row],[order_date]]</f>
        <v>9</v>
      </c>
    </row>
    <row r="143" spans="1:14" x14ac:dyDescent="0.35">
      <c r="A143" s="3">
        <v>10300</v>
      </c>
      <c r="B143" s="12">
        <v>68</v>
      </c>
      <c r="C143" s="6">
        <v>10</v>
      </c>
      <c r="D143" s="9">
        <v>20</v>
      </c>
      <c r="E143" s="2" t="str">
        <f>_xlfn.XLOOKUP(B143,products[productID],products[productName],"Not available",0)</f>
        <v>Scottish Longbreads</v>
      </c>
      <c r="F143">
        <f>_xlfn.XLOOKUP(B143,products[productID],products[categoryID],"Not found",0)</f>
        <v>3</v>
      </c>
      <c r="G143" t="str">
        <f>_xlfn.XLOOKUP(F143,categories[categoryID],categories[categoryName],"not found",0)</f>
        <v>Confections</v>
      </c>
      <c r="H143" s="4">
        <f>Table8[[#This Row],[Unit_price]]*Table8[[#This Row],[Quantity_sold]]</f>
        <v>200</v>
      </c>
      <c r="I143" t="str">
        <f>_xlfn.XLOOKUP(Table8[[#This Row],[orderId]],orders[orderID],orders[customerID],"not seen",0)</f>
        <v>MAGAA</v>
      </c>
      <c r="J143">
        <f>_xlfn.XLOOKUP(Table8[[#This Row],[orderId]],orders[orderID],orders[employeeID],"not found",0)</f>
        <v>2</v>
      </c>
      <c r="K143" t="str">
        <f>_xlfn.XLOOKUP(Table8[[#This Row],[Employee_id]],employees[employeeID],employees[employeeName],"Not found",0)</f>
        <v>Andrew Fuller</v>
      </c>
      <c r="L143" s="1">
        <f>_xlfn.XLOOKUP(Table8[[#This Row],[orderId]],orders[orderID],orders[orderDate],"not found",0)</f>
        <v>41526</v>
      </c>
      <c r="M143" s="1">
        <f>VLOOKUP(Table8[[#This Row],[orderId]],orders[],6,0)</f>
        <v>41535</v>
      </c>
      <c r="N143">
        <f>Table8[[#This Row],[Shipped date]]-Table8[[#This Row],[order_date]]</f>
        <v>9</v>
      </c>
    </row>
    <row r="144" spans="1:14" x14ac:dyDescent="0.35">
      <c r="A144" s="2">
        <v>10301</v>
      </c>
      <c r="B144" s="11">
        <v>40</v>
      </c>
      <c r="C144" s="5">
        <v>14.7</v>
      </c>
      <c r="D144" s="8">
        <v>10</v>
      </c>
      <c r="E144" s="2" t="str">
        <f>_xlfn.XLOOKUP(B144,products[productID],products[productName],"Not available",0)</f>
        <v>Boston Crab Meat</v>
      </c>
      <c r="F144">
        <f>_xlfn.XLOOKUP(B144,products[productID],products[categoryID],"Not found",0)</f>
        <v>8</v>
      </c>
      <c r="G144" t="str">
        <f>_xlfn.XLOOKUP(F144,categories[categoryID],categories[categoryName],"not found",0)</f>
        <v>Seafood</v>
      </c>
      <c r="H144" s="4">
        <f>Table8[[#This Row],[Unit_price]]*Table8[[#This Row],[Quantity_sold]]</f>
        <v>147</v>
      </c>
      <c r="I144" t="str">
        <f>_xlfn.XLOOKUP(Table8[[#This Row],[orderId]],orders[orderID],orders[customerID],"not seen",0)</f>
        <v>WANDK</v>
      </c>
      <c r="J144">
        <f>_xlfn.XLOOKUP(Table8[[#This Row],[orderId]],orders[orderID],orders[employeeID],"not found",0)</f>
        <v>8</v>
      </c>
      <c r="K144" t="str">
        <f>_xlfn.XLOOKUP(Table8[[#This Row],[Employee_id]],employees[employeeID],employees[employeeName],"Not found",0)</f>
        <v>Laura Callahan</v>
      </c>
      <c r="L144" s="1">
        <f>_xlfn.XLOOKUP(Table8[[#This Row],[orderId]],orders[orderID],orders[orderDate],"not found",0)</f>
        <v>41526</v>
      </c>
      <c r="M144" s="1">
        <f>VLOOKUP(Table8[[#This Row],[orderId]],orders[],6,0)</f>
        <v>41534</v>
      </c>
      <c r="N144">
        <f>Table8[[#This Row],[Shipped date]]-Table8[[#This Row],[order_date]]</f>
        <v>8</v>
      </c>
    </row>
    <row r="145" spans="1:14" x14ac:dyDescent="0.35">
      <c r="A145" s="3">
        <v>10301</v>
      </c>
      <c r="B145" s="12">
        <v>56</v>
      </c>
      <c r="C145" s="6">
        <v>30.4</v>
      </c>
      <c r="D145" s="9">
        <v>20</v>
      </c>
      <c r="E145" s="2" t="str">
        <f>_xlfn.XLOOKUP(B145,products[productID],products[productName],"Not available",0)</f>
        <v>Gnocchi di nonna Alice</v>
      </c>
      <c r="F145">
        <f>_xlfn.XLOOKUP(B145,products[productID],products[categoryID],"Not found",0)</f>
        <v>5</v>
      </c>
      <c r="G145" t="str">
        <f>_xlfn.XLOOKUP(F145,categories[categoryID],categories[categoryName],"not found",0)</f>
        <v>Grains &amp; Cereals</v>
      </c>
      <c r="H145" s="4">
        <f>Table8[[#This Row],[Unit_price]]*Table8[[#This Row],[Quantity_sold]]</f>
        <v>608</v>
      </c>
      <c r="I145" t="str">
        <f>_xlfn.XLOOKUP(Table8[[#This Row],[orderId]],orders[orderID],orders[customerID],"not seen",0)</f>
        <v>WANDK</v>
      </c>
      <c r="J145">
        <f>_xlfn.XLOOKUP(Table8[[#This Row],[orderId]],orders[orderID],orders[employeeID],"not found",0)</f>
        <v>8</v>
      </c>
      <c r="K145" t="str">
        <f>_xlfn.XLOOKUP(Table8[[#This Row],[Employee_id]],employees[employeeID],employees[employeeName],"Not found",0)</f>
        <v>Laura Callahan</v>
      </c>
      <c r="L145" s="1">
        <f>_xlfn.XLOOKUP(Table8[[#This Row],[orderId]],orders[orderID],orders[orderDate],"not found",0)</f>
        <v>41526</v>
      </c>
      <c r="M145" s="1">
        <f>VLOOKUP(Table8[[#This Row],[orderId]],orders[],6,0)</f>
        <v>41534</v>
      </c>
      <c r="N145">
        <f>Table8[[#This Row],[Shipped date]]-Table8[[#This Row],[order_date]]</f>
        <v>8</v>
      </c>
    </row>
    <row r="146" spans="1:14" x14ac:dyDescent="0.35">
      <c r="A146" s="2">
        <v>10302</v>
      </c>
      <c r="B146" s="11">
        <v>17</v>
      </c>
      <c r="C146" s="5">
        <v>31.2</v>
      </c>
      <c r="D146" s="8">
        <v>40</v>
      </c>
      <c r="E146" s="2" t="str">
        <f>_xlfn.XLOOKUP(B146,products[productID],products[productName],"Not available",0)</f>
        <v>Alice Mutton</v>
      </c>
      <c r="F146">
        <f>_xlfn.XLOOKUP(B146,products[productID],products[categoryID],"Not found",0)</f>
        <v>6</v>
      </c>
      <c r="G146" t="str">
        <f>_xlfn.XLOOKUP(F146,categories[categoryID],categories[categoryName],"not found",0)</f>
        <v>Meat &amp; Poultry</v>
      </c>
      <c r="H146" s="4">
        <f>Table8[[#This Row],[Unit_price]]*Table8[[#This Row],[Quantity_sold]]</f>
        <v>1248</v>
      </c>
      <c r="I146" t="str">
        <f>_xlfn.XLOOKUP(Table8[[#This Row],[orderId]],orders[orderID],orders[customerID],"not seen",0)</f>
        <v>SUPRD</v>
      </c>
      <c r="J146">
        <f>_xlfn.XLOOKUP(Table8[[#This Row],[orderId]],orders[orderID],orders[employeeID],"not found",0)</f>
        <v>4</v>
      </c>
      <c r="K146" t="str">
        <f>_xlfn.XLOOKUP(Table8[[#This Row],[Employee_id]],employees[employeeID],employees[employeeName],"Not found",0)</f>
        <v>Margaret Peacock</v>
      </c>
      <c r="L146" s="1">
        <f>_xlfn.XLOOKUP(Table8[[#This Row],[orderId]],orders[orderID],orders[orderDate],"not found",0)</f>
        <v>41527</v>
      </c>
      <c r="M146" s="1">
        <f>VLOOKUP(Table8[[#This Row],[orderId]],orders[],6,0)</f>
        <v>41556</v>
      </c>
      <c r="N146">
        <f>Table8[[#This Row],[Shipped date]]-Table8[[#This Row],[order_date]]</f>
        <v>29</v>
      </c>
    </row>
    <row r="147" spans="1:14" x14ac:dyDescent="0.35">
      <c r="A147" s="3">
        <v>10302</v>
      </c>
      <c r="B147" s="12">
        <v>28</v>
      </c>
      <c r="C147" s="6">
        <v>36.4</v>
      </c>
      <c r="D147" s="9">
        <v>28</v>
      </c>
      <c r="E147" s="2" t="str">
        <f>_xlfn.XLOOKUP(B147,products[productID],products[productName],"Not available",0)</f>
        <v>Rössle Sauerkraut</v>
      </c>
      <c r="F147">
        <f>_xlfn.XLOOKUP(B147,products[productID],products[categoryID],"Not found",0)</f>
        <v>7</v>
      </c>
      <c r="G147" t="str">
        <f>_xlfn.XLOOKUP(F147,categories[categoryID],categories[categoryName],"not found",0)</f>
        <v>Produce</v>
      </c>
      <c r="H147" s="4">
        <f>Table8[[#This Row],[Unit_price]]*Table8[[#This Row],[Quantity_sold]]</f>
        <v>1019.1999999999999</v>
      </c>
      <c r="I147" t="str">
        <f>_xlfn.XLOOKUP(Table8[[#This Row],[orderId]],orders[orderID],orders[customerID],"not seen",0)</f>
        <v>SUPRD</v>
      </c>
      <c r="J147">
        <f>_xlfn.XLOOKUP(Table8[[#This Row],[orderId]],orders[orderID],orders[employeeID],"not found",0)</f>
        <v>4</v>
      </c>
      <c r="K147" t="str">
        <f>_xlfn.XLOOKUP(Table8[[#This Row],[Employee_id]],employees[employeeID],employees[employeeName],"Not found",0)</f>
        <v>Margaret Peacock</v>
      </c>
      <c r="L147" s="1">
        <f>_xlfn.XLOOKUP(Table8[[#This Row],[orderId]],orders[orderID],orders[orderDate],"not found",0)</f>
        <v>41527</v>
      </c>
      <c r="M147" s="1">
        <f>VLOOKUP(Table8[[#This Row],[orderId]],orders[],6,0)</f>
        <v>41556</v>
      </c>
      <c r="N147">
        <f>Table8[[#This Row],[Shipped date]]-Table8[[#This Row],[order_date]]</f>
        <v>29</v>
      </c>
    </row>
    <row r="148" spans="1:14" x14ac:dyDescent="0.35">
      <c r="A148" s="2">
        <v>10302</v>
      </c>
      <c r="B148" s="11">
        <v>43</v>
      </c>
      <c r="C148" s="5">
        <v>36.799999999999997</v>
      </c>
      <c r="D148" s="8">
        <v>12</v>
      </c>
      <c r="E148" s="2" t="str">
        <f>_xlfn.XLOOKUP(B148,products[productID],products[productName],"Not available",0)</f>
        <v>Ipoh Coffee</v>
      </c>
      <c r="F148">
        <f>_xlfn.XLOOKUP(B148,products[productID],products[categoryID],"Not found",0)</f>
        <v>1</v>
      </c>
      <c r="G148" t="str">
        <f>_xlfn.XLOOKUP(F148,categories[categoryID],categories[categoryName],"not found",0)</f>
        <v>Beverages</v>
      </c>
      <c r="H148" s="4">
        <f>Table8[[#This Row],[Unit_price]]*Table8[[#This Row],[Quantity_sold]]</f>
        <v>441.59999999999997</v>
      </c>
      <c r="I148" t="str">
        <f>_xlfn.XLOOKUP(Table8[[#This Row],[orderId]],orders[orderID],orders[customerID],"not seen",0)</f>
        <v>SUPRD</v>
      </c>
      <c r="J148">
        <f>_xlfn.XLOOKUP(Table8[[#This Row],[orderId]],orders[orderID],orders[employeeID],"not found",0)</f>
        <v>4</v>
      </c>
      <c r="K148" t="str">
        <f>_xlfn.XLOOKUP(Table8[[#This Row],[Employee_id]],employees[employeeID],employees[employeeName],"Not found",0)</f>
        <v>Margaret Peacock</v>
      </c>
      <c r="L148" s="1">
        <f>_xlfn.XLOOKUP(Table8[[#This Row],[orderId]],orders[orderID],orders[orderDate],"not found",0)</f>
        <v>41527</v>
      </c>
      <c r="M148" s="1">
        <f>VLOOKUP(Table8[[#This Row],[orderId]],orders[],6,0)</f>
        <v>41556</v>
      </c>
      <c r="N148">
        <f>Table8[[#This Row],[Shipped date]]-Table8[[#This Row],[order_date]]</f>
        <v>29</v>
      </c>
    </row>
    <row r="149" spans="1:14" x14ac:dyDescent="0.35">
      <c r="A149" s="3">
        <v>10303</v>
      </c>
      <c r="B149" s="12">
        <v>40</v>
      </c>
      <c r="C149" s="6">
        <v>14.7</v>
      </c>
      <c r="D149" s="9">
        <v>40</v>
      </c>
      <c r="E149" s="2" t="str">
        <f>_xlfn.XLOOKUP(B149,products[productID],products[productName],"Not available",0)</f>
        <v>Boston Crab Meat</v>
      </c>
      <c r="F149">
        <f>_xlfn.XLOOKUP(B149,products[productID],products[categoryID],"Not found",0)</f>
        <v>8</v>
      </c>
      <c r="G149" t="str">
        <f>_xlfn.XLOOKUP(F149,categories[categoryID],categories[categoryName],"not found",0)</f>
        <v>Seafood</v>
      </c>
      <c r="H149" s="4">
        <f>Table8[[#This Row],[Unit_price]]*Table8[[#This Row],[Quantity_sold]]</f>
        <v>588</v>
      </c>
      <c r="I149" t="str">
        <f>_xlfn.XLOOKUP(Table8[[#This Row],[orderId]],orders[orderID],orders[customerID],"not seen",0)</f>
        <v>GODOS</v>
      </c>
      <c r="J149">
        <f>_xlfn.XLOOKUP(Table8[[#This Row],[orderId]],orders[orderID],orders[employeeID],"not found",0)</f>
        <v>7</v>
      </c>
      <c r="K149" t="str">
        <f>_xlfn.XLOOKUP(Table8[[#This Row],[Employee_id]],employees[employeeID],employees[employeeName],"Not found",0)</f>
        <v>Robert King</v>
      </c>
      <c r="L149" s="1">
        <f>_xlfn.XLOOKUP(Table8[[#This Row],[orderId]],orders[orderID],orders[orderDate],"not found",0)</f>
        <v>41528</v>
      </c>
      <c r="M149" s="1">
        <f>VLOOKUP(Table8[[#This Row],[orderId]],orders[],6,0)</f>
        <v>41535</v>
      </c>
      <c r="N149">
        <f>Table8[[#This Row],[Shipped date]]-Table8[[#This Row],[order_date]]</f>
        <v>7</v>
      </c>
    </row>
    <row r="150" spans="1:14" x14ac:dyDescent="0.35">
      <c r="A150" s="2">
        <v>10303</v>
      </c>
      <c r="B150" s="11">
        <v>65</v>
      </c>
      <c r="C150" s="5">
        <v>16.8</v>
      </c>
      <c r="D150" s="8">
        <v>30</v>
      </c>
      <c r="E150" s="2" t="str">
        <f>_xlfn.XLOOKUP(B150,products[productID],products[productName],"Not available",0)</f>
        <v>Louisiana Fiery Hot Pepper Sauce</v>
      </c>
      <c r="F150">
        <f>_xlfn.XLOOKUP(B150,products[productID],products[categoryID],"Not found",0)</f>
        <v>2</v>
      </c>
      <c r="G150" t="str">
        <f>_xlfn.XLOOKUP(F150,categories[categoryID],categories[categoryName],"not found",0)</f>
        <v>Condiments</v>
      </c>
      <c r="H150" s="4">
        <f>Table8[[#This Row],[Unit_price]]*Table8[[#This Row],[Quantity_sold]]</f>
        <v>504</v>
      </c>
      <c r="I150" t="str">
        <f>_xlfn.XLOOKUP(Table8[[#This Row],[orderId]],orders[orderID],orders[customerID],"not seen",0)</f>
        <v>GODOS</v>
      </c>
      <c r="J150">
        <f>_xlfn.XLOOKUP(Table8[[#This Row],[orderId]],orders[orderID],orders[employeeID],"not found",0)</f>
        <v>7</v>
      </c>
      <c r="K150" t="str">
        <f>_xlfn.XLOOKUP(Table8[[#This Row],[Employee_id]],employees[employeeID],employees[employeeName],"Not found",0)</f>
        <v>Robert King</v>
      </c>
      <c r="L150" s="1">
        <f>_xlfn.XLOOKUP(Table8[[#This Row],[orderId]],orders[orderID],orders[orderDate],"not found",0)</f>
        <v>41528</v>
      </c>
      <c r="M150" s="1">
        <f>VLOOKUP(Table8[[#This Row],[orderId]],orders[],6,0)</f>
        <v>41535</v>
      </c>
      <c r="N150">
        <f>Table8[[#This Row],[Shipped date]]-Table8[[#This Row],[order_date]]</f>
        <v>7</v>
      </c>
    </row>
    <row r="151" spans="1:14" x14ac:dyDescent="0.35">
      <c r="A151" s="3">
        <v>10303</v>
      </c>
      <c r="B151" s="12">
        <v>68</v>
      </c>
      <c r="C151" s="6">
        <v>10</v>
      </c>
      <c r="D151" s="9">
        <v>15</v>
      </c>
      <c r="E151" s="2" t="str">
        <f>_xlfn.XLOOKUP(B151,products[productID],products[productName],"Not available",0)</f>
        <v>Scottish Longbreads</v>
      </c>
      <c r="F151">
        <f>_xlfn.XLOOKUP(B151,products[productID],products[categoryID],"Not found",0)</f>
        <v>3</v>
      </c>
      <c r="G151" t="str">
        <f>_xlfn.XLOOKUP(F151,categories[categoryID],categories[categoryName],"not found",0)</f>
        <v>Confections</v>
      </c>
      <c r="H151" s="4">
        <f>Table8[[#This Row],[Unit_price]]*Table8[[#This Row],[Quantity_sold]]</f>
        <v>150</v>
      </c>
      <c r="I151" t="str">
        <f>_xlfn.XLOOKUP(Table8[[#This Row],[orderId]],orders[orderID],orders[customerID],"not seen",0)</f>
        <v>GODOS</v>
      </c>
      <c r="J151">
        <f>_xlfn.XLOOKUP(Table8[[#This Row],[orderId]],orders[orderID],orders[employeeID],"not found",0)</f>
        <v>7</v>
      </c>
      <c r="K151" t="str">
        <f>_xlfn.XLOOKUP(Table8[[#This Row],[Employee_id]],employees[employeeID],employees[employeeName],"Not found",0)</f>
        <v>Robert King</v>
      </c>
      <c r="L151" s="1">
        <f>_xlfn.XLOOKUP(Table8[[#This Row],[orderId]],orders[orderID],orders[orderDate],"not found",0)</f>
        <v>41528</v>
      </c>
      <c r="M151" s="1">
        <f>VLOOKUP(Table8[[#This Row],[orderId]],orders[],6,0)</f>
        <v>41535</v>
      </c>
      <c r="N151">
        <f>Table8[[#This Row],[Shipped date]]-Table8[[#This Row],[order_date]]</f>
        <v>7</v>
      </c>
    </row>
    <row r="152" spans="1:14" x14ac:dyDescent="0.35">
      <c r="A152" s="2">
        <v>10304</v>
      </c>
      <c r="B152" s="11">
        <v>49</v>
      </c>
      <c r="C152" s="5">
        <v>16</v>
      </c>
      <c r="D152" s="8">
        <v>30</v>
      </c>
      <c r="E152" s="2" t="str">
        <f>_xlfn.XLOOKUP(B152,products[productID],products[productName],"Not available",0)</f>
        <v>Maxilaku</v>
      </c>
      <c r="F152">
        <f>_xlfn.XLOOKUP(B152,products[productID],products[categoryID],"Not found",0)</f>
        <v>3</v>
      </c>
      <c r="G152" t="str">
        <f>_xlfn.XLOOKUP(F152,categories[categoryID],categories[categoryName],"not found",0)</f>
        <v>Confections</v>
      </c>
      <c r="H152" s="4">
        <f>Table8[[#This Row],[Unit_price]]*Table8[[#This Row],[Quantity_sold]]</f>
        <v>480</v>
      </c>
      <c r="I152" t="str">
        <f>_xlfn.XLOOKUP(Table8[[#This Row],[orderId]],orders[orderID],orders[customerID],"not seen",0)</f>
        <v>TORTU</v>
      </c>
      <c r="J152">
        <f>_xlfn.XLOOKUP(Table8[[#This Row],[orderId]],orders[orderID],orders[employeeID],"not found",0)</f>
        <v>1</v>
      </c>
      <c r="K152" t="str">
        <f>_xlfn.XLOOKUP(Table8[[#This Row],[Employee_id]],employees[employeeID],employees[employeeName],"Not found",0)</f>
        <v>Nancy Davolio</v>
      </c>
      <c r="L152" s="1">
        <f>_xlfn.XLOOKUP(Table8[[#This Row],[orderId]],orders[orderID],orders[orderDate],"not found",0)</f>
        <v>41529</v>
      </c>
      <c r="M152" s="1">
        <f>VLOOKUP(Table8[[#This Row],[orderId]],orders[],6,0)</f>
        <v>41534</v>
      </c>
      <c r="N152">
        <f>Table8[[#This Row],[Shipped date]]-Table8[[#This Row],[order_date]]</f>
        <v>5</v>
      </c>
    </row>
    <row r="153" spans="1:14" x14ac:dyDescent="0.35">
      <c r="A153" s="3">
        <v>10304</v>
      </c>
      <c r="B153" s="12">
        <v>59</v>
      </c>
      <c r="C153" s="6">
        <v>44</v>
      </c>
      <c r="D153" s="9">
        <v>10</v>
      </c>
      <c r="E153" s="2" t="str">
        <f>_xlfn.XLOOKUP(B153,products[productID],products[productName],"Not available",0)</f>
        <v>Raclette Courdavault</v>
      </c>
      <c r="F153">
        <f>_xlfn.XLOOKUP(B153,products[productID],products[categoryID],"Not found",0)</f>
        <v>4</v>
      </c>
      <c r="G153" t="str">
        <f>_xlfn.XLOOKUP(F153,categories[categoryID],categories[categoryName],"not found",0)</f>
        <v>Dairy Products</v>
      </c>
      <c r="H153" s="4">
        <f>Table8[[#This Row],[Unit_price]]*Table8[[#This Row],[Quantity_sold]]</f>
        <v>440</v>
      </c>
      <c r="I153" t="str">
        <f>_xlfn.XLOOKUP(Table8[[#This Row],[orderId]],orders[orderID],orders[customerID],"not seen",0)</f>
        <v>TORTU</v>
      </c>
      <c r="J153">
        <f>_xlfn.XLOOKUP(Table8[[#This Row],[orderId]],orders[orderID],orders[employeeID],"not found",0)</f>
        <v>1</v>
      </c>
      <c r="K153" t="str">
        <f>_xlfn.XLOOKUP(Table8[[#This Row],[Employee_id]],employees[employeeID],employees[employeeName],"Not found",0)</f>
        <v>Nancy Davolio</v>
      </c>
      <c r="L153" s="1">
        <f>_xlfn.XLOOKUP(Table8[[#This Row],[orderId]],orders[orderID],orders[orderDate],"not found",0)</f>
        <v>41529</v>
      </c>
      <c r="M153" s="1">
        <f>VLOOKUP(Table8[[#This Row],[orderId]],orders[],6,0)</f>
        <v>41534</v>
      </c>
      <c r="N153">
        <f>Table8[[#This Row],[Shipped date]]-Table8[[#This Row],[order_date]]</f>
        <v>5</v>
      </c>
    </row>
    <row r="154" spans="1:14" x14ac:dyDescent="0.35">
      <c r="A154" s="2">
        <v>10304</v>
      </c>
      <c r="B154" s="11">
        <v>71</v>
      </c>
      <c r="C154" s="5">
        <v>17.2</v>
      </c>
      <c r="D154" s="8">
        <v>2</v>
      </c>
      <c r="E154" s="2" t="str">
        <f>_xlfn.XLOOKUP(B154,products[productID],products[productName],"Not available",0)</f>
        <v>Flotemysost</v>
      </c>
      <c r="F154">
        <f>_xlfn.XLOOKUP(B154,products[productID],products[categoryID],"Not found",0)</f>
        <v>4</v>
      </c>
      <c r="G154" t="str">
        <f>_xlfn.XLOOKUP(F154,categories[categoryID],categories[categoryName],"not found",0)</f>
        <v>Dairy Products</v>
      </c>
      <c r="H154" s="4">
        <f>Table8[[#This Row],[Unit_price]]*Table8[[#This Row],[Quantity_sold]]</f>
        <v>34.4</v>
      </c>
      <c r="I154" t="str">
        <f>_xlfn.XLOOKUP(Table8[[#This Row],[orderId]],orders[orderID],orders[customerID],"not seen",0)</f>
        <v>TORTU</v>
      </c>
      <c r="J154">
        <f>_xlfn.XLOOKUP(Table8[[#This Row],[orderId]],orders[orderID],orders[employeeID],"not found",0)</f>
        <v>1</v>
      </c>
      <c r="K154" t="str">
        <f>_xlfn.XLOOKUP(Table8[[#This Row],[Employee_id]],employees[employeeID],employees[employeeName],"Not found",0)</f>
        <v>Nancy Davolio</v>
      </c>
      <c r="L154" s="1">
        <f>_xlfn.XLOOKUP(Table8[[#This Row],[orderId]],orders[orderID],orders[orderDate],"not found",0)</f>
        <v>41529</v>
      </c>
      <c r="M154" s="1">
        <f>VLOOKUP(Table8[[#This Row],[orderId]],orders[],6,0)</f>
        <v>41534</v>
      </c>
      <c r="N154">
        <f>Table8[[#This Row],[Shipped date]]-Table8[[#This Row],[order_date]]</f>
        <v>5</v>
      </c>
    </row>
    <row r="155" spans="1:14" x14ac:dyDescent="0.35">
      <c r="A155" s="3">
        <v>10305</v>
      </c>
      <c r="B155" s="12">
        <v>18</v>
      </c>
      <c r="C155" s="6">
        <v>50</v>
      </c>
      <c r="D155" s="9">
        <v>25</v>
      </c>
      <c r="E155" s="2" t="str">
        <f>_xlfn.XLOOKUP(B155,products[productID],products[productName],"Not available",0)</f>
        <v>Carnarvon Tigers</v>
      </c>
      <c r="F155">
        <f>_xlfn.XLOOKUP(B155,products[productID],products[categoryID],"Not found",0)</f>
        <v>8</v>
      </c>
      <c r="G155" t="str">
        <f>_xlfn.XLOOKUP(F155,categories[categoryID],categories[categoryName],"not found",0)</f>
        <v>Seafood</v>
      </c>
      <c r="H155" s="4">
        <f>Table8[[#This Row],[Unit_price]]*Table8[[#This Row],[Quantity_sold]]</f>
        <v>1250</v>
      </c>
      <c r="I155" t="str">
        <f>_xlfn.XLOOKUP(Table8[[#This Row],[orderId]],orders[orderID],orders[customerID],"not seen",0)</f>
        <v>OLDWO</v>
      </c>
      <c r="J155">
        <f>_xlfn.XLOOKUP(Table8[[#This Row],[orderId]],orders[orderID],orders[employeeID],"not found",0)</f>
        <v>8</v>
      </c>
      <c r="K155" t="str">
        <f>_xlfn.XLOOKUP(Table8[[#This Row],[Employee_id]],employees[employeeID],employees[employeeName],"Not found",0)</f>
        <v>Laura Callahan</v>
      </c>
      <c r="L155" s="1">
        <f>_xlfn.XLOOKUP(Table8[[#This Row],[orderId]],orders[orderID],orders[orderDate],"not found",0)</f>
        <v>41530</v>
      </c>
      <c r="M155" s="1">
        <f>VLOOKUP(Table8[[#This Row],[orderId]],orders[],6,0)</f>
        <v>41556</v>
      </c>
      <c r="N155">
        <f>Table8[[#This Row],[Shipped date]]-Table8[[#This Row],[order_date]]</f>
        <v>26</v>
      </c>
    </row>
    <row r="156" spans="1:14" x14ac:dyDescent="0.35">
      <c r="A156" s="2">
        <v>10305</v>
      </c>
      <c r="B156" s="11">
        <v>29</v>
      </c>
      <c r="C156" s="5">
        <v>99</v>
      </c>
      <c r="D156" s="8">
        <v>25</v>
      </c>
      <c r="E156" s="2" t="str">
        <f>_xlfn.XLOOKUP(B156,products[productID],products[productName],"Not available",0)</f>
        <v>Thüringer Rostbratwurst</v>
      </c>
      <c r="F156">
        <f>_xlfn.XLOOKUP(B156,products[productID],products[categoryID],"Not found",0)</f>
        <v>6</v>
      </c>
      <c r="G156" t="str">
        <f>_xlfn.XLOOKUP(F156,categories[categoryID],categories[categoryName],"not found",0)</f>
        <v>Meat &amp; Poultry</v>
      </c>
      <c r="H156" s="4">
        <f>Table8[[#This Row],[Unit_price]]*Table8[[#This Row],[Quantity_sold]]</f>
        <v>2475</v>
      </c>
      <c r="I156" t="str">
        <f>_xlfn.XLOOKUP(Table8[[#This Row],[orderId]],orders[orderID],orders[customerID],"not seen",0)</f>
        <v>OLDWO</v>
      </c>
      <c r="J156">
        <f>_xlfn.XLOOKUP(Table8[[#This Row],[orderId]],orders[orderID],orders[employeeID],"not found",0)</f>
        <v>8</v>
      </c>
      <c r="K156" t="str">
        <f>_xlfn.XLOOKUP(Table8[[#This Row],[Employee_id]],employees[employeeID],employees[employeeName],"Not found",0)</f>
        <v>Laura Callahan</v>
      </c>
      <c r="L156" s="1">
        <f>_xlfn.XLOOKUP(Table8[[#This Row],[orderId]],orders[orderID],orders[orderDate],"not found",0)</f>
        <v>41530</v>
      </c>
      <c r="M156" s="1">
        <f>VLOOKUP(Table8[[#This Row],[orderId]],orders[],6,0)</f>
        <v>41556</v>
      </c>
      <c r="N156">
        <f>Table8[[#This Row],[Shipped date]]-Table8[[#This Row],[order_date]]</f>
        <v>26</v>
      </c>
    </row>
    <row r="157" spans="1:14" x14ac:dyDescent="0.35">
      <c r="A157" s="3">
        <v>10305</v>
      </c>
      <c r="B157" s="12">
        <v>39</v>
      </c>
      <c r="C157" s="6">
        <v>14.4</v>
      </c>
      <c r="D157" s="9">
        <v>30</v>
      </c>
      <c r="E157" s="2" t="str">
        <f>_xlfn.XLOOKUP(B157,products[productID],products[productName],"Not available",0)</f>
        <v>Chartreuse verte</v>
      </c>
      <c r="F157">
        <f>_xlfn.XLOOKUP(B157,products[productID],products[categoryID],"Not found",0)</f>
        <v>1</v>
      </c>
      <c r="G157" t="str">
        <f>_xlfn.XLOOKUP(F157,categories[categoryID],categories[categoryName],"not found",0)</f>
        <v>Beverages</v>
      </c>
      <c r="H157" s="4">
        <f>Table8[[#This Row],[Unit_price]]*Table8[[#This Row],[Quantity_sold]]</f>
        <v>432</v>
      </c>
      <c r="I157" t="str">
        <f>_xlfn.XLOOKUP(Table8[[#This Row],[orderId]],orders[orderID],orders[customerID],"not seen",0)</f>
        <v>OLDWO</v>
      </c>
      <c r="J157">
        <f>_xlfn.XLOOKUP(Table8[[#This Row],[orderId]],orders[orderID],orders[employeeID],"not found",0)</f>
        <v>8</v>
      </c>
      <c r="K157" t="str">
        <f>_xlfn.XLOOKUP(Table8[[#This Row],[Employee_id]],employees[employeeID],employees[employeeName],"Not found",0)</f>
        <v>Laura Callahan</v>
      </c>
      <c r="L157" s="1">
        <f>_xlfn.XLOOKUP(Table8[[#This Row],[orderId]],orders[orderID],orders[orderDate],"not found",0)</f>
        <v>41530</v>
      </c>
      <c r="M157" s="1">
        <f>VLOOKUP(Table8[[#This Row],[orderId]],orders[],6,0)</f>
        <v>41556</v>
      </c>
      <c r="N157">
        <f>Table8[[#This Row],[Shipped date]]-Table8[[#This Row],[order_date]]</f>
        <v>26</v>
      </c>
    </row>
    <row r="158" spans="1:14" x14ac:dyDescent="0.35">
      <c r="A158" s="2">
        <v>10306</v>
      </c>
      <c r="B158" s="11">
        <v>30</v>
      </c>
      <c r="C158" s="5">
        <v>20.7</v>
      </c>
      <c r="D158" s="8">
        <v>10</v>
      </c>
      <c r="E158" s="2" t="str">
        <f>_xlfn.XLOOKUP(B158,products[productID],products[productName],"Not available",0)</f>
        <v>Nord-Ost Matjeshering</v>
      </c>
      <c r="F158">
        <f>_xlfn.XLOOKUP(B158,products[productID],products[categoryID],"Not found",0)</f>
        <v>8</v>
      </c>
      <c r="G158" t="str">
        <f>_xlfn.XLOOKUP(F158,categories[categoryID],categories[categoryName],"not found",0)</f>
        <v>Seafood</v>
      </c>
      <c r="H158" s="4">
        <f>Table8[[#This Row],[Unit_price]]*Table8[[#This Row],[Quantity_sold]]</f>
        <v>207</v>
      </c>
      <c r="I158" t="str">
        <f>_xlfn.XLOOKUP(Table8[[#This Row],[orderId]],orders[orderID],orders[customerID],"not seen",0)</f>
        <v>ROMEY</v>
      </c>
      <c r="J158">
        <f>_xlfn.XLOOKUP(Table8[[#This Row],[orderId]],orders[orderID],orders[employeeID],"not found",0)</f>
        <v>1</v>
      </c>
      <c r="K158" t="str">
        <f>_xlfn.XLOOKUP(Table8[[#This Row],[Employee_id]],employees[employeeID],employees[employeeName],"Not found",0)</f>
        <v>Nancy Davolio</v>
      </c>
      <c r="L158" s="1">
        <f>_xlfn.XLOOKUP(Table8[[#This Row],[orderId]],orders[orderID],orders[orderDate],"not found",0)</f>
        <v>41533</v>
      </c>
      <c r="M158" s="1">
        <f>VLOOKUP(Table8[[#This Row],[orderId]],orders[],6,0)</f>
        <v>41540</v>
      </c>
      <c r="N158">
        <f>Table8[[#This Row],[Shipped date]]-Table8[[#This Row],[order_date]]</f>
        <v>7</v>
      </c>
    </row>
    <row r="159" spans="1:14" x14ac:dyDescent="0.35">
      <c r="A159" s="3">
        <v>10306</v>
      </c>
      <c r="B159" s="12">
        <v>53</v>
      </c>
      <c r="C159" s="6">
        <v>26.2</v>
      </c>
      <c r="D159" s="9">
        <v>10</v>
      </c>
      <c r="E159" s="2" t="str">
        <f>_xlfn.XLOOKUP(B159,products[productID],products[productName],"Not available",0)</f>
        <v>Perth Pasties</v>
      </c>
      <c r="F159">
        <f>_xlfn.XLOOKUP(B159,products[productID],products[categoryID],"Not found",0)</f>
        <v>6</v>
      </c>
      <c r="G159" t="str">
        <f>_xlfn.XLOOKUP(F159,categories[categoryID],categories[categoryName],"not found",0)</f>
        <v>Meat &amp; Poultry</v>
      </c>
      <c r="H159" s="4">
        <f>Table8[[#This Row],[Unit_price]]*Table8[[#This Row],[Quantity_sold]]</f>
        <v>262</v>
      </c>
      <c r="I159" t="str">
        <f>_xlfn.XLOOKUP(Table8[[#This Row],[orderId]],orders[orderID],orders[customerID],"not seen",0)</f>
        <v>ROMEY</v>
      </c>
      <c r="J159">
        <f>_xlfn.XLOOKUP(Table8[[#This Row],[orderId]],orders[orderID],orders[employeeID],"not found",0)</f>
        <v>1</v>
      </c>
      <c r="K159" t="str">
        <f>_xlfn.XLOOKUP(Table8[[#This Row],[Employee_id]],employees[employeeID],employees[employeeName],"Not found",0)</f>
        <v>Nancy Davolio</v>
      </c>
      <c r="L159" s="1">
        <f>_xlfn.XLOOKUP(Table8[[#This Row],[orderId]],orders[orderID],orders[orderDate],"not found",0)</f>
        <v>41533</v>
      </c>
      <c r="M159" s="1">
        <f>VLOOKUP(Table8[[#This Row],[orderId]],orders[],6,0)</f>
        <v>41540</v>
      </c>
      <c r="N159">
        <f>Table8[[#This Row],[Shipped date]]-Table8[[#This Row],[order_date]]</f>
        <v>7</v>
      </c>
    </row>
    <row r="160" spans="1:14" x14ac:dyDescent="0.35">
      <c r="A160" s="2">
        <v>10306</v>
      </c>
      <c r="B160" s="11">
        <v>54</v>
      </c>
      <c r="C160" s="5">
        <v>5.9</v>
      </c>
      <c r="D160" s="8">
        <v>5</v>
      </c>
      <c r="E160" s="2" t="str">
        <f>_xlfn.XLOOKUP(B160,products[productID],products[productName],"Not available",0)</f>
        <v>Tourtière</v>
      </c>
      <c r="F160">
        <f>_xlfn.XLOOKUP(B160,products[productID],products[categoryID],"Not found",0)</f>
        <v>6</v>
      </c>
      <c r="G160" t="str">
        <f>_xlfn.XLOOKUP(F160,categories[categoryID],categories[categoryName],"not found",0)</f>
        <v>Meat &amp; Poultry</v>
      </c>
      <c r="H160" s="4">
        <f>Table8[[#This Row],[Unit_price]]*Table8[[#This Row],[Quantity_sold]]</f>
        <v>29.5</v>
      </c>
      <c r="I160" t="str">
        <f>_xlfn.XLOOKUP(Table8[[#This Row],[orderId]],orders[orderID],orders[customerID],"not seen",0)</f>
        <v>ROMEY</v>
      </c>
      <c r="J160">
        <f>_xlfn.XLOOKUP(Table8[[#This Row],[orderId]],orders[orderID],orders[employeeID],"not found",0)</f>
        <v>1</v>
      </c>
      <c r="K160" t="str">
        <f>_xlfn.XLOOKUP(Table8[[#This Row],[Employee_id]],employees[employeeID],employees[employeeName],"Not found",0)</f>
        <v>Nancy Davolio</v>
      </c>
      <c r="L160" s="1">
        <f>_xlfn.XLOOKUP(Table8[[#This Row],[orderId]],orders[orderID],orders[orderDate],"not found",0)</f>
        <v>41533</v>
      </c>
      <c r="M160" s="1">
        <f>VLOOKUP(Table8[[#This Row],[orderId]],orders[],6,0)</f>
        <v>41540</v>
      </c>
      <c r="N160">
        <f>Table8[[#This Row],[Shipped date]]-Table8[[#This Row],[order_date]]</f>
        <v>7</v>
      </c>
    </row>
    <row r="161" spans="1:14" x14ac:dyDescent="0.35">
      <c r="A161" s="3">
        <v>10307</v>
      </c>
      <c r="B161" s="12">
        <v>62</v>
      </c>
      <c r="C161" s="6">
        <v>39.4</v>
      </c>
      <c r="D161" s="9">
        <v>10</v>
      </c>
      <c r="E161" s="2" t="str">
        <f>_xlfn.XLOOKUP(B161,products[productID],products[productName],"Not available",0)</f>
        <v>Tarte au sucre</v>
      </c>
      <c r="F161">
        <f>_xlfn.XLOOKUP(B161,products[productID],products[categoryID],"Not found",0)</f>
        <v>3</v>
      </c>
      <c r="G161" t="str">
        <f>_xlfn.XLOOKUP(F161,categories[categoryID],categories[categoryName],"not found",0)</f>
        <v>Confections</v>
      </c>
      <c r="H161" s="4">
        <f>Table8[[#This Row],[Unit_price]]*Table8[[#This Row],[Quantity_sold]]</f>
        <v>394</v>
      </c>
      <c r="I161" t="str">
        <f>_xlfn.XLOOKUP(Table8[[#This Row],[orderId]],orders[orderID],orders[customerID],"not seen",0)</f>
        <v>LONEP</v>
      </c>
      <c r="J161">
        <f>_xlfn.XLOOKUP(Table8[[#This Row],[orderId]],orders[orderID],orders[employeeID],"not found",0)</f>
        <v>2</v>
      </c>
      <c r="K161" t="str">
        <f>_xlfn.XLOOKUP(Table8[[#This Row],[Employee_id]],employees[employeeID],employees[employeeName],"Not found",0)</f>
        <v>Andrew Fuller</v>
      </c>
      <c r="L161" s="1">
        <f>_xlfn.XLOOKUP(Table8[[#This Row],[orderId]],orders[orderID],orders[orderDate],"not found",0)</f>
        <v>41534</v>
      </c>
      <c r="M161" s="1">
        <f>VLOOKUP(Table8[[#This Row],[orderId]],orders[],6,0)</f>
        <v>41542</v>
      </c>
      <c r="N161">
        <f>Table8[[#This Row],[Shipped date]]-Table8[[#This Row],[order_date]]</f>
        <v>8</v>
      </c>
    </row>
    <row r="162" spans="1:14" x14ac:dyDescent="0.35">
      <c r="A162" s="2">
        <v>10307</v>
      </c>
      <c r="B162" s="11">
        <v>68</v>
      </c>
      <c r="C162" s="5">
        <v>10</v>
      </c>
      <c r="D162" s="8">
        <v>3</v>
      </c>
      <c r="E162" s="2" t="str">
        <f>_xlfn.XLOOKUP(B162,products[productID],products[productName],"Not available",0)</f>
        <v>Scottish Longbreads</v>
      </c>
      <c r="F162">
        <f>_xlfn.XLOOKUP(B162,products[productID],products[categoryID],"Not found",0)</f>
        <v>3</v>
      </c>
      <c r="G162" t="str">
        <f>_xlfn.XLOOKUP(F162,categories[categoryID],categories[categoryName],"not found",0)</f>
        <v>Confections</v>
      </c>
      <c r="H162" s="4">
        <f>Table8[[#This Row],[Unit_price]]*Table8[[#This Row],[Quantity_sold]]</f>
        <v>30</v>
      </c>
      <c r="I162" t="str">
        <f>_xlfn.XLOOKUP(Table8[[#This Row],[orderId]],orders[orderID],orders[customerID],"not seen",0)</f>
        <v>LONEP</v>
      </c>
      <c r="J162">
        <f>_xlfn.XLOOKUP(Table8[[#This Row],[orderId]],orders[orderID],orders[employeeID],"not found",0)</f>
        <v>2</v>
      </c>
      <c r="K162" t="str">
        <f>_xlfn.XLOOKUP(Table8[[#This Row],[Employee_id]],employees[employeeID],employees[employeeName],"Not found",0)</f>
        <v>Andrew Fuller</v>
      </c>
      <c r="L162" s="1">
        <f>_xlfn.XLOOKUP(Table8[[#This Row],[orderId]],orders[orderID],orders[orderDate],"not found",0)</f>
        <v>41534</v>
      </c>
      <c r="M162" s="1">
        <f>VLOOKUP(Table8[[#This Row],[orderId]],orders[],6,0)</f>
        <v>41542</v>
      </c>
      <c r="N162">
        <f>Table8[[#This Row],[Shipped date]]-Table8[[#This Row],[order_date]]</f>
        <v>8</v>
      </c>
    </row>
    <row r="163" spans="1:14" x14ac:dyDescent="0.35">
      <c r="A163" s="3">
        <v>10308</v>
      </c>
      <c r="B163" s="12">
        <v>69</v>
      </c>
      <c r="C163" s="6">
        <v>28.8</v>
      </c>
      <c r="D163" s="9">
        <v>1</v>
      </c>
      <c r="E163" s="2" t="str">
        <f>_xlfn.XLOOKUP(B163,products[productID],products[productName],"Not available",0)</f>
        <v>Gudbrandsdalsost</v>
      </c>
      <c r="F163">
        <f>_xlfn.XLOOKUP(B163,products[productID],products[categoryID],"Not found",0)</f>
        <v>4</v>
      </c>
      <c r="G163" t="str">
        <f>_xlfn.XLOOKUP(F163,categories[categoryID],categories[categoryName],"not found",0)</f>
        <v>Dairy Products</v>
      </c>
      <c r="H163" s="4">
        <f>Table8[[#This Row],[Unit_price]]*Table8[[#This Row],[Quantity_sold]]</f>
        <v>28.8</v>
      </c>
      <c r="I163" t="str">
        <f>_xlfn.XLOOKUP(Table8[[#This Row],[orderId]],orders[orderID],orders[customerID],"not seen",0)</f>
        <v>ANATR</v>
      </c>
      <c r="J163">
        <f>_xlfn.XLOOKUP(Table8[[#This Row],[orderId]],orders[orderID],orders[employeeID],"not found",0)</f>
        <v>7</v>
      </c>
      <c r="K163" t="str">
        <f>_xlfn.XLOOKUP(Table8[[#This Row],[Employee_id]],employees[employeeID],employees[employeeName],"Not found",0)</f>
        <v>Robert King</v>
      </c>
      <c r="L163" s="1">
        <f>_xlfn.XLOOKUP(Table8[[#This Row],[orderId]],orders[orderID],orders[orderDate],"not found",0)</f>
        <v>41535</v>
      </c>
      <c r="M163" s="1">
        <f>VLOOKUP(Table8[[#This Row],[orderId]],orders[],6,0)</f>
        <v>41541</v>
      </c>
      <c r="N163">
        <f>Table8[[#This Row],[Shipped date]]-Table8[[#This Row],[order_date]]</f>
        <v>6</v>
      </c>
    </row>
    <row r="164" spans="1:14" x14ac:dyDescent="0.35">
      <c r="A164" s="2">
        <v>10308</v>
      </c>
      <c r="B164" s="11">
        <v>70</v>
      </c>
      <c r="C164" s="5">
        <v>12</v>
      </c>
      <c r="D164" s="8">
        <v>5</v>
      </c>
      <c r="E164" s="2" t="str">
        <f>_xlfn.XLOOKUP(B164,products[productID],products[productName],"Not available",0)</f>
        <v>Outback Lager</v>
      </c>
      <c r="F164">
        <f>_xlfn.XLOOKUP(B164,products[productID],products[categoryID],"Not found",0)</f>
        <v>1</v>
      </c>
      <c r="G164" t="str">
        <f>_xlfn.XLOOKUP(F164,categories[categoryID],categories[categoryName],"not found",0)</f>
        <v>Beverages</v>
      </c>
      <c r="H164" s="4">
        <f>Table8[[#This Row],[Unit_price]]*Table8[[#This Row],[Quantity_sold]]</f>
        <v>60</v>
      </c>
      <c r="I164" t="str">
        <f>_xlfn.XLOOKUP(Table8[[#This Row],[orderId]],orders[orderID],orders[customerID],"not seen",0)</f>
        <v>ANATR</v>
      </c>
      <c r="J164">
        <f>_xlfn.XLOOKUP(Table8[[#This Row],[orderId]],orders[orderID],orders[employeeID],"not found",0)</f>
        <v>7</v>
      </c>
      <c r="K164" t="str">
        <f>_xlfn.XLOOKUP(Table8[[#This Row],[Employee_id]],employees[employeeID],employees[employeeName],"Not found",0)</f>
        <v>Robert King</v>
      </c>
      <c r="L164" s="1">
        <f>_xlfn.XLOOKUP(Table8[[#This Row],[orderId]],orders[orderID],orders[orderDate],"not found",0)</f>
        <v>41535</v>
      </c>
      <c r="M164" s="1">
        <f>VLOOKUP(Table8[[#This Row],[orderId]],orders[],6,0)</f>
        <v>41541</v>
      </c>
      <c r="N164">
        <f>Table8[[#This Row],[Shipped date]]-Table8[[#This Row],[order_date]]</f>
        <v>6</v>
      </c>
    </row>
    <row r="165" spans="1:14" x14ac:dyDescent="0.35">
      <c r="A165" s="3">
        <v>10309</v>
      </c>
      <c r="B165" s="12">
        <v>4</v>
      </c>
      <c r="C165" s="6">
        <v>17.600000000000001</v>
      </c>
      <c r="D165" s="9">
        <v>20</v>
      </c>
      <c r="E165" s="2" t="str">
        <f>_xlfn.XLOOKUP(B165,products[productID],products[productName],"Not available",0)</f>
        <v>Chef Anton's Cajun Seasoning</v>
      </c>
      <c r="F165">
        <f>_xlfn.XLOOKUP(B165,products[productID],products[categoryID],"Not found",0)</f>
        <v>2</v>
      </c>
      <c r="G165" t="str">
        <f>_xlfn.XLOOKUP(F165,categories[categoryID],categories[categoryName],"not found",0)</f>
        <v>Condiments</v>
      </c>
      <c r="H165" s="4">
        <f>Table8[[#This Row],[Unit_price]]*Table8[[#This Row],[Quantity_sold]]</f>
        <v>352</v>
      </c>
      <c r="I165" t="str">
        <f>_xlfn.XLOOKUP(Table8[[#This Row],[orderId]],orders[orderID],orders[customerID],"not seen",0)</f>
        <v>HUNGO</v>
      </c>
      <c r="J165">
        <f>_xlfn.XLOOKUP(Table8[[#This Row],[orderId]],orders[orderID],orders[employeeID],"not found",0)</f>
        <v>3</v>
      </c>
      <c r="K165" t="str">
        <f>_xlfn.XLOOKUP(Table8[[#This Row],[Employee_id]],employees[employeeID],employees[employeeName],"Not found",0)</f>
        <v>Janet Leverling</v>
      </c>
      <c r="L165" s="1">
        <f>_xlfn.XLOOKUP(Table8[[#This Row],[orderId]],orders[orderID],orders[orderDate],"not found",0)</f>
        <v>41536</v>
      </c>
      <c r="M165" s="1">
        <f>VLOOKUP(Table8[[#This Row],[orderId]],orders[],6,0)</f>
        <v>41570</v>
      </c>
      <c r="N165">
        <f>Table8[[#This Row],[Shipped date]]-Table8[[#This Row],[order_date]]</f>
        <v>34</v>
      </c>
    </row>
    <row r="166" spans="1:14" x14ac:dyDescent="0.35">
      <c r="A166" s="2">
        <v>10309</v>
      </c>
      <c r="B166" s="11">
        <v>6</v>
      </c>
      <c r="C166" s="5">
        <v>20</v>
      </c>
      <c r="D166" s="8">
        <v>30</v>
      </c>
      <c r="E166" s="2" t="str">
        <f>_xlfn.XLOOKUP(B166,products[productID],products[productName],"Not available",0)</f>
        <v>Grandma's Boysenberry Spread</v>
      </c>
      <c r="F166">
        <f>_xlfn.XLOOKUP(B166,products[productID],products[categoryID],"Not found",0)</f>
        <v>2</v>
      </c>
      <c r="G166" t="str">
        <f>_xlfn.XLOOKUP(F166,categories[categoryID],categories[categoryName],"not found",0)</f>
        <v>Condiments</v>
      </c>
      <c r="H166" s="4">
        <f>Table8[[#This Row],[Unit_price]]*Table8[[#This Row],[Quantity_sold]]</f>
        <v>600</v>
      </c>
      <c r="I166" t="str">
        <f>_xlfn.XLOOKUP(Table8[[#This Row],[orderId]],orders[orderID],orders[customerID],"not seen",0)</f>
        <v>HUNGO</v>
      </c>
      <c r="J166">
        <f>_xlfn.XLOOKUP(Table8[[#This Row],[orderId]],orders[orderID],orders[employeeID],"not found",0)</f>
        <v>3</v>
      </c>
      <c r="K166" t="str">
        <f>_xlfn.XLOOKUP(Table8[[#This Row],[Employee_id]],employees[employeeID],employees[employeeName],"Not found",0)</f>
        <v>Janet Leverling</v>
      </c>
      <c r="L166" s="1">
        <f>_xlfn.XLOOKUP(Table8[[#This Row],[orderId]],orders[orderID],orders[orderDate],"not found",0)</f>
        <v>41536</v>
      </c>
      <c r="M166" s="1">
        <f>VLOOKUP(Table8[[#This Row],[orderId]],orders[],6,0)</f>
        <v>41570</v>
      </c>
      <c r="N166">
        <f>Table8[[#This Row],[Shipped date]]-Table8[[#This Row],[order_date]]</f>
        <v>34</v>
      </c>
    </row>
    <row r="167" spans="1:14" x14ac:dyDescent="0.35">
      <c r="A167" s="3">
        <v>10309</v>
      </c>
      <c r="B167" s="12">
        <v>42</v>
      </c>
      <c r="C167" s="6">
        <v>11.2</v>
      </c>
      <c r="D167" s="9">
        <v>2</v>
      </c>
      <c r="E167" s="2" t="str">
        <f>_xlfn.XLOOKUP(B167,products[productID],products[productName],"Not available",0)</f>
        <v>Singaporean Hokkien Fried Mee</v>
      </c>
      <c r="F167">
        <f>_xlfn.XLOOKUP(B167,products[productID],products[categoryID],"Not found",0)</f>
        <v>5</v>
      </c>
      <c r="G167" t="str">
        <f>_xlfn.XLOOKUP(F167,categories[categoryID],categories[categoryName],"not found",0)</f>
        <v>Grains &amp; Cereals</v>
      </c>
      <c r="H167" s="4">
        <f>Table8[[#This Row],[Unit_price]]*Table8[[#This Row],[Quantity_sold]]</f>
        <v>22.4</v>
      </c>
      <c r="I167" t="str">
        <f>_xlfn.XLOOKUP(Table8[[#This Row],[orderId]],orders[orderID],orders[customerID],"not seen",0)</f>
        <v>HUNGO</v>
      </c>
      <c r="J167">
        <f>_xlfn.XLOOKUP(Table8[[#This Row],[orderId]],orders[orderID],orders[employeeID],"not found",0)</f>
        <v>3</v>
      </c>
      <c r="K167" t="str">
        <f>_xlfn.XLOOKUP(Table8[[#This Row],[Employee_id]],employees[employeeID],employees[employeeName],"Not found",0)</f>
        <v>Janet Leverling</v>
      </c>
      <c r="L167" s="1">
        <f>_xlfn.XLOOKUP(Table8[[#This Row],[orderId]],orders[orderID],orders[orderDate],"not found",0)</f>
        <v>41536</v>
      </c>
      <c r="M167" s="1">
        <f>VLOOKUP(Table8[[#This Row],[orderId]],orders[],6,0)</f>
        <v>41570</v>
      </c>
      <c r="N167">
        <f>Table8[[#This Row],[Shipped date]]-Table8[[#This Row],[order_date]]</f>
        <v>34</v>
      </c>
    </row>
    <row r="168" spans="1:14" x14ac:dyDescent="0.35">
      <c r="A168" s="2">
        <v>10309</v>
      </c>
      <c r="B168" s="11">
        <v>43</v>
      </c>
      <c r="C168" s="5">
        <v>36.799999999999997</v>
      </c>
      <c r="D168" s="8">
        <v>20</v>
      </c>
      <c r="E168" s="2" t="str">
        <f>_xlfn.XLOOKUP(B168,products[productID],products[productName],"Not available",0)</f>
        <v>Ipoh Coffee</v>
      </c>
      <c r="F168">
        <f>_xlfn.XLOOKUP(B168,products[productID],products[categoryID],"Not found",0)</f>
        <v>1</v>
      </c>
      <c r="G168" t="str">
        <f>_xlfn.XLOOKUP(F168,categories[categoryID],categories[categoryName],"not found",0)</f>
        <v>Beverages</v>
      </c>
      <c r="H168" s="4">
        <f>Table8[[#This Row],[Unit_price]]*Table8[[#This Row],[Quantity_sold]]</f>
        <v>736</v>
      </c>
      <c r="I168" t="str">
        <f>_xlfn.XLOOKUP(Table8[[#This Row],[orderId]],orders[orderID],orders[customerID],"not seen",0)</f>
        <v>HUNGO</v>
      </c>
      <c r="J168">
        <f>_xlfn.XLOOKUP(Table8[[#This Row],[orderId]],orders[orderID],orders[employeeID],"not found",0)</f>
        <v>3</v>
      </c>
      <c r="K168" t="str">
        <f>_xlfn.XLOOKUP(Table8[[#This Row],[Employee_id]],employees[employeeID],employees[employeeName],"Not found",0)</f>
        <v>Janet Leverling</v>
      </c>
      <c r="L168" s="1">
        <f>_xlfn.XLOOKUP(Table8[[#This Row],[orderId]],orders[orderID],orders[orderDate],"not found",0)</f>
        <v>41536</v>
      </c>
      <c r="M168" s="1">
        <f>VLOOKUP(Table8[[#This Row],[orderId]],orders[],6,0)</f>
        <v>41570</v>
      </c>
      <c r="N168">
        <f>Table8[[#This Row],[Shipped date]]-Table8[[#This Row],[order_date]]</f>
        <v>34</v>
      </c>
    </row>
    <row r="169" spans="1:14" x14ac:dyDescent="0.35">
      <c r="A169" s="3">
        <v>10309</v>
      </c>
      <c r="B169" s="12">
        <v>71</v>
      </c>
      <c r="C169" s="6">
        <v>17.2</v>
      </c>
      <c r="D169" s="9">
        <v>3</v>
      </c>
      <c r="E169" s="2" t="str">
        <f>_xlfn.XLOOKUP(B169,products[productID],products[productName],"Not available",0)</f>
        <v>Flotemysost</v>
      </c>
      <c r="F169">
        <f>_xlfn.XLOOKUP(B169,products[productID],products[categoryID],"Not found",0)</f>
        <v>4</v>
      </c>
      <c r="G169" t="str">
        <f>_xlfn.XLOOKUP(F169,categories[categoryID],categories[categoryName],"not found",0)</f>
        <v>Dairy Products</v>
      </c>
      <c r="H169" s="4">
        <f>Table8[[#This Row],[Unit_price]]*Table8[[#This Row],[Quantity_sold]]</f>
        <v>51.599999999999994</v>
      </c>
      <c r="I169" t="str">
        <f>_xlfn.XLOOKUP(Table8[[#This Row],[orderId]],orders[orderID],orders[customerID],"not seen",0)</f>
        <v>HUNGO</v>
      </c>
      <c r="J169">
        <f>_xlfn.XLOOKUP(Table8[[#This Row],[orderId]],orders[orderID],orders[employeeID],"not found",0)</f>
        <v>3</v>
      </c>
      <c r="K169" t="str">
        <f>_xlfn.XLOOKUP(Table8[[#This Row],[Employee_id]],employees[employeeID],employees[employeeName],"Not found",0)</f>
        <v>Janet Leverling</v>
      </c>
      <c r="L169" s="1">
        <f>_xlfn.XLOOKUP(Table8[[#This Row],[orderId]],orders[orderID],orders[orderDate],"not found",0)</f>
        <v>41536</v>
      </c>
      <c r="M169" s="1">
        <f>VLOOKUP(Table8[[#This Row],[orderId]],orders[],6,0)</f>
        <v>41570</v>
      </c>
      <c r="N169">
        <f>Table8[[#This Row],[Shipped date]]-Table8[[#This Row],[order_date]]</f>
        <v>34</v>
      </c>
    </row>
    <row r="170" spans="1:14" x14ac:dyDescent="0.35">
      <c r="A170" s="2">
        <v>10310</v>
      </c>
      <c r="B170" s="11">
        <v>16</v>
      </c>
      <c r="C170" s="5">
        <v>13.9</v>
      </c>
      <c r="D170" s="8">
        <v>10</v>
      </c>
      <c r="E170" s="2" t="str">
        <f>_xlfn.XLOOKUP(B170,products[productID],products[productName],"Not available",0)</f>
        <v>Pavlova</v>
      </c>
      <c r="F170">
        <f>_xlfn.XLOOKUP(B170,products[productID],products[categoryID],"Not found",0)</f>
        <v>3</v>
      </c>
      <c r="G170" t="str">
        <f>_xlfn.XLOOKUP(F170,categories[categoryID],categories[categoryName],"not found",0)</f>
        <v>Confections</v>
      </c>
      <c r="H170" s="4">
        <f>Table8[[#This Row],[Unit_price]]*Table8[[#This Row],[Quantity_sold]]</f>
        <v>139</v>
      </c>
      <c r="I170" t="str">
        <f>_xlfn.XLOOKUP(Table8[[#This Row],[orderId]],orders[orderID],orders[customerID],"not seen",0)</f>
        <v>THEBI</v>
      </c>
      <c r="J170">
        <f>_xlfn.XLOOKUP(Table8[[#This Row],[orderId]],orders[orderID],orders[employeeID],"not found",0)</f>
        <v>8</v>
      </c>
      <c r="K170" t="str">
        <f>_xlfn.XLOOKUP(Table8[[#This Row],[Employee_id]],employees[employeeID],employees[employeeName],"Not found",0)</f>
        <v>Laura Callahan</v>
      </c>
      <c r="L170" s="1">
        <f>_xlfn.XLOOKUP(Table8[[#This Row],[orderId]],orders[orderID],orders[orderDate],"not found",0)</f>
        <v>41537</v>
      </c>
      <c r="M170" s="1">
        <f>VLOOKUP(Table8[[#This Row],[orderId]],orders[],6,0)</f>
        <v>41544</v>
      </c>
      <c r="N170">
        <f>Table8[[#This Row],[Shipped date]]-Table8[[#This Row],[order_date]]</f>
        <v>7</v>
      </c>
    </row>
    <row r="171" spans="1:14" x14ac:dyDescent="0.35">
      <c r="A171" s="3">
        <v>10310</v>
      </c>
      <c r="B171" s="12">
        <v>62</v>
      </c>
      <c r="C171" s="6">
        <v>39.4</v>
      </c>
      <c r="D171" s="9">
        <v>5</v>
      </c>
      <c r="E171" s="2" t="str">
        <f>_xlfn.XLOOKUP(B171,products[productID],products[productName],"Not available",0)</f>
        <v>Tarte au sucre</v>
      </c>
      <c r="F171">
        <f>_xlfn.XLOOKUP(B171,products[productID],products[categoryID],"Not found",0)</f>
        <v>3</v>
      </c>
      <c r="G171" t="str">
        <f>_xlfn.XLOOKUP(F171,categories[categoryID],categories[categoryName],"not found",0)</f>
        <v>Confections</v>
      </c>
      <c r="H171" s="4">
        <f>Table8[[#This Row],[Unit_price]]*Table8[[#This Row],[Quantity_sold]]</f>
        <v>197</v>
      </c>
      <c r="I171" t="str">
        <f>_xlfn.XLOOKUP(Table8[[#This Row],[orderId]],orders[orderID],orders[customerID],"not seen",0)</f>
        <v>THEBI</v>
      </c>
      <c r="J171">
        <f>_xlfn.XLOOKUP(Table8[[#This Row],[orderId]],orders[orderID],orders[employeeID],"not found",0)</f>
        <v>8</v>
      </c>
      <c r="K171" t="str">
        <f>_xlfn.XLOOKUP(Table8[[#This Row],[Employee_id]],employees[employeeID],employees[employeeName],"Not found",0)</f>
        <v>Laura Callahan</v>
      </c>
      <c r="L171" s="1">
        <f>_xlfn.XLOOKUP(Table8[[#This Row],[orderId]],orders[orderID],orders[orderDate],"not found",0)</f>
        <v>41537</v>
      </c>
      <c r="M171" s="1">
        <f>VLOOKUP(Table8[[#This Row],[orderId]],orders[],6,0)</f>
        <v>41544</v>
      </c>
      <c r="N171">
        <f>Table8[[#This Row],[Shipped date]]-Table8[[#This Row],[order_date]]</f>
        <v>7</v>
      </c>
    </row>
    <row r="172" spans="1:14" x14ac:dyDescent="0.35">
      <c r="A172" s="2">
        <v>10311</v>
      </c>
      <c r="B172" s="11">
        <v>42</v>
      </c>
      <c r="C172" s="5">
        <v>11.2</v>
      </c>
      <c r="D172" s="8">
        <v>6</v>
      </c>
      <c r="E172" s="2" t="str">
        <f>_xlfn.XLOOKUP(B172,products[productID],products[productName],"Not available",0)</f>
        <v>Singaporean Hokkien Fried Mee</v>
      </c>
      <c r="F172">
        <f>_xlfn.XLOOKUP(B172,products[productID],products[categoryID],"Not found",0)</f>
        <v>5</v>
      </c>
      <c r="G172" t="str">
        <f>_xlfn.XLOOKUP(F172,categories[categoryID],categories[categoryName],"not found",0)</f>
        <v>Grains &amp; Cereals</v>
      </c>
      <c r="H172" s="4">
        <f>Table8[[#This Row],[Unit_price]]*Table8[[#This Row],[Quantity_sold]]</f>
        <v>67.199999999999989</v>
      </c>
      <c r="I172" t="str">
        <f>_xlfn.XLOOKUP(Table8[[#This Row],[orderId]],orders[orderID],orders[customerID],"not seen",0)</f>
        <v>DUMON</v>
      </c>
      <c r="J172">
        <f>_xlfn.XLOOKUP(Table8[[#This Row],[orderId]],orders[orderID],orders[employeeID],"not found",0)</f>
        <v>1</v>
      </c>
      <c r="K172" t="str">
        <f>_xlfn.XLOOKUP(Table8[[#This Row],[Employee_id]],employees[employeeID],employees[employeeName],"Not found",0)</f>
        <v>Nancy Davolio</v>
      </c>
      <c r="L172" s="1">
        <f>_xlfn.XLOOKUP(Table8[[#This Row],[orderId]],orders[orderID],orders[orderDate],"not found",0)</f>
        <v>41537</v>
      </c>
      <c r="M172" s="1">
        <f>VLOOKUP(Table8[[#This Row],[orderId]],orders[],6,0)</f>
        <v>41543</v>
      </c>
      <c r="N172">
        <f>Table8[[#This Row],[Shipped date]]-Table8[[#This Row],[order_date]]</f>
        <v>6</v>
      </c>
    </row>
    <row r="173" spans="1:14" x14ac:dyDescent="0.35">
      <c r="A173" s="3">
        <v>10311</v>
      </c>
      <c r="B173" s="12">
        <v>69</v>
      </c>
      <c r="C173" s="6">
        <v>28.8</v>
      </c>
      <c r="D173" s="9">
        <v>7</v>
      </c>
      <c r="E173" s="2" t="str">
        <f>_xlfn.XLOOKUP(B173,products[productID],products[productName],"Not available",0)</f>
        <v>Gudbrandsdalsost</v>
      </c>
      <c r="F173">
        <f>_xlfn.XLOOKUP(B173,products[productID],products[categoryID],"Not found",0)</f>
        <v>4</v>
      </c>
      <c r="G173" t="str">
        <f>_xlfn.XLOOKUP(F173,categories[categoryID],categories[categoryName],"not found",0)</f>
        <v>Dairy Products</v>
      </c>
      <c r="H173" s="4">
        <f>Table8[[#This Row],[Unit_price]]*Table8[[#This Row],[Quantity_sold]]</f>
        <v>201.6</v>
      </c>
      <c r="I173" t="str">
        <f>_xlfn.XLOOKUP(Table8[[#This Row],[orderId]],orders[orderID],orders[customerID],"not seen",0)</f>
        <v>DUMON</v>
      </c>
      <c r="J173">
        <f>_xlfn.XLOOKUP(Table8[[#This Row],[orderId]],orders[orderID],orders[employeeID],"not found",0)</f>
        <v>1</v>
      </c>
      <c r="K173" t="str">
        <f>_xlfn.XLOOKUP(Table8[[#This Row],[Employee_id]],employees[employeeID],employees[employeeName],"Not found",0)</f>
        <v>Nancy Davolio</v>
      </c>
      <c r="L173" s="1">
        <f>_xlfn.XLOOKUP(Table8[[#This Row],[orderId]],orders[orderID],orders[orderDate],"not found",0)</f>
        <v>41537</v>
      </c>
      <c r="M173" s="1">
        <f>VLOOKUP(Table8[[#This Row],[orderId]],orders[],6,0)</f>
        <v>41543</v>
      </c>
      <c r="N173">
        <f>Table8[[#This Row],[Shipped date]]-Table8[[#This Row],[order_date]]</f>
        <v>6</v>
      </c>
    </row>
    <row r="174" spans="1:14" x14ac:dyDescent="0.35">
      <c r="A174" s="2">
        <v>10312</v>
      </c>
      <c r="B174" s="11">
        <v>28</v>
      </c>
      <c r="C174" s="5">
        <v>36.4</v>
      </c>
      <c r="D174" s="8">
        <v>4</v>
      </c>
      <c r="E174" s="2" t="str">
        <f>_xlfn.XLOOKUP(B174,products[productID],products[productName],"Not available",0)</f>
        <v>Rössle Sauerkraut</v>
      </c>
      <c r="F174">
        <f>_xlfn.XLOOKUP(B174,products[productID],products[categoryID],"Not found",0)</f>
        <v>7</v>
      </c>
      <c r="G174" t="str">
        <f>_xlfn.XLOOKUP(F174,categories[categoryID],categories[categoryName],"not found",0)</f>
        <v>Produce</v>
      </c>
      <c r="H174" s="4">
        <f>Table8[[#This Row],[Unit_price]]*Table8[[#This Row],[Quantity_sold]]</f>
        <v>145.6</v>
      </c>
      <c r="I174" t="str">
        <f>_xlfn.XLOOKUP(Table8[[#This Row],[orderId]],orders[orderID],orders[customerID],"not seen",0)</f>
        <v>WANDK</v>
      </c>
      <c r="J174">
        <f>_xlfn.XLOOKUP(Table8[[#This Row],[orderId]],orders[orderID],orders[employeeID],"not found",0)</f>
        <v>2</v>
      </c>
      <c r="K174" t="str">
        <f>_xlfn.XLOOKUP(Table8[[#This Row],[Employee_id]],employees[employeeID],employees[employeeName],"Not found",0)</f>
        <v>Andrew Fuller</v>
      </c>
      <c r="L174" s="1">
        <f>_xlfn.XLOOKUP(Table8[[#This Row],[orderId]],orders[orderID],orders[orderDate],"not found",0)</f>
        <v>41540</v>
      </c>
      <c r="M174" s="1">
        <f>VLOOKUP(Table8[[#This Row],[orderId]],orders[],6,0)</f>
        <v>41550</v>
      </c>
      <c r="N174">
        <f>Table8[[#This Row],[Shipped date]]-Table8[[#This Row],[order_date]]</f>
        <v>10</v>
      </c>
    </row>
    <row r="175" spans="1:14" x14ac:dyDescent="0.35">
      <c r="A175" s="3">
        <v>10312</v>
      </c>
      <c r="B175" s="12">
        <v>43</v>
      </c>
      <c r="C175" s="6">
        <v>36.799999999999997</v>
      </c>
      <c r="D175" s="9">
        <v>24</v>
      </c>
      <c r="E175" s="2" t="str">
        <f>_xlfn.XLOOKUP(B175,products[productID],products[productName],"Not available",0)</f>
        <v>Ipoh Coffee</v>
      </c>
      <c r="F175">
        <f>_xlfn.XLOOKUP(B175,products[productID],products[categoryID],"Not found",0)</f>
        <v>1</v>
      </c>
      <c r="G175" t="str">
        <f>_xlfn.XLOOKUP(F175,categories[categoryID],categories[categoryName],"not found",0)</f>
        <v>Beverages</v>
      </c>
      <c r="H175" s="4">
        <f>Table8[[#This Row],[Unit_price]]*Table8[[#This Row],[Quantity_sold]]</f>
        <v>883.19999999999993</v>
      </c>
      <c r="I175" t="str">
        <f>_xlfn.XLOOKUP(Table8[[#This Row],[orderId]],orders[orderID],orders[customerID],"not seen",0)</f>
        <v>WANDK</v>
      </c>
      <c r="J175">
        <f>_xlfn.XLOOKUP(Table8[[#This Row],[orderId]],orders[orderID],orders[employeeID],"not found",0)</f>
        <v>2</v>
      </c>
      <c r="K175" t="str">
        <f>_xlfn.XLOOKUP(Table8[[#This Row],[Employee_id]],employees[employeeID],employees[employeeName],"Not found",0)</f>
        <v>Andrew Fuller</v>
      </c>
      <c r="L175" s="1">
        <f>_xlfn.XLOOKUP(Table8[[#This Row],[orderId]],orders[orderID],orders[orderDate],"not found",0)</f>
        <v>41540</v>
      </c>
      <c r="M175" s="1">
        <f>VLOOKUP(Table8[[#This Row],[orderId]],orders[],6,0)</f>
        <v>41550</v>
      </c>
      <c r="N175">
        <f>Table8[[#This Row],[Shipped date]]-Table8[[#This Row],[order_date]]</f>
        <v>10</v>
      </c>
    </row>
    <row r="176" spans="1:14" x14ac:dyDescent="0.35">
      <c r="A176" s="2">
        <v>10312</v>
      </c>
      <c r="B176" s="11">
        <v>53</v>
      </c>
      <c r="C176" s="5">
        <v>26.2</v>
      </c>
      <c r="D176" s="8">
        <v>20</v>
      </c>
      <c r="E176" s="2" t="str">
        <f>_xlfn.XLOOKUP(B176,products[productID],products[productName],"Not available",0)</f>
        <v>Perth Pasties</v>
      </c>
      <c r="F176">
        <f>_xlfn.XLOOKUP(B176,products[productID],products[categoryID],"Not found",0)</f>
        <v>6</v>
      </c>
      <c r="G176" t="str">
        <f>_xlfn.XLOOKUP(F176,categories[categoryID],categories[categoryName],"not found",0)</f>
        <v>Meat &amp; Poultry</v>
      </c>
      <c r="H176" s="4">
        <f>Table8[[#This Row],[Unit_price]]*Table8[[#This Row],[Quantity_sold]]</f>
        <v>524</v>
      </c>
      <c r="I176" t="str">
        <f>_xlfn.XLOOKUP(Table8[[#This Row],[orderId]],orders[orderID],orders[customerID],"not seen",0)</f>
        <v>WANDK</v>
      </c>
      <c r="J176">
        <f>_xlfn.XLOOKUP(Table8[[#This Row],[orderId]],orders[orderID],orders[employeeID],"not found",0)</f>
        <v>2</v>
      </c>
      <c r="K176" t="str">
        <f>_xlfn.XLOOKUP(Table8[[#This Row],[Employee_id]],employees[employeeID],employees[employeeName],"Not found",0)</f>
        <v>Andrew Fuller</v>
      </c>
      <c r="L176" s="1">
        <f>_xlfn.XLOOKUP(Table8[[#This Row],[orderId]],orders[orderID],orders[orderDate],"not found",0)</f>
        <v>41540</v>
      </c>
      <c r="M176" s="1">
        <f>VLOOKUP(Table8[[#This Row],[orderId]],orders[],6,0)</f>
        <v>41550</v>
      </c>
      <c r="N176">
        <f>Table8[[#This Row],[Shipped date]]-Table8[[#This Row],[order_date]]</f>
        <v>10</v>
      </c>
    </row>
    <row r="177" spans="1:14" x14ac:dyDescent="0.35">
      <c r="A177" s="3">
        <v>10312</v>
      </c>
      <c r="B177" s="12">
        <v>75</v>
      </c>
      <c r="C177" s="6">
        <v>6.2</v>
      </c>
      <c r="D177" s="9">
        <v>10</v>
      </c>
      <c r="E177" s="2" t="str">
        <f>_xlfn.XLOOKUP(B177,products[productID],products[productName],"Not available",0)</f>
        <v>Rhönbräu Klosterbier</v>
      </c>
      <c r="F177">
        <f>_xlfn.XLOOKUP(B177,products[productID],products[categoryID],"Not found",0)</f>
        <v>1</v>
      </c>
      <c r="G177" t="str">
        <f>_xlfn.XLOOKUP(F177,categories[categoryID],categories[categoryName],"not found",0)</f>
        <v>Beverages</v>
      </c>
      <c r="H177" s="4">
        <f>Table8[[#This Row],[Unit_price]]*Table8[[#This Row],[Quantity_sold]]</f>
        <v>62</v>
      </c>
      <c r="I177" t="str">
        <f>_xlfn.XLOOKUP(Table8[[#This Row],[orderId]],orders[orderID],orders[customerID],"not seen",0)</f>
        <v>WANDK</v>
      </c>
      <c r="J177">
        <f>_xlfn.XLOOKUP(Table8[[#This Row],[orderId]],orders[orderID],orders[employeeID],"not found",0)</f>
        <v>2</v>
      </c>
      <c r="K177" t="str">
        <f>_xlfn.XLOOKUP(Table8[[#This Row],[Employee_id]],employees[employeeID],employees[employeeName],"Not found",0)</f>
        <v>Andrew Fuller</v>
      </c>
      <c r="L177" s="1">
        <f>_xlfn.XLOOKUP(Table8[[#This Row],[orderId]],orders[orderID],orders[orderDate],"not found",0)</f>
        <v>41540</v>
      </c>
      <c r="M177" s="1">
        <f>VLOOKUP(Table8[[#This Row],[orderId]],orders[],6,0)</f>
        <v>41550</v>
      </c>
      <c r="N177">
        <f>Table8[[#This Row],[Shipped date]]-Table8[[#This Row],[order_date]]</f>
        <v>10</v>
      </c>
    </row>
    <row r="178" spans="1:14" x14ac:dyDescent="0.35">
      <c r="A178" s="2">
        <v>10313</v>
      </c>
      <c r="B178" s="11">
        <v>36</v>
      </c>
      <c r="C178" s="5">
        <v>15.2</v>
      </c>
      <c r="D178" s="8">
        <v>12</v>
      </c>
      <c r="E178" s="2" t="str">
        <f>_xlfn.XLOOKUP(B178,products[productID],products[productName],"Not available",0)</f>
        <v>Inlagd Sill</v>
      </c>
      <c r="F178">
        <f>_xlfn.XLOOKUP(B178,products[productID],products[categoryID],"Not found",0)</f>
        <v>8</v>
      </c>
      <c r="G178" t="str">
        <f>_xlfn.XLOOKUP(F178,categories[categoryID],categories[categoryName],"not found",0)</f>
        <v>Seafood</v>
      </c>
      <c r="H178" s="4">
        <f>Table8[[#This Row],[Unit_price]]*Table8[[#This Row],[Quantity_sold]]</f>
        <v>182.39999999999998</v>
      </c>
      <c r="I178" t="str">
        <f>_xlfn.XLOOKUP(Table8[[#This Row],[orderId]],orders[orderID],orders[customerID],"not seen",0)</f>
        <v>QUICK</v>
      </c>
      <c r="J178">
        <f>_xlfn.XLOOKUP(Table8[[#This Row],[orderId]],orders[orderID],orders[employeeID],"not found",0)</f>
        <v>2</v>
      </c>
      <c r="K178" t="str">
        <f>_xlfn.XLOOKUP(Table8[[#This Row],[Employee_id]],employees[employeeID],employees[employeeName],"Not found",0)</f>
        <v>Andrew Fuller</v>
      </c>
      <c r="L178" s="1">
        <f>_xlfn.XLOOKUP(Table8[[#This Row],[orderId]],orders[orderID],orders[orderDate],"not found",0)</f>
        <v>41541</v>
      </c>
      <c r="M178" s="1">
        <f>VLOOKUP(Table8[[#This Row],[orderId]],orders[],6,0)</f>
        <v>41551</v>
      </c>
      <c r="N178">
        <f>Table8[[#This Row],[Shipped date]]-Table8[[#This Row],[order_date]]</f>
        <v>10</v>
      </c>
    </row>
    <row r="179" spans="1:14" x14ac:dyDescent="0.35">
      <c r="A179" s="3">
        <v>10314</v>
      </c>
      <c r="B179" s="12">
        <v>32</v>
      </c>
      <c r="C179" s="6">
        <v>25.6</v>
      </c>
      <c r="D179" s="9">
        <v>40</v>
      </c>
      <c r="E179" s="2" t="str">
        <f>_xlfn.XLOOKUP(B179,products[productID],products[productName],"Not available",0)</f>
        <v>Mascarpone Fabioli</v>
      </c>
      <c r="F179">
        <f>_xlfn.XLOOKUP(B179,products[productID],products[categoryID],"Not found",0)</f>
        <v>4</v>
      </c>
      <c r="G179" t="str">
        <f>_xlfn.XLOOKUP(F179,categories[categoryID],categories[categoryName],"not found",0)</f>
        <v>Dairy Products</v>
      </c>
      <c r="H179" s="4">
        <f>Table8[[#This Row],[Unit_price]]*Table8[[#This Row],[Quantity_sold]]</f>
        <v>1024</v>
      </c>
      <c r="I179" t="str">
        <f>_xlfn.XLOOKUP(Table8[[#This Row],[orderId]],orders[orderID],orders[customerID],"not seen",0)</f>
        <v>RATTC</v>
      </c>
      <c r="J179">
        <f>_xlfn.XLOOKUP(Table8[[#This Row],[orderId]],orders[orderID],orders[employeeID],"not found",0)</f>
        <v>1</v>
      </c>
      <c r="K179" t="str">
        <f>_xlfn.XLOOKUP(Table8[[#This Row],[Employee_id]],employees[employeeID],employees[employeeName],"Not found",0)</f>
        <v>Nancy Davolio</v>
      </c>
      <c r="L179" s="1">
        <f>_xlfn.XLOOKUP(Table8[[#This Row],[orderId]],orders[orderID],orders[orderDate],"not found",0)</f>
        <v>41542</v>
      </c>
      <c r="M179" s="1">
        <f>VLOOKUP(Table8[[#This Row],[orderId]],orders[],6,0)</f>
        <v>41551</v>
      </c>
      <c r="N179">
        <f>Table8[[#This Row],[Shipped date]]-Table8[[#This Row],[order_date]]</f>
        <v>9</v>
      </c>
    </row>
    <row r="180" spans="1:14" x14ac:dyDescent="0.35">
      <c r="A180" s="2">
        <v>10314</v>
      </c>
      <c r="B180" s="11">
        <v>58</v>
      </c>
      <c r="C180" s="5">
        <v>10.6</v>
      </c>
      <c r="D180" s="8">
        <v>30</v>
      </c>
      <c r="E180" s="2" t="str">
        <f>_xlfn.XLOOKUP(B180,products[productID],products[productName],"Not available",0)</f>
        <v>Escargots de Bourgogne</v>
      </c>
      <c r="F180">
        <f>_xlfn.XLOOKUP(B180,products[productID],products[categoryID],"Not found",0)</f>
        <v>8</v>
      </c>
      <c r="G180" t="str">
        <f>_xlfn.XLOOKUP(F180,categories[categoryID],categories[categoryName],"not found",0)</f>
        <v>Seafood</v>
      </c>
      <c r="H180" s="4">
        <f>Table8[[#This Row],[Unit_price]]*Table8[[#This Row],[Quantity_sold]]</f>
        <v>318</v>
      </c>
      <c r="I180" t="str">
        <f>_xlfn.XLOOKUP(Table8[[#This Row],[orderId]],orders[orderID],orders[customerID],"not seen",0)</f>
        <v>RATTC</v>
      </c>
      <c r="J180">
        <f>_xlfn.XLOOKUP(Table8[[#This Row],[orderId]],orders[orderID],orders[employeeID],"not found",0)</f>
        <v>1</v>
      </c>
      <c r="K180" t="str">
        <f>_xlfn.XLOOKUP(Table8[[#This Row],[Employee_id]],employees[employeeID],employees[employeeName],"Not found",0)</f>
        <v>Nancy Davolio</v>
      </c>
      <c r="L180" s="1">
        <f>_xlfn.XLOOKUP(Table8[[#This Row],[orderId]],orders[orderID],orders[orderDate],"not found",0)</f>
        <v>41542</v>
      </c>
      <c r="M180" s="1">
        <f>VLOOKUP(Table8[[#This Row],[orderId]],orders[],6,0)</f>
        <v>41551</v>
      </c>
      <c r="N180">
        <f>Table8[[#This Row],[Shipped date]]-Table8[[#This Row],[order_date]]</f>
        <v>9</v>
      </c>
    </row>
    <row r="181" spans="1:14" x14ac:dyDescent="0.35">
      <c r="A181" s="3">
        <v>10314</v>
      </c>
      <c r="B181" s="12">
        <v>62</v>
      </c>
      <c r="C181" s="6">
        <v>39.4</v>
      </c>
      <c r="D181" s="9">
        <v>25</v>
      </c>
      <c r="E181" s="2" t="str">
        <f>_xlfn.XLOOKUP(B181,products[productID],products[productName],"Not available",0)</f>
        <v>Tarte au sucre</v>
      </c>
      <c r="F181">
        <f>_xlfn.XLOOKUP(B181,products[productID],products[categoryID],"Not found",0)</f>
        <v>3</v>
      </c>
      <c r="G181" t="str">
        <f>_xlfn.XLOOKUP(F181,categories[categoryID],categories[categoryName],"not found",0)</f>
        <v>Confections</v>
      </c>
      <c r="H181" s="4">
        <f>Table8[[#This Row],[Unit_price]]*Table8[[#This Row],[Quantity_sold]]</f>
        <v>985</v>
      </c>
      <c r="I181" t="str">
        <f>_xlfn.XLOOKUP(Table8[[#This Row],[orderId]],orders[orderID],orders[customerID],"not seen",0)</f>
        <v>RATTC</v>
      </c>
      <c r="J181">
        <f>_xlfn.XLOOKUP(Table8[[#This Row],[orderId]],orders[orderID],orders[employeeID],"not found",0)</f>
        <v>1</v>
      </c>
      <c r="K181" t="str">
        <f>_xlfn.XLOOKUP(Table8[[#This Row],[Employee_id]],employees[employeeID],employees[employeeName],"Not found",0)</f>
        <v>Nancy Davolio</v>
      </c>
      <c r="L181" s="1">
        <f>_xlfn.XLOOKUP(Table8[[#This Row],[orderId]],orders[orderID],orders[orderDate],"not found",0)</f>
        <v>41542</v>
      </c>
      <c r="M181" s="1">
        <f>VLOOKUP(Table8[[#This Row],[orderId]],orders[],6,0)</f>
        <v>41551</v>
      </c>
      <c r="N181">
        <f>Table8[[#This Row],[Shipped date]]-Table8[[#This Row],[order_date]]</f>
        <v>9</v>
      </c>
    </row>
    <row r="182" spans="1:14" x14ac:dyDescent="0.35">
      <c r="A182" s="2">
        <v>10315</v>
      </c>
      <c r="B182" s="11">
        <v>34</v>
      </c>
      <c r="C182" s="5">
        <v>11.2</v>
      </c>
      <c r="D182" s="8">
        <v>14</v>
      </c>
      <c r="E182" s="2" t="str">
        <f>_xlfn.XLOOKUP(B182,products[productID],products[productName],"Not available",0)</f>
        <v>Sasquatch Ale</v>
      </c>
      <c r="F182">
        <f>_xlfn.XLOOKUP(B182,products[productID],products[categoryID],"Not found",0)</f>
        <v>1</v>
      </c>
      <c r="G182" t="str">
        <f>_xlfn.XLOOKUP(F182,categories[categoryID],categories[categoryName],"not found",0)</f>
        <v>Beverages</v>
      </c>
      <c r="H182" s="4">
        <f>Table8[[#This Row],[Unit_price]]*Table8[[#This Row],[Quantity_sold]]</f>
        <v>156.79999999999998</v>
      </c>
      <c r="I182" t="str">
        <f>_xlfn.XLOOKUP(Table8[[#This Row],[orderId]],orders[orderID],orders[customerID],"not seen",0)</f>
        <v>ISLAT</v>
      </c>
      <c r="J182">
        <f>_xlfn.XLOOKUP(Table8[[#This Row],[orderId]],orders[orderID],orders[employeeID],"not found",0)</f>
        <v>4</v>
      </c>
      <c r="K182" t="str">
        <f>_xlfn.XLOOKUP(Table8[[#This Row],[Employee_id]],employees[employeeID],employees[employeeName],"Not found",0)</f>
        <v>Margaret Peacock</v>
      </c>
      <c r="L182" s="1">
        <f>_xlfn.XLOOKUP(Table8[[#This Row],[orderId]],orders[orderID],orders[orderDate],"not found",0)</f>
        <v>41543</v>
      </c>
      <c r="M182" s="1">
        <f>VLOOKUP(Table8[[#This Row],[orderId]],orders[],6,0)</f>
        <v>41550</v>
      </c>
      <c r="N182">
        <f>Table8[[#This Row],[Shipped date]]-Table8[[#This Row],[order_date]]</f>
        <v>7</v>
      </c>
    </row>
    <row r="183" spans="1:14" x14ac:dyDescent="0.35">
      <c r="A183" s="3">
        <v>10315</v>
      </c>
      <c r="B183" s="12">
        <v>70</v>
      </c>
      <c r="C183" s="6">
        <v>12</v>
      </c>
      <c r="D183" s="9">
        <v>30</v>
      </c>
      <c r="E183" s="2" t="str">
        <f>_xlfn.XLOOKUP(B183,products[productID],products[productName],"Not available",0)</f>
        <v>Outback Lager</v>
      </c>
      <c r="F183">
        <f>_xlfn.XLOOKUP(B183,products[productID],products[categoryID],"Not found",0)</f>
        <v>1</v>
      </c>
      <c r="G183" t="str">
        <f>_xlfn.XLOOKUP(F183,categories[categoryID],categories[categoryName],"not found",0)</f>
        <v>Beverages</v>
      </c>
      <c r="H183" s="4">
        <f>Table8[[#This Row],[Unit_price]]*Table8[[#This Row],[Quantity_sold]]</f>
        <v>360</v>
      </c>
      <c r="I183" t="str">
        <f>_xlfn.XLOOKUP(Table8[[#This Row],[orderId]],orders[orderID],orders[customerID],"not seen",0)</f>
        <v>ISLAT</v>
      </c>
      <c r="J183">
        <f>_xlfn.XLOOKUP(Table8[[#This Row],[orderId]],orders[orderID],orders[employeeID],"not found",0)</f>
        <v>4</v>
      </c>
      <c r="K183" t="str">
        <f>_xlfn.XLOOKUP(Table8[[#This Row],[Employee_id]],employees[employeeID],employees[employeeName],"Not found",0)</f>
        <v>Margaret Peacock</v>
      </c>
      <c r="L183" s="1">
        <f>_xlfn.XLOOKUP(Table8[[#This Row],[orderId]],orders[orderID],orders[orderDate],"not found",0)</f>
        <v>41543</v>
      </c>
      <c r="M183" s="1">
        <f>VLOOKUP(Table8[[#This Row],[orderId]],orders[],6,0)</f>
        <v>41550</v>
      </c>
      <c r="N183">
        <f>Table8[[#This Row],[Shipped date]]-Table8[[#This Row],[order_date]]</f>
        <v>7</v>
      </c>
    </row>
    <row r="184" spans="1:14" x14ac:dyDescent="0.35">
      <c r="A184" s="2">
        <v>10316</v>
      </c>
      <c r="B184" s="11">
        <v>41</v>
      </c>
      <c r="C184" s="5">
        <v>7.7</v>
      </c>
      <c r="D184" s="8">
        <v>10</v>
      </c>
      <c r="E184" s="2" t="str">
        <f>_xlfn.XLOOKUP(B184,products[productID],products[productName],"Not available",0)</f>
        <v>Jack's New England Clam Chowder</v>
      </c>
      <c r="F184">
        <f>_xlfn.XLOOKUP(B184,products[productID],products[categoryID],"Not found",0)</f>
        <v>8</v>
      </c>
      <c r="G184" t="str">
        <f>_xlfn.XLOOKUP(F184,categories[categoryID],categories[categoryName],"not found",0)</f>
        <v>Seafood</v>
      </c>
      <c r="H184" s="4">
        <f>Table8[[#This Row],[Unit_price]]*Table8[[#This Row],[Quantity_sold]]</f>
        <v>77</v>
      </c>
      <c r="I184" t="str">
        <f>_xlfn.XLOOKUP(Table8[[#This Row],[orderId]],orders[orderID],orders[customerID],"not seen",0)</f>
        <v>RATTC</v>
      </c>
      <c r="J184">
        <f>_xlfn.XLOOKUP(Table8[[#This Row],[orderId]],orders[orderID],orders[employeeID],"not found",0)</f>
        <v>1</v>
      </c>
      <c r="K184" t="str">
        <f>_xlfn.XLOOKUP(Table8[[#This Row],[Employee_id]],employees[employeeID],employees[employeeName],"Not found",0)</f>
        <v>Nancy Davolio</v>
      </c>
      <c r="L184" s="1">
        <f>_xlfn.XLOOKUP(Table8[[#This Row],[orderId]],orders[orderID],orders[orderDate],"not found",0)</f>
        <v>41544</v>
      </c>
      <c r="M184" s="1">
        <f>VLOOKUP(Table8[[#This Row],[orderId]],orders[],6,0)</f>
        <v>41555</v>
      </c>
      <c r="N184">
        <f>Table8[[#This Row],[Shipped date]]-Table8[[#This Row],[order_date]]</f>
        <v>11</v>
      </c>
    </row>
    <row r="185" spans="1:14" x14ac:dyDescent="0.35">
      <c r="A185" s="3">
        <v>10316</v>
      </c>
      <c r="B185" s="12">
        <v>62</v>
      </c>
      <c r="C185" s="6">
        <v>39.4</v>
      </c>
      <c r="D185" s="9">
        <v>70</v>
      </c>
      <c r="E185" s="2" t="str">
        <f>_xlfn.XLOOKUP(B185,products[productID],products[productName],"Not available",0)</f>
        <v>Tarte au sucre</v>
      </c>
      <c r="F185">
        <f>_xlfn.XLOOKUP(B185,products[productID],products[categoryID],"Not found",0)</f>
        <v>3</v>
      </c>
      <c r="G185" t="str">
        <f>_xlfn.XLOOKUP(F185,categories[categoryID],categories[categoryName],"not found",0)</f>
        <v>Confections</v>
      </c>
      <c r="H185" s="4">
        <f>Table8[[#This Row],[Unit_price]]*Table8[[#This Row],[Quantity_sold]]</f>
        <v>2758</v>
      </c>
      <c r="I185" t="str">
        <f>_xlfn.XLOOKUP(Table8[[#This Row],[orderId]],orders[orderID],orders[customerID],"not seen",0)</f>
        <v>RATTC</v>
      </c>
      <c r="J185">
        <f>_xlfn.XLOOKUP(Table8[[#This Row],[orderId]],orders[orderID],orders[employeeID],"not found",0)</f>
        <v>1</v>
      </c>
      <c r="K185" t="str">
        <f>_xlfn.XLOOKUP(Table8[[#This Row],[Employee_id]],employees[employeeID],employees[employeeName],"Not found",0)</f>
        <v>Nancy Davolio</v>
      </c>
      <c r="L185" s="1">
        <f>_xlfn.XLOOKUP(Table8[[#This Row],[orderId]],orders[orderID],orders[orderDate],"not found",0)</f>
        <v>41544</v>
      </c>
      <c r="M185" s="1">
        <f>VLOOKUP(Table8[[#This Row],[orderId]],orders[],6,0)</f>
        <v>41555</v>
      </c>
      <c r="N185">
        <f>Table8[[#This Row],[Shipped date]]-Table8[[#This Row],[order_date]]</f>
        <v>11</v>
      </c>
    </row>
    <row r="186" spans="1:14" x14ac:dyDescent="0.35">
      <c r="A186" s="2">
        <v>10317</v>
      </c>
      <c r="B186" s="11">
        <v>1</v>
      </c>
      <c r="C186" s="5">
        <v>14.4</v>
      </c>
      <c r="D186" s="8">
        <v>20</v>
      </c>
      <c r="E186" s="2" t="str">
        <f>_xlfn.XLOOKUP(B186,products[productID],products[productName],"Not available",0)</f>
        <v>Chai</v>
      </c>
      <c r="F186">
        <f>_xlfn.XLOOKUP(B186,products[productID],products[categoryID],"Not found",0)</f>
        <v>1</v>
      </c>
      <c r="G186" t="str">
        <f>_xlfn.XLOOKUP(F186,categories[categoryID],categories[categoryName],"not found",0)</f>
        <v>Beverages</v>
      </c>
      <c r="H186" s="4">
        <f>Table8[[#This Row],[Unit_price]]*Table8[[#This Row],[Quantity_sold]]</f>
        <v>288</v>
      </c>
      <c r="I186" t="str">
        <f>_xlfn.XLOOKUP(Table8[[#This Row],[orderId]],orders[orderID],orders[customerID],"not seen",0)</f>
        <v>LONEP</v>
      </c>
      <c r="J186">
        <f>_xlfn.XLOOKUP(Table8[[#This Row],[orderId]],orders[orderID],orders[employeeID],"not found",0)</f>
        <v>6</v>
      </c>
      <c r="K186" t="str">
        <f>_xlfn.XLOOKUP(Table8[[#This Row],[Employee_id]],employees[employeeID],employees[employeeName],"Not found",0)</f>
        <v>Michael Suyama</v>
      </c>
      <c r="L186" s="1">
        <f>_xlfn.XLOOKUP(Table8[[#This Row],[orderId]],orders[orderID],orders[orderDate],"not found",0)</f>
        <v>41547</v>
      </c>
      <c r="M186" s="1">
        <f>VLOOKUP(Table8[[#This Row],[orderId]],orders[],6,0)</f>
        <v>41557</v>
      </c>
      <c r="N186">
        <f>Table8[[#This Row],[Shipped date]]-Table8[[#This Row],[order_date]]</f>
        <v>10</v>
      </c>
    </row>
    <row r="187" spans="1:14" x14ac:dyDescent="0.35">
      <c r="A187" s="3">
        <v>10318</v>
      </c>
      <c r="B187" s="12">
        <v>41</v>
      </c>
      <c r="C187" s="6">
        <v>7.7</v>
      </c>
      <c r="D187" s="9">
        <v>20</v>
      </c>
      <c r="E187" s="2" t="str">
        <f>_xlfn.XLOOKUP(B187,products[productID],products[productName],"Not available",0)</f>
        <v>Jack's New England Clam Chowder</v>
      </c>
      <c r="F187">
        <f>_xlfn.XLOOKUP(B187,products[productID],products[categoryID],"Not found",0)</f>
        <v>8</v>
      </c>
      <c r="G187" t="str">
        <f>_xlfn.XLOOKUP(F187,categories[categoryID],categories[categoryName],"not found",0)</f>
        <v>Seafood</v>
      </c>
      <c r="H187" s="4">
        <f>Table8[[#This Row],[Unit_price]]*Table8[[#This Row],[Quantity_sold]]</f>
        <v>154</v>
      </c>
      <c r="I187" t="str">
        <f>_xlfn.XLOOKUP(Table8[[#This Row],[orderId]],orders[orderID],orders[customerID],"not seen",0)</f>
        <v>ISLAT</v>
      </c>
      <c r="J187">
        <f>_xlfn.XLOOKUP(Table8[[#This Row],[orderId]],orders[orderID],orders[employeeID],"not found",0)</f>
        <v>8</v>
      </c>
      <c r="K187" t="str">
        <f>_xlfn.XLOOKUP(Table8[[#This Row],[Employee_id]],employees[employeeID],employees[employeeName],"Not found",0)</f>
        <v>Laura Callahan</v>
      </c>
      <c r="L187" s="1">
        <f>_xlfn.XLOOKUP(Table8[[#This Row],[orderId]],orders[orderID],orders[orderDate],"not found",0)</f>
        <v>41548</v>
      </c>
      <c r="M187" s="1">
        <f>VLOOKUP(Table8[[#This Row],[orderId]],orders[],6,0)</f>
        <v>41551</v>
      </c>
      <c r="N187">
        <f>Table8[[#This Row],[Shipped date]]-Table8[[#This Row],[order_date]]</f>
        <v>3</v>
      </c>
    </row>
    <row r="188" spans="1:14" x14ac:dyDescent="0.35">
      <c r="A188" s="2">
        <v>10318</v>
      </c>
      <c r="B188" s="11">
        <v>76</v>
      </c>
      <c r="C188" s="5">
        <v>14.4</v>
      </c>
      <c r="D188" s="8">
        <v>6</v>
      </c>
      <c r="E188" s="2" t="str">
        <f>_xlfn.XLOOKUP(B188,products[productID],products[productName],"Not available",0)</f>
        <v>Lakkaliköri</v>
      </c>
      <c r="F188">
        <f>_xlfn.XLOOKUP(B188,products[productID],products[categoryID],"Not found",0)</f>
        <v>1</v>
      </c>
      <c r="G188" t="str">
        <f>_xlfn.XLOOKUP(F188,categories[categoryID],categories[categoryName],"not found",0)</f>
        <v>Beverages</v>
      </c>
      <c r="H188" s="4">
        <f>Table8[[#This Row],[Unit_price]]*Table8[[#This Row],[Quantity_sold]]</f>
        <v>86.4</v>
      </c>
      <c r="I188" t="str">
        <f>_xlfn.XLOOKUP(Table8[[#This Row],[orderId]],orders[orderID],orders[customerID],"not seen",0)</f>
        <v>ISLAT</v>
      </c>
      <c r="J188">
        <f>_xlfn.XLOOKUP(Table8[[#This Row],[orderId]],orders[orderID],orders[employeeID],"not found",0)</f>
        <v>8</v>
      </c>
      <c r="K188" t="str">
        <f>_xlfn.XLOOKUP(Table8[[#This Row],[Employee_id]],employees[employeeID],employees[employeeName],"Not found",0)</f>
        <v>Laura Callahan</v>
      </c>
      <c r="L188" s="1">
        <f>_xlfn.XLOOKUP(Table8[[#This Row],[orderId]],orders[orderID],orders[orderDate],"not found",0)</f>
        <v>41548</v>
      </c>
      <c r="M188" s="1">
        <f>VLOOKUP(Table8[[#This Row],[orderId]],orders[],6,0)</f>
        <v>41551</v>
      </c>
      <c r="N188">
        <f>Table8[[#This Row],[Shipped date]]-Table8[[#This Row],[order_date]]</f>
        <v>3</v>
      </c>
    </row>
    <row r="189" spans="1:14" x14ac:dyDescent="0.35">
      <c r="A189" s="3">
        <v>10319</v>
      </c>
      <c r="B189" s="12">
        <v>17</v>
      </c>
      <c r="C189" s="6">
        <v>31.2</v>
      </c>
      <c r="D189" s="9">
        <v>8</v>
      </c>
      <c r="E189" s="2" t="str">
        <f>_xlfn.XLOOKUP(B189,products[productID],products[productName],"Not available",0)</f>
        <v>Alice Mutton</v>
      </c>
      <c r="F189">
        <f>_xlfn.XLOOKUP(B189,products[productID],products[categoryID],"Not found",0)</f>
        <v>6</v>
      </c>
      <c r="G189" t="str">
        <f>_xlfn.XLOOKUP(F189,categories[categoryID],categories[categoryName],"not found",0)</f>
        <v>Meat &amp; Poultry</v>
      </c>
      <c r="H189" s="4">
        <f>Table8[[#This Row],[Unit_price]]*Table8[[#This Row],[Quantity_sold]]</f>
        <v>249.6</v>
      </c>
      <c r="I189" t="str">
        <f>_xlfn.XLOOKUP(Table8[[#This Row],[orderId]],orders[orderID],orders[customerID],"not seen",0)</f>
        <v>TORTU</v>
      </c>
      <c r="J189">
        <f>_xlfn.XLOOKUP(Table8[[#This Row],[orderId]],orders[orderID],orders[employeeID],"not found",0)</f>
        <v>7</v>
      </c>
      <c r="K189" t="str">
        <f>_xlfn.XLOOKUP(Table8[[#This Row],[Employee_id]],employees[employeeID],employees[employeeName],"Not found",0)</f>
        <v>Robert King</v>
      </c>
      <c r="L189" s="1">
        <f>_xlfn.XLOOKUP(Table8[[#This Row],[orderId]],orders[orderID],orders[orderDate],"not found",0)</f>
        <v>41549</v>
      </c>
      <c r="M189" s="1">
        <f>VLOOKUP(Table8[[#This Row],[orderId]],orders[],6,0)</f>
        <v>41558</v>
      </c>
      <c r="N189">
        <f>Table8[[#This Row],[Shipped date]]-Table8[[#This Row],[order_date]]</f>
        <v>9</v>
      </c>
    </row>
    <row r="190" spans="1:14" x14ac:dyDescent="0.35">
      <c r="A190" s="2">
        <v>10319</v>
      </c>
      <c r="B190" s="11">
        <v>28</v>
      </c>
      <c r="C190" s="5">
        <v>36.4</v>
      </c>
      <c r="D190" s="8">
        <v>14</v>
      </c>
      <c r="E190" s="2" t="str">
        <f>_xlfn.XLOOKUP(B190,products[productID],products[productName],"Not available",0)</f>
        <v>Rössle Sauerkraut</v>
      </c>
      <c r="F190">
        <f>_xlfn.XLOOKUP(B190,products[productID],products[categoryID],"Not found",0)</f>
        <v>7</v>
      </c>
      <c r="G190" t="str">
        <f>_xlfn.XLOOKUP(F190,categories[categoryID],categories[categoryName],"not found",0)</f>
        <v>Produce</v>
      </c>
      <c r="H190" s="4">
        <f>Table8[[#This Row],[Unit_price]]*Table8[[#This Row],[Quantity_sold]]</f>
        <v>509.59999999999997</v>
      </c>
      <c r="I190" t="str">
        <f>_xlfn.XLOOKUP(Table8[[#This Row],[orderId]],orders[orderID],orders[customerID],"not seen",0)</f>
        <v>TORTU</v>
      </c>
      <c r="J190">
        <f>_xlfn.XLOOKUP(Table8[[#This Row],[orderId]],orders[orderID],orders[employeeID],"not found",0)</f>
        <v>7</v>
      </c>
      <c r="K190" t="str">
        <f>_xlfn.XLOOKUP(Table8[[#This Row],[Employee_id]],employees[employeeID],employees[employeeName],"Not found",0)</f>
        <v>Robert King</v>
      </c>
      <c r="L190" s="1">
        <f>_xlfn.XLOOKUP(Table8[[#This Row],[orderId]],orders[orderID],orders[orderDate],"not found",0)</f>
        <v>41549</v>
      </c>
      <c r="M190" s="1">
        <f>VLOOKUP(Table8[[#This Row],[orderId]],orders[],6,0)</f>
        <v>41558</v>
      </c>
      <c r="N190">
        <f>Table8[[#This Row],[Shipped date]]-Table8[[#This Row],[order_date]]</f>
        <v>9</v>
      </c>
    </row>
    <row r="191" spans="1:14" x14ac:dyDescent="0.35">
      <c r="A191" s="3">
        <v>10319</v>
      </c>
      <c r="B191" s="12">
        <v>76</v>
      </c>
      <c r="C191" s="6">
        <v>14.4</v>
      </c>
      <c r="D191" s="9">
        <v>30</v>
      </c>
      <c r="E191" s="2" t="str">
        <f>_xlfn.XLOOKUP(B191,products[productID],products[productName],"Not available",0)</f>
        <v>Lakkaliköri</v>
      </c>
      <c r="F191">
        <f>_xlfn.XLOOKUP(B191,products[productID],products[categoryID],"Not found",0)</f>
        <v>1</v>
      </c>
      <c r="G191" t="str">
        <f>_xlfn.XLOOKUP(F191,categories[categoryID],categories[categoryName],"not found",0)</f>
        <v>Beverages</v>
      </c>
      <c r="H191" s="4">
        <f>Table8[[#This Row],[Unit_price]]*Table8[[#This Row],[Quantity_sold]]</f>
        <v>432</v>
      </c>
      <c r="I191" t="str">
        <f>_xlfn.XLOOKUP(Table8[[#This Row],[orderId]],orders[orderID],orders[customerID],"not seen",0)</f>
        <v>TORTU</v>
      </c>
      <c r="J191">
        <f>_xlfn.XLOOKUP(Table8[[#This Row],[orderId]],orders[orderID],orders[employeeID],"not found",0)</f>
        <v>7</v>
      </c>
      <c r="K191" t="str">
        <f>_xlfn.XLOOKUP(Table8[[#This Row],[Employee_id]],employees[employeeID],employees[employeeName],"Not found",0)</f>
        <v>Robert King</v>
      </c>
      <c r="L191" s="1">
        <f>_xlfn.XLOOKUP(Table8[[#This Row],[orderId]],orders[orderID],orders[orderDate],"not found",0)</f>
        <v>41549</v>
      </c>
      <c r="M191" s="1">
        <f>VLOOKUP(Table8[[#This Row],[orderId]],orders[],6,0)</f>
        <v>41558</v>
      </c>
      <c r="N191">
        <f>Table8[[#This Row],[Shipped date]]-Table8[[#This Row],[order_date]]</f>
        <v>9</v>
      </c>
    </row>
    <row r="192" spans="1:14" x14ac:dyDescent="0.35">
      <c r="A192" s="2">
        <v>10320</v>
      </c>
      <c r="B192" s="11">
        <v>71</v>
      </c>
      <c r="C192" s="5">
        <v>17.2</v>
      </c>
      <c r="D192" s="8">
        <v>30</v>
      </c>
      <c r="E192" s="2" t="str">
        <f>_xlfn.XLOOKUP(B192,products[productID],products[productName],"Not available",0)</f>
        <v>Flotemysost</v>
      </c>
      <c r="F192">
        <f>_xlfn.XLOOKUP(B192,products[productID],products[categoryID],"Not found",0)</f>
        <v>4</v>
      </c>
      <c r="G192" t="str">
        <f>_xlfn.XLOOKUP(F192,categories[categoryID],categories[categoryName],"not found",0)</f>
        <v>Dairy Products</v>
      </c>
      <c r="H192" s="4">
        <f>Table8[[#This Row],[Unit_price]]*Table8[[#This Row],[Quantity_sold]]</f>
        <v>516</v>
      </c>
      <c r="I192" t="str">
        <f>_xlfn.XLOOKUP(Table8[[#This Row],[orderId]],orders[orderID],orders[customerID],"not seen",0)</f>
        <v>WARTH</v>
      </c>
      <c r="J192">
        <f>_xlfn.XLOOKUP(Table8[[#This Row],[orderId]],orders[orderID],orders[employeeID],"not found",0)</f>
        <v>5</v>
      </c>
      <c r="K192" t="str">
        <f>_xlfn.XLOOKUP(Table8[[#This Row],[Employee_id]],employees[employeeID],employees[employeeName],"Not found",0)</f>
        <v>Steven Buchanan</v>
      </c>
      <c r="L192" s="1">
        <f>_xlfn.XLOOKUP(Table8[[#This Row],[orderId]],orders[orderID],orders[orderDate],"not found",0)</f>
        <v>41550</v>
      </c>
      <c r="M192" s="1">
        <f>VLOOKUP(Table8[[#This Row],[orderId]],orders[],6,0)</f>
        <v>41565</v>
      </c>
      <c r="N192">
        <f>Table8[[#This Row],[Shipped date]]-Table8[[#This Row],[order_date]]</f>
        <v>15</v>
      </c>
    </row>
    <row r="193" spans="1:14" x14ac:dyDescent="0.35">
      <c r="A193" s="3">
        <v>10321</v>
      </c>
      <c r="B193" s="12">
        <v>35</v>
      </c>
      <c r="C193" s="6">
        <v>14.4</v>
      </c>
      <c r="D193" s="9">
        <v>10</v>
      </c>
      <c r="E193" s="2" t="str">
        <f>_xlfn.XLOOKUP(B193,products[productID],products[productName],"Not available",0)</f>
        <v>Steeleye Stout</v>
      </c>
      <c r="F193">
        <f>_xlfn.XLOOKUP(B193,products[productID],products[categoryID],"Not found",0)</f>
        <v>1</v>
      </c>
      <c r="G193" t="str">
        <f>_xlfn.XLOOKUP(F193,categories[categoryID],categories[categoryName],"not found",0)</f>
        <v>Beverages</v>
      </c>
      <c r="H193" s="4">
        <f>Table8[[#This Row],[Unit_price]]*Table8[[#This Row],[Quantity_sold]]</f>
        <v>144</v>
      </c>
      <c r="I193" t="str">
        <f>_xlfn.XLOOKUP(Table8[[#This Row],[orderId]],orders[orderID],orders[customerID],"not seen",0)</f>
        <v>ISLAT</v>
      </c>
      <c r="J193">
        <f>_xlfn.XLOOKUP(Table8[[#This Row],[orderId]],orders[orderID],orders[employeeID],"not found",0)</f>
        <v>3</v>
      </c>
      <c r="K193" t="str">
        <f>_xlfn.XLOOKUP(Table8[[#This Row],[Employee_id]],employees[employeeID],employees[employeeName],"Not found",0)</f>
        <v>Janet Leverling</v>
      </c>
      <c r="L193" s="1">
        <f>_xlfn.XLOOKUP(Table8[[#This Row],[orderId]],orders[orderID],orders[orderDate],"not found",0)</f>
        <v>41550</v>
      </c>
      <c r="M193" s="1">
        <f>VLOOKUP(Table8[[#This Row],[orderId]],orders[],6,0)</f>
        <v>41558</v>
      </c>
      <c r="N193">
        <f>Table8[[#This Row],[Shipped date]]-Table8[[#This Row],[order_date]]</f>
        <v>8</v>
      </c>
    </row>
    <row r="194" spans="1:14" x14ac:dyDescent="0.35">
      <c r="A194" s="2">
        <v>10322</v>
      </c>
      <c r="B194" s="11">
        <v>52</v>
      </c>
      <c r="C194" s="5">
        <v>5.6</v>
      </c>
      <c r="D194" s="8">
        <v>20</v>
      </c>
      <c r="E194" s="2" t="str">
        <f>_xlfn.XLOOKUP(B194,products[productID],products[productName],"Not available",0)</f>
        <v>Filo Mix</v>
      </c>
      <c r="F194">
        <f>_xlfn.XLOOKUP(B194,products[productID],products[categoryID],"Not found",0)</f>
        <v>5</v>
      </c>
      <c r="G194" t="str">
        <f>_xlfn.XLOOKUP(F194,categories[categoryID],categories[categoryName],"not found",0)</f>
        <v>Grains &amp; Cereals</v>
      </c>
      <c r="H194" s="4">
        <f>Table8[[#This Row],[Unit_price]]*Table8[[#This Row],[Quantity_sold]]</f>
        <v>112</v>
      </c>
      <c r="I194" t="str">
        <f>_xlfn.XLOOKUP(Table8[[#This Row],[orderId]],orders[orderID],orders[customerID],"not seen",0)</f>
        <v>PERIC</v>
      </c>
      <c r="J194">
        <f>_xlfn.XLOOKUP(Table8[[#This Row],[orderId]],orders[orderID],orders[employeeID],"not found",0)</f>
        <v>7</v>
      </c>
      <c r="K194" t="str">
        <f>_xlfn.XLOOKUP(Table8[[#This Row],[Employee_id]],employees[employeeID],employees[employeeName],"Not found",0)</f>
        <v>Robert King</v>
      </c>
      <c r="L194" s="1">
        <f>_xlfn.XLOOKUP(Table8[[#This Row],[orderId]],orders[orderID],orders[orderDate],"not found",0)</f>
        <v>41551</v>
      </c>
      <c r="M194" s="1">
        <f>VLOOKUP(Table8[[#This Row],[orderId]],orders[],6,0)</f>
        <v>41570</v>
      </c>
      <c r="N194">
        <f>Table8[[#This Row],[Shipped date]]-Table8[[#This Row],[order_date]]</f>
        <v>19</v>
      </c>
    </row>
    <row r="195" spans="1:14" x14ac:dyDescent="0.35">
      <c r="A195" s="3">
        <v>10323</v>
      </c>
      <c r="B195" s="12">
        <v>15</v>
      </c>
      <c r="C195" s="6">
        <v>12.4</v>
      </c>
      <c r="D195" s="9">
        <v>5</v>
      </c>
      <c r="E195" s="2" t="str">
        <f>_xlfn.XLOOKUP(B195,products[productID],products[productName],"Not available",0)</f>
        <v>Genen Shouyu</v>
      </c>
      <c r="F195">
        <f>_xlfn.XLOOKUP(B195,products[productID],products[categoryID],"Not found",0)</f>
        <v>2</v>
      </c>
      <c r="G195" t="str">
        <f>_xlfn.XLOOKUP(F195,categories[categoryID],categories[categoryName],"not found",0)</f>
        <v>Condiments</v>
      </c>
      <c r="H195" s="4">
        <f>Table8[[#This Row],[Unit_price]]*Table8[[#This Row],[Quantity_sold]]</f>
        <v>62</v>
      </c>
      <c r="I195" t="str">
        <f>_xlfn.XLOOKUP(Table8[[#This Row],[orderId]],orders[orderID],orders[customerID],"not seen",0)</f>
        <v>KOENE</v>
      </c>
      <c r="J195">
        <f>_xlfn.XLOOKUP(Table8[[#This Row],[orderId]],orders[orderID],orders[employeeID],"not found",0)</f>
        <v>4</v>
      </c>
      <c r="K195" t="str">
        <f>_xlfn.XLOOKUP(Table8[[#This Row],[Employee_id]],employees[employeeID],employees[employeeName],"Not found",0)</f>
        <v>Margaret Peacock</v>
      </c>
      <c r="L195" s="1">
        <f>_xlfn.XLOOKUP(Table8[[#This Row],[orderId]],orders[orderID],orders[orderDate],"not found",0)</f>
        <v>41554</v>
      </c>
      <c r="M195" s="1">
        <f>VLOOKUP(Table8[[#This Row],[orderId]],orders[],6,0)</f>
        <v>41561</v>
      </c>
      <c r="N195">
        <f>Table8[[#This Row],[Shipped date]]-Table8[[#This Row],[order_date]]</f>
        <v>7</v>
      </c>
    </row>
    <row r="196" spans="1:14" x14ac:dyDescent="0.35">
      <c r="A196" s="2">
        <v>10323</v>
      </c>
      <c r="B196" s="11">
        <v>25</v>
      </c>
      <c r="C196" s="5">
        <v>11.2</v>
      </c>
      <c r="D196" s="8">
        <v>4</v>
      </c>
      <c r="E196" s="2" t="str">
        <f>_xlfn.XLOOKUP(B196,products[productID],products[productName],"Not available",0)</f>
        <v>NuNuCa Nuß-Nougat-Creme</v>
      </c>
      <c r="F196">
        <f>_xlfn.XLOOKUP(B196,products[productID],products[categoryID],"Not found",0)</f>
        <v>3</v>
      </c>
      <c r="G196" t="str">
        <f>_xlfn.XLOOKUP(F196,categories[categoryID],categories[categoryName],"not found",0)</f>
        <v>Confections</v>
      </c>
      <c r="H196" s="4">
        <f>Table8[[#This Row],[Unit_price]]*Table8[[#This Row],[Quantity_sold]]</f>
        <v>44.8</v>
      </c>
      <c r="I196" t="str">
        <f>_xlfn.XLOOKUP(Table8[[#This Row],[orderId]],orders[orderID],orders[customerID],"not seen",0)</f>
        <v>KOENE</v>
      </c>
      <c r="J196">
        <f>_xlfn.XLOOKUP(Table8[[#This Row],[orderId]],orders[orderID],orders[employeeID],"not found",0)</f>
        <v>4</v>
      </c>
      <c r="K196" t="str">
        <f>_xlfn.XLOOKUP(Table8[[#This Row],[Employee_id]],employees[employeeID],employees[employeeName],"Not found",0)</f>
        <v>Margaret Peacock</v>
      </c>
      <c r="L196" s="1">
        <f>_xlfn.XLOOKUP(Table8[[#This Row],[orderId]],orders[orderID],orders[orderDate],"not found",0)</f>
        <v>41554</v>
      </c>
      <c r="M196" s="1">
        <f>VLOOKUP(Table8[[#This Row],[orderId]],orders[],6,0)</f>
        <v>41561</v>
      </c>
      <c r="N196">
        <f>Table8[[#This Row],[Shipped date]]-Table8[[#This Row],[order_date]]</f>
        <v>7</v>
      </c>
    </row>
    <row r="197" spans="1:14" x14ac:dyDescent="0.35">
      <c r="A197" s="3">
        <v>10323</v>
      </c>
      <c r="B197" s="12">
        <v>39</v>
      </c>
      <c r="C197" s="6">
        <v>14.4</v>
      </c>
      <c r="D197" s="9">
        <v>4</v>
      </c>
      <c r="E197" s="2" t="str">
        <f>_xlfn.XLOOKUP(B197,products[productID],products[productName],"Not available",0)</f>
        <v>Chartreuse verte</v>
      </c>
      <c r="F197">
        <f>_xlfn.XLOOKUP(B197,products[productID],products[categoryID],"Not found",0)</f>
        <v>1</v>
      </c>
      <c r="G197" t="str">
        <f>_xlfn.XLOOKUP(F197,categories[categoryID],categories[categoryName],"not found",0)</f>
        <v>Beverages</v>
      </c>
      <c r="H197" s="4">
        <f>Table8[[#This Row],[Unit_price]]*Table8[[#This Row],[Quantity_sold]]</f>
        <v>57.6</v>
      </c>
      <c r="I197" t="str">
        <f>_xlfn.XLOOKUP(Table8[[#This Row],[orderId]],orders[orderID],orders[customerID],"not seen",0)</f>
        <v>KOENE</v>
      </c>
      <c r="J197">
        <f>_xlfn.XLOOKUP(Table8[[#This Row],[orderId]],orders[orderID],orders[employeeID],"not found",0)</f>
        <v>4</v>
      </c>
      <c r="K197" t="str">
        <f>_xlfn.XLOOKUP(Table8[[#This Row],[Employee_id]],employees[employeeID],employees[employeeName],"Not found",0)</f>
        <v>Margaret Peacock</v>
      </c>
      <c r="L197" s="1">
        <f>_xlfn.XLOOKUP(Table8[[#This Row],[orderId]],orders[orderID],orders[orderDate],"not found",0)</f>
        <v>41554</v>
      </c>
      <c r="M197" s="1">
        <f>VLOOKUP(Table8[[#This Row],[orderId]],orders[],6,0)</f>
        <v>41561</v>
      </c>
      <c r="N197">
        <f>Table8[[#This Row],[Shipped date]]-Table8[[#This Row],[order_date]]</f>
        <v>7</v>
      </c>
    </row>
    <row r="198" spans="1:14" x14ac:dyDescent="0.35">
      <c r="A198" s="2">
        <v>10324</v>
      </c>
      <c r="B198" s="11">
        <v>16</v>
      </c>
      <c r="C198" s="5">
        <v>13.9</v>
      </c>
      <c r="D198" s="8">
        <v>21</v>
      </c>
      <c r="E198" s="2" t="str">
        <f>_xlfn.XLOOKUP(B198,products[productID],products[productName],"Not available",0)</f>
        <v>Pavlova</v>
      </c>
      <c r="F198">
        <f>_xlfn.XLOOKUP(B198,products[productID],products[categoryID],"Not found",0)</f>
        <v>3</v>
      </c>
      <c r="G198" t="str">
        <f>_xlfn.XLOOKUP(F198,categories[categoryID],categories[categoryName],"not found",0)</f>
        <v>Confections</v>
      </c>
      <c r="H198" s="4">
        <f>Table8[[#This Row],[Unit_price]]*Table8[[#This Row],[Quantity_sold]]</f>
        <v>291.90000000000003</v>
      </c>
      <c r="I198" t="str">
        <f>_xlfn.XLOOKUP(Table8[[#This Row],[orderId]],orders[orderID],orders[customerID],"not seen",0)</f>
        <v>SAVEA</v>
      </c>
      <c r="J198">
        <f>_xlfn.XLOOKUP(Table8[[#This Row],[orderId]],orders[orderID],orders[employeeID],"not found",0)</f>
        <v>9</v>
      </c>
      <c r="K198" t="str">
        <f>_xlfn.XLOOKUP(Table8[[#This Row],[Employee_id]],employees[employeeID],employees[employeeName],"Not found",0)</f>
        <v>Anne Dodsworth</v>
      </c>
      <c r="L198" s="1">
        <f>_xlfn.XLOOKUP(Table8[[#This Row],[orderId]],orders[orderID],orders[orderDate],"not found",0)</f>
        <v>41555</v>
      </c>
      <c r="M198" s="1">
        <f>VLOOKUP(Table8[[#This Row],[orderId]],orders[],6,0)</f>
        <v>41557</v>
      </c>
      <c r="N198">
        <f>Table8[[#This Row],[Shipped date]]-Table8[[#This Row],[order_date]]</f>
        <v>2</v>
      </c>
    </row>
    <row r="199" spans="1:14" x14ac:dyDescent="0.35">
      <c r="A199" s="3">
        <v>10324</v>
      </c>
      <c r="B199" s="12">
        <v>35</v>
      </c>
      <c r="C199" s="6">
        <v>14.4</v>
      </c>
      <c r="D199" s="9">
        <v>70</v>
      </c>
      <c r="E199" s="2" t="str">
        <f>_xlfn.XLOOKUP(B199,products[productID],products[productName],"Not available",0)</f>
        <v>Steeleye Stout</v>
      </c>
      <c r="F199">
        <f>_xlfn.XLOOKUP(B199,products[productID],products[categoryID],"Not found",0)</f>
        <v>1</v>
      </c>
      <c r="G199" t="str">
        <f>_xlfn.XLOOKUP(F199,categories[categoryID],categories[categoryName],"not found",0)</f>
        <v>Beverages</v>
      </c>
      <c r="H199" s="4">
        <f>Table8[[#This Row],[Unit_price]]*Table8[[#This Row],[Quantity_sold]]</f>
        <v>1008</v>
      </c>
      <c r="I199" t="str">
        <f>_xlfn.XLOOKUP(Table8[[#This Row],[orderId]],orders[orderID],orders[customerID],"not seen",0)</f>
        <v>SAVEA</v>
      </c>
      <c r="J199">
        <f>_xlfn.XLOOKUP(Table8[[#This Row],[orderId]],orders[orderID],orders[employeeID],"not found",0)</f>
        <v>9</v>
      </c>
      <c r="K199" t="str">
        <f>_xlfn.XLOOKUP(Table8[[#This Row],[Employee_id]],employees[employeeID],employees[employeeName],"Not found",0)</f>
        <v>Anne Dodsworth</v>
      </c>
      <c r="L199" s="1">
        <f>_xlfn.XLOOKUP(Table8[[#This Row],[orderId]],orders[orderID],orders[orderDate],"not found",0)</f>
        <v>41555</v>
      </c>
      <c r="M199" s="1">
        <f>VLOOKUP(Table8[[#This Row],[orderId]],orders[],6,0)</f>
        <v>41557</v>
      </c>
      <c r="N199">
        <f>Table8[[#This Row],[Shipped date]]-Table8[[#This Row],[order_date]]</f>
        <v>2</v>
      </c>
    </row>
    <row r="200" spans="1:14" x14ac:dyDescent="0.35">
      <c r="A200" s="2">
        <v>10324</v>
      </c>
      <c r="B200" s="11">
        <v>46</v>
      </c>
      <c r="C200" s="5">
        <v>9.6</v>
      </c>
      <c r="D200" s="8">
        <v>30</v>
      </c>
      <c r="E200" s="2" t="str">
        <f>_xlfn.XLOOKUP(B200,products[productID],products[productName],"Not available",0)</f>
        <v>Spegesild</v>
      </c>
      <c r="F200">
        <f>_xlfn.XLOOKUP(B200,products[productID],products[categoryID],"Not found",0)</f>
        <v>8</v>
      </c>
      <c r="G200" t="str">
        <f>_xlfn.XLOOKUP(F200,categories[categoryID],categories[categoryName],"not found",0)</f>
        <v>Seafood</v>
      </c>
      <c r="H200" s="4">
        <f>Table8[[#This Row],[Unit_price]]*Table8[[#This Row],[Quantity_sold]]</f>
        <v>288</v>
      </c>
      <c r="I200" t="str">
        <f>_xlfn.XLOOKUP(Table8[[#This Row],[orderId]],orders[orderID],orders[customerID],"not seen",0)</f>
        <v>SAVEA</v>
      </c>
      <c r="J200">
        <f>_xlfn.XLOOKUP(Table8[[#This Row],[orderId]],orders[orderID],orders[employeeID],"not found",0)</f>
        <v>9</v>
      </c>
      <c r="K200" t="str">
        <f>_xlfn.XLOOKUP(Table8[[#This Row],[Employee_id]],employees[employeeID],employees[employeeName],"Not found",0)</f>
        <v>Anne Dodsworth</v>
      </c>
      <c r="L200" s="1">
        <f>_xlfn.XLOOKUP(Table8[[#This Row],[orderId]],orders[orderID],orders[orderDate],"not found",0)</f>
        <v>41555</v>
      </c>
      <c r="M200" s="1">
        <f>VLOOKUP(Table8[[#This Row],[orderId]],orders[],6,0)</f>
        <v>41557</v>
      </c>
      <c r="N200">
        <f>Table8[[#This Row],[Shipped date]]-Table8[[#This Row],[order_date]]</f>
        <v>2</v>
      </c>
    </row>
    <row r="201" spans="1:14" x14ac:dyDescent="0.35">
      <c r="A201" s="3">
        <v>10324</v>
      </c>
      <c r="B201" s="12">
        <v>59</v>
      </c>
      <c r="C201" s="6">
        <v>44</v>
      </c>
      <c r="D201" s="9">
        <v>40</v>
      </c>
      <c r="E201" s="2" t="str">
        <f>_xlfn.XLOOKUP(B201,products[productID],products[productName],"Not available",0)</f>
        <v>Raclette Courdavault</v>
      </c>
      <c r="F201">
        <f>_xlfn.XLOOKUP(B201,products[productID],products[categoryID],"Not found",0)</f>
        <v>4</v>
      </c>
      <c r="G201" t="str">
        <f>_xlfn.XLOOKUP(F201,categories[categoryID],categories[categoryName],"not found",0)</f>
        <v>Dairy Products</v>
      </c>
      <c r="H201" s="4">
        <f>Table8[[#This Row],[Unit_price]]*Table8[[#This Row],[Quantity_sold]]</f>
        <v>1760</v>
      </c>
      <c r="I201" t="str">
        <f>_xlfn.XLOOKUP(Table8[[#This Row],[orderId]],orders[orderID],orders[customerID],"not seen",0)</f>
        <v>SAVEA</v>
      </c>
      <c r="J201">
        <f>_xlfn.XLOOKUP(Table8[[#This Row],[orderId]],orders[orderID],orders[employeeID],"not found",0)</f>
        <v>9</v>
      </c>
      <c r="K201" t="str">
        <f>_xlfn.XLOOKUP(Table8[[#This Row],[Employee_id]],employees[employeeID],employees[employeeName],"Not found",0)</f>
        <v>Anne Dodsworth</v>
      </c>
      <c r="L201" s="1">
        <f>_xlfn.XLOOKUP(Table8[[#This Row],[orderId]],orders[orderID],orders[orderDate],"not found",0)</f>
        <v>41555</v>
      </c>
      <c r="M201" s="1">
        <f>VLOOKUP(Table8[[#This Row],[orderId]],orders[],6,0)</f>
        <v>41557</v>
      </c>
      <c r="N201">
        <f>Table8[[#This Row],[Shipped date]]-Table8[[#This Row],[order_date]]</f>
        <v>2</v>
      </c>
    </row>
    <row r="202" spans="1:14" x14ac:dyDescent="0.35">
      <c r="A202" s="2">
        <v>10324</v>
      </c>
      <c r="B202" s="11">
        <v>63</v>
      </c>
      <c r="C202" s="5">
        <v>35.1</v>
      </c>
      <c r="D202" s="8">
        <v>80</v>
      </c>
      <c r="E202" s="2" t="str">
        <f>_xlfn.XLOOKUP(B202,products[productID],products[productName],"Not available",0)</f>
        <v>Vegie-spread</v>
      </c>
      <c r="F202">
        <f>_xlfn.XLOOKUP(B202,products[productID],products[categoryID],"Not found",0)</f>
        <v>2</v>
      </c>
      <c r="G202" t="str">
        <f>_xlfn.XLOOKUP(F202,categories[categoryID],categories[categoryName],"not found",0)</f>
        <v>Condiments</v>
      </c>
      <c r="H202" s="4">
        <f>Table8[[#This Row],[Unit_price]]*Table8[[#This Row],[Quantity_sold]]</f>
        <v>2808</v>
      </c>
      <c r="I202" t="str">
        <f>_xlfn.XLOOKUP(Table8[[#This Row],[orderId]],orders[orderID],orders[customerID],"not seen",0)</f>
        <v>SAVEA</v>
      </c>
      <c r="J202">
        <f>_xlfn.XLOOKUP(Table8[[#This Row],[orderId]],orders[orderID],orders[employeeID],"not found",0)</f>
        <v>9</v>
      </c>
      <c r="K202" t="str">
        <f>_xlfn.XLOOKUP(Table8[[#This Row],[Employee_id]],employees[employeeID],employees[employeeName],"Not found",0)</f>
        <v>Anne Dodsworth</v>
      </c>
      <c r="L202" s="1">
        <f>_xlfn.XLOOKUP(Table8[[#This Row],[orderId]],orders[orderID],orders[orderDate],"not found",0)</f>
        <v>41555</v>
      </c>
      <c r="M202" s="1">
        <f>VLOOKUP(Table8[[#This Row],[orderId]],orders[],6,0)</f>
        <v>41557</v>
      </c>
      <c r="N202">
        <f>Table8[[#This Row],[Shipped date]]-Table8[[#This Row],[order_date]]</f>
        <v>2</v>
      </c>
    </row>
    <row r="203" spans="1:14" x14ac:dyDescent="0.35">
      <c r="A203" s="3">
        <v>10325</v>
      </c>
      <c r="B203" s="12">
        <v>6</v>
      </c>
      <c r="C203" s="6">
        <v>20</v>
      </c>
      <c r="D203" s="9">
        <v>6</v>
      </c>
      <c r="E203" s="2" t="str">
        <f>_xlfn.XLOOKUP(B203,products[productID],products[productName],"Not available",0)</f>
        <v>Grandma's Boysenberry Spread</v>
      </c>
      <c r="F203">
        <f>_xlfn.XLOOKUP(B203,products[productID],products[categoryID],"Not found",0)</f>
        <v>2</v>
      </c>
      <c r="G203" t="str">
        <f>_xlfn.XLOOKUP(F203,categories[categoryID],categories[categoryName],"not found",0)</f>
        <v>Condiments</v>
      </c>
      <c r="H203" s="4">
        <f>Table8[[#This Row],[Unit_price]]*Table8[[#This Row],[Quantity_sold]]</f>
        <v>120</v>
      </c>
      <c r="I203" t="str">
        <f>_xlfn.XLOOKUP(Table8[[#This Row],[orderId]],orders[orderID],orders[customerID],"not seen",0)</f>
        <v>KOENE</v>
      </c>
      <c r="J203">
        <f>_xlfn.XLOOKUP(Table8[[#This Row],[orderId]],orders[orderID],orders[employeeID],"not found",0)</f>
        <v>1</v>
      </c>
      <c r="K203" t="str">
        <f>_xlfn.XLOOKUP(Table8[[#This Row],[Employee_id]],employees[employeeID],employees[employeeName],"Not found",0)</f>
        <v>Nancy Davolio</v>
      </c>
      <c r="L203" s="1">
        <f>_xlfn.XLOOKUP(Table8[[#This Row],[orderId]],orders[orderID],orders[orderDate],"not found",0)</f>
        <v>41556</v>
      </c>
      <c r="M203" s="1">
        <f>VLOOKUP(Table8[[#This Row],[orderId]],orders[],6,0)</f>
        <v>41561</v>
      </c>
      <c r="N203">
        <f>Table8[[#This Row],[Shipped date]]-Table8[[#This Row],[order_date]]</f>
        <v>5</v>
      </c>
    </row>
    <row r="204" spans="1:14" x14ac:dyDescent="0.35">
      <c r="A204" s="2">
        <v>10325</v>
      </c>
      <c r="B204" s="11">
        <v>13</v>
      </c>
      <c r="C204" s="5">
        <v>4.8</v>
      </c>
      <c r="D204" s="8">
        <v>12</v>
      </c>
      <c r="E204" s="2" t="str">
        <f>_xlfn.XLOOKUP(B204,products[productID],products[productName],"Not available",0)</f>
        <v>Konbu</v>
      </c>
      <c r="F204">
        <f>_xlfn.XLOOKUP(B204,products[productID],products[categoryID],"Not found",0)</f>
        <v>8</v>
      </c>
      <c r="G204" t="str">
        <f>_xlfn.XLOOKUP(F204,categories[categoryID],categories[categoryName],"not found",0)</f>
        <v>Seafood</v>
      </c>
      <c r="H204" s="4">
        <f>Table8[[#This Row],[Unit_price]]*Table8[[#This Row],[Quantity_sold]]</f>
        <v>57.599999999999994</v>
      </c>
      <c r="I204" t="str">
        <f>_xlfn.XLOOKUP(Table8[[#This Row],[orderId]],orders[orderID],orders[customerID],"not seen",0)</f>
        <v>KOENE</v>
      </c>
      <c r="J204">
        <f>_xlfn.XLOOKUP(Table8[[#This Row],[orderId]],orders[orderID],orders[employeeID],"not found",0)</f>
        <v>1</v>
      </c>
      <c r="K204" t="str">
        <f>_xlfn.XLOOKUP(Table8[[#This Row],[Employee_id]],employees[employeeID],employees[employeeName],"Not found",0)</f>
        <v>Nancy Davolio</v>
      </c>
      <c r="L204" s="1">
        <f>_xlfn.XLOOKUP(Table8[[#This Row],[orderId]],orders[orderID],orders[orderDate],"not found",0)</f>
        <v>41556</v>
      </c>
      <c r="M204" s="1">
        <f>VLOOKUP(Table8[[#This Row],[orderId]],orders[],6,0)</f>
        <v>41561</v>
      </c>
      <c r="N204">
        <f>Table8[[#This Row],[Shipped date]]-Table8[[#This Row],[order_date]]</f>
        <v>5</v>
      </c>
    </row>
    <row r="205" spans="1:14" x14ac:dyDescent="0.35">
      <c r="A205" s="3">
        <v>10325</v>
      </c>
      <c r="B205" s="12">
        <v>14</v>
      </c>
      <c r="C205" s="6">
        <v>18.600000000000001</v>
      </c>
      <c r="D205" s="9">
        <v>9</v>
      </c>
      <c r="E205" s="2" t="str">
        <f>_xlfn.XLOOKUP(B205,products[productID],products[productName],"Not available",0)</f>
        <v>Tofu</v>
      </c>
      <c r="F205">
        <f>_xlfn.XLOOKUP(B205,products[productID],products[categoryID],"Not found",0)</f>
        <v>7</v>
      </c>
      <c r="G205" t="str">
        <f>_xlfn.XLOOKUP(F205,categories[categoryID],categories[categoryName],"not found",0)</f>
        <v>Produce</v>
      </c>
      <c r="H205" s="4">
        <f>Table8[[#This Row],[Unit_price]]*Table8[[#This Row],[Quantity_sold]]</f>
        <v>167.4</v>
      </c>
      <c r="I205" t="str">
        <f>_xlfn.XLOOKUP(Table8[[#This Row],[orderId]],orders[orderID],orders[customerID],"not seen",0)</f>
        <v>KOENE</v>
      </c>
      <c r="J205">
        <f>_xlfn.XLOOKUP(Table8[[#This Row],[orderId]],orders[orderID],orders[employeeID],"not found",0)</f>
        <v>1</v>
      </c>
      <c r="K205" t="str">
        <f>_xlfn.XLOOKUP(Table8[[#This Row],[Employee_id]],employees[employeeID],employees[employeeName],"Not found",0)</f>
        <v>Nancy Davolio</v>
      </c>
      <c r="L205" s="1">
        <f>_xlfn.XLOOKUP(Table8[[#This Row],[orderId]],orders[orderID],orders[orderDate],"not found",0)</f>
        <v>41556</v>
      </c>
      <c r="M205" s="1">
        <f>VLOOKUP(Table8[[#This Row],[orderId]],orders[],6,0)</f>
        <v>41561</v>
      </c>
      <c r="N205">
        <f>Table8[[#This Row],[Shipped date]]-Table8[[#This Row],[order_date]]</f>
        <v>5</v>
      </c>
    </row>
    <row r="206" spans="1:14" x14ac:dyDescent="0.35">
      <c r="A206" s="2">
        <v>10325</v>
      </c>
      <c r="B206" s="11">
        <v>31</v>
      </c>
      <c r="C206" s="5">
        <v>10</v>
      </c>
      <c r="D206" s="8">
        <v>4</v>
      </c>
      <c r="E206" s="2" t="str">
        <f>_xlfn.XLOOKUP(B206,products[productID],products[productName],"Not available",0)</f>
        <v>Gorgonzola Telino</v>
      </c>
      <c r="F206">
        <f>_xlfn.XLOOKUP(B206,products[productID],products[categoryID],"Not found",0)</f>
        <v>4</v>
      </c>
      <c r="G206" t="str">
        <f>_xlfn.XLOOKUP(F206,categories[categoryID],categories[categoryName],"not found",0)</f>
        <v>Dairy Products</v>
      </c>
      <c r="H206" s="4">
        <f>Table8[[#This Row],[Unit_price]]*Table8[[#This Row],[Quantity_sold]]</f>
        <v>40</v>
      </c>
      <c r="I206" t="str">
        <f>_xlfn.XLOOKUP(Table8[[#This Row],[orderId]],orders[orderID],orders[customerID],"not seen",0)</f>
        <v>KOENE</v>
      </c>
      <c r="J206">
        <f>_xlfn.XLOOKUP(Table8[[#This Row],[orderId]],orders[orderID],orders[employeeID],"not found",0)</f>
        <v>1</v>
      </c>
      <c r="K206" t="str">
        <f>_xlfn.XLOOKUP(Table8[[#This Row],[Employee_id]],employees[employeeID],employees[employeeName],"Not found",0)</f>
        <v>Nancy Davolio</v>
      </c>
      <c r="L206" s="1">
        <f>_xlfn.XLOOKUP(Table8[[#This Row],[orderId]],orders[orderID],orders[orderDate],"not found",0)</f>
        <v>41556</v>
      </c>
      <c r="M206" s="1">
        <f>VLOOKUP(Table8[[#This Row],[orderId]],orders[],6,0)</f>
        <v>41561</v>
      </c>
      <c r="N206">
        <f>Table8[[#This Row],[Shipped date]]-Table8[[#This Row],[order_date]]</f>
        <v>5</v>
      </c>
    </row>
    <row r="207" spans="1:14" x14ac:dyDescent="0.35">
      <c r="A207" s="3">
        <v>10325</v>
      </c>
      <c r="B207" s="12">
        <v>72</v>
      </c>
      <c r="C207" s="6">
        <v>27.8</v>
      </c>
      <c r="D207" s="9">
        <v>40</v>
      </c>
      <c r="E207" s="2" t="str">
        <f>_xlfn.XLOOKUP(B207,products[productID],products[productName],"Not available",0)</f>
        <v>Mozzarella di Giovanni</v>
      </c>
      <c r="F207">
        <f>_xlfn.XLOOKUP(B207,products[productID],products[categoryID],"Not found",0)</f>
        <v>4</v>
      </c>
      <c r="G207" t="str">
        <f>_xlfn.XLOOKUP(F207,categories[categoryID],categories[categoryName],"not found",0)</f>
        <v>Dairy Products</v>
      </c>
      <c r="H207" s="4">
        <f>Table8[[#This Row],[Unit_price]]*Table8[[#This Row],[Quantity_sold]]</f>
        <v>1112</v>
      </c>
      <c r="I207" t="str">
        <f>_xlfn.XLOOKUP(Table8[[#This Row],[orderId]],orders[orderID],orders[customerID],"not seen",0)</f>
        <v>KOENE</v>
      </c>
      <c r="J207">
        <f>_xlfn.XLOOKUP(Table8[[#This Row],[orderId]],orders[orderID],orders[employeeID],"not found",0)</f>
        <v>1</v>
      </c>
      <c r="K207" t="str">
        <f>_xlfn.XLOOKUP(Table8[[#This Row],[Employee_id]],employees[employeeID],employees[employeeName],"Not found",0)</f>
        <v>Nancy Davolio</v>
      </c>
      <c r="L207" s="1">
        <f>_xlfn.XLOOKUP(Table8[[#This Row],[orderId]],orders[orderID],orders[orderDate],"not found",0)</f>
        <v>41556</v>
      </c>
      <c r="M207" s="1">
        <f>VLOOKUP(Table8[[#This Row],[orderId]],orders[],6,0)</f>
        <v>41561</v>
      </c>
      <c r="N207">
        <f>Table8[[#This Row],[Shipped date]]-Table8[[#This Row],[order_date]]</f>
        <v>5</v>
      </c>
    </row>
    <row r="208" spans="1:14" x14ac:dyDescent="0.35">
      <c r="A208" s="2">
        <v>10326</v>
      </c>
      <c r="B208" s="11">
        <v>4</v>
      </c>
      <c r="C208" s="5">
        <v>17.600000000000001</v>
      </c>
      <c r="D208" s="8">
        <v>24</v>
      </c>
      <c r="E208" s="2" t="str">
        <f>_xlfn.XLOOKUP(B208,products[productID],products[productName],"Not available",0)</f>
        <v>Chef Anton's Cajun Seasoning</v>
      </c>
      <c r="F208">
        <f>_xlfn.XLOOKUP(B208,products[productID],products[categoryID],"Not found",0)</f>
        <v>2</v>
      </c>
      <c r="G208" t="str">
        <f>_xlfn.XLOOKUP(F208,categories[categoryID],categories[categoryName],"not found",0)</f>
        <v>Condiments</v>
      </c>
      <c r="H208" s="4">
        <f>Table8[[#This Row],[Unit_price]]*Table8[[#This Row],[Quantity_sold]]</f>
        <v>422.40000000000003</v>
      </c>
      <c r="I208" t="str">
        <f>_xlfn.XLOOKUP(Table8[[#This Row],[orderId]],orders[orderID],orders[customerID],"not seen",0)</f>
        <v>BOLID</v>
      </c>
      <c r="J208">
        <f>_xlfn.XLOOKUP(Table8[[#This Row],[orderId]],orders[orderID],orders[employeeID],"not found",0)</f>
        <v>4</v>
      </c>
      <c r="K208" t="str">
        <f>_xlfn.XLOOKUP(Table8[[#This Row],[Employee_id]],employees[employeeID],employees[employeeName],"Not found",0)</f>
        <v>Margaret Peacock</v>
      </c>
      <c r="L208" s="1">
        <f>_xlfn.XLOOKUP(Table8[[#This Row],[orderId]],orders[orderID],orders[orderDate],"not found",0)</f>
        <v>41557</v>
      </c>
      <c r="M208" s="1">
        <f>VLOOKUP(Table8[[#This Row],[orderId]],orders[],6,0)</f>
        <v>41561</v>
      </c>
      <c r="N208">
        <f>Table8[[#This Row],[Shipped date]]-Table8[[#This Row],[order_date]]</f>
        <v>4</v>
      </c>
    </row>
    <row r="209" spans="1:14" x14ac:dyDescent="0.35">
      <c r="A209" s="3">
        <v>10326</v>
      </c>
      <c r="B209" s="12">
        <v>57</v>
      </c>
      <c r="C209" s="6">
        <v>15.6</v>
      </c>
      <c r="D209" s="9">
        <v>16</v>
      </c>
      <c r="E209" s="2" t="str">
        <f>_xlfn.XLOOKUP(B209,products[productID],products[productName],"Not available",0)</f>
        <v>Ravioli Angelo</v>
      </c>
      <c r="F209">
        <f>_xlfn.XLOOKUP(B209,products[productID],products[categoryID],"Not found",0)</f>
        <v>5</v>
      </c>
      <c r="G209" t="str">
        <f>_xlfn.XLOOKUP(F209,categories[categoryID],categories[categoryName],"not found",0)</f>
        <v>Grains &amp; Cereals</v>
      </c>
      <c r="H209" s="4">
        <f>Table8[[#This Row],[Unit_price]]*Table8[[#This Row],[Quantity_sold]]</f>
        <v>249.6</v>
      </c>
      <c r="I209" t="str">
        <f>_xlfn.XLOOKUP(Table8[[#This Row],[orderId]],orders[orderID],orders[customerID],"not seen",0)</f>
        <v>BOLID</v>
      </c>
      <c r="J209">
        <f>_xlfn.XLOOKUP(Table8[[#This Row],[orderId]],orders[orderID],orders[employeeID],"not found",0)</f>
        <v>4</v>
      </c>
      <c r="K209" t="str">
        <f>_xlfn.XLOOKUP(Table8[[#This Row],[Employee_id]],employees[employeeID],employees[employeeName],"Not found",0)</f>
        <v>Margaret Peacock</v>
      </c>
      <c r="L209" s="1">
        <f>_xlfn.XLOOKUP(Table8[[#This Row],[orderId]],orders[orderID],orders[orderDate],"not found",0)</f>
        <v>41557</v>
      </c>
      <c r="M209" s="1">
        <f>VLOOKUP(Table8[[#This Row],[orderId]],orders[],6,0)</f>
        <v>41561</v>
      </c>
      <c r="N209">
        <f>Table8[[#This Row],[Shipped date]]-Table8[[#This Row],[order_date]]</f>
        <v>4</v>
      </c>
    </row>
    <row r="210" spans="1:14" x14ac:dyDescent="0.35">
      <c r="A210" s="2">
        <v>10326</v>
      </c>
      <c r="B210" s="11">
        <v>75</v>
      </c>
      <c r="C210" s="5">
        <v>6.2</v>
      </c>
      <c r="D210" s="8">
        <v>50</v>
      </c>
      <c r="E210" s="2" t="str">
        <f>_xlfn.XLOOKUP(B210,products[productID],products[productName],"Not available",0)</f>
        <v>Rhönbräu Klosterbier</v>
      </c>
      <c r="F210">
        <f>_xlfn.XLOOKUP(B210,products[productID],products[categoryID],"Not found",0)</f>
        <v>1</v>
      </c>
      <c r="G210" t="str">
        <f>_xlfn.XLOOKUP(F210,categories[categoryID],categories[categoryName],"not found",0)</f>
        <v>Beverages</v>
      </c>
      <c r="H210" s="4">
        <f>Table8[[#This Row],[Unit_price]]*Table8[[#This Row],[Quantity_sold]]</f>
        <v>310</v>
      </c>
      <c r="I210" t="str">
        <f>_xlfn.XLOOKUP(Table8[[#This Row],[orderId]],orders[orderID],orders[customerID],"not seen",0)</f>
        <v>BOLID</v>
      </c>
      <c r="J210">
        <f>_xlfn.XLOOKUP(Table8[[#This Row],[orderId]],orders[orderID],orders[employeeID],"not found",0)</f>
        <v>4</v>
      </c>
      <c r="K210" t="str">
        <f>_xlfn.XLOOKUP(Table8[[#This Row],[Employee_id]],employees[employeeID],employees[employeeName],"Not found",0)</f>
        <v>Margaret Peacock</v>
      </c>
      <c r="L210" s="1">
        <f>_xlfn.XLOOKUP(Table8[[#This Row],[orderId]],orders[orderID],orders[orderDate],"not found",0)</f>
        <v>41557</v>
      </c>
      <c r="M210" s="1">
        <f>VLOOKUP(Table8[[#This Row],[orderId]],orders[],6,0)</f>
        <v>41561</v>
      </c>
      <c r="N210">
        <f>Table8[[#This Row],[Shipped date]]-Table8[[#This Row],[order_date]]</f>
        <v>4</v>
      </c>
    </row>
    <row r="211" spans="1:14" x14ac:dyDescent="0.35">
      <c r="A211" s="3">
        <v>10327</v>
      </c>
      <c r="B211" s="12">
        <v>2</v>
      </c>
      <c r="C211" s="6">
        <v>15.2</v>
      </c>
      <c r="D211" s="9">
        <v>25</v>
      </c>
      <c r="E211" s="2" t="str">
        <f>_xlfn.XLOOKUP(B211,products[productID],products[productName],"Not available",0)</f>
        <v>Chang</v>
      </c>
      <c r="F211">
        <f>_xlfn.XLOOKUP(B211,products[productID],products[categoryID],"Not found",0)</f>
        <v>1</v>
      </c>
      <c r="G211" t="str">
        <f>_xlfn.XLOOKUP(F211,categories[categoryID],categories[categoryName],"not found",0)</f>
        <v>Beverages</v>
      </c>
      <c r="H211" s="4">
        <f>Table8[[#This Row],[Unit_price]]*Table8[[#This Row],[Quantity_sold]]</f>
        <v>380</v>
      </c>
      <c r="I211" t="str">
        <f>_xlfn.XLOOKUP(Table8[[#This Row],[orderId]],orders[orderID],orders[customerID],"not seen",0)</f>
        <v>FOLKO</v>
      </c>
      <c r="J211">
        <f>_xlfn.XLOOKUP(Table8[[#This Row],[orderId]],orders[orderID],orders[employeeID],"not found",0)</f>
        <v>2</v>
      </c>
      <c r="K211" t="str">
        <f>_xlfn.XLOOKUP(Table8[[#This Row],[Employee_id]],employees[employeeID],employees[employeeName],"Not found",0)</f>
        <v>Andrew Fuller</v>
      </c>
      <c r="L211" s="1">
        <f>_xlfn.XLOOKUP(Table8[[#This Row],[orderId]],orders[orderID],orders[orderDate],"not found",0)</f>
        <v>41558</v>
      </c>
      <c r="M211" s="1">
        <f>VLOOKUP(Table8[[#This Row],[orderId]],orders[],6,0)</f>
        <v>41561</v>
      </c>
      <c r="N211">
        <f>Table8[[#This Row],[Shipped date]]-Table8[[#This Row],[order_date]]</f>
        <v>3</v>
      </c>
    </row>
    <row r="212" spans="1:14" x14ac:dyDescent="0.35">
      <c r="A212" s="2">
        <v>10327</v>
      </c>
      <c r="B212" s="11">
        <v>11</v>
      </c>
      <c r="C212" s="5">
        <v>16.8</v>
      </c>
      <c r="D212" s="8">
        <v>50</v>
      </c>
      <c r="E212" s="2" t="str">
        <f>_xlfn.XLOOKUP(B212,products[productID],products[productName],"Not available",0)</f>
        <v>Queso Cabrales</v>
      </c>
      <c r="F212">
        <f>_xlfn.XLOOKUP(B212,products[productID],products[categoryID],"Not found",0)</f>
        <v>4</v>
      </c>
      <c r="G212" t="str">
        <f>_xlfn.XLOOKUP(F212,categories[categoryID],categories[categoryName],"not found",0)</f>
        <v>Dairy Products</v>
      </c>
      <c r="H212" s="4">
        <f>Table8[[#This Row],[Unit_price]]*Table8[[#This Row],[Quantity_sold]]</f>
        <v>840</v>
      </c>
      <c r="I212" t="str">
        <f>_xlfn.XLOOKUP(Table8[[#This Row],[orderId]],orders[orderID],orders[customerID],"not seen",0)</f>
        <v>FOLKO</v>
      </c>
      <c r="J212">
        <f>_xlfn.XLOOKUP(Table8[[#This Row],[orderId]],orders[orderID],orders[employeeID],"not found",0)</f>
        <v>2</v>
      </c>
      <c r="K212" t="str">
        <f>_xlfn.XLOOKUP(Table8[[#This Row],[Employee_id]],employees[employeeID],employees[employeeName],"Not found",0)</f>
        <v>Andrew Fuller</v>
      </c>
      <c r="L212" s="1">
        <f>_xlfn.XLOOKUP(Table8[[#This Row],[orderId]],orders[orderID],orders[orderDate],"not found",0)</f>
        <v>41558</v>
      </c>
      <c r="M212" s="1">
        <f>VLOOKUP(Table8[[#This Row],[orderId]],orders[],6,0)</f>
        <v>41561</v>
      </c>
      <c r="N212">
        <f>Table8[[#This Row],[Shipped date]]-Table8[[#This Row],[order_date]]</f>
        <v>3</v>
      </c>
    </row>
    <row r="213" spans="1:14" x14ac:dyDescent="0.35">
      <c r="A213" s="3">
        <v>10327</v>
      </c>
      <c r="B213" s="12">
        <v>30</v>
      </c>
      <c r="C213" s="6">
        <v>20.7</v>
      </c>
      <c r="D213" s="9">
        <v>35</v>
      </c>
      <c r="E213" s="2" t="str">
        <f>_xlfn.XLOOKUP(B213,products[productID],products[productName],"Not available",0)</f>
        <v>Nord-Ost Matjeshering</v>
      </c>
      <c r="F213">
        <f>_xlfn.XLOOKUP(B213,products[productID],products[categoryID],"Not found",0)</f>
        <v>8</v>
      </c>
      <c r="G213" t="str">
        <f>_xlfn.XLOOKUP(F213,categories[categoryID],categories[categoryName],"not found",0)</f>
        <v>Seafood</v>
      </c>
      <c r="H213" s="4">
        <f>Table8[[#This Row],[Unit_price]]*Table8[[#This Row],[Quantity_sold]]</f>
        <v>724.5</v>
      </c>
      <c r="I213" t="str">
        <f>_xlfn.XLOOKUP(Table8[[#This Row],[orderId]],orders[orderID],orders[customerID],"not seen",0)</f>
        <v>FOLKO</v>
      </c>
      <c r="J213">
        <f>_xlfn.XLOOKUP(Table8[[#This Row],[orderId]],orders[orderID],orders[employeeID],"not found",0)</f>
        <v>2</v>
      </c>
      <c r="K213" t="str">
        <f>_xlfn.XLOOKUP(Table8[[#This Row],[Employee_id]],employees[employeeID],employees[employeeName],"Not found",0)</f>
        <v>Andrew Fuller</v>
      </c>
      <c r="L213" s="1">
        <f>_xlfn.XLOOKUP(Table8[[#This Row],[orderId]],orders[orderID],orders[orderDate],"not found",0)</f>
        <v>41558</v>
      </c>
      <c r="M213" s="1">
        <f>VLOOKUP(Table8[[#This Row],[orderId]],orders[],6,0)</f>
        <v>41561</v>
      </c>
      <c r="N213">
        <f>Table8[[#This Row],[Shipped date]]-Table8[[#This Row],[order_date]]</f>
        <v>3</v>
      </c>
    </row>
    <row r="214" spans="1:14" x14ac:dyDescent="0.35">
      <c r="A214" s="2">
        <v>10327</v>
      </c>
      <c r="B214" s="11">
        <v>58</v>
      </c>
      <c r="C214" s="5">
        <v>10.6</v>
      </c>
      <c r="D214" s="8">
        <v>30</v>
      </c>
      <c r="E214" s="2" t="str">
        <f>_xlfn.XLOOKUP(B214,products[productID],products[productName],"Not available",0)</f>
        <v>Escargots de Bourgogne</v>
      </c>
      <c r="F214">
        <f>_xlfn.XLOOKUP(B214,products[productID],products[categoryID],"Not found",0)</f>
        <v>8</v>
      </c>
      <c r="G214" t="str">
        <f>_xlfn.XLOOKUP(F214,categories[categoryID],categories[categoryName],"not found",0)</f>
        <v>Seafood</v>
      </c>
      <c r="H214" s="4">
        <f>Table8[[#This Row],[Unit_price]]*Table8[[#This Row],[Quantity_sold]]</f>
        <v>318</v>
      </c>
      <c r="I214" t="str">
        <f>_xlfn.XLOOKUP(Table8[[#This Row],[orderId]],orders[orderID],orders[customerID],"not seen",0)</f>
        <v>FOLKO</v>
      </c>
      <c r="J214">
        <f>_xlfn.XLOOKUP(Table8[[#This Row],[orderId]],orders[orderID],orders[employeeID],"not found",0)</f>
        <v>2</v>
      </c>
      <c r="K214" t="str">
        <f>_xlfn.XLOOKUP(Table8[[#This Row],[Employee_id]],employees[employeeID],employees[employeeName],"Not found",0)</f>
        <v>Andrew Fuller</v>
      </c>
      <c r="L214" s="1">
        <f>_xlfn.XLOOKUP(Table8[[#This Row],[orderId]],orders[orderID],orders[orderDate],"not found",0)</f>
        <v>41558</v>
      </c>
      <c r="M214" s="1">
        <f>VLOOKUP(Table8[[#This Row],[orderId]],orders[],6,0)</f>
        <v>41561</v>
      </c>
      <c r="N214">
        <f>Table8[[#This Row],[Shipped date]]-Table8[[#This Row],[order_date]]</f>
        <v>3</v>
      </c>
    </row>
    <row r="215" spans="1:14" x14ac:dyDescent="0.35">
      <c r="A215" s="3">
        <v>10328</v>
      </c>
      <c r="B215" s="12">
        <v>59</v>
      </c>
      <c r="C215" s="6">
        <v>44</v>
      </c>
      <c r="D215" s="9">
        <v>9</v>
      </c>
      <c r="E215" s="2" t="str">
        <f>_xlfn.XLOOKUP(B215,products[productID],products[productName],"Not available",0)</f>
        <v>Raclette Courdavault</v>
      </c>
      <c r="F215">
        <f>_xlfn.XLOOKUP(B215,products[productID],products[categoryID],"Not found",0)</f>
        <v>4</v>
      </c>
      <c r="G215" t="str">
        <f>_xlfn.XLOOKUP(F215,categories[categoryID],categories[categoryName],"not found",0)</f>
        <v>Dairy Products</v>
      </c>
      <c r="H215" s="4">
        <f>Table8[[#This Row],[Unit_price]]*Table8[[#This Row],[Quantity_sold]]</f>
        <v>396</v>
      </c>
      <c r="I215" t="str">
        <f>_xlfn.XLOOKUP(Table8[[#This Row],[orderId]],orders[orderID],orders[customerID],"not seen",0)</f>
        <v>FURIB</v>
      </c>
      <c r="J215">
        <f>_xlfn.XLOOKUP(Table8[[#This Row],[orderId]],orders[orderID],orders[employeeID],"not found",0)</f>
        <v>4</v>
      </c>
      <c r="K215" t="str">
        <f>_xlfn.XLOOKUP(Table8[[#This Row],[Employee_id]],employees[employeeID],employees[employeeName],"Not found",0)</f>
        <v>Margaret Peacock</v>
      </c>
      <c r="L215" s="1">
        <f>_xlfn.XLOOKUP(Table8[[#This Row],[orderId]],orders[orderID],orders[orderDate],"not found",0)</f>
        <v>41561</v>
      </c>
      <c r="M215" s="1">
        <f>VLOOKUP(Table8[[#This Row],[orderId]],orders[],6,0)</f>
        <v>41564</v>
      </c>
      <c r="N215">
        <f>Table8[[#This Row],[Shipped date]]-Table8[[#This Row],[order_date]]</f>
        <v>3</v>
      </c>
    </row>
    <row r="216" spans="1:14" x14ac:dyDescent="0.35">
      <c r="A216" s="2">
        <v>10328</v>
      </c>
      <c r="B216" s="11">
        <v>65</v>
      </c>
      <c r="C216" s="5">
        <v>16.8</v>
      </c>
      <c r="D216" s="8">
        <v>40</v>
      </c>
      <c r="E216" s="2" t="str">
        <f>_xlfn.XLOOKUP(B216,products[productID],products[productName],"Not available",0)</f>
        <v>Louisiana Fiery Hot Pepper Sauce</v>
      </c>
      <c r="F216">
        <f>_xlfn.XLOOKUP(B216,products[productID],products[categoryID],"Not found",0)</f>
        <v>2</v>
      </c>
      <c r="G216" t="str">
        <f>_xlfn.XLOOKUP(F216,categories[categoryID],categories[categoryName],"not found",0)</f>
        <v>Condiments</v>
      </c>
      <c r="H216" s="4">
        <f>Table8[[#This Row],[Unit_price]]*Table8[[#This Row],[Quantity_sold]]</f>
        <v>672</v>
      </c>
      <c r="I216" t="str">
        <f>_xlfn.XLOOKUP(Table8[[#This Row],[orderId]],orders[orderID],orders[customerID],"not seen",0)</f>
        <v>FURIB</v>
      </c>
      <c r="J216">
        <f>_xlfn.XLOOKUP(Table8[[#This Row],[orderId]],orders[orderID],orders[employeeID],"not found",0)</f>
        <v>4</v>
      </c>
      <c r="K216" t="str">
        <f>_xlfn.XLOOKUP(Table8[[#This Row],[Employee_id]],employees[employeeID],employees[employeeName],"Not found",0)</f>
        <v>Margaret Peacock</v>
      </c>
      <c r="L216" s="1">
        <f>_xlfn.XLOOKUP(Table8[[#This Row],[orderId]],orders[orderID],orders[orderDate],"not found",0)</f>
        <v>41561</v>
      </c>
      <c r="M216" s="1">
        <f>VLOOKUP(Table8[[#This Row],[orderId]],orders[],6,0)</f>
        <v>41564</v>
      </c>
      <c r="N216">
        <f>Table8[[#This Row],[Shipped date]]-Table8[[#This Row],[order_date]]</f>
        <v>3</v>
      </c>
    </row>
    <row r="217" spans="1:14" x14ac:dyDescent="0.35">
      <c r="A217" s="3">
        <v>10328</v>
      </c>
      <c r="B217" s="12">
        <v>68</v>
      </c>
      <c r="C217" s="6">
        <v>10</v>
      </c>
      <c r="D217" s="9">
        <v>10</v>
      </c>
      <c r="E217" s="2" t="str">
        <f>_xlfn.XLOOKUP(B217,products[productID],products[productName],"Not available",0)</f>
        <v>Scottish Longbreads</v>
      </c>
      <c r="F217">
        <f>_xlfn.XLOOKUP(B217,products[productID],products[categoryID],"Not found",0)</f>
        <v>3</v>
      </c>
      <c r="G217" t="str">
        <f>_xlfn.XLOOKUP(F217,categories[categoryID],categories[categoryName],"not found",0)</f>
        <v>Confections</v>
      </c>
      <c r="H217" s="4">
        <f>Table8[[#This Row],[Unit_price]]*Table8[[#This Row],[Quantity_sold]]</f>
        <v>100</v>
      </c>
      <c r="I217" t="str">
        <f>_xlfn.XLOOKUP(Table8[[#This Row],[orderId]],orders[orderID],orders[customerID],"not seen",0)</f>
        <v>FURIB</v>
      </c>
      <c r="J217">
        <f>_xlfn.XLOOKUP(Table8[[#This Row],[orderId]],orders[orderID],orders[employeeID],"not found",0)</f>
        <v>4</v>
      </c>
      <c r="K217" t="str">
        <f>_xlfn.XLOOKUP(Table8[[#This Row],[Employee_id]],employees[employeeID],employees[employeeName],"Not found",0)</f>
        <v>Margaret Peacock</v>
      </c>
      <c r="L217" s="1">
        <f>_xlfn.XLOOKUP(Table8[[#This Row],[orderId]],orders[orderID],orders[orderDate],"not found",0)</f>
        <v>41561</v>
      </c>
      <c r="M217" s="1">
        <f>VLOOKUP(Table8[[#This Row],[orderId]],orders[],6,0)</f>
        <v>41564</v>
      </c>
      <c r="N217">
        <f>Table8[[#This Row],[Shipped date]]-Table8[[#This Row],[order_date]]</f>
        <v>3</v>
      </c>
    </row>
    <row r="218" spans="1:14" x14ac:dyDescent="0.35">
      <c r="A218" s="2">
        <v>10329</v>
      </c>
      <c r="B218" s="11">
        <v>19</v>
      </c>
      <c r="C218" s="5">
        <v>7.3</v>
      </c>
      <c r="D218" s="8">
        <v>10</v>
      </c>
      <c r="E218" s="2" t="str">
        <f>_xlfn.XLOOKUP(B218,products[productID],products[productName],"Not available",0)</f>
        <v>Teatime Chocolate Biscuits</v>
      </c>
      <c r="F218">
        <f>_xlfn.XLOOKUP(B218,products[productID],products[categoryID],"Not found",0)</f>
        <v>3</v>
      </c>
      <c r="G218" t="str">
        <f>_xlfn.XLOOKUP(F218,categories[categoryID],categories[categoryName],"not found",0)</f>
        <v>Confections</v>
      </c>
      <c r="H218" s="4">
        <f>Table8[[#This Row],[Unit_price]]*Table8[[#This Row],[Quantity_sold]]</f>
        <v>73</v>
      </c>
      <c r="I218" t="str">
        <f>_xlfn.XLOOKUP(Table8[[#This Row],[orderId]],orders[orderID],orders[customerID],"not seen",0)</f>
        <v>SPLIR</v>
      </c>
      <c r="J218">
        <f>_xlfn.XLOOKUP(Table8[[#This Row],[orderId]],orders[orderID],orders[employeeID],"not found",0)</f>
        <v>4</v>
      </c>
      <c r="K218" t="str">
        <f>_xlfn.XLOOKUP(Table8[[#This Row],[Employee_id]],employees[employeeID],employees[employeeName],"Not found",0)</f>
        <v>Margaret Peacock</v>
      </c>
      <c r="L218" s="1">
        <f>_xlfn.XLOOKUP(Table8[[#This Row],[orderId]],orders[orderID],orders[orderDate],"not found",0)</f>
        <v>41562</v>
      </c>
      <c r="M218" s="1">
        <f>VLOOKUP(Table8[[#This Row],[orderId]],orders[],6,0)</f>
        <v>41570</v>
      </c>
      <c r="N218">
        <f>Table8[[#This Row],[Shipped date]]-Table8[[#This Row],[order_date]]</f>
        <v>8</v>
      </c>
    </row>
    <row r="219" spans="1:14" x14ac:dyDescent="0.35">
      <c r="A219" s="3">
        <v>10329</v>
      </c>
      <c r="B219" s="12">
        <v>30</v>
      </c>
      <c r="C219" s="6">
        <v>20.7</v>
      </c>
      <c r="D219" s="9">
        <v>8</v>
      </c>
      <c r="E219" s="2" t="str">
        <f>_xlfn.XLOOKUP(B219,products[productID],products[productName],"Not available",0)</f>
        <v>Nord-Ost Matjeshering</v>
      </c>
      <c r="F219">
        <f>_xlfn.XLOOKUP(B219,products[productID],products[categoryID],"Not found",0)</f>
        <v>8</v>
      </c>
      <c r="G219" t="str">
        <f>_xlfn.XLOOKUP(F219,categories[categoryID],categories[categoryName],"not found",0)</f>
        <v>Seafood</v>
      </c>
      <c r="H219" s="4">
        <f>Table8[[#This Row],[Unit_price]]*Table8[[#This Row],[Quantity_sold]]</f>
        <v>165.6</v>
      </c>
      <c r="I219" t="str">
        <f>_xlfn.XLOOKUP(Table8[[#This Row],[orderId]],orders[orderID],orders[customerID],"not seen",0)</f>
        <v>SPLIR</v>
      </c>
      <c r="J219">
        <f>_xlfn.XLOOKUP(Table8[[#This Row],[orderId]],orders[orderID],orders[employeeID],"not found",0)</f>
        <v>4</v>
      </c>
      <c r="K219" t="str">
        <f>_xlfn.XLOOKUP(Table8[[#This Row],[Employee_id]],employees[employeeID],employees[employeeName],"Not found",0)</f>
        <v>Margaret Peacock</v>
      </c>
      <c r="L219" s="1">
        <f>_xlfn.XLOOKUP(Table8[[#This Row],[orderId]],orders[orderID],orders[orderDate],"not found",0)</f>
        <v>41562</v>
      </c>
      <c r="M219" s="1">
        <f>VLOOKUP(Table8[[#This Row],[orderId]],orders[],6,0)</f>
        <v>41570</v>
      </c>
      <c r="N219">
        <f>Table8[[#This Row],[Shipped date]]-Table8[[#This Row],[order_date]]</f>
        <v>8</v>
      </c>
    </row>
    <row r="220" spans="1:14" x14ac:dyDescent="0.35">
      <c r="A220" s="2">
        <v>10329</v>
      </c>
      <c r="B220" s="11">
        <v>38</v>
      </c>
      <c r="C220" s="5">
        <v>210.8</v>
      </c>
      <c r="D220" s="8">
        <v>20</v>
      </c>
      <c r="E220" s="2" t="str">
        <f>_xlfn.XLOOKUP(B220,products[productID],products[productName],"Not available",0)</f>
        <v>Côte de Blaye</v>
      </c>
      <c r="F220">
        <f>_xlfn.XLOOKUP(B220,products[productID],products[categoryID],"Not found",0)</f>
        <v>1</v>
      </c>
      <c r="G220" t="str">
        <f>_xlfn.XLOOKUP(F220,categories[categoryID],categories[categoryName],"not found",0)</f>
        <v>Beverages</v>
      </c>
      <c r="H220" s="4">
        <f>Table8[[#This Row],[Unit_price]]*Table8[[#This Row],[Quantity_sold]]</f>
        <v>4216</v>
      </c>
      <c r="I220" t="str">
        <f>_xlfn.XLOOKUP(Table8[[#This Row],[orderId]],orders[orderID],orders[customerID],"not seen",0)</f>
        <v>SPLIR</v>
      </c>
      <c r="J220">
        <f>_xlfn.XLOOKUP(Table8[[#This Row],[orderId]],orders[orderID],orders[employeeID],"not found",0)</f>
        <v>4</v>
      </c>
      <c r="K220" t="str">
        <f>_xlfn.XLOOKUP(Table8[[#This Row],[Employee_id]],employees[employeeID],employees[employeeName],"Not found",0)</f>
        <v>Margaret Peacock</v>
      </c>
      <c r="L220" s="1">
        <f>_xlfn.XLOOKUP(Table8[[#This Row],[orderId]],orders[orderID],orders[orderDate],"not found",0)</f>
        <v>41562</v>
      </c>
      <c r="M220" s="1">
        <f>VLOOKUP(Table8[[#This Row],[orderId]],orders[],6,0)</f>
        <v>41570</v>
      </c>
      <c r="N220">
        <f>Table8[[#This Row],[Shipped date]]-Table8[[#This Row],[order_date]]</f>
        <v>8</v>
      </c>
    </row>
    <row r="221" spans="1:14" x14ac:dyDescent="0.35">
      <c r="A221" s="3">
        <v>10329</v>
      </c>
      <c r="B221" s="12">
        <v>56</v>
      </c>
      <c r="C221" s="6">
        <v>30.4</v>
      </c>
      <c r="D221" s="9">
        <v>12</v>
      </c>
      <c r="E221" s="2" t="str">
        <f>_xlfn.XLOOKUP(B221,products[productID],products[productName],"Not available",0)</f>
        <v>Gnocchi di nonna Alice</v>
      </c>
      <c r="F221">
        <f>_xlfn.XLOOKUP(B221,products[productID],products[categoryID],"Not found",0)</f>
        <v>5</v>
      </c>
      <c r="G221" t="str">
        <f>_xlfn.XLOOKUP(F221,categories[categoryID],categories[categoryName],"not found",0)</f>
        <v>Grains &amp; Cereals</v>
      </c>
      <c r="H221" s="4">
        <f>Table8[[#This Row],[Unit_price]]*Table8[[#This Row],[Quantity_sold]]</f>
        <v>364.79999999999995</v>
      </c>
      <c r="I221" t="str">
        <f>_xlfn.XLOOKUP(Table8[[#This Row],[orderId]],orders[orderID],orders[customerID],"not seen",0)</f>
        <v>SPLIR</v>
      </c>
      <c r="J221">
        <f>_xlfn.XLOOKUP(Table8[[#This Row],[orderId]],orders[orderID],orders[employeeID],"not found",0)</f>
        <v>4</v>
      </c>
      <c r="K221" t="str">
        <f>_xlfn.XLOOKUP(Table8[[#This Row],[Employee_id]],employees[employeeID],employees[employeeName],"Not found",0)</f>
        <v>Margaret Peacock</v>
      </c>
      <c r="L221" s="1">
        <f>_xlfn.XLOOKUP(Table8[[#This Row],[orderId]],orders[orderID],orders[orderDate],"not found",0)</f>
        <v>41562</v>
      </c>
      <c r="M221" s="1">
        <f>VLOOKUP(Table8[[#This Row],[orderId]],orders[],6,0)</f>
        <v>41570</v>
      </c>
      <c r="N221">
        <f>Table8[[#This Row],[Shipped date]]-Table8[[#This Row],[order_date]]</f>
        <v>8</v>
      </c>
    </row>
    <row r="222" spans="1:14" x14ac:dyDescent="0.35">
      <c r="A222" s="2">
        <v>10330</v>
      </c>
      <c r="B222" s="11">
        <v>26</v>
      </c>
      <c r="C222" s="5">
        <v>24.9</v>
      </c>
      <c r="D222" s="8">
        <v>50</v>
      </c>
      <c r="E222" s="2" t="str">
        <f>_xlfn.XLOOKUP(B222,products[productID],products[productName],"Not available",0)</f>
        <v>Gumbär Gummibärchen</v>
      </c>
      <c r="F222">
        <f>_xlfn.XLOOKUP(B222,products[productID],products[categoryID],"Not found",0)</f>
        <v>3</v>
      </c>
      <c r="G222" t="str">
        <f>_xlfn.XLOOKUP(F222,categories[categoryID],categories[categoryName],"not found",0)</f>
        <v>Confections</v>
      </c>
      <c r="H222" s="4">
        <f>Table8[[#This Row],[Unit_price]]*Table8[[#This Row],[Quantity_sold]]</f>
        <v>1245</v>
      </c>
      <c r="I222" t="str">
        <f>_xlfn.XLOOKUP(Table8[[#This Row],[orderId]],orders[orderID],orders[customerID],"not seen",0)</f>
        <v>LILAS</v>
      </c>
      <c r="J222">
        <f>_xlfn.XLOOKUP(Table8[[#This Row],[orderId]],orders[orderID],orders[employeeID],"not found",0)</f>
        <v>3</v>
      </c>
      <c r="K222" t="str">
        <f>_xlfn.XLOOKUP(Table8[[#This Row],[Employee_id]],employees[employeeID],employees[employeeName],"Not found",0)</f>
        <v>Janet Leverling</v>
      </c>
      <c r="L222" s="1">
        <f>_xlfn.XLOOKUP(Table8[[#This Row],[orderId]],orders[orderID],orders[orderDate],"not found",0)</f>
        <v>41563</v>
      </c>
      <c r="M222" s="1">
        <f>VLOOKUP(Table8[[#This Row],[orderId]],orders[],6,0)</f>
        <v>41575</v>
      </c>
      <c r="N222">
        <f>Table8[[#This Row],[Shipped date]]-Table8[[#This Row],[order_date]]</f>
        <v>12</v>
      </c>
    </row>
    <row r="223" spans="1:14" x14ac:dyDescent="0.35">
      <c r="A223" s="3">
        <v>10330</v>
      </c>
      <c r="B223" s="12">
        <v>72</v>
      </c>
      <c r="C223" s="6">
        <v>27.8</v>
      </c>
      <c r="D223" s="9">
        <v>25</v>
      </c>
      <c r="E223" s="2" t="str">
        <f>_xlfn.XLOOKUP(B223,products[productID],products[productName],"Not available",0)</f>
        <v>Mozzarella di Giovanni</v>
      </c>
      <c r="F223">
        <f>_xlfn.XLOOKUP(B223,products[productID],products[categoryID],"Not found",0)</f>
        <v>4</v>
      </c>
      <c r="G223" t="str">
        <f>_xlfn.XLOOKUP(F223,categories[categoryID],categories[categoryName],"not found",0)</f>
        <v>Dairy Products</v>
      </c>
      <c r="H223" s="4">
        <f>Table8[[#This Row],[Unit_price]]*Table8[[#This Row],[Quantity_sold]]</f>
        <v>695</v>
      </c>
      <c r="I223" t="str">
        <f>_xlfn.XLOOKUP(Table8[[#This Row],[orderId]],orders[orderID],orders[customerID],"not seen",0)</f>
        <v>LILAS</v>
      </c>
      <c r="J223">
        <f>_xlfn.XLOOKUP(Table8[[#This Row],[orderId]],orders[orderID],orders[employeeID],"not found",0)</f>
        <v>3</v>
      </c>
      <c r="K223" t="str">
        <f>_xlfn.XLOOKUP(Table8[[#This Row],[Employee_id]],employees[employeeID],employees[employeeName],"Not found",0)</f>
        <v>Janet Leverling</v>
      </c>
      <c r="L223" s="1">
        <f>_xlfn.XLOOKUP(Table8[[#This Row],[orderId]],orders[orderID],orders[orderDate],"not found",0)</f>
        <v>41563</v>
      </c>
      <c r="M223" s="1">
        <f>VLOOKUP(Table8[[#This Row],[orderId]],orders[],6,0)</f>
        <v>41575</v>
      </c>
      <c r="N223">
        <f>Table8[[#This Row],[Shipped date]]-Table8[[#This Row],[order_date]]</f>
        <v>12</v>
      </c>
    </row>
    <row r="224" spans="1:14" x14ac:dyDescent="0.35">
      <c r="A224" s="2">
        <v>10331</v>
      </c>
      <c r="B224" s="11">
        <v>54</v>
      </c>
      <c r="C224" s="5">
        <v>5.9</v>
      </c>
      <c r="D224" s="8">
        <v>15</v>
      </c>
      <c r="E224" s="2" t="str">
        <f>_xlfn.XLOOKUP(B224,products[productID],products[productName],"Not available",0)</f>
        <v>Tourtière</v>
      </c>
      <c r="F224">
        <f>_xlfn.XLOOKUP(B224,products[productID],products[categoryID],"Not found",0)</f>
        <v>6</v>
      </c>
      <c r="G224" t="str">
        <f>_xlfn.XLOOKUP(F224,categories[categoryID],categories[categoryName],"not found",0)</f>
        <v>Meat &amp; Poultry</v>
      </c>
      <c r="H224" s="4">
        <f>Table8[[#This Row],[Unit_price]]*Table8[[#This Row],[Quantity_sold]]</f>
        <v>88.5</v>
      </c>
      <c r="I224" t="str">
        <f>_xlfn.XLOOKUP(Table8[[#This Row],[orderId]],orders[orderID],orders[customerID],"not seen",0)</f>
        <v>BONAP</v>
      </c>
      <c r="J224">
        <f>_xlfn.XLOOKUP(Table8[[#This Row],[orderId]],orders[orderID],orders[employeeID],"not found",0)</f>
        <v>9</v>
      </c>
      <c r="K224" t="str">
        <f>_xlfn.XLOOKUP(Table8[[#This Row],[Employee_id]],employees[employeeID],employees[employeeName],"Not found",0)</f>
        <v>Anne Dodsworth</v>
      </c>
      <c r="L224" s="1">
        <f>_xlfn.XLOOKUP(Table8[[#This Row],[orderId]],orders[orderID],orders[orderDate],"not found",0)</f>
        <v>41563</v>
      </c>
      <c r="M224" s="1">
        <f>VLOOKUP(Table8[[#This Row],[orderId]],orders[],6,0)</f>
        <v>41568</v>
      </c>
      <c r="N224">
        <f>Table8[[#This Row],[Shipped date]]-Table8[[#This Row],[order_date]]</f>
        <v>5</v>
      </c>
    </row>
    <row r="225" spans="1:14" x14ac:dyDescent="0.35">
      <c r="A225" s="3">
        <v>10332</v>
      </c>
      <c r="B225" s="12">
        <v>18</v>
      </c>
      <c r="C225" s="6">
        <v>50</v>
      </c>
      <c r="D225" s="9">
        <v>40</v>
      </c>
      <c r="E225" s="2" t="str">
        <f>_xlfn.XLOOKUP(B225,products[productID],products[productName],"Not available",0)</f>
        <v>Carnarvon Tigers</v>
      </c>
      <c r="F225">
        <f>_xlfn.XLOOKUP(B225,products[productID],products[categoryID],"Not found",0)</f>
        <v>8</v>
      </c>
      <c r="G225" t="str">
        <f>_xlfn.XLOOKUP(F225,categories[categoryID],categories[categoryName],"not found",0)</f>
        <v>Seafood</v>
      </c>
      <c r="H225" s="4">
        <f>Table8[[#This Row],[Unit_price]]*Table8[[#This Row],[Quantity_sold]]</f>
        <v>2000</v>
      </c>
      <c r="I225" t="str">
        <f>_xlfn.XLOOKUP(Table8[[#This Row],[orderId]],orders[orderID],orders[customerID],"not seen",0)</f>
        <v>MEREP</v>
      </c>
      <c r="J225">
        <f>_xlfn.XLOOKUP(Table8[[#This Row],[orderId]],orders[orderID],orders[employeeID],"not found",0)</f>
        <v>3</v>
      </c>
      <c r="K225" t="str">
        <f>_xlfn.XLOOKUP(Table8[[#This Row],[Employee_id]],employees[employeeID],employees[employeeName],"Not found",0)</f>
        <v>Janet Leverling</v>
      </c>
      <c r="L225" s="1">
        <f>_xlfn.XLOOKUP(Table8[[#This Row],[orderId]],orders[orderID],orders[orderDate],"not found",0)</f>
        <v>41564</v>
      </c>
      <c r="M225" s="1">
        <f>VLOOKUP(Table8[[#This Row],[orderId]],orders[],6,0)</f>
        <v>41568</v>
      </c>
      <c r="N225">
        <f>Table8[[#This Row],[Shipped date]]-Table8[[#This Row],[order_date]]</f>
        <v>4</v>
      </c>
    </row>
    <row r="226" spans="1:14" x14ac:dyDescent="0.35">
      <c r="A226" s="2">
        <v>10332</v>
      </c>
      <c r="B226" s="11">
        <v>42</v>
      </c>
      <c r="C226" s="5">
        <v>11.2</v>
      </c>
      <c r="D226" s="8">
        <v>10</v>
      </c>
      <c r="E226" s="2" t="str">
        <f>_xlfn.XLOOKUP(B226,products[productID],products[productName],"Not available",0)</f>
        <v>Singaporean Hokkien Fried Mee</v>
      </c>
      <c r="F226">
        <f>_xlfn.XLOOKUP(B226,products[productID],products[categoryID],"Not found",0)</f>
        <v>5</v>
      </c>
      <c r="G226" t="str">
        <f>_xlfn.XLOOKUP(F226,categories[categoryID],categories[categoryName],"not found",0)</f>
        <v>Grains &amp; Cereals</v>
      </c>
      <c r="H226" s="4">
        <f>Table8[[#This Row],[Unit_price]]*Table8[[#This Row],[Quantity_sold]]</f>
        <v>112</v>
      </c>
      <c r="I226" t="str">
        <f>_xlfn.XLOOKUP(Table8[[#This Row],[orderId]],orders[orderID],orders[customerID],"not seen",0)</f>
        <v>MEREP</v>
      </c>
      <c r="J226">
        <f>_xlfn.XLOOKUP(Table8[[#This Row],[orderId]],orders[orderID],orders[employeeID],"not found",0)</f>
        <v>3</v>
      </c>
      <c r="K226" t="str">
        <f>_xlfn.XLOOKUP(Table8[[#This Row],[Employee_id]],employees[employeeID],employees[employeeName],"Not found",0)</f>
        <v>Janet Leverling</v>
      </c>
      <c r="L226" s="1">
        <f>_xlfn.XLOOKUP(Table8[[#This Row],[orderId]],orders[orderID],orders[orderDate],"not found",0)</f>
        <v>41564</v>
      </c>
      <c r="M226" s="1">
        <f>VLOOKUP(Table8[[#This Row],[orderId]],orders[],6,0)</f>
        <v>41568</v>
      </c>
      <c r="N226">
        <f>Table8[[#This Row],[Shipped date]]-Table8[[#This Row],[order_date]]</f>
        <v>4</v>
      </c>
    </row>
    <row r="227" spans="1:14" x14ac:dyDescent="0.35">
      <c r="A227" s="3">
        <v>10332</v>
      </c>
      <c r="B227" s="12">
        <v>47</v>
      </c>
      <c r="C227" s="6">
        <v>7.6</v>
      </c>
      <c r="D227" s="9">
        <v>16</v>
      </c>
      <c r="E227" s="2" t="str">
        <f>_xlfn.XLOOKUP(B227,products[productID],products[productName],"Not available",0)</f>
        <v>Zaanse koeken</v>
      </c>
      <c r="F227">
        <f>_xlfn.XLOOKUP(B227,products[productID],products[categoryID],"Not found",0)</f>
        <v>3</v>
      </c>
      <c r="G227" t="str">
        <f>_xlfn.XLOOKUP(F227,categories[categoryID],categories[categoryName],"not found",0)</f>
        <v>Confections</v>
      </c>
      <c r="H227" s="4">
        <f>Table8[[#This Row],[Unit_price]]*Table8[[#This Row],[Quantity_sold]]</f>
        <v>121.6</v>
      </c>
      <c r="I227" t="str">
        <f>_xlfn.XLOOKUP(Table8[[#This Row],[orderId]],orders[orderID],orders[customerID],"not seen",0)</f>
        <v>MEREP</v>
      </c>
      <c r="J227">
        <f>_xlfn.XLOOKUP(Table8[[#This Row],[orderId]],orders[orderID],orders[employeeID],"not found",0)</f>
        <v>3</v>
      </c>
      <c r="K227" t="str">
        <f>_xlfn.XLOOKUP(Table8[[#This Row],[Employee_id]],employees[employeeID],employees[employeeName],"Not found",0)</f>
        <v>Janet Leverling</v>
      </c>
      <c r="L227" s="1">
        <f>_xlfn.XLOOKUP(Table8[[#This Row],[orderId]],orders[orderID],orders[orderDate],"not found",0)</f>
        <v>41564</v>
      </c>
      <c r="M227" s="1">
        <f>VLOOKUP(Table8[[#This Row],[orderId]],orders[],6,0)</f>
        <v>41568</v>
      </c>
      <c r="N227">
        <f>Table8[[#This Row],[Shipped date]]-Table8[[#This Row],[order_date]]</f>
        <v>4</v>
      </c>
    </row>
    <row r="228" spans="1:14" x14ac:dyDescent="0.35">
      <c r="A228" s="2">
        <v>10333</v>
      </c>
      <c r="B228" s="11">
        <v>14</v>
      </c>
      <c r="C228" s="5">
        <v>18.600000000000001</v>
      </c>
      <c r="D228" s="8">
        <v>10</v>
      </c>
      <c r="E228" s="2" t="str">
        <f>_xlfn.XLOOKUP(B228,products[productID],products[productName],"Not available",0)</f>
        <v>Tofu</v>
      </c>
      <c r="F228">
        <f>_xlfn.XLOOKUP(B228,products[productID],products[categoryID],"Not found",0)</f>
        <v>7</v>
      </c>
      <c r="G228" t="str">
        <f>_xlfn.XLOOKUP(F228,categories[categoryID],categories[categoryName],"not found",0)</f>
        <v>Produce</v>
      </c>
      <c r="H228" s="4">
        <f>Table8[[#This Row],[Unit_price]]*Table8[[#This Row],[Quantity_sold]]</f>
        <v>186</v>
      </c>
      <c r="I228" t="str">
        <f>_xlfn.XLOOKUP(Table8[[#This Row],[orderId]],orders[orderID],orders[customerID],"not seen",0)</f>
        <v>WARTH</v>
      </c>
      <c r="J228">
        <f>_xlfn.XLOOKUP(Table8[[#This Row],[orderId]],orders[orderID],orders[employeeID],"not found",0)</f>
        <v>5</v>
      </c>
      <c r="K228" t="str">
        <f>_xlfn.XLOOKUP(Table8[[#This Row],[Employee_id]],employees[employeeID],employees[employeeName],"Not found",0)</f>
        <v>Steven Buchanan</v>
      </c>
      <c r="L228" s="1">
        <f>_xlfn.XLOOKUP(Table8[[#This Row],[orderId]],orders[orderID],orders[orderDate],"not found",0)</f>
        <v>41565</v>
      </c>
      <c r="M228" s="1">
        <f>VLOOKUP(Table8[[#This Row],[orderId]],orders[],6,0)</f>
        <v>41572</v>
      </c>
      <c r="N228">
        <f>Table8[[#This Row],[Shipped date]]-Table8[[#This Row],[order_date]]</f>
        <v>7</v>
      </c>
    </row>
    <row r="229" spans="1:14" x14ac:dyDescent="0.35">
      <c r="A229" s="3">
        <v>10333</v>
      </c>
      <c r="B229" s="12">
        <v>21</v>
      </c>
      <c r="C229" s="6">
        <v>8</v>
      </c>
      <c r="D229" s="9">
        <v>10</v>
      </c>
      <c r="E229" s="2" t="str">
        <f>_xlfn.XLOOKUP(B229,products[productID],products[productName],"Not available",0)</f>
        <v>Sir Rodney's Scones</v>
      </c>
      <c r="F229">
        <f>_xlfn.XLOOKUP(B229,products[productID],products[categoryID],"Not found",0)</f>
        <v>3</v>
      </c>
      <c r="G229" t="str">
        <f>_xlfn.XLOOKUP(F229,categories[categoryID],categories[categoryName],"not found",0)</f>
        <v>Confections</v>
      </c>
      <c r="H229" s="4">
        <f>Table8[[#This Row],[Unit_price]]*Table8[[#This Row],[Quantity_sold]]</f>
        <v>80</v>
      </c>
      <c r="I229" t="str">
        <f>_xlfn.XLOOKUP(Table8[[#This Row],[orderId]],orders[orderID],orders[customerID],"not seen",0)</f>
        <v>WARTH</v>
      </c>
      <c r="J229">
        <f>_xlfn.XLOOKUP(Table8[[#This Row],[orderId]],orders[orderID],orders[employeeID],"not found",0)</f>
        <v>5</v>
      </c>
      <c r="K229" t="str">
        <f>_xlfn.XLOOKUP(Table8[[#This Row],[Employee_id]],employees[employeeID],employees[employeeName],"Not found",0)</f>
        <v>Steven Buchanan</v>
      </c>
      <c r="L229" s="1">
        <f>_xlfn.XLOOKUP(Table8[[#This Row],[orderId]],orders[orderID],orders[orderDate],"not found",0)</f>
        <v>41565</v>
      </c>
      <c r="M229" s="1">
        <f>VLOOKUP(Table8[[#This Row],[orderId]],orders[],6,0)</f>
        <v>41572</v>
      </c>
      <c r="N229">
        <f>Table8[[#This Row],[Shipped date]]-Table8[[#This Row],[order_date]]</f>
        <v>7</v>
      </c>
    </row>
    <row r="230" spans="1:14" x14ac:dyDescent="0.35">
      <c r="A230" s="2">
        <v>10333</v>
      </c>
      <c r="B230" s="11">
        <v>71</v>
      </c>
      <c r="C230" s="5">
        <v>17.2</v>
      </c>
      <c r="D230" s="8">
        <v>40</v>
      </c>
      <c r="E230" s="2" t="str">
        <f>_xlfn.XLOOKUP(B230,products[productID],products[productName],"Not available",0)</f>
        <v>Flotemysost</v>
      </c>
      <c r="F230">
        <f>_xlfn.XLOOKUP(B230,products[productID],products[categoryID],"Not found",0)</f>
        <v>4</v>
      </c>
      <c r="G230" t="str">
        <f>_xlfn.XLOOKUP(F230,categories[categoryID],categories[categoryName],"not found",0)</f>
        <v>Dairy Products</v>
      </c>
      <c r="H230" s="4">
        <f>Table8[[#This Row],[Unit_price]]*Table8[[#This Row],[Quantity_sold]]</f>
        <v>688</v>
      </c>
      <c r="I230" t="str">
        <f>_xlfn.XLOOKUP(Table8[[#This Row],[orderId]],orders[orderID],orders[customerID],"not seen",0)</f>
        <v>WARTH</v>
      </c>
      <c r="J230">
        <f>_xlfn.XLOOKUP(Table8[[#This Row],[orderId]],orders[orderID],orders[employeeID],"not found",0)</f>
        <v>5</v>
      </c>
      <c r="K230" t="str">
        <f>_xlfn.XLOOKUP(Table8[[#This Row],[Employee_id]],employees[employeeID],employees[employeeName],"Not found",0)</f>
        <v>Steven Buchanan</v>
      </c>
      <c r="L230" s="1">
        <f>_xlfn.XLOOKUP(Table8[[#This Row],[orderId]],orders[orderID],orders[orderDate],"not found",0)</f>
        <v>41565</v>
      </c>
      <c r="M230" s="1">
        <f>VLOOKUP(Table8[[#This Row],[orderId]],orders[],6,0)</f>
        <v>41572</v>
      </c>
      <c r="N230">
        <f>Table8[[#This Row],[Shipped date]]-Table8[[#This Row],[order_date]]</f>
        <v>7</v>
      </c>
    </row>
    <row r="231" spans="1:14" x14ac:dyDescent="0.35">
      <c r="A231" s="3">
        <v>10334</v>
      </c>
      <c r="B231" s="12">
        <v>52</v>
      </c>
      <c r="C231" s="6">
        <v>5.6</v>
      </c>
      <c r="D231" s="9">
        <v>8</v>
      </c>
      <c r="E231" s="2" t="str">
        <f>_xlfn.XLOOKUP(B231,products[productID],products[productName],"Not available",0)</f>
        <v>Filo Mix</v>
      </c>
      <c r="F231">
        <f>_xlfn.XLOOKUP(B231,products[productID],products[categoryID],"Not found",0)</f>
        <v>5</v>
      </c>
      <c r="G231" t="str">
        <f>_xlfn.XLOOKUP(F231,categories[categoryID],categories[categoryName],"not found",0)</f>
        <v>Grains &amp; Cereals</v>
      </c>
      <c r="H231" s="4">
        <f>Table8[[#This Row],[Unit_price]]*Table8[[#This Row],[Quantity_sold]]</f>
        <v>44.8</v>
      </c>
      <c r="I231" t="str">
        <f>_xlfn.XLOOKUP(Table8[[#This Row],[orderId]],orders[orderID],orders[customerID],"not seen",0)</f>
        <v>VICTE</v>
      </c>
      <c r="J231">
        <f>_xlfn.XLOOKUP(Table8[[#This Row],[orderId]],orders[orderID],orders[employeeID],"not found",0)</f>
        <v>8</v>
      </c>
      <c r="K231" t="str">
        <f>_xlfn.XLOOKUP(Table8[[#This Row],[Employee_id]],employees[employeeID],employees[employeeName],"Not found",0)</f>
        <v>Laura Callahan</v>
      </c>
      <c r="L231" s="1">
        <f>_xlfn.XLOOKUP(Table8[[#This Row],[orderId]],orders[orderID],orders[orderDate],"not found",0)</f>
        <v>41568</v>
      </c>
      <c r="M231" s="1">
        <f>VLOOKUP(Table8[[#This Row],[orderId]],orders[],6,0)</f>
        <v>41575</v>
      </c>
      <c r="N231">
        <f>Table8[[#This Row],[Shipped date]]-Table8[[#This Row],[order_date]]</f>
        <v>7</v>
      </c>
    </row>
    <row r="232" spans="1:14" x14ac:dyDescent="0.35">
      <c r="A232" s="2">
        <v>10334</v>
      </c>
      <c r="B232" s="11">
        <v>68</v>
      </c>
      <c r="C232" s="5">
        <v>10</v>
      </c>
      <c r="D232" s="8">
        <v>10</v>
      </c>
      <c r="E232" s="2" t="str">
        <f>_xlfn.XLOOKUP(B232,products[productID],products[productName],"Not available",0)</f>
        <v>Scottish Longbreads</v>
      </c>
      <c r="F232">
        <f>_xlfn.XLOOKUP(B232,products[productID],products[categoryID],"Not found",0)</f>
        <v>3</v>
      </c>
      <c r="G232" t="str">
        <f>_xlfn.XLOOKUP(F232,categories[categoryID],categories[categoryName],"not found",0)</f>
        <v>Confections</v>
      </c>
      <c r="H232" s="4">
        <f>Table8[[#This Row],[Unit_price]]*Table8[[#This Row],[Quantity_sold]]</f>
        <v>100</v>
      </c>
      <c r="I232" t="str">
        <f>_xlfn.XLOOKUP(Table8[[#This Row],[orderId]],orders[orderID],orders[customerID],"not seen",0)</f>
        <v>VICTE</v>
      </c>
      <c r="J232">
        <f>_xlfn.XLOOKUP(Table8[[#This Row],[orderId]],orders[orderID],orders[employeeID],"not found",0)</f>
        <v>8</v>
      </c>
      <c r="K232" t="str">
        <f>_xlfn.XLOOKUP(Table8[[#This Row],[Employee_id]],employees[employeeID],employees[employeeName],"Not found",0)</f>
        <v>Laura Callahan</v>
      </c>
      <c r="L232" s="1">
        <f>_xlfn.XLOOKUP(Table8[[#This Row],[orderId]],orders[orderID],orders[orderDate],"not found",0)</f>
        <v>41568</v>
      </c>
      <c r="M232" s="1">
        <f>VLOOKUP(Table8[[#This Row],[orderId]],orders[],6,0)</f>
        <v>41575</v>
      </c>
      <c r="N232">
        <f>Table8[[#This Row],[Shipped date]]-Table8[[#This Row],[order_date]]</f>
        <v>7</v>
      </c>
    </row>
    <row r="233" spans="1:14" x14ac:dyDescent="0.35">
      <c r="A233" s="3">
        <v>10335</v>
      </c>
      <c r="B233" s="12">
        <v>2</v>
      </c>
      <c r="C233" s="6">
        <v>15.2</v>
      </c>
      <c r="D233" s="9">
        <v>7</v>
      </c>
      <c r="E233" s="2" t="str">
        <f>_xlfn.XLOOKUP(B233,products[productID],products[productName],"Not available",0)</f>
        <v>Chang</v>
      </c>
      <c r="F233">
        <f>_xlfn.XLOOKUP(B233,products[productID],products[categoryID],"Not found",0)</f>
        <v>1</v>
      </c>
      <c r="G233" t="str">
        <f>_xlfn.XLOOKUP(F233,categories[categoryID],categories[categoryName],"not found",0)</f>
        <v>Beverages</v>
      </c>
      <c r="H233" s="4">
        <f>Table8[[#This Row],[Unit_price]]*Table8[[#This Row],[Quantity_sold]]</f>
        <v>106.39999999999999</v>
      </c>
      <c r="I233" t="str">
        <f>_xlfn.XLOOKUP(Table8[[#This Row],[orderId]],orders[orderID],orders[customerID],"not seen",0)</f>
        <v>HUNGO</v>
      </c>
      <c r="J233">
        <f>_xlfn.XLOOKUP(Table8[[#This Row],[orderId]],orders[orderID],orders[employeeID],"not found",0)</f>
        <v>7</v>
      </c>
      <c r="K233" t="str">
        <f>_xlfn.XLOOKUP(Table8[[#This Row],[Employee_id]],employees[employeeID],employees[employeeName],"Not found",0)</f>
        <v>Robert King</v>
      </c>
      <c r="L233" s="1">
        <f>_xlfn.XLOOKUP(Table8[[#This Row],[orderId]],orders[orderID],orders[orderDate],"not found",0)</f>
        <v>41569</v>
      </c>
      <c r="M233" s="1">
        <f>VLOOKUP(Table8[[#This Row],[orderId]],orders[],6,0)</f>
        <v>41571</v>
      </c>
      <c r="N233">
        <f>Table8[[#This Row],[Shipped date]]-Table8[[#This Row],[order_date]]</f>
        <v>2</v>
      </c>
    </row>
    <row r="234" spans="1:14" x14ac:dyDescent="0.35">
      <c r="A234" s="2">
        <v>10335</v>
      </c>
      <c r="B234" s="11">
        <v>31</v>
      </c>
      <c r="C234" s="5">
        <v>10</v>
      </c>
      <c r="D234" s="8">
        <v>25</v>
      </c>
      <c r="E234" s="2" t="str">
        <f>_xlfn.XLOOKUP(B234,products[productID],products[productName],"Not available",0)</f>
        <v>Gorgonzola Telino</v>
      </c>
      <c r="F234">
        <f>_xlfn.XLOOKUP(B234,products[productID],products[categoryID],"Not found",0)</f>
        <v>4</v>
      </c>
      <c r="G234" t="str">
        <f>_xlfn.XLOOKUP(F234,categories[categoryID],categories[categoryName],"not found",0)</f>
        <v>Dairy Products</v>
      </c>
      <c r="H234" s="4">
        <f>Table8[[#This Row],[Unit_price]]*Table8[[#This Row],[Quantity_sold]]</f>
        <v>250</v>
      </c>
      <c r="I234" t="str">
        <f>_xlfn.XLOOKUP(Table8[[#This Row],[orderId]],orders[orderID],orders[customerID],"not seen",0)</f>
        <v>HUNGO</v>
      </c>
      <c r="J234">
        <f>_xlfn.XLOOKUP(Table8[[#This Row],[orderId]],orders[orderID],orders[employeeID],"not found",0)</f>
        <v>7</v>
      </c>
      <c r="K234" t="str">
        <f>_xlfn.XLOOKUP(Table8[[#This Row],[Employee_id]],employees[employeeID],employees[employeeName],"Not found",0)</f>
        <v>Robert King</v>
      </c>
      <c r="L234" s="1">
        <f>_xlfn.XLOOKUP(Table8[[#This Row],[orderId]],orders[orderID],orders[orderDate],"not found",0)</f>
        <v>41569</v>
      </c>
      <c r="M234" s="1">
        <f>VLOOKUP(Table8[[#This Row],[orderId]],orders[],6,0)</f>
        <v>41571</v>
      </c>
      <c r="N234">
        <f>Table8[[#This Row],[Shipped date]]-Table8[[#This Row],[order_date]]</f>
        <v>2</v>
      </c>
    </row>
    <row r="235" spans="1:14" x14ac:dyDescent="0.35">
      <c r="A235" s="3">
        <v>10335</v>
      </c>
      <c r="B235" s="12">
        <v>32</v>
      </c>
      <c r="C235" s="6">
        <v>25.6</v>
      </c>
      <c r="D235" s="9">
        <v>6</v>
      </c>
      <c r="E235" s="2" t="str">
        <f>_xlfn.XLOOKUP(B235,products[productID],products[productName],"Not available",0)</f>
        <v>Mascarpone Fabioli</v>
      </c>
      <c r="F235">
        <f>_xlfn.XLOOKUP(B235,products[productID],products[categoryID],"Not found",0)</f>
        <v>4</v>
      </c>
      <c r="G235" t="str">
        <f>_xlfn.XLOOKUP(F235,categories[categoryID],categories[categoryName],"not found",0)</f>
        <v>Dairy Products</v>
      </c>
      <c r="H235" s="4">
        <f>Table8[[#This Row],[Unit_price]]*Table8[[#This Row],[Quantity_sold]]</f>
        <v>153.60000000000002</v>
      </c>
      <c r="I235" t="str">
        <f>_xlfn.XLOOKUP(Table8[[#This Row],[orderId]],orders[orderID],orders[customerID],"not seen",0)</f>
        <v>HUNGO</v>
      </c>
      <c r="J235">
        <f>_xlfn.XLOOKUP(Table8[[#This Row],[orderId]],orders[orderID],orders[employeeID],"not found",0)</f>
        <v>7</v>
      </c>
      <c r="K235" t="str">
        <f>_xlfn.XLOOKUP(Table8[[#This Row],[Employee_id]],employees[employeeID],employees[employeeName],"Not found",0)</f>
        <v>Robert King</v>
      </c>
      <c r="L235" s="1">
        <f>_xlfn.XLOOKUP(Table8[[#This Row],[orderId]],orders[orderID],orders[orderDate],"not found",0)</f>
        <v>41569</v>
      </c>
      <c r="M235" s="1">
        <f>VLOOKUP(Table8[[#This Row],[orderId]],orders[],6,0)</f>
        <v>41571</v>
      </c>
      <c r="N235">
        <f>Table8[[#This Row],[Shipped date]]-Table8[[#This Row],[order_date]]</f>
        <v>2</v>
      </c>
    </row>
    <row r="236" spans="1:14" x14ac:dyDescent="0.35">
      <c r="A236" s="2">
        <v>10335</v>
      </c>
      <c r="B236" s="11">
        <v>51</v>
      </c>
      <c r="C236" s="5">
        <v>42.4</v>
      </c>
      <c r="D236" s="8">
        <v>48</v>
      </c>
      <c r="E236" s="2" t="str">
        <f>_xlfn.XLOOKUP(B236,products[productID],products[productName],"Not available",0)</f>
        <v>Manjimup Dried Apples</v>
      </c>
      <c r="F236">
        <f>_xlfn.XLOOKUP(B236,products[productID],products[categoryID],"Not found",0)</f>
        <v>7</v>
      </c>
      <c r="G236" t="str">
        <f>_xlfn.XLOOKUP(F236,categories[categoryID],categories[categoryName],"not found",0)</f>
        <v>Produce</v>
      </c>
      <c r="H236" s="4">
        <f>Table8[[#This Row],[Unit_price]]*Table8[[#This Row],[Quantity_sold]]</f>
        <v>2035.1999999999998</v>
      </c>
      <c r="I236" t="str">
        <f>_xlfn.XLOOKUP(Table8[[#This Row],[orderId]],orders[orderID],orders[customerID],"not seen",0)</f>
        <v>HUNGO</v>
      </c>
      <c r="J236">
        <f>_xlfn.XLOOKUP(Table8[[#This Row],[orderId]],orders[orderID],orders[employeeID],"not found",0)</f>
        <v>7</v>
      </c>
      <c r="K236" t="str">
        <f>_xlfn.XLOOKUP(Table8[[#This Row],[Employee_id]],employees[employeeID],employees[employeeName],"Not found",0)</f>
        <v>Robert King</v>
      </c>
      <c r="L236" s="1">
        <f>_xlfn.XLOOKUP(Table8[[#This Row],[orderId]],orders[orderID],orders[orderDate],"not found",0)</f>
        <v>41569</v>
      </c>
      <c r="M236" s="1">
        <f>VLOOKUP(Table8[[#This Row],[orderId]],orders[],6,0)</f>
        <v>41571</v>
      </c>
      <c r="N236">
        <f>Table8[[#This Row],[Shipped date]]-Table8[[#This Row],[order_date]]</f>
        <v>2</v>
      </c>
    </row>
    <row r="237" spans="1:14" x14ac:dyDescent="0.35">
      <c r="A237" s="3">
        <v>10336</v>
      </c>
      <c r="B237" s="12">
        <v>4</v>
      </c>
      <c r="C237" s="6">
        <v>17.600000000000001</v>
      </c>
      <c r="D237" s="9">
        <v>18</v>
      </c>
      <c r="E237" s="2" t="str">
        <f>_xlfn.XLOOKUP(B237,products[productID],products[productName],"Not available",0)</f>
        <v>Chef Anton's Cajun Seasoning</v>
      </c>
      <c r="F237">
        <f>_xlfn.XLOOKUP(B237,products[productID],products[categoryID],"Not found",0)</f>
        <v>2</v>
      </c>
      <c r="G237" t="str">
        <f>_xlfn.XLOOKUP(F237,categories[categoryID],categories[categoryName],"not found",0)</f>
        <v>Condiments</v>
      </c>
      <c r="H237" s="4">
        <f>Table8[[#This Row],[Unit_price]]*Table8[[#This Row],[Quantity_sold]]</f>
        <v>316.8</v>
      </c>
      <c r="I237" t="str">
        <f>_xlfn.XLOOKUP(Table8[[#This Row],[orderId]],orders[orderID],orders[customerID],"not seen",0)</f>
        <v>PRINI</v>
      </c>
      <c r="J237">
        <f>_xlfn.XLOOKUP(Table8[[#This Row],[orderId]],orders[orderID],orders[employeeID],"not found",0)</f>
        <v>7</v>
      </c>
      <c r="K237" t="str">
        <f>_xlfn.XLOOKUP(Table8[[#This Row],[Employee_id]],employees[employeeID],employees[employeeName],"Not found",0)</f>
        <v>Robert King</v>
      </c>
      <c r="L237" s="1">
        <f>_xlfn.XLOOKUP(Table8[[#This Row],[orderId]],orders[orderID],orders[orderDate],"not found",0)</f>
        <v>41570</v>
      </c>
      <c r="M237" s="1">
        <f>VLOOKUP(Table8[[#This Row],[orderId]],orders[],6,0)</f>
        <v>41572</v>
      </c>
      <c r="N237">
        <f>Table8[[#This Row],[Shipped date]]-Table8[[#This Row],[order_date]]</f>
        <v>2</v>
      </c>
    </row>
    <row r="238" spans="1:14" x14ac:dyDescent="0.35">
      <c r="A238" s="2">
        <v>10337</v>
      </c>
      <c r="B238" s="11">
        <v>23</v>
      </c>
      <c r="C238" s="5">
        <v>7.2</v>
      </c>
      <c r="D238" s="8">
        <v>40</v>
      </c>
      <c r="E238" s="2" t="str">
        <f>_xlfn.XLOOKUP(B238,products[productID],products[productName],"Not available",0)</f>
        <v>Tunnbröd</v>
      </c>
      <c r="F238">
        <f>_xlfn.XLOOKUP(B238,products[productID],products[categoryID],"Not found",0)</f>
        <v>5</v>
      </c>
      <c r="G238" t="str">
        <f>_xlfn.XLOOKUP(F238,categories[categoryID],categories[categoryName],"not found",0)</f>
        <v>Grains &amp; Cereals</v>
      </c>
      <c r="H238" s="4">
        <f>Table8[[#This Row],[Unit_price]]*Table8[[#This Row],[Quantity_sold]]</f>
        <v>288</v>
      </c>
      <c r="I238" t="str">
        <f>_xlfn.XLOOKUP(Table8[[#This Row],[orderId]],orders[orderID],orders[customerID],"not seen",0)</f>
        <v>FRANK</v>
      </c>
      <c r="J238">
        <f>_xlfn.XLOOKUP(Table8[[#This Row],[orderId]],orders[orderID],orders[employeeID],"not found",0)</f>
        <v>4</v>
      </c>
      <c r="K238" t="str">
        <f>_xlfn.XLOOKUP(Table8[[#This Row],[Employee_id]],employees[employeeID],employees[employeeName],"Not found",0)</f>
        <v>Margaret Peacock</v>
      </c>
      <c r="L238" s="1">
        <f>_xlfn.XLOOKUP(Table8[[#This Row],[orderId]],orders[orderID],orders[orderDate],"not found",0)</f>
        <v>41571</v>
      </c>
      <c r="M238" s="1">
        <f>VLOOKUP(Table8[[#This Row],[orderId]],orders[],6,0)</f>
        <v>41576</v>
      </c>
      <c r="N238">
        <f>Table8[[#This Row],[Shipped date]]-Table8[[#This Row],[order_date]]</f>
        <v>5</v>
      </c>
    </row>
    <row r="239" spans="1:14" x14ac:dyDescent="0.35">
      <c r="A239" s="3">
        <v>10337</v>
      </c>
      <c r="B239" s="12">
        <v>26</v>
      </c>
      <c r="C239" s="6">
        <v>24.9</v>
      </c>
      <c r="D239" s="9">
        <v>24</v>
      </c>
      <c r="E239" s="2" t="str">
        <f>_xlfn.XLOOKUP(B239,products[productID],products[productName],"Not available",0)</f>
        <v>Gumbär Gummibärchen</v>
      </c>
      <c r="F239">
        <f>_xlfn.XLOOKUP(B239,products[productID],products[categoryID],"Not found",0)</f>
        <v>3</v>
      </c>
      <c r="G239" t="str">
        <f>_xlfn.XLOOKUP(F239,categories[categoryID],categories[categoryName],"not found",0)</f>
        <v>Confections</v>
      </c>
      <c r="H239" s="4">
        <f>Table8[[#This Row],[Unit_price]]*Table8[[#This Row],[Quantity_sold]]</f>
        <v>597.59999999999991</v>
      </c>
      <c r="I239" t="str">
        <f>_xlfn.XLOOKUP(Table8[[#This Row],[orderId]],orders[orderID],orders[customerID],"not seen",0)</f>
        <v>FRANK</v>
      </c>
      <c r="J239">
        <f>_xlfn.XLOOKUP(Table8[[#This Row],[orderId]],orders[orderID],orders[employeeID],"not found",0)</f>
        <v>4</v>
      </c>
      <c r="K239" t="str">
        <f>_xlfn.XLOOKUP(Table8[[#This Row],[Employee_id]],employees[employeeID],employees[employeeName],"Not found",0)</f>
        <v>Margaret Peacock</v>
      </c>
      <c r="L239" s="1">
        <f>_xlfn.XLOOKUP(Table8[[#This Row],[orderId]],orders[orderID],orders[orderDate],"not found",0)</f>
        <v>41571</v>
      </c>
      <c r="M239" s="1">
        <f>VLOOKUP(Table8[[#This Row],[orderId]],orders[],6,0)</f>
        <v>41576</v>
      </c>
      <c r="N239">
        <f>Table8[[#This Row],[Shipped date]]-Table8[[#This Row],[order_date]]</f>
        <v>5</v>
      </c>
    </row>
    <row r="240" spans="1:14" x14ac:dyDescent="0.35">
      <c r="A240" s="2">
        <v>10337</v>
      </c>
      <c r="B240" s="11">
        <v>36</v>
      </c>
      <c r="C240" s="5">
        <v>15.2</v>
      </c>
      <c r="D240" s="8">
        <v>20</v>
      </c>
      <c r="E240" s="2" t="str">
        <f>_xlfn.XLOOKUP(B240,products[productID],products[productName],"Not available",0)</f>
        <v>Inlagd Sill</v>
      </c>
      <c r="F240">
        <f>_xlfn.XLOOKUP(B240,products[productID],products[categoryID],"Not found",0)</f>
        <v>8</v>
      </c>
      <c r="G240" t="str">
        <f>_xlfn.XLOOKUP(F240,categories[categoryID],categories[categoryName],"not found",0)</f>
        <v>Seafood</v>
      </c>
      <c r="H240" s="4">
        <f>Table8[[#This Row],[Unit_price]]*Table8[[#This Row],[Quantity_sold]]</f>
        <v>304</v>
      </c>
      <c r="I240" t="str">
        <f>_xlfn.XLOOKUP(Table8[[#This Row],[orderId]],orders[orderID],orders[customerID],"not seen",0)</f>
        <v>FRANK</v>
      </c>
      <c r="J240">
        <f>_xlfn.XLOOKUP(Table8[[#This Row],[orderId]],orders[orderID],orders[employeeID],"not found",0)</f>
        <v>4</v>
      </c>
      <c r="K240" t="str">
        <f>_xlfn.XLOOKUP(Table8[[#This Row],[Employee_id]],employees[employeeID],employees[employeeName],"Not found",0)</f>
        <v>Margaret Peacock</v>
      </c>
      <c r="L240" s="1">
        <f>_xlfn.XLOOKUP(Table8[[#This Row],[orderId]],orders[orderID],orders[orderDate],"not found",0)</f>
        <v>41571</v>
      </c>
      <c r="M240" s="1">
        <f>VLOOKUP(Table8[[#This Row],[orderId]],orders[],6,0)</f>
        <v>41576</v>
      </c>
      <c r="N240">
        <f>Table8[[#This Row],[Shipped date]]-Table8[[#This Row],[order_date]]</f>
        <v>5</v>
      </c>
    </row>
    <row r="241" spans="1:14" x14ac:dyDescent="0.35">
      <c r="A241" s="3">
        <v>10337</v>
      </c>
      <c r="B241" s="12">
        <v>37</v>
      </c>
      <c r="C241" s="6">
        <v>20.8</v>
      </c>
      <c r="D241" s="9">
        <v>28</v>
      </c>
      <c r="E241" s="2" t="str">
        <f>_xlfn.XLOOKUP(B241,products[productID],products[productName],"Not available",0)</f>
        <v>Gravad lax</v>
      </c>
      <c r="F241">
        <f>_xlfn.XLOOKUP(B241,products[productID],products[categoryID],"Not found",0)</f>
        <v>8</v>
      </c>
      <c r="G241" t="str">
        <f>_xlfn.XLOOKUP(F241,categories[categoryID],categories[categoryName],"not found",0)</f>
        <v>Seafood</v>
      </c>
      <c r="H241" s="4">
        <f>Table8[[#This Row],[Unit_price]]*Table8[[#This Row],[Quantity_sold]]</f>
        <v>582.4</v>
      </c>
      <c r="I241" t="str">
        <f>_xlfn.XLOOKUP(Table8[[#This Row],[orderId]],orders[orderID],orders[customerID],"not seen",0)</f>
        <v>FRANK</v>
      </c>
      <c r="J241">
        <f>_xlfn.XLOOKUP(Table8[[#This Row],[orderId]],orders[orderID],orders[employeeID],"not found",0)</f>
        <v>4</v>
      </c>
      <c r="K241" t="str">
        <f>_xlfn.XLOOKUP(Table8[[#This Row],[Employee_id]],employees[employeeID],employees[employeeName],"Not found",0)</f>
        <v>Margaret Peacock</v>
      </c>
      <c r="L241" s="1">
        <f>_xlfn.XLOOKUP(Table8[[#This Row],[orderId]],orders[orderID],orders[orderDate],"not found",0)</f>
        <v>41571</v>
      </c>
      <c r="M241" s="1">
        <f>VLOOKUP(Table8[[#This Row],[orderId]],orders[],6,0)</f>
        <v>41576</v>
      </c>
      <c r="N241">
        <f>Table8[[#This Row],[Shipped date]]-Table8[[#This Row],[order_date]]</f>
        <v>5</v>
      </c>
    </row>
    <row r="242" spans="1:14" x14ac:dyDescent="0.35">
      <c r="A242" s="2">
        <v>10337</v>
      </c>
      <c r="B242" s="11">
        <v>72</v>
      </c>
      <c r="C242" s="5">
        <v>27.8</v>
      </c>
      <c r="D242" s="8">
        <v>25</v>
      </c>
      <c r="E242" s="2" t="str">
        <f>_xlfn.XLOOKUP(B242,products[productID],products[productName],"Not available",0)</f>
        <v>Mozzarella di Giovanni</v>
      </c>
      <c r="F242">
        <f>_xlfn.XLOOKUP(B242,products[productID],products[categoryID],"Not found",0)</f>
        <v>4</v>
      </c>
      <c r="G242" t="str">
        <f>_xlfn.XLOOKUP(F242,categories[categoryID],categories[categoryName],"not found",0)</f>
        <v>Dairy Products</v>
      </c>
      <c r="H242" s="4">
        <f>Table8[[#This Row],[Unit_price]]*Table8[[#This Row],[Quantity_sold]]</f>
        <v>695</v>
      </c>
      <c r="I242" t="str">
        <f>_xlfn.XLOOKUP(Table8[[#This Row],[orderId]],orders[orderID],orders[customerID],"not seen",0)</f>
        <v>FRANK</v>
      </c>
      <c r="J242">
        <f>_xlfn.XLOOKUP(Table8[[#This Row],[orderId]],orders[orderID],orders[employeeID],"not found",0)</f>
        <v>4</v>
      </c>
      <c r="K242" t="str">
        <f>_xlfn.XLOOKUP(Table8[[#This Row],[Employee_id]],employees[employeeID],employees[employeeName],"Not found",0)</f>
        <v>Margaret Peacock</v>
      </c>
      <c r="L242" s="1">
        <f>_xlfn.XLOOKUP(Table8[[#This Row],[orderId]],orders[orderID],orders[orderDate],"not found",0)</f>
        <v>41571</v>
      </c>
      <c r="M242" s="1">
        <f>VLOOKUP(Table8[[#This Row],[orderId]],orders[],6,0)</f>
        <v>41576</v>
      </c>
      <c r="N242">
        <f>Table8[[#This Row],[Shipped date]]-Table8[[#This Row],[order_date]]</f>
        <v>5</v>
      </c>
    </row>
    <row r="243" spans="1:14" x14ac:dyDescent="0.35">
      <c r="A243" s="3">
        <v>10338</v>
      </c>
      <c r="B243" s="12">
        <v>17</v>
      </c>
      <c r="C243" s="6">
        <v>31.2</v>
      </c>
      <c r="D243" s="9">
        <v>20</v>
      </c>
      <c r="E243" s="2" t="str">
        <f>_xlfn.XLOOKUP(B243,products[productID],products[productName],"Not available",0)</f>
        <v>Alice Mutton</v>
      </c>
      <c r="F243">
        <f>_xlfn.XLOOKUP(B243,products[productID],products[categoryID],"Not found",0)</f>
        <v>6</v>
      </c>
      <c r="G243" t="str">
        <f>_xlfn.XLOOKUP(F243,categories[categoryID],categories[categoryName],"not found",0)</f>
        <v>Meat &amp; Poultry</v>
      </c>
      <c r="H243" s="4">
        <f>Table8[[#This Row],[Unit_price]]*Table8[[#This Row],[Quantity_sold]]</f>
        <v>624</v>
      </c>
      <c r="I243" t="str">
        <f>_xlfn.XLOOKUP(Table8[[#This Row],[orderId]],orders[orderID],orders[customerID],"not seen",0)</f>
        <v>OLDWO</v>
      </c>
      <c r="J243">
        <f>_xlfn.XLOOKUP(Table8[[#This Row],[orderId]],orders[orderID],orders[employeeID],"not found",0)</f>
        <v>4</v>
      </c>
      <c r="K243" t="str">
        <f>_xlfn.XLOOKUP(Table8[[#This Row],[Employee_id]],employees[employeeID],employees[employeeName],"Not found",0)</f>
        <v>Margaret Peacock</v>
      </c>
      <c r="L243" s="1">
        <f>_xlfn.XLOOKUP(Table8[[#This Row],[orderId]],orders[orderID],orders[orderDate],"not found",0)</f>
        <v>41572</v>
      </c>
      <c r="M243" s="1">
        <f>VLOOKUP(Table8[[#This Row],[orderId]],orders[],6,0)</f>
        <v>41576</v>
      </c>
      <c r="N243">
        <f>Table8[[#This Row],[Shipped date]]-Table8[[#This Row],[order_date]]</f>
        <v>4</v>
      </c>
    </row>
    <row r="244" spans="1:14" x14ac:dyDescent="0.35">
      <c r="A244" s="2">
        <v>10338</v>
      </c>
      <c r="B244" s="11">
        <v>30</v>
      </c>
      <c r="C244" s="5">
        <v>20.7</v>
      </c>
      <c r="D244" s="8">
        <v>15</v>
      </c>
      <c r="E244" s="2" t="str">
        <f>_xlfn.XLOOKUP(B244,products[productID],products[productName],"Not available",0)</f>
        <v>Nord-Ost Matjeshering</v>
      </c>
      <c r="F244">
        <f>_xlfn.XLOOKUP(B244,products[productID],products[categoryID],"Not found",0)</f>
        <v>8</v>
      </c>
      <c r="G244" t="str">
        <f>_xlfn.XLOOKUP(F244,categories[categoryID],categories[categoryName],"not found",0)</f>
        <v>Seafood</v>
      </c>
      <c r="H244" s="4">
        <f>Table8[[#This Row],[Unit_price]]*Table8[[#This Row],[Quantity_sold]]</f>
        <v>310.5</v>
      </c>
      <c r="I244" t="str">
        <f>_xlfn.XLOOKUP(Table8[[#This Row],[orderId]],orders[orderID],orders[customerID],"not seen",0)</f>
        <v>OLDWO</v>
      </c>
      <c r="J244">
        <f>_xlfn.XLOOKUP(Table8[[#This Row],[orderId]],orders[orderID],orders[employeeID],"not found",0)</f>
        <v>4</v>
      </c>
      <c r="K244" t="str">
        <f>_xlfn.XLOOKUP(Table8[[#This Row],[Employee_id]],employees[employeeID],employees[employeeName],"Not found",0)</f>
        <v>Margaret Peacock</v>
      </c>
      <c r="L244" s="1">
        <f>_xlfn.XLOOKUP(Table8[[#This Row],[orderId]],orders[orderID],orders[orderDate],"not found",0)</f>
        <v>41572</v>
      </c>
      <c r="M244" s="1">
        <f>VLOOKUP(Table8[[#This Row],[orderId]],orders[],6,0)</f>
        <v>41576</v>
      </c>
      <c r="N244">
        <f>Table8[[#This Row],[Shipped date]]-Table8[[#This Row],[order_date]]</f>
        <v>4</v>
      </c>
    </row>
    <row r="245" spans="1:14" x14ac:dyDescent="0.35">
      <c r="A245" s="3">
        <v>10339</v>
      </c>
      <c r="B245" s="12">
        <v>4</v>
      </c>
      <c r="C245" s="6">
        <v>17.600000000000001</v>
      </c>
      <c r="D245" s="9">
        <v>10</v>
      </c>
      <c r="E245" s="2" t="str">
        <f>_xlfn.XLOOKUP(B245,products[productID],products[productName],"Not available",0)</f>
        <v>Chef Anton's Cajun Seasoning</v>
      </c>
      <c r="F245">
        <f>_xlfn.XLOOKUP(B245,products[productID],products[categoryID],"Not found",0)</f>
        <v>2</v>
      </c>
      <c r="G245" t="str">
        <f>_xlfn.XLOOKUP(F245,categories[categoryID],categories[categoryName],"not found",0)</f>
        <v>Condiments</v>
      </c>
      <c r="H245" s="4">
        <f>Table8[[#This Row],[Unit_price]]*Table8[[#This Row],[Quantity_sold]]</f>
        <v>176</v>
      </c>
      <c r="I245" t="str">
        <f>_xlfn.XLOOKUP(Table8[[#This Row],[orderId]],orders[orderID],orders[customerID],"not seen",0)</f>
        <v>MEREP</v>
      </c>
      <c r="J245">
        <f>_xlfn.XLOOKUP(Table8[[#This Row],[orderId]],orders[orderID],orders[employeeID],"not found",0)</f>
        <v>2</v>
      </c>
      <c r="K245" t="str">
        <f>_xlfn.XLOOKUP(Table8[[#This Row],[Employee_id]],employees[employeeID],employees[employeeName],"Not found",0)</f>
        <v>Andrew Fuller</v>
      </c>
      <c r="L245" s="1">
        <f>_xlfn.XLOOKUP(Table8[[#This Row],[orderId]],orders[orderID],orders[orderDate],"not found",0)</f>
        <v>41575</v>
      </c>
      <c r="M245" s="1">
        <f>VLOOKUP(Table8[[#This Row],[orderId]],orders[],6,0)</f>
        <v>41582</v>
      </c>
      <c r="N245">
        <f>Table8[[#This Row],[Shipped date]]-Table8[[#This Row],[order_date]]</f>
        <v>7</v>
      </c>
    </row>
    <row r="246" spans="1:14" x14ac:dyDescent="0.35">
      <c r="A246" s="2">
        <v>10339</v>
      </c>
      <c r="B246" s="11">
        <v>17</v>
      </c>
      <c r="C246" s="5">
        <v>31.2</v>
      </c>
      <c r="D246" s="8">
        <v>70</v>
      </c>
      <c r="E246" s="2" t="str">
        <f>_xlfn.XLOOKUP(B246,products[productID],products[productName],"Not available",0)</f>
        <v>Alice Mutton</v>
      </c>
      <c r="F246">
        <f>_xlfn.XLOOKUP(B246,products[productID],products[categoryID],"Not found",0)</f>
        <v>6</v>
      </c>
      <c r="G246" t="str">
        <f>_xlfn.XLOOKUP(F246,categories[categoryID],categories[categoryName],"not found",0)</f>
        <v>Meat &amp; Poultry</v>
      </c>
      <c r="H246" s="4">
        <f>Table8[[#This Row],[Unit_price]]*Table8[[#This Row],[Quantity_sold]]</f>
        <v>2184</v>
      </c>
      <c r="I246" t="str">
        <f>_xlfn.XLOOKUP(Table8[[#This Row],[orderId]],orders[orderID],orders[customerID],"not seen",0)</f>
        <v>MEREP</v>
      </c>
      <c r="J246">
        <f>_xlfn.XLOOKUP(Table8[[#This Row],[orderId]],orders[orderID],orders[employeeID],"not found",0)</f>
        <v>2</v>
      </c>
      <c r="K246" t="str">
        <f>_xlfn.XLOOKUP(Table8[[#This Row],[Employee_id]],employees[employeeID],employees[employeeName],"Not found",0)</f>
        <v>Andrew Fuller</v>
      </c>
      <c r="L246" s="1">
        <f>_xlfn.XLOOKUP(Table8[[#This Row],[orderId]],orders[orderID],orders[orderDate],"not found",0)</f>
        <v>41575</v>
      </c>
      <c r="M246" s="1">
        <f>VLOOKUP(Table8[[#This Row],[orderId]],orders[],6,0)</f>
        <v>41582</v>
      </c>
      <c r="N246">
        <f>Table8[[#This Row],[Shipped date]]-Table8[[#This Row],[order_date]]</f>
        <v>7</v>
      </c>
    </row>
    <row r="247" spans="1:14" x14ac:dyDescent="0.35">
      <c r="A247" s="3">
        <v>10339</v>
      </c>
      <c r="B247" s="12">
        <v>62</v>
      </c>
      <c r="C247" s="6">
        <v>39.4</v>
      </c>
      <c r="D247" s="9">
        <v>28</v>
      </c>
      <c r="E247" s="2" t="str">
        <f>_xlfn.XLOOKUP(B247,products[productID],products[productName],"Not available",0)</f>
        <v>Tarte au sucre</v>
      </c>
      <c r="F247">
        <f>_xlfn.XLOOKUP(B247,products[productID],products[categoryID],"Not found",0)</f>
        <v>3</v>
      </c>
      <c r="G247" t="str">
        <f>_xlfn.XLOOKUP(F247,categories[categoryID],categories[categoryName],"not found",0)</f>
        <v>Confections</v>
      </c>
      <c r="H247" s="4">
        <f>Table8[[#This Row],[Unit_price]]*Table8[[#This Row],[Quantity_sold]]</f>
        <v>1103.2</v>
      </c>
      <c r="I247" t="str">
        <f>_xlfn.XLOOKUP(Table8[[#This Row],[orderId]],orders[orderID],orders[customerID],"not seen",0)</f>
        <v>MEREP</v>
      </c>
      <c r="J247">
        <f>_xlfn.XLOOKUP(Table8[[#This Row],[orderId]],orders[orderID],orders[employeeID],"not found",0)</f>
        <v>2</v>
      </c>
      <c r="K247" t="str">
        <f>_xlfn.XLOOKUP(Table8[[#This Row],[Employee_id]],employees[employeeID],employees[employeeName],"Not found",0)</f>
        <v>Andrew Fuller</v>
      </c>
      <c r="L247" s="1">
        <f>_xlfn.XLOOKUP(Table8[[#This Row],[orderId]],orders[orderID],orders[orderDate],"not found",0)</f>
        <v>41575</v>
      </c>
      <c r="M247" s="1">
        <f>VLOOKUP(Table8[[#This Row],[orderId]],orders[],6,0)</f>
        <v>41582</v>
      </c>
      <c r="N247">
        <f>Table8[[#This Row],[Shipped date]]-Table8[[#This Row],[order_date]]</f>
        <v>7</v>
      </c>
    </row>
    <row r="248" spans="1:14" x14ac:dyDescent="0.35">
      <c r="A248" s="2">
        <v>10340</v>
      </c>
      <c r="B248" s="11">
        <v>18</v>
      </c>
      <c r="C248" s="5">
        <v>50</v>
      </c>
      <c r="D248" s="8">
        <v>20</v>
      </c>
      <c r="E248" s="2" t="str">
        <f>_xlfn.XLOOKUP(B248,products[productID],products[productName],"Not available",0)</f>
        <v>Carnarvon Tigers</v>
      </c>
      <c r="F248">
        <f>_xlfn.XLOOKUP(B248,products[productID],products[categoryID],"Not found",0)</f>
        <v>8</v>
      </c>
      <c r="G248" t="str">
        <f>_xlfn.XLOOKUP(F248,categories[categoryID],categories[categoryName],"not found",0)</f>
        <v>Seafood</v>
      </c>
      <c r="H248" s="4">
        <f>Table8[[#This Row],[Unit_price]]*Table8[[#This Row],[Quantity_sold]]</f>
        <v>1000</v>
      </c>
      <c r="I248" t="str">
        <f>_xlfn.XLOOKUP(Table8[[#This Row],[orderId]],orders[orderID],orders[customerID],"not seen",0)</f>
        <v>BONAP</v>
      </c>
      <c r="J248">
        <f>_xlfn.XLOOKUP(Table8[[#This Row],[orderId]],orders[orderID],orders[employeeID],"not found",0)</f>
        <v>1</v>
      </c>
      <c r="K248" t="str">
        <f>_xlfn.XLOOKUP(Table8[[#This Row],[Employee_id]],employees[employeeID],employees[employeeName],"Not found",0)</f>
        <v>Nancy Davolio</v>
      </c>
      <c r="L248" s="1">
        <f>_xlfn.XLOOKUP(Table8[[#This Row],[orderId]],orders[orderID],orders[orderDate],"not found",0)</f>
        <v>41576</v>
      </c>
      <c r="M248" s="1">
        <f>VLOOKUP(Table8[[#This Row],[orderId]],orders[],6,0)</f>
        <v>41586</v>
      </c>
      <c r="N248">
        <f>Table8[[#This Row],[Shipped date]]-Table8[[#This Row],[order_date]]</f>
        <v>10</v>
      </c>
    </row>
    <row r="249" spans="1:14" x14ac:dyDescent="0.35">
      <c r="A249" s="3">
        <v>10340</v>
      </c>
      <c r="B249" s="12">
        <v>41</v>
      </c>
      <c r="C249" s="6">
        <v>7.7</v>
      </c>
      <c r="D249" s="9">
        <v>12</v>
      </c>
      <c r="E249" s="2" t="str">
        <f>_xlfn.XLOOKUP(B249,products[productID],products[productName],"Not available",0)</f>
        <v>Jack's New England Clam Chowder</v>
      </c>
      <c r="F249">
        <f>_xlfn.XLOOKUP(B249,products[productID],products[categoryID],"Not found",0)</f>
        <v>8</v>
      </c>
      <c r="G249" t="str">
        <f>_xlfn.XLOOKUP(F249,categories[categoryID],categories[categoryName],"not found",0)</f>
        <v>Seafood</v>
      </c>
      <c r="H249" s="4">
        <f>Table8[[#This Row],[Unit_price]]*Table8[[#This Row],[Quantity_sold]]</f>
        <v>92.4</v>
      </c>
      <c r="I249" t="str">
        <f>_xlfn.XLOOKUP(Table8[[#This Row],[orderId]],orders[orderID],orders[customerID],"not seen",0)</f>
        <v>BONAP</v>
      </c>
      <c r="J249">
        <f>_xlfn.XLOOKUP(Table8[[#This Row],[orderId]],orders[orderID],orders[employeeID],"not found",0)</f>
        <v>1</v>
      </c>
      <c r="K249" t="str">
        <f>_xlfn.XLOOKUP(Table8[[#This Row],[Employee_id]],employees[employeeID],employees[employeeName],"Not found",0)</f>
        <v>Nancy Davolio</v>
      </c>
      <c r="L249" s="1">
        <f>_xlfn.XLOOKUP(Table8[[#This Row],[orderId]],orders[orderID],orders[orderDate],"not found",0)</f>
        <v>41576</v>
      </c>
      <c r="M249" s="1">
        <f>VLOOKUP(Table8[[#This Row],[orderId]],orders[],6,0)</f>
        <v>41586</v>
      </c>
      <c r="N249">
        <f>Table8[[#This Row],[Shipped date]]-Table8[[#This Row],[order_date]]</f>
        <v>10</v>
      </c>
    </row>
    <row r="250" spans="1:14" x14ac:dyDescent="0.35">
      <c r="A250" s="2">
        <v>10340</v>
      </c>
      <c r="B250" s="11">
        <v>43</v>
      </c>
      <c r="C250" s="5">
        <v>36.799999999999997</v>
      </c>
      <c r="D250" s="8">
        <v>40</v>
      </c>
      <c r="E250" s="2" t="str">
        <f>_xlfn.XLOOKUP(B250,products[productID],products[productName],"Not available",0)</f>
        <v>Ipoh Coffee</v>
      </c>
      <c r="F250">
        <f>_xlfn.XLOOKUP(B250,products[productID],products[categoryID],"Not found",0)</f>
        <v>1</v>
      </c>
      <c r="G250" t="str">
        <f>_xlfn.XLOOKUP(F250,categories[categoryID],categories[categoryName],"not found",0)</f>
        <v>Beverages</v>
      </c>
      <c r="H250" s="4">
        <f>Table8[[#This Row],[Unit_price]]*Table8[[#This Row],[Quantity_sold]]</f>
        <v>1472</v>
      </c>
      <c r="I250" t="str">
        <f>_xlfn.XLOOKUP(Table8[[#This Row],[orderId]],orders[orderID],orders[customerID],"not seen",0)</f>
        <v>BONAP</v>
      </c>
      <c r="J250">
        <f>_xlfn.XLOOKUP(Table8[[#This Row],[orderId]],orders[orderID],orders[employeeID],"not found",0)</f>
        <v>1</v>
      </c>
      <c r="K250" t="str">
        <f>_xlfn.XLOOKUP(Table8[[#This Row],[Employee_id]],employees[employeeID],employees[employeeName],"Not found",0)</f>
        <v>Nancy Davolio</v>
      </c>
      <c r="L250" s="1">
        <f>_xlfn.XLOOKUP(Table8[[#This Row],[orderId]],orders[orderID],orders[orderDate],"not found",0)</f>
        <v>41576</v>
      </c>
      <c r="M250" s="1">
        <f>VLOOKUP(Table8[[#This Row],[orderId]],orders[],6,0)</f>
        <v>41586</v>
      </c>
      <c r="N250">
        <f>Table8[[#This Row],[Shipped date]]-Table8[[#This Row],[order_date]]</f>
        <v>10</v>
      </c>
    </row>
    <row r="251" spans="1:14" x14ac:dyDescent="0.35">
      <c r="A251" s="3">
        <v>10341</v>
      </c>
      <c r="B251" s="12">
        <v>33</v>
      </c>
      <c r="C251" s="6">
        <v>2</v>
      </c>
      <c r="D251" s="9">
        <v>8</v>
      </c>
      <c r="E251" s="2" t="str">
        <f>_xlfn.XLOOKUP(B251,products[productID],products[productName],"Not available",0)</f>
        <v>Geitost</v>
      </c>
      <c r="F251">
        <f>_xlfn.XLOOKUP(B251,products[productID],products[categoryID],"Not found",0)</f>
        <v>4</v>
      </c>
      <c r="G251" t="str">
        <f>_xlfn.XLOOKUP(F251,categories[categoryID],categories[categoryName],"not found",0)</f>
        <v>Dairy Products</v>
      </c>
      <c r="H251" s="4">
        <f>Table8[[#This Row],[Unit_price]]*Table8[[#This Row],[Quantity_sold]]</f>
        <v>16</v>
      </c>
      <c r="I251" t="str">
        <f>_xlfn.XLOOKUP(Table8[[#This Row],[orderId]],orders[orderID],orders[customerID],"not seen",0)</f>
        <v>SIMOB</v>
      </c>
      <c r="J251">
        <f>_xlfn.XLOOKUP(Table8[[#This Row],[orderId]],orders[orderID],orders[employeeID],"not found",0)</f>
        <v>7</v>
      </c>
      <c r="K251" t="str">
        <f>_xlfn.XLOOKUP(Table8[[#This Row],[Employee_id]],employees[employeeID],employees[employeeName],"Not found",0)</f>
        <v>Robert King</v>
      </c>
      <c r="L251" s="1">
        <f>_xlfn.XLOOKUP(Table8[[#This Row],[orderId]],orders[orderID],orders[orderDate],"not found",0)</f>
        <v>41576</v>
      </c>
      <c r="M251" s="1">
        <f>VLOOKUP(Table8[[#This Row],[orderId]],orders[],6,0)</f>
        <v>41583</v>
      </c>
      <c r="N251">
        <f>Table8[[#This Row],[Shipped date]]-Table8[[#This Row],[order_date]]</f>
        <v>7</v>
      </c>
    </row>
    <row r="252" spans="1:14" x14ac:dyDescent="0.35">
      <c r="A252" s="2">
        <v>10341</v>
      </c>
      <c r="B252" s="11">
        <v>59</v>
      </c>
      <c r="C252" s="5">
        <v>44</v>
      </c>
      <c r="D252" s="8">
        <v>9</v>
      </c>
      <c r="E252" s="2" t="str">
        <f>_xlfn.XLOOKUP(B252,products[productID],products[productName],"Not available",0)</f>
        <v>Raclette Courdavault</v>
      </c>
      <c r="F252">
        <f>_xlfn.XLOOKUP(B252,products[productID],products[categoryID],"Not found",0)</f>
        <v>4</v>
      </c>
      <c r="G252" t="str">
        <f>_xlfn.XLOOKUP(F252,categories[categoryID],categories[categoryName],"not found",0)</f>
        <v>Dairy Products</v>
      </c>
      <c r="H252" s="4">
        <f>Table8[[#This Row],[Unit_price]]*Table8[[#This Row],[Quantity_sold]]</f>
        <v>396</v>
      </c>
      <c r="I252" t="str">
        <f>_xlfn.XLOOKUP(Table8[[#This Row],[orderId]],orders[orderID],orders[customerID],"not seen",0)</f>
        <v>SIMOB</v>
      </c>
      <c r="J252">
        <f>_xlfn.XLOOKUP(Table8[[#This Row],[orderId]],orders[orderID],orders[employeeID],"not found",0)</f>
        <v>7</v>
      </c>
      <c r="K252" t="str">
        <f>_xlfn.XLOOKUP(Table8[[#This Row],[Employee_id]],employees[employeeID],employees[employeeName],"Not found",0)</f>
        <v>Robert King</v>
      </c>
      <c r="L252" s="1">
        <f>_xlfn.XLOOKUP(Table8[[#This Row],[orderId]],orders[orderID],orders[orderDate],"not found",0)</f>
        <v>41576</v>
      </c>
      <c r="M252" s="1">
        <f>VLOOKUP(Table8[[#This Row],[orderId]],orders[],6,0)</f>
        <v>41583</v>
      </c>
      <c r="N252">
        <f>Table8[[#This Row],[Shipped date]]-Table8[[#This Row],[order_date]]</f>
        <v>7</v>
      </c>
    </row>
    <row r="253" spans="1:14" x14ac:dyDescent="0.35">
      <c r="A253" s="3">
        <v>10342</v>
      </c>
      <c r="B253" s="12">
        <v>2</v>
      </c>
      <c r="C253" s="6">
        <v>15.2</v>
      </c>
      <c r="D253" s="9">
        <v>24</v>
      </c>
      <c r="E253" s="2" t="str">
        <f>_xlfn.XLOOKUP(B253,products[productID],products[productName],"Not available",0)</f>
        <v>Chang</v>
      </c>
      <c r="F253">
        <f>_xlfn.XLOOKUP(B253,products[productID],products[categoryID],"Not found",0)</f>
        <v>1</v>
      </c>
      <c r="G253" t="str">
        <f>_xlfn.XLOOKUP(F253,categories[categoryID],categories[categoryName],"not found",0)</f>
        <v>Beverages</v>
      </c>
      <c r="H253" s="4">
        <f>Table8[[#This Row],[Unit_price]]*Table8[[#This Row],[Quantity_sold]]</f>
        <v>364.79999999999995</v>
      </c>
      <c r="I253" t="str">
        <f>_xlfn.XLOOKUP(Table8[[#This Row],[orderId]],orders[orderID],orders[customerID],"not seen",0)</f>
        <v>FRANK</v>
      </c>
      <c r="J253">
        <f>_xlfn.XLOOKUP(Table8[[#This Row],[orderId]],orders[orderID],orders[employeeID],"not found",0)</f>
        <v>4</v>
      </c>
      <c r="K253" t="str">
        <f>_xlfn.XLOOKUP(Table8[[#This Row],[Employee_id]],employees[employeeID],employees[employeeName],"Not found",0)</f>
        <v>Margaret Peacock</v>
      </c>
      <c r="L253" s="1">
        <f>_xlfn.XLOOKUP(Table8[[#This Row],[orderId]],orders[orderID],orders[orderDate],"not found",0)</f>
        <v>41577</v>
      </c>
      <c r="M253" s="1">
        <f>VLOOKUP(Table8[[#This Row],[orderId]],orders[],6,0)</f>
        <v>41582</v>
      </c>
      <c r="N253">
        <f>Table8[[#This Row],[Shipped date]]-Table8[[#This Row],[order_date]]</f>
        <v>5</v>
      </c>
    </row>
    <row r="254" spans="1:14" x14ac:dyDescent="0.35">
      <c r="A254" s="2">
        <v>10342</v>
      </c>
      <c r="B254" s="11">
        <v>31</v>
      </c>
      <c r="C254" s="5">
        <v>10</v>
      </c>
      <c r="D254" s="8">
        <v>56</v>
      </c>
      <c r="E254" s="2" t="str">
        <f>_xlfn.XLOOKUP(B254,products[productID],products[productName],"Not available",0)</f>
        <v>Gorgonzola Telino</v>
      </c>
      <c r="F254">
        <f>_xlfn.XLOOKUP(B254,products[productID],products[categoryID],"Not found",0)</f>
        <v>4</v>
      </c>
      <c r="G254" t="str">
        <f>_xlfn.XLOOKUP(F254,categories[categoryID],categories[categoryName],"not found",0)</f>
        <v>Dairy Products</v>
      </c>
      <c r="H254" s="4">
        <f>Table8[[#This Row],[Unit_price]]*Table8[[#This Row],[Quantity_sold]]</f>
        <v>560</v>
      </c>
      <c r="I254" t="str">
        <f>_xlfn.XLOOKUP(Table8[[#This Row],[orderId]],orders[orderID],orders[customerID],"not seen",0)</f>
        <v>FRANK</v>
      </c>
      <c r="J254">
        <f>_xlfn.XLOOKUP(Table8[[#This Row],[orderId]],orders[orderID],orders[employeeID],"not found",0)</f>
        <v>4</v>
      </c>
      <c r="K254" t="str">
        <f>_xlfn.XLOOKUP(Table8[[#This Row],[Employee_id]],employees[employeeID],employees[employeeName],"Not found",0)</f>
        <v>Margaret Peacock</v>
      </c>
      <c r="L254" s="1">
        <f>_xlfn.XLOOKUP(Table8[[#This Row],[orderId]],orders[orderID],orders[orderDate],"not found",0)</f>
        <v>41577</v>
      </c>
      <c r="M254" s="1">
        <f>VLOOKUP(Table8[[#This Row],[orderId]],orders[],6,0)</f>
        <v>41582</v>
      </c>
      <c r="N254">
        <f>Table8[[#This Row],[Shipped date]]-Table8[[#This Row],[order_date]]</f>
        <v>5</v>
      </c>
    </row>
    <row r="255" spans="1:14" x14ac:dyDescent="0.35">
      <c r="A255" s="3">
        <v>10342</v>
      </c>
      <c r="B255" s="12">
        <v>36</v>
      </c>
      <c r="C255" s="6">
        <v>15.2</v>
      </c>
      <c r="D255" s="9">
        <v>40</v>
      </c>
      <c r="E255" s="2" t="str">
        <f>_xlfn.XLOOKUP(B255,products[productID],products[productName],"Not available",0)</f>
        <v>Inlagd Sill</v>
      </c>
      <c r="F255">
        <f>_xlfn.XLOOKUP(B255,products[productID],products[categoryID],"Not found",0)</f>
        <v>8</v>
      </c>
      <c r="G255" t="str">
        <f>_xlfn.XLOOKUP(F255,categories[categoryID],categories[categoryName],"not found",0)</f>
        <v>Seafood</v>
      </c>
      <c r="H255" s="4">
        <f>Table8[[#This Row],[Unit_price]]*Table8[[#This Row],[Quantity_sold]]</f>
        <v>608</v>
      </c>
      <c r="I255" t="str">
        <f>_xlfn.XLOOKUP(Table8[[#This Row],[orderId]],orders[orderID],orders[customerID],"not seen",0)</f>
        <v>FRANK</v>
      </c>
      <c r="J255">
        <f>_xlfn.XLOOKUP(Table8[[#This Row],[orderId]],orders[orderID],orders[employeeID],"not found",0)</f>
        <v>4</v>
      </c>
      <c r="K255" t="str">
        <f>_xlfn.XLOOKUP(Table8[[#This Row],[Employee_id]],employees[employeeID],employees[employeeName],"Not found",0)</f>
        <v>Margaret Peacock</v>
      </c>
      <c r="L255" s="1">
        <f>_xlfn.XLOOKUP(Table8[[#This Row],[orderId]],orders[orderID],orders[orderDate],"not found",0)</f>
        <v>41577</v>
      </c>
      <c r="M255" s="1">
        <f>VLOOKUP(Table8[[#This Row],[orderId]],orders[],6,0)</f>
        <v>41582</v>
      </c>
      <c r="N255">
        <f>Table8[[#This Row],[Shipped date]]-Table8[[#This Row],[order_date]]</f>
        <v>5</v>
      </c>
    </row>
    <row r="256" spans="1:14" x14ac:dyDescent="0.35">
      <c r="A256" s="2">
        <v>10342</v>
      </c>
      <c r="B256" s="11">
        <v>55</v>
      </c>
      <c r="C256" s="5">
        <v>19.2</v>
      </c>
      <c r="D256" s="8">
        <v>40</v>
      </c>
      <c r="E256" s="2" t="str">
        <f>_xlfn.XLOOKUP(B256,products[productID],products[productName],"Not available",0)</f>
        <v>Pâté chinois</v>
      </c>
      <c r="F256">
        <f>_xlfn.XLOOKUP(B256,products[productID],products[categoryID],"Not found",0)</f>
        <v>6</v>
      </c>
      <c r="G256" t="str">
        <f>_xlfn.XLOOKUP(F256,categories[categoryID],categories[categoryName],"not found",0)</f>
        <v>Meat &amp; Poultry</v>
      </c>
      <c r="H256" s="4">
        <f>Table8[[#This Row],[Unit_price]]*Table8[[#This Row],[Quantity_sold]]</f>
        <v>768</v>
      </c>
      <c r="I256" t="str">
        <f>_xlfn.XLOOKUP(Table8[[#This Row],[orderId]],orders[orderID],orders[customerID],"not seen",0)</f>
        <v>FRANK</v>
      </c>
      <c r="J256">
        <f>_xlfn.XLOOKUP(Table8[[#This Row],[orderId]],orders[orderID],orders[employeeID],"not found",0)</f>
        <v>4</v>
      </c>
      <c r="K256" t="str">
        <f>_xlfn.XLOOKUP(Table8[[#This Row],[Employee_id]],employees[employeeID],employees[employeeName],"Not found",0)</f>
        <v>Margaret Peacock</v>
      </c>
      <c r="L256" s="1">
        <f>_xlfn.XLOOKUP(Table8[[#This Row],[orderId]],orders[orderID],orders[orderDate],"not found",0)</f>
        <v>41577</v>
      </c>
      <c r="M256" s="1">
        <f>VLOOKUP(Table8[[#This Row],[orderId]],orders[],6,0)</f>
        <v>41582</v>
      </c>
      <c r="N256">
        <f>Table8[[#This Row],[Shipped date]]-Table8[[#This Row],[order_date]]</f>
        <v>5</v>
      </c>
    </row>
    <row r="257" spans="1:14" x14ac:dyDescent="0.35">
      <c r="A257" s="3">
        <v>10343</v>
      </c>
      <c r="B257" s="12">
        <v>64</v>
      </c>
      <c r="C257" s="6">
        <v>26.6</v>
      </c>
      <c r="D257" s="9">
        <v>50</v>
      </c>
      <c r="E257" s="2" t="str">
        <f>_xlfn.XLOOKUP(B257,products[productID],products[productName],"Not available",0)</f>
        <v>Wimmers gute Semmelknödel</v>
      </c>
      <c r="F257">
        <f>_xlfn.XLOOKUP(B257,products[productID],products[categoryID],"Not found",0)</f>
        <v>5</v>
      </c>
      <c r="G257" t="str">
        <f>_xlfn.XLOOKUP(F257,categories[categoryID],categories[categoryName],"not found",0)</f>
        <v>Grains &amp; Cereals</v>
      </c>
      <c r="H257" s="4">
        <f>Table8[[#This Row],[Unit_price]]*Table8[[#This Row],[Quantity_sold]]</f>
        <v>1330</v>
      </c>
      <c r="I257" t="str">
        <f>_xlfn.XLOOKUP(Table8[[#This Row],[orderId]],orders[orderID],orders[customerID],"not seen",0)</f>
        <v>LEHMS</v>
      </c>
      <c r="J257">
        <f>_xlfn.XLOOKUP(Table8[[#This Row],[orderId]],orders[orderID],orders[employeeID],"not found",0)</f>
        <v>4</v>
      </c>
      <c r="K257" t="str">
        <f>_xlfn.XLOOKUP(Table8[[#This Row],[Employee_id]],employees[employeeID],employees[employeeName],"Not found",0)</f>
        <v>Margaret Peacock</v>
      </c>
      <c r="L257" s="1">
        <f>_xlfn.XLOOKUP(Table8[[#This Row],[orderId]],orders[orderID],orders[orderDate],"not found",0)</f>
        <v>41578</v>
      </c>
      <c r="M257" s="1">
        <f>VLOOKUP(Table8[[#This Row],[orderId]],orders[],6,0)</f>
        <v>41584</v>
      </c>
      <c r="N257">
        <f>Table8[[#This Row],[Shipped date]]-Table8[[#This Row],[order_date]]</f>
        <v>6</v>
      </c>
    </row>
    <row r="258" spans="1:14" x14ac:dyDescent="0.35">
      <c r="A258" s="2">
        <v>10343</v>
      </c>
      <c r="B258" s="11">
        <v>68</v>
      </c>
      <c r="C258" s="5">
        <v>10</v>
      </c>
      <c r="D258" s="8">
        <v>4</v>
      </c>
      <c r="E258" s="2" t="str">
        <f>_xlfn.XLOOKUP(B258,products[productID],products[productName],"Not available",0)</f>
        <v>Scottish Longbreads</v>
      </c>
      <c r="F258">
        <f>_xlfn.XLOOKUP(B258,products[productID],products[categoryID],"Not found",0)</f>
        <v>3</v>
      </c>
      <c r="G258" t="str">
        <f>_xlfn.XLOOKUP(F258,categories[categoryID],categories[categoryName],"not found",0)</f>
        <v>Confections</v>
      </c>
      <c r="H258" s="4">
        <f>Table8[[#This Row],[Unit_price]]*Table8[[#This Row],[Quantity_sold]]</f>
        <v>40</v>
      </c>
      <c r="I258" t="str">
        <f>_xlfn.XLOOKUP(Table8[[#This Row],[orderId]],orders[orderID],orders[customerID],"not seen",0)</f>
        <v>LEHMS</v>
      </c>
      <c r="J258">
        <f>_xlfn.XLOOKUP(Table8[[#This Row],[orderId]],orders[orderID],orders[employeeID],"not found",0)</f>
        <v>4</v>
      </c>
      <c r="K258" t="str">
        <f>_xlfn.XLOOKUP(Table8[[#This Row],[Employee_id]],employees[employeeID],employees[employeeName],"Not found",0)</f>
        <v>Margaret Peacock</v>
      </c>
      <c r="L258" s="1">
        <f>_xlfn.XLOOKUP(Table8[[#This Row],[orderId]],orders[orderID],orders[orderDate],"not found",0)</f>
        <v>41578</v>
      </c>
      <c r="M258" s="1">
        <f>VLOOKUP(Table8[[#This Row],[orderId]],orders[],6,0)</f>
        <v>41584</v>
      </c>
      <c r="N258">
        <f>Table8[[#This Row],[Shipped date]]-Table8[[#This Row],[order_date]]</f>
        <v>6</v>
      </c>
    </row>
    <row r="259" spans="1:14" x14ac:dyDescent="0.35">
      <c r="A259" s="3">
        <v>10343</v>
      </c>
      <c r="B259" s="12">
        <v>76</v>
      </c>
      <c r="C259" s="6">
        <v>14.4</v>
      </c>
      <c r="D259" s="9">
        <v>15</v>
      </c>
      <c r="E259" s="2" t="str">
        <f>_xlfn.XLOOKUP(B259,products[productID],products[productName],"Not available",0)</f>
        <v>Lakkaliköri</v>
      </c>
      <c r="F259">
        <f>_xlfn.XLOOKUP(B259,products[productID],products[categoryID],"Not found",0)</f>
        <v>1</v>
      </c>
      <c r="G259" t="str">
        <f>_xlfn.XLOOKUP(F259,categories[categoryID],categories[categoryName],"not found",0)</f>
        <v>Beverages</v>
      </c>
      <c r="H259" s="4">
        <f>Table8[[#This Row],[Unit_price]]*Table8[[#This Row],[Quantity_sold]]</f>
        <v>216</v>
      </c>
      <c r="I259" t="str">
        <f>_xlfn.XLOOKUP(Table8[[#This Row],[orderId]],orders[orderID],orders[customerID],"not seen",0)</f>
        <v>LEHMS</v>
      </c>
      <c r="J259">
        <f>_xlfn.XLOOKUP(Table8[[#This Row],[orderId]],orders[orderID],orders[employeeID],"not found",0)</f>
        <v>4</v>
      </c>
      <c r="K259" t="str">
        <f>_xlfn.XLOOKUP(Table8[[#This Row],[Employee_id]],employees[employeeID],employees[employeeName],"Not found",0)</f>
        <v>Margaret Peacock</v>
      </c>
      <c r="L259" s="1">
        <f>_xlfn.XLOOKUP(Table8[[#This Row],[orderId]],orders[orderID],orders[orderDate],"not found",0)</f>
        <v>41578</v>
      </c>
      <c r="M259" s="1">
        <f>VLOOKUP(Table8[[#This Row],[orderId]],orders[],6,0)</f>
        <v>41584</v>
      </c>
      <c r="N259">
        <f>Table8[[#This Row],[Shipped date]]-Table8[[#This Row],[order_date]]</f>
        <v>6</v>
      </c>
    </row>
    <row r="260" spans="1:14" x14ac:dyDescent="0.35">
      <c r="A260" s="2">
        <v>10344</v>
      </c>
      <c r="B260" s="11">
        <v>4</v>
      </c>
      <c r="C260" s="5">
        <v>17.600000000000001</v>
      </c>
      <c r="D260" s="8">
        <v>35</v>
      </c>
      <c r="E260" s="2" t="str">
        <f>_xlfn.XLOOKUP(B260,products[productID],products[productName],"Not available",0)</f>
        <v>Chef Anton's Cajun Seasoning</v>
      </c>
      <c r="F260">
        <f>_xlfn.XLOOKUP(B260,products[productID],products[categoryID],"Not found",0)</f>
        <v>2</v>
      </c>
      <c r="G260" t="str">
        <f>_xlfn.XLOOKUP(F260,categories[categoryID],categories[categoryName],"not found",0)</f>
        <v>Condiments</v>
      </c>
      <c r="H260" s="4">
        <f>Table8[[#This Row],[Unit_price]]*Table8[[#This Row],[Quantity_sold]]</f>
        <v>616</v>
      </c>
      <c r="I260" t="str">
        <f>_xlfn.XLOOKUP(Table8[[#This Row],[orderId]],orders[orderID],orders[customerID],"not seen",0)</f>
        <v>WHITC</v>
      </c>
      <c r="J260">
        <f>_xlfn.XLOOKUP(Table8[[#This Row],[orderId]],orders[orderID],orders[employeeID],"not found",0)</f>
        <v>4</v>
      </c>
      <c r="K260" t="str">
        <f>_xlfn.XLOOKUP(Table8[[#This Row],[Employee_id]],employees[employeeID],employees[employeeName],"Not found",0)</f>
        <v>Margaret Peacock</v>
      </c>
      <c r="L260" s="1">
        <f>_xlfn.XLOOKUP(Table8[[#This Row],[orderId]],orders[orderID],orders[orderDate],"not found",0)</f>
        <v>41579</v>
      </c>
      <c r="M260" s="1">
        <f>VLOOKUP(Table8[[#This Row],[orderId]],orders[],6,0)</f>
        <v>41583</v>
      </c>
      <c r="N260">
        <f>Table8[[#This Row],[Shipped date]]-Table8[[#This Row],[order_date]]</f>
        <v>4</v>
      </c>
    </row>
    <row r="261" spans="1:14" x14ac:dyDescent="0.35">
      <c r="A261" s="3">
        <v>10344</v>
      </c>
      <c r="B261" s="12">
        <v>8</v>
      </c>
      <c r="C261" s="6">
        <v>32</v>
      </c>
      <c r="D261" s="9">
        <v>70</v>
      </c>
      <c r="E261" s="2" t="str">
        <f>_xlfn.XLOOKUP(B261,products[productID],products[productName],"Not available",0)</f>
        <v>Northwoods Cranberry Sauce</v>
      </c>
      <c r="F261">
        <f>_xlfn.XLOOKUP(B261,products[productID],products[categoryID],"Not found",0)</f>
        <v>2</v>
      </c>
      <c r="G261" t="str">
        <f>_xlfn.XLOOKUP(F261,categories[categoryID],categories[categoryName],"not found",0)</f>
        <v>Condiments</v>
      </c>
      <c r="H261" s="4">
        <f>Table8[[#This Row],[Unit_price]]*Table8[[#This Row],[Quantity_sold]]</f>
        <v>2240</v>
      </c>
      <c r="I261" t="str">
        <f>_xlfn.XLOOKUP(Table8[[#This Row],[orderId]],orders[orderID],orders[customerID],"not seen",0)</f>
        <v>WHITC</v>
      </c>
      <c r="J261">
        <f>_xlfn.XLOOKUP(Table8[[#This Row],[orderId]],orders[orderID],orders[employeeID],"not found",0)</f>
        <v>4</v>
      </c>
      <c r="K261" t="str">
        <f>_xlfn.XLOOKUP(Table8[[#This Row],[Employee_id]],employees[employeeID],employees[employeeName],"Not found",0)</f>
        <v>Margaret Peacock</v>
      </c>
      <c r="L261" s="1">
        <f>_xlfn.XLOOKUP(Table8[[#This Row],[orderId]],orders[orderID],orders[orderDate],"not found",0)</f>
        <v>41579</v>
      </c>
      <c r="M261" s="1">
        <f>VLOOKUP(Table8[[#This Row],[orderId]],orders[],6,0)</f>
        <v>41583</v>
      </c>
      <c r="N261">
        <f>Table8[[#This Row],[Shipped date]]-Table8[[#This Row],[order_date]]</f>
        <v>4</v>
      </c>
    </row>
    <row r="262" spans="1:14" x14ac:dyDescent="0.35">
      <c r="A262" s="2">
        <v>10345</v>
      </c>
      <c r="B262" s="11">
        <v>8</v>
      </c>
      <c r="C262" s="5">
        <v>32</v>
      </c>
      <c r="D262" s="8">
        <v>70</v>
      </c>
      <c r="E262" s="2" t="str">
        <f>_xlfn.XLOOKUP(B262,products[productID],products[productName],"Not available",0)</f>
        <v>Northwoods Cranberry Sauce</v>
      </c>
      <c r="F262">
        <f>_xlfn.XLOOKUP(B262,products[productID],products[categoryID],"Not found",0)</f>
        <v>2</v>
      </c>
      <c r="G262" t="str">
        <f>_xlfn.XLOOKUP(F262,categories[categoryID],categories[categoryName],"not found",0)</f>
        <v>Condiments</v>
      </c>
      <c r="H262" s="4">
        <f>Table8[[#This Row],[Unit_price]]*Table8[[#This Row],[Quantity_sold]]</f>
        <v>2240</v>
      </c>
      <c r="I262" t="str">
        <f>_xlfn.XLOOKUP(Table8[[#This Row],[orderId]],orders[orderID],orders[customerID],"not seen",0)</f>
        <v>QUICK</v>
      </c>
      <c r="J262">
        <f>_xlfn.XLOOKUP(Table8[[#This Row],[orderId]],orders[orderID],orders[employeeID],"not found",0)</f>
        <v>2</v>
      </c>
      <c r="K262" t="str">
        <f>_xlfn.XLOOKUP(Table8[[#This Row],[Employee_id]],employees[employeeID],employees[employeeName],"Not found",0)</f>
        <v>Andrew Fuller</v>
      </c>
      <c r="L262" s="1">
        <f>_xlfn.XLOOKUP(Table8[[#This Row],[orderId]],orders[orderID],orders[orderDate],"not found",0)</f>
        <v>41582</v>
      </c>
      <c r="M262" s="1">
        <f>VLOOKUP(Table8[[#This Row],[orderId]],orders[],6,0)</f>
        <v>41589</v>
      </c>
      <c r="N262">
        <f>Table8[[#This Row],[Shipped date]]-Table8[[#This Row],[order_date]]</f>
        <v>7</v>
      </c>
    </row>
    <row r="263" spans="1:14" x14ac:dyDescent="0.35">
      <c r="A263" s="3">
        <v>10345</v>
      </c>
      <c r="B263" s="12">
        <v>19</v>
      </c>
      <c r="C263" s="6">
        <v>7.3</v>
      </c>
      <c r="D263" s="9">
        <v>80</v>
      </c>
      <c r="E263" s="2" t="str">
        <f>_xlfn.XLOOKUP(B263,products[productID],products[productName],"Not available",0)</f>
        <v>Teatime Chocolate Biscuits</v>
      </c>
      <c r="F263">
        <f>_xlfn.XLOOKUP(B263,products[productID],products[categoryID],"Not found",0)</f>
        <v>3</v>
      </c>
      <c r="G263" t="str">
        <f>_xlfn.XLOOKUP(F263,categories[categoryID],categories[categoryName],"not found",0)</f>
        <v>Confections</v>
      </c>
      <c r="H263" s="4">
        <f>Table8[[#This Row],[Unit_price]]*Table8[[#This Row],[Quantity_sold]]</f>
        <v>584</v>
      </c>
      <c r="I263" t="str">
        <f>_xlfn.XLOOKUP(Table8[[#This Row],[orderId]],orders[orderID],orders[customerID],"not seen",0)</f>
        <v>QUICK</v>
      </c>
      <c r="J263">
        <f>_xlfn.XLOOKUP(Table8[[#This Row],[orderId]],orders[orderID],orders[employeeID],"not found",0)</f>
        <v>2</v>
      </c>
      <c r="K263" t="str">
        <f>_xlfn.XLOOKUP(Table8[[#This Row],[Employee_id]],employees[employeeID],employees[employeeName],"Not found",0)</f>
        <v>Andrew Fuller</v>
      </c>
      <c r="L263" s="1">
        <f>_xlfn.XLOOKUP(Table8[[#This Row],[orderId]],orders[orderID],orders[orderDate],"not found",0)</f>
        <v>41582</v>
      </c>
      <c r="M263" s="1">
        <f>VLOOKUP(Table8[[#This Row],[orderId]],orders[],6,0)</f>
        <v>41589</v>
      </c>
      <c r="N263">
        <f>Table8[[#This Row],[Shipped date]]-Table8[[#This Row],[order_date]]</f>
        <v>7</v>
      </c>
    </row>
    <row r="264" spans="1:14" x14ac:dyDescent="0.35">
      <c r="A264" s="2">
        <v>10345</v>
      </c>
      <c r="B264" s="11">
        <v>42</v>
      </c>
      <c r="C264" s="5">
        <v>11.2</v>
      </c>
      <c r="D264" s="8">
        <v>9</v>
      </c>
      <c r="E264" s="2" t="str">
        <f>_xlfn.XLOOKUP(B264,products[productID],products[productName],"Not available",0)</f>
        <v>Singaporean Hokkien Fried Mee</v>
      </c>
      <c r="F264">
        <f>_xlfn.XLOOKUP(B264,products[productID],products[categoryID],"Not found",0)</f>
        <v>5</v>
      </c>
      <c r="G264" t="str">
        <f>_xlfn.XLOOKUP(F264,categories[categoryID],categories[categoryName],"not found",0)</f>
        <v>Grains &amp; Cereals</v>
      </c>
      <c r="H264" s="4">
        <f>Table8[[#This Row],[Unit_price]]*Table8[[#This Row],[Quantity_sold]]</f>
        <v>100.8</v>
      </c>
      <c r="I264" t="str">
        <f>_xlfn.XLOOKUP(Table8[[#This Row],[orderId]],orders[orderID],orders[customerID],"not seen",0)</f>
        <v>QUICK</v>
      </c>
      <c r="J264">
        <f>_xlfn.XLOOKUP(Table8[[#This Row],[orderId]],orders[orderID],orders[employeeID],"not found",0)</f>
        <v>2</v>
      </c>
      <c r="K264" t="str">
        <f>_xlfn.XLOOKUP(Table8[[#This Row],[Employee_id]],employees[employeeID],employees[employeeName],"Not found",0)</f>
        <v>Andrew Fuller</v>
      </c>
      <c r="L264" s="1">
        <f>_xlfn.XLOOKUP(Table8[[#This Row],[orderId]],orders[orderID],orders[orderDate],"not found",0)</f>
        <v>41582</v>
      </c>
      <c r="M264" s="1">
        <f>VLOOKUP(Table8[[#This Row],[orderId]],orders[],6,0)</f>
        <v>41589</v>
      </c>
      <c r="N264">
        <f>Table8[[#This Row],[Shipped date]]-Table8[[#This Row],[order_date]]</f>
        <v>7</v>
      </c>
    </row>
    <row r="265" spans="1:14" x14ac:dyDescent="0.35">
      <c r="A265" s="3">
        <v>10346</v>
      </c>
      <c r="B265" s="12">
        <v>17</v>
      </c>
      <c r="C265" s="6">
        <v>31.2</v>
      </c>
      <c r="D265" s="9">
        <v>36</v>
      </c>
      <c r="E265" s="2" t="str">
        <f>_xlfn.XLOOKUP(B265,products[productID],products[productName],"Not available",0)</f>
        <v>Alice Mutton</v>
      </c>
      <c r="F265">
        <f>_xlfn.XLOOKUP(B265,products[productID],products[categoryID],"Not found",0)</f>
        <v>6</v>
      </c>
      <c r="G265" t="str">
        <f>_xlfn.XLOOKUP(F265,categories[categoryID],categories[categoryName],"not found",0)</f>
        <v>Meat &amp; Poultry</v>
      </c>
      <c r="H265" s="4">
        <f>Table8[[#This Row],[Unit_price]]*Table8[[#This Row],[Quantity_sold]]</f>
        <v>1123.2</v>
      </c>
      <c r="I265" t="str">
        <f>_xlfn.XLOOKUP(Table8[[#This Row],[orderId]],orders[orderID],orders[customerID],"not seen",0)</f>
        <v>RATTC</v>
      </c>
      <c r="J265">
        <f>_xlfn.XLOOKUP(Table8[[#This Row],[orderId]],orders[orderID],orders[employeeID],"not found",0)</f>
        <v>3</v>
      </c>
      <c r="K265" t="str">
        <f>_xlfn.XLOOKUP(Table8[[#This Row],[Employee_id]],employees[employeeID],employees[employeeName],"Not found",0)</f>
        <v>Janet Leverling</v>
      </c>
      <c r="L265" s="1">
        <f>_xlfn.XLOOKUP(Table8[[#This Row],[orderId]],orders[orderID],orders[orderDate],"not found",0)</f>
        <v>41583</v>
      </c>
      <c r="M265" s="1">
        <f>VLOOKUP(Table8[[#This Row],[orderId]],orders[],6,0)</f>
        <v>41586</v>
      </c>
      <c r="N265">
        <f>Table8[[#This Row],[Shipped date]]-Table8[[#This Row],[order_date]]</f>
        <v>3</v>
      </c>
    </row>
    <row r="266" spans="1:14" x14ac:dyDescent="0.35">
      <c r="A266" s="2">
        <v>10346</v>
      </c>
      <c r="B266" s="11">
        <v>56</v>
      </c>
      <c r="C266" s="5">
        <v>30.4</v>
      </c>
      <c r="D266" s="8">
        <v>20</v>
      </c>
      <c r="E266" s="2" t="str">
        <f>_xlfn.XLOOKUP(B266,products[productID],products[productName],"Not available",0)</f>
        <v>Gnocchi di nonna Alice</v>
      </c>
      <c r="F266">
        <f>_xlfn.XLOOKUP(B266,products[productID],products[categoryID],"Not found",0)</f>
        <v>5</v>
      </c>
      <c r="G266" t="str">
        <f>_xlfn.XLOOKUP(F266,categories[categoryID],categories[categoryName],"not found",0)</f>
        <v>Grains &amp; Cereals</v>
      </c>
      <c r="H266" s="4">
        <f>Table8[[#This Row],[Unit_price]]*Table8[[#This Row],[Quantity_sold]]</f>
        <v>608</v>
      </c>
      <c r="I266" t="str">
        <f>_xlfn.XLOOKUP(Table8[[#This Row],[orderId]],orders[orderID],orders[customerID],"not seen",0)</f>
        <v>RATTC</v>
      </c>
      <c r="J266">
        <f>_xlfn.XLOOKUP(Table8[[#This Row],[orderId]],orders[orderID],orders[employeeID],"not found",0)</f>
        <v>3</v>
      </c>
      <c r="K266" t="str">
        <f>_xlfn.XLOOKUP(Table8[[#This Row],[Employee_id]],employees[employeeID],employees[employeeName],"Not found",0)</f>
        <v>Janet Leverling</v>
      </c>
      <c r="L266" s="1">
        <f>_xlfn.XLOOKUP(Table8[[#This Row],[orderId]],orders[orderID],orders[orderDate],"not found",0)</f>
        <v>41583</v>
      </c>
      <c r="M266" s="1">
        <f>VLOOKUP(Table8[[#This Row],[orderId]],orders[],6,0)</f>
        <v>41586</v>
      </c>
      <c r="N266">
        <f>Table8[[#This Row],[Shipped date]]-Table8[[#This Row],[order_date]]</f>
        <v>3</v>
      </c>
    </row>
    <row r="267" spans="1:14" x14ac:dyDescent="0.35">
      <c r="A267" s="3">
        <v>10347</v>
      </c>
      <c r="B267" s="12">
        <v>25</v>
      </c>
      <c r="C267" s="6">
        <v>11.2</v>
      </c>
      <c r="D267" s="9">
        <v>10</v>
      </c>
      <c r="E267" s="2" t="str">
        <f>_xlfn.XLOOKUP(B267,products[productID],products[productName],"Not available",0)</f>
        <v>NuNuCa Nuß-Nougat-Creme</v>
      </c>
      <c r="F267">
        <f>_xlfn.XLOOKUP(B267,products[productID],products[categoryID],"Not found",0)</f>
        <v>3</v>
      </c>
      <c r="G267" t="str">
        <f>_xlfn.XLOOKUP(F267,categories[categoryID],categories[categoryName],"not found",0)</f>
        <v>Confections</v>
      </c>
      <c r="H267" s="4">
        <f>Table8[[#This Row],[Unit_price]]*Table8[[#This Row],[Quantity_sold]]</f>
        <v>112</v>
      </c>
      <c r="I267" t="str">
        <f>_xlfn.XLOOKUP(Table8[[#This Row],[orderId]],orders[orderID],orders[customerID],"not seen",0)</f>
        <v>FAMIA</v>
      </c>
      <c r="J267">
        <f>_xlfn.XLOOKUP(Table8[[#This Row],[orderId]],orders[orderID],orders[employeeID],"not found",0)</f>
        <v>4</v>
      </c>
      <c r="K267" t="str">
        <f>_xlfn.XLOOKUP(Table8[[#This Row],[Employee_id]],employees[employeeID],employees[employeeName],"Not found",0)</f>
        <v>Margaret Peacock</v>
      </c>
      <c r="L267" s="1">
        <f>_xlfn.XLOOKUP(Table8[[#This Row],[orderId]],orders[orderID],orders[orderDate],"not found",0)</f>
        <v>41584</v>
      </c>
      <c r="M267" s="1">
        <f>VLOOKUP(Table8[[#This Row],[orderId]],orders[],6,0)</f>
        <v>41586</v>
      </c>
      <c r="N267">
        <f>Table8[[#This Row],[Shipped date]]-Table8[[#This Row],[order_date]]</f>
        <v>2</v>
      </c>
    </row>
    <row r="268" spans="1:14" x14ac:dyDescent="0.35">
      <c r="A268" s="2">
        <v>10347</v>
      </c>
      <c r="B268" s="11">
        <v>39</v>
      </c>
      <c r="C268" s="5">
        <v>14.4</v>
      </c>
      <c r="D268" s="8">
        <v>50</v>
      </c>
      <c r="E268" s="2" t="str">
        <f>_xlfn.XLOOKUP(B268,products[productID],products[productName],"Not available",0)</f>
        <v>Chartreuse verte</v>
      </c>
      <c r="F268">
        <f>_xlfn.XLOOKUP(B268,products[productID],products[categoryID],"Not found",0)</f>
        <v>1</v>
      </c>
      <c r="G268" t="str">
        <f>_xlfn.XLOOKUP(F268,categories[categoryID],categories[categoryName],"not found",0)</f>
        <v>Beverages</v>
      </c>
      <c r="H268" s="4">
        <f>Table8[[#This Row],[Unit_price]]*Table8[[#This Row],[Quantity_sold]]</f>
        <v>720</v>
      </c>
      <c r="I268" t="str">
        <f>_xlfn.XLOOKUP(Table8[[#This Row],[orderId]],orders[orderID],orders[customerID],"not seen",0)</f>
        <v>FAMIA</v>
      </c>
      <c r="J268">
        <f>_xlfn.XLOOKUP(Table8[[#This Row],[orderId]],orders[orderID],orders[employeeID],"not found",0)</f>
        <v>4</v>
      </c>
      <c r="K268" t="str">
        <f>_xlfn.XLOOKUP(Table8[[#This Row],[Employee_id]],employees[employeeID],employees[employeeName],"Not found",0)</f>
        <v>Margaret Peacock</v>
      </c>
      <c r="L268" s="1">
        <f>_xlfn.XLOOKUP(Table8[[#This Row],[orderId]],orders[orderID],orders[orderDate],"not found",0)</f>
        <v>41584</v>
      </c>
      <c r="M268" s="1">
        <f>VLOOKUP(Table8[[#This Row],[orderId]],orders[],6,0)</f>
        <v>41586</v>
      </c>
      <c r="N268">
        <f>Table8[[#This Row],[Shipped date]]-Table8[[#This Row],[order_date]]</f>
        <v>2</v>
      </c>
    </row>
    <row r="269" spans="1:14" x14ac:dyDescent="0.35">
      <c r="A269" s="3">
        <v>10347</v>
      </c>
      <c r="B269" s="12">
        <v>40</v>
      </c>
      <c r="C269" s="6">
        <v>14.7</v>
      </c>
      <c r="D269" s="9">
        <v>4</v>
      </c>
      <c r="E269" s="2" t="str">
        <f>_xlfn.XLOOKUP(B269,products[productID],products[productName],"Not available",0)</f>
        <v>Boston Crab Meat</v>
      </c>
      <c r="F269">
        <f>_xlfn.XLOOKUP(B269,products[productID],products[categoryID],"Not found",0)</f>
        <v>8</v>
      </c>
      <c r="G269" t="str">
        <f>_xlfn.XLOOKUP(F269,categories[categoryID],categories[categoryName],"not found",0)</f>
        <v>Seafood</v>
      </c>
      <c r="H269" s="4">
        <f>Table8[[#This Row],[Unit_price]]*Table8[[#This Row],[Quantity_sold]]</f>
        <v>58.8</v>
      </c>
      <c r="I269" t="str">
        <f>_xlfn.XLOOKUP(Table8[[#This Row],[orderId]],orders[orderID],orders[customerID],"not seen",0)</f>
        <v>FAMIA</v>
      </c>
      <c r="J269">
        <f>_xlfn.XLOOKUP(Table8[[#This Row],[orderId]],orders[orderID],orders[employeeID],"not found",0)</f>
        <v>4</v>
      </c>
      <c r="K269" t="str">
        <f>_xlfn.XLOOKUP(Table8[[#This Row],[Employee_id]],employees[employeeID],employees[employeeName],"Not found",0)</f>
        <v>Margaret Peacock</v>
      </c>
      <c r="L269" s="1">
        <f>_xlfn.XLOOKUP(Table8[[#This Row],[orderId]],orders[orderID],orders[orderDate],"not found",0)</f>
        <v>41584</v>
      </c>
      <c r="M269" s="1">
        <f>VLOOKUP(Table8[[#This Row],[orderId]],orders[],6,0)</f>
        <v>41586</v>
      </c>
      <c r="N269">
        <f>Table8[[#This Row],[Shipped date]]-Table8[[#This Row],[order_date]]</f>
        <v>2</v>
      </c>
    </row>
    <row r="270" spans="1:14" x14ac:dyDescent="0.35">
      <c r="A270" s="2">
        <v>10347</v>
      </c>
      <c r="B270" s="11">
        <v>75</v>
      </c>
      <c r="C270" s="5">
        <v>6.2</v>
      </c>
      <c r="D270" s="8">
        <v>6</v>
      </c>
      <c r="E270" s="2" t="str">
        <f>_xlfn.XLOOKUP(B270,products[productID],products[productName],"Not available",0)</f>
        <v>Rhönbräu Klosterbier</v>
      </c>
      <c r="F270">
        <f>_xlfn.XLOOKUP(B270,products[productID],products[categoryID],"Not found",0)</f>
        <v>1</v>
      </c>
      <c r="G270" t="str">
        <f>_xlfn.XLOOKUP(F270,categories[categoryID],categories[categoryName],"not found",0)</f>
        <v>Beverages</v>
      </c>
      <c r="H270" s="4">
        <f>Table8[[#This Row],[Unit_price]]*Table8[[#This Row],[Quantity_sold]]</f>
        <v>37.200000000000003</v>
      </c>
      <c r="I270" t="str">
        <f>_xlfn.XLOOKUP(Table8[[#This Row],[orderId]],orders[orderID],orders[customerID],"not seen",0)</f>
        <v>FAMIA</v>
      </c>
      <c r="J270">
        <f>_xlfn.XLOOKUP(Table8[[#This Row],[orderId]],orders[orderID],orders[employeeID],"not found",0)</f>
        <v>4</v>
      </c>
      <c r="K270" t="str">
        <f>_xlfn.XLOOKUP(Table8[[#This Row],[Employee_id]],employees[employeeID],employees[employeeName],"Not found",0)</f>
        <v>Margaret Peacock</v>
      </c>
      <c r="L270" s="1">
        <f>_xlfn.XLOOKUP(Table8[[#This Row],[orderId]],orders[orderID],orders[orderDate],"not found",0)</f>
        <v>41584</v>
      </c>
      <c r="M270" s="1">
        <f>VLOOKUP(Table8[[#This Row],[orderId]],orders[],6,0)</f>
        <v>41586</v>
      </c>
      <c r="N270">
        <f>Table8[[#This Row],[Shipped date]]-Table8[[#This Row],[order_date]]</f>
        <v>2</v>
      </c>
    </row>
    <row r="271" spans="1:14" x14ac:dyDescent="0.35">
      <c r="A271" s="3">
        <v>10348</v>
      </c>
      <c r="B271" s="12">
        <v>1</v>
      </c>
      <c r="C271" s="6">
        <v>14.4</v>
      </c>
      <c r="D271" s="9">
        <v>15</v>
      </c>
      <c r="E271" s="2" t="str">
        <f>_xlfn.XLOOKUP(B271,products[productID],products[productName],"Not available",0)</f>
        <v>Chai</v>
      </c>
      <c r="F271">
        <f>_xlfn.XLOOKUP(B271,products[productID],products[categoryID],"Not found",0)</f>
        <v>1</v>
      </c>
      <c r="G271" t="str">
        <f>_xlfn.XLOOKUP(F271,categories[categoryID],categories[categoryName],"not found",0)</f>
        <v>Beverages</v>
      </c>
      <c r="H271" s="4">
        <f>Table8[[#This Row],[Unit_price]]*Table8[[#This Row],[Quantity_sold]]</f>
        <v>216</v>
      </c>
      <c r="I271" t="str">
        <f>_xlfn.XLOOKUP(Table8[[#This Row],[orderId]],orders[orderID],orders[customerID],"not seen",0)</f>
        <v>WANDK</v>
      </c>
      <c r="J271">
        <f>_xlfn.XLOOKUP(Table8[[#This Row],[orderId]],orders[orderID],orders[employeeID],"not found",0)</f>
        <v>4</v>
      </c>
      <c r="K271" t="str">
        <f>_xlfn.XLOOKUP(Table8[[#This Row],[Employee_id]],employees[employeeID],employees[employeeName],"Not found",0)</f>
        <v>Margaret Peacock</v>
      </c>
      <c r="L271" s="1">
        <f>_xlfn.XLOOKUP(Table8[[#This Row],[orderId]],orders[orderID],orders[orderDate],"not found",0)</f>
        <v>41585</v>
      </c>
      <c r="M271" s="1">
        <f>VLOOKUP(Table8[[#This Row],[orderId]],orders[],6,0)</f>
        <v>41593</v>
      </c>
      <c r="N271">
        <f>Table8[[#This Row],[Shipped date]]-Table8[[#This Row],[order_date]]</f>
        <v>8</v>
      </c>
    </row>
    <row r="272" spans="1:14" x14ac:dyDescent="0.35">
      <c r="A272" s="2">
        <v>10348</v>
      </c>
      <c r="B272" s="11">
        <v>23</v>
      </c>
      <c r="C272" s="5">
        <v>7.2</v>
      </c>
      <c r="D272" s="8">
        <v>25</v>
      </c>
      <c r="E272" s="2" t="str">
        <f>_xlfn.XLOOKUP(B272,products[productID],products[productName],"Not available",0)</f>
        <v>Tunnbröd</v>
      </c>
      <c r="F272">
        <f>_xlfn.XLOOKUP(B272,products[productID],products[categoryID],"Not found",0)</f>
        <v>5</v>
      </c>
      <c r="G272" t="str">
        <f>_xlfn.XLOOKUP(F272,categories[categoryID],categories[categoryName],"not found",0)</f>
        <v>Grains &amp; Cereals</v>
      </c>
      <c r="H272" s="4">
        <f>Table8[[#This Row],[Unit_price]]*Table8[[#This Row],[Quantity_sold]]</f>
        <v>180</v>
      </c>
      <c r="I272" t="str">
        <f>_xlfn.XLOOKUP(Table8[[#This Row],[orderId]],orders[orderID],orders[customerID],"not seen",0)</f>
        <v>WANDK</v>
      </c>
      <c r="J272">
        <f>_xlfn.XLOOKUP(Table8[[#This Row],[orderId]],orders[orderID],orders[employeeID],"not found",0)</f>
        <v>4</v>
      </c>
      <c r="K272" t="str">
        <f>_xlfn.XLOOKUP(Table8[[#This Row],[Employee_id]],employees[employeeID],employees[employeeName],"Not found",0)</f>
        <v>Margaret Peacock</v>
      </c>
      <c r="L272" s="1">
        <f>_xlfn.XLOOKUP(Table8[[#This Row],[orderId]],orders[orderID],orders[orderDate],"not found",0)</f>
        <v>41585</v>
      </c>
      <c r="M272" s="1">
        <f>VLOOKUP(Table8[[#This Row],[orderId]],orders[],6,0)</f>
        <v>41593</v>
      </c>
      <c r="N272">
        <f>Table8[[#This Row],[Shipped date]]-Table8[[#This Row],[order_date]]</f>
        <v>8</v>
      </c>
    </row>
    <row r="273" spans="1:14" x14ac:dyDescent="0.35">
      <c r="A273" s="3">
        <v>10349</v>
      </c>
      <c r="B273" s="12">
        <v>54</v>
      </c>
      <c r="C273" s="6">
        <v>5.9</v>
      </c>
      <c r="D273" s="9">
        <v>24</v>
      </c>
      <c r="E273" s="2" t="str">
        <f>_xlfn.XLOOKUP(B273,products[productID],products[productName],"Not available",0)</f>
        <v>Tourtière</v>
      </c>
      <c r="F273">
        <f>_xlfn.XLOOKUP(B273,products[productID],products[categoryID],"Not found",0)</f>
        <v>6</v>
      </c>
      <c r="G273" t="str">
        <f>_xlfn.XLOOKUP(F273,categories[categoryID],categories[categoryName],"not found",0)</f>
        <v>Meat &amp; Poultry</v>
      </c>
      <c r="H273" s="4">
        <f>Table8[[#This Row],[Unit_price]]*Table8[[#This Row],[Quantity_sold]]</f>
        <v>141.60000000000002</v>
      </c>
      <c r="I273" t="str">
        <f>_xlfn.XLOOKUP(Table8[[#This Row],[orderId]],orders[orderID],orders[customerID],"not seen",0)</f>
        <v>SPLIR</v>
      </c>
      <c r="J273">
        <f>_xlfn.XLOOKUP(Table8[[#This Row],[orderId]],orders[orderID],orders[employeeID],"not found",0)</f>
        <v>7</v>
      </c>
      <c r="K273" t="str">
        <f>_xlfn.XLOOKUP(Table8[[#This Row],[Employee_id]],employees[employeeID],employees[employeeName],"Not found",0)</f>
        <v>Robert King</v>
      </c>
      <c r="L273" s="1">
        <f>_xlfn.XLOOKUP(Table8[[#This Row],[orderId]],orders[orderID],orders[orderDate],"not found",0)</f>
        <v>41586</v>
      </c>
      <c r="M273" s="1">
        <f>VLOOKUP(Table8[[#This Row],[orderId]],orders[],6,0)</f>
        <v>41593</v>
      </c>
      <c r="N273">
        <f>Table8[[#This Row],[Shipped date]]-Table8[[#This Row],[order_date]]</f>
        <v>7</v>
      </c>
    </row>
    <row r="274" spans="1:14" x14ac:dyDescent="0.35">
      <c r="A274" s="2">
        <v>10350</v>
      </c>
      <c r="B274" s="11">
        <v>50</v>
      </c>
      <c r="C274" s="5">
        <v>13</v>
      </c>
      <c r="D274" s="8">
        <v>15</v>
      </c>
      <c r="E274" s="2" t="str">
        <f>_xlfn.XLOOKUP(B274,products[productID],products[productName],"Not available",0)</f>
        <v>Valkoinen suklaa</v>
      </c>
      <c r="F274">
        <f>_xlfn.XLOOKUP(B274,products[productID],products[categoryID],"Not found",0)</f>
        <v>3</v>
      </c>
      <c r="G274" t="str">
        <f>_xlfn.XLOOKUP(F274,categories[categoryID],categories[categoryName],"not found",0)</f>
        <v>Confections</v>
      </c>
      <c r="H274" s="4">
        <f>Table8[[#This Row],[Unit_price]]*Table8[[#This Row],[Quantity_sold]]</f>
        <v>195</v>
      </c>
      <c r="I274" t="str">
        <f>_xlfn.XLOOKUP(Table8[[#This Row],[orderId]],orders[orderID],orders[customerID],"not seen",0)</f>
        <v>LAMAI</v>
      </c>
      <c r="J274">
        <f>_xlfn.XLOOKUP(Table8[[#This Row],[orderId]],orders[orderID],orders[employeeID],"not found",0)</f>
        <v>6</v>
      </c>
      <c r="K274" t="str">
        <f>_xlfn.XLOOKUP(Table8[[#This Row],[Employee_id]],employees[employeeID],employees[employeeName],"Not found",0)</f>
        <v>Michael Suyama</v>
      </c>
      <c r="L274" s="1">
        <f>_xlfn.XLOOKUP(Table8[[#This Row],[orderId]],orders[orderID],orders[orderDate],"not found",0)</f>
        <v>41589</v>
      </c>
      <c r="M274" s="1">
        <f>VLOOKUP(Table8[[#This Row],[orderId]],orders[],6,0)</f>
        <v>41611</v>
      </c>
      <c r="N274">
        <f>Table8[[#This Row],[Shipped date]]-Table8[[#This Row],[order_date]]</f>
        <v>22</v>
      </c>
    </row>
    <row r="275" spans="1:14" x14ac:dyDescent="0.35">
      <c r="A275" s="3">
        <v>10350</v>
      </c>
      <c r="B275" s="12">
        <v>69</v>
      </c>
      <c r="C275" s="6">
        <v>28.8</v>
      </c>
      <c r="D275" s="9">
        <v>18</v>
      </c>
      <c r="E275" s="2" t="str">
        <f>_xlfn.XLOOKUP(B275,products[productID],products[productName],"Not available",0)</f>
        <v>Gudbrandsdalsost</v>
      </c>
      <c r="F275">
        <f>_xlfn.XLOOKUP(B275,products[productID],products[categoryID],"Not found",0)</f>
        <v>4</v>
      </c>
      <c r="G275" t="str">
        <f>_xlfn.XLOOKUP(F275,categories[categoryID],categories[categoryName],"not found",0)</f>
        <v>Dairy Products</v>
      </c>
      <c r="H275" s="4">
        <f>Table8[[#This Row],[Unit_price]]*Table8[[#This Row],[Quantity_sold]]</f>
        <v>518.4</v>
      </c>
      <c r="I275" t="str">
        <f>_xlfn.XLOOKUP(Table8[[#This Row],[orderId]],orders[orderID],orders[customerID],"not seen",0)</f>
        <v>LAMAI</v>
      </c>
      <c r="J275">
        <f>_xlfn.XLOOKUP(Table8[[#This Row],[orderId]],orders[orderID],orders[employeeID],"not found",0)</f>
        <v>6</v>
      </c>
      <c r="K275" t="str">
        <f>_xlfn.XLOOKUP(Table8[[#This Row],[Employee_id]],employees[employeeID],employees[employeeName],"Not found",0)</f>
        <v>Michael Suyama</v>
      </c>
      <c r="L275" s="1">
        <f>_xlfn.XLOOKUP(Table8[[#This Row],[orderId]],orders[orderID],orders[orderDate],"not found",0)</f>
        <v>41589</v>
      </c>
      <c r="M275" s="1">
        <f>VLOOKUP(Table8[[#This Row],[orderId]],orders[],6,0)</f>
        <v>41611</v>
      </c>
      <c r="N275">
        <f>Table8[[#This Row],[Shipped date]]-Table8[[#This Row],[order_date]]</f>
        <v>22</v>
      </c>
    </row>
    <row r="276" spans="1:14" x14ac:dyDescent="0.35">
      <c r="A276" s="2">
        <v>10351</v>
      </c>
      <c r="B276" s="11">
        <v>38</v>
      </c>
      <c r="C276" s="5">
        <v>210.8</v>
      </c>
      <c r="D276" s="8">
        <v>20</v>
      </c>
      <c r="E276" s="2" t="str">
        <f>_xlfn.XLOOKUP(B276,products[productID],products[productName],"Not available",0)</f>
        <v>Côte de Blaye</v>
      </c>
      <c r="F276">
        <f>_xlfn.XLOOKUP(B276,products[productID],products[categoryID],"Not found",0)</f>
        <v>1</v>
      </c>
      <c r="G276" t="str">
        <f>_xlfn.XLOOKUP(F276,categories[categoryID],categories[categoryName],"not found",0)</f>
        <v>Beverages</v>
      </c>
      <c r="H276" s="4">
        <f>Table8[[#This Row],[Unit_price]]*Table8[[#This Row],[Quantity_sold]]</f>
        <v>4216</v>
      </c>
      <c r="I276" t="str">
        <f>_xlfn.XLOOKUP(Table8[[#This Row],[orderId]],orders[orderID],orders[customerID],"not seen",0)</f>
        <v>ERNSH</v>
      </c>
      <c r="J276">
        <f>_xlfn.XLOOKUP(Table8[[#This Row],[orderId]],orders[orderID],orders[employeeID],"not found",0)</f>
        <v>1</v>
      </c>
      <c r="K276" t="str">
        <f>_xlfn.XLOOKUP(Table8[[#This Row],[Employee_id]],employees[employeeID],employees[employeeName],"Not found",0)</f>
        <v>Nancy Davolio</v>
      </c>
      <c r="L276" s="1">
        <f>_xlfn.XLOOKUP(Table8[[#This Row],[orderId]],orders[orderID],orders[orderDate],"not found",0)</f>
        <v>41589</v>
      </c>
      <c r="M276" s="1">
        <f>VLOOKUP(Table8[[#This Row],[orderId]],orders[],6,0)</f>
        <v>41598</v>
      </c>
      <c r="N276">
        <f>Table8[[#This Row],[Shipped date]]-Table8[[#This Row],[order_date]]</f>
        <v>9</v>
      </c>
    </row>
    <row r="277" spans="1:14" x14ac:dyDescent="0.35">
      <c r="A277" s="3">
        <v>10351</v>
      </c>
      <c r="B277" s="12">
        <v>41</v>
      </c>
      <c r="C277" s="6">
        <v>7.7</v>
      </c>
      <c r="D277" s="9">
        <v>13</v>
      </c>
      <c r="E277" s="2" t="str">
        <f>_xlfn.XLOOKUP(B277,products[productID],products[productName],"Not available",0)</f>
        <v>Jack's New England Clam Chowder</v>
      </c>
      <c r="F277">
        <f>_xlfn.XLOOKUP(B277,products[productID],products[categoryID],"Not found",0)</f>
        <v>8</v>
      </c>
      <c r="G277" t="str">
        <f>_xlfn.XLOOKUP(F277,categories[categoryID],categories[categoryName],"not found",0)</f>
        <v>Seafood</v>
      </c>
      <c r="H277" s="4">
        <f>Table8[[#This Row],[Unit_price]]*Table8[[#This Row],[Quantity_sold]]</f>
        <v>100.10000000000001</v>
      </c>
      <c r="I277" t="str">
        <f>_xlfn.XLOOKUP(Table8[[#This Row],[orderId]],orders[orderID],orders[customerID],"not seen",0)</f>
        <v>ERNSH</v>
      </c>
      <c r="J277">
        <f>_xlfn.XLOOKUP(Table8[[#This Row],[orderId]],orders[orderID],orders[employeeID],"not found",0)</f>
        <v>1</v>
      </c>
      <c r="K277" t="str">
        <f>_xlfn.XLOOKUP(Table8[[#This Row],[Employee_id]],employees[employeeID],employees[employeeName],"Not found",0)</f>
        <v>Nancy Davolio</v>
      </c>
      <c r="L277" s="1">
        <f>_xlfn.XLOOKUP(Table8[[#This Row],[orderId]],orders[orderID],orders[orderDate],"not found",0)</f>
        <v>41589</v>
      </c>
      <c r="M277" s="1">
        <f>VLOOKUP(Table8[[#This Row],[orderId]],orders[],6,0)</f>
        <v>41598</v>
      </c>
      <c r="N277">
        <f>Table8[[#This Row],[Shipped date]]-Table8[[#This Row],[order_date]]</f>
        <v>9</v>
      </c>
    </row>
    <row r="278" spans="1:14" x14ac:dyDescent="0.35">
      <c r="A278" s="2">
        <v>10351</v>
      </c>
      <c r="B278" s="11">
        <v>44</v>
      </c>
      <c r="C278" s="5">
        <v>15.5</v>
      </c>
      <c r="D278" s="8">
        <v>77</v>
      </c>
      <c r="E278" s="2" t="str">
        <f>_xlfn.XLOOKUP(B278,products[productID],products[productName],"Not available",0)</f>
        <v>Gula Malacca</v>
      </c>
      <c r="F278">
        <f>_xlfn.XLOOKUP(B278,products[productID],products[categoryID],"Not found",0)</f>
        <v>2</v>
      </c>
      <c r="G278" t="str">
        <f>_xlfn.XLOOKUP(F278,categories[categoryID],categories[categoryName],"not found",0)</f>
        <v>Condiments</v>
      </c>
      <c r="H278" s="4">
        <f>Table8[[#This Row],[Unit_price]]*Table8[[#This Row],[Quantity_sold]]</f>
        <v>1193.5</v>
      </c>
      <c r="I278" t="str">
        <f>_xlfn.XLOOKUP(Table8[[#This Row],[orderId]],orders[orderID],orders[customerID],"not seen",0)</f>
        <v>ERNSH</v>
      </c>
      <c r="J278">
        <f>_xlfn.XLOOKUP(Table8[[#This Row],[orderId]],orders[orderID],orders[employeeID],"not found",0)</f>
        <v>1</v>
      </c>
      <c r="K278" t="str">
        <f>_xlfn.XLOOKUP(Table8[[#This Row],[Employee_id]],employees[employeeID],employees[employeeName],"Not found",0)</f>
        <v>Nancy Davolio</v>
      </c>
      <c r="L278" s="1">
        <f>_xlfn.XLOOKUP(Table8[[#This Row],[orderId]],orders[orderID],orders[orderDate],"not found",0)</f>
        <v>41589</v>
      </c>
      <c r="M278" s="1">
        <f>VLOOKUP(Table8[[#This Row],[orderId]],orders[],6,0)</f>
        <v>41598</v>
      </c>
      <c r="N278">
        <f>Table8[[#This Row],[Shipped date]]-Table8[[#This Row],[order_date]]</f>
        <v>9</v>
      </c>
    </row>
    <row r="279" spans="1:14" x14ac:dyDescent="0.35">
      <c r="A279" s="3">
        <v>10351</v>
      </c>
      <c r="B279" s="12">
        <v>65</v>
      </c>
      <c r="C279" s="6">
        <v>16.8</v>
      </c>
      <c r="D279" s="9">
        <v>10</v>
      </c>
      <c r="E279" s="2" t="str">
        <f>_xlfn.XLOOKUP(B279,products[productID],products[productName],"Not available",0)</f>
        <v>Louisiana Fiery Hot Pepper Sauce</v>
      </c>
      <c r="F279">
        <f>_xlfn.XLOOKUP(B279,products[productID],products[categoryID],"Not found",0)</f>
        <v>2</v>
      </c>
      <c r="G279" t="str">
        <f>_xlfn.XLOOKUP(F279,categories[categoryID],categories[categoryName],"not found",0)</f>
        <v>Condiments</v>
      </c>
      <c r="H279" s="4">
        <f>Table8[[#This Row],[Unit_price]]*Table8[[#This Row],[Quantity_sold]]</f>
        <v>168</v>
      </c>
      <c r="I279" t="str">
        <f>_xlfn.XLOOKUP(Table8[[#This Row],[orderId]],orders[orderID],orders[customerID],"not seen",0)</f>
        <v>ERNSH</v>
      </c>
      <c r="J279">
        <f>_xlfn.XLOOKUP(Table8[[#This Row],[orderId]],orders[orderID],orders[employeeID],"not found",0)</f>
        <v>1</v>
      </c>
      <c r="K279" t="str">
        <f>_xlfn.XLOOKUP(Table8[[#This Row],[Employee_id]],employees[employeeID],employees[employeeName],"Not found",0)</f>
        <v>Nancy Davolio</v>
      </c>
      <c r="L279" s="1">
        <f>_xlfn.XLOOKUP(Table8[[#This Row],[orderId]],orders[orderID],orders[orderDate],"not found",0)</f>
        <v>41589</v>
      </c>
      <c r="M279" s="1">
        <f>VLOOKUP(Table8[[#This Row],[orderId]],orders[],6,0)</f>
        <v>41598</v>
      </c>
      <c r="N279">
        <f>Table8[[#This Row],[Shipped date]]-Table8[[#This Row],[order_date]]</f>
        <v>9</v>
      </c>
    </row>
    <row r="280" spans="1:14" x14ac:dyDescent="0.35">
      <c r="A280" s="2">
        <v>10352</v>
      </c>
      <c r="B280" s="11">
        <v>24</v>
      </c>
      <c r="C280" s="5">
        <v>3.6</v>
      </c>
      <c r="D280" s="8">
        <v>10</v>
      </c>
      <c r="E280" s="2" t="str">
        <f>_xlfn.XLOOKUP(B280,products[productID],products[productName],"Not available",0)</f>
        <v>Guarana Fantastica</v>
      </c>
      <c r="F280">
        <f>_xlfn.XLOOKUP(B280,products[productID],products[categoryID],"Not found",0)</f>
        <v>1</v>
      </c>
      <c r="G280" t="str">
        <f>_xlfn.XLOOKUP(F280,categories[categoryID],categories[categoryName],"not found",0)</f>
        <v>Beverages</v>
      </c>
      <c r="H280" s="4">
        <f>Table8[[#This Row],[Unit_price]]*Table8[[#This Row],[Quantity_sold]]</f>
        <v>36</v>
      </c>
      <c r="I280" t="str">
        <f>_xlfn.XLOOKUP(Table8[[#This Row],[orderId]],orders[orderID],orders[customerID],"not seen",0)</f>
        <v>FURIB</v>
      </c>
      <c r="J280">
        <f>_xlfn.XLOOKUP(Table8[[#This Row],[orderId]],orders[orderID],orders[employeeID],"not found",0)</f>
        <v>3</v>
      </c>
      <c r="K280" t="str">
        <f>_xlfn.XLOOKUP(Table8[[#This Row],[Employee_id]],employees[employeeID],employees[employeeName],"Not found",0)</f>
        <v>Janet Leverling</v>
      </c>
      <c r="L280" s="1">
        <f>_xlfn.XLOOKUP(Table8[[#This Row],[orderId]],orders[orderID],orders[orderDate],"not found",0)</f>
        <v>41590</v>
      </c>
      <c r="M280" s="1">
        <f>VLOOKUP(Table8[[#This Row],[orderId]],orders[],6,0)</f>
        <v>41596</v>
      </c>
      <c r="N280">
        <f>Table8[[#This Row],[Shipped date]]-Table8[[#This Row],[order_date]]</f>
        <v>6</v>
      </c>
    </row>
    <row r="281" spans="1:14" x14ac:dyDescent="0.35">
      <c r="A281" s="3">
        <v>10352</v>
      </c>
      <c r="B281" s="12">
        <v>54</v>
      </c>
      <c r="C281" s="6">
        <v>5.9</v>
      </c>
      <c r="D281" s="9">
        <v>20</v>
      </c>
      <c r="E281" s="2" t="str">
        <f>_xlfn.XLOOKUP(B281,products[productID],products[productName],"Not available",0)</f>
        <v>Tourtière</v>
      </c>
      <c r="F281">
        <f>_xlfn.XLOOKUP(B281,products[productID],products[categoryID],"Not found",0)</f>
        <v>6</v>
      </c>
      <c r="G281" t="str">
        <f>_xlfn.XLOOKUP(F281,categories[categoryID],categories[categoryName],"not found",0)</f>
        <v>Meat &amp; Poultry</v>
      </c>
      <c r="H281" s="4">
        <f>Table8[[#This Row],[Unit_price]]*Table8[[#This Row],[Quantity_sold]]</f>
        <v>118</v>
      </c>
      <c r="I281" t="str">
        <f>_xlfn.XLOOKUP(Table8[[#This Row],[orderId]],orders[orderID],orders[customerID],"not seen",0)</f>
        <v>FURIB</v>
      </c>
      <c r="J281">
        <f>_xlfn.XLOOKUP(Table8[[#This Row],[orderId]],orders[orderID],orders[employeeID],"not found",0)</f>
        <v>3</v>
      </c>
      <c r="K281" t="str">
        <f>_xlfn.XLOOKUP(Table8[[#This Row],[Employee_id]],employees[employeeID],employees[employeeName],"Not found",0)</f>
        <v>Janet Leverling</v>
      </c>
      <c r="L281" s="1">
        <f>_xlfn.XLOOKUP(Table8[[#This Row],[orderId]],orders[orderID],orders[orderDate],"not found",0)</f>
        <v>41590</v>
      </c>
      <c r="M281" s="1">
        <f>VLOOKUP(Table8[[#This Row],[orderId]],orders[],6,0)</f>
        <v>41596</v>
      </c>
      <c r="N281">
        <f>Table8[[#This Row],[Shipped date]]-Table8[[#This Row],[order_date]]</f>
        <v>6</v>
      </c>
    </row>
    <row r="282" spans="1:14" x14ac:dyDescent="0.35">
      <c r="A282" s="2">
        <v>10353</v>
      </c>
      <c r="B282" s="11">
        <v>11</v>
      </c>
      <c r="C282" s="5">
        <v>16.8</v>
      </c>
      <c r="D282" s="8">
        <v>12</v>
      </c>
      <c r="E282" s="2" t="str">
        <f>_xlfn.XLOOKUP(B282,products[productID],products[productName],"Not available",0)</f>
        <v>Queso Cabrales</v>
      </c>
      <c r="F282">
        <f>_xlfn.XLOOKUP(B282,products[productID],products[categoryID],"Not found",0)</f>
        <v>4</v>
      </c>
      <c r="G282" t="str">
        <f>_xlfn.XLOOKUP(F282,categories[categoryID],categories[categoryName],"not found",0)</f>
        <v>Dairy Products</v>
      </c>
      <c r="H282" s="4">
        <f>Table8[[#This Row],[Unit_price]]*Table8[[#This Row],[Quantity_sold]]</f>
        <v>201.60000000000002</v>
      </c>
      <c r="I282" t="str">
        <f>_xlfn.XLOOKUP(Table8[[#This Row],[orderId]],orders[orderID],orders[customerID],"not seen",0)</f>
        <v>PICCO</v>
      </c>
      <c r="J282">
        <f>_xlfn.XLOOKUP(Table8[[#This Row],[orderId]],orders[orderID],orders[employeeID],"not found",0)</f>
        <v>7</v>
      </c>
      <c r="K282" t="str">
        <f>_xlfn.XLOOKUP(Table8[[#This Row],[Employee_id]],employees[employeeID],employees[employeeName],"Not found",0)</f>
        <v>Robert King</v>
      </c>
      <c r="L282" s="1">
        <f>_xlfn.XLOOKUP(Table8[[#This Row],[orderId]],orders[orderID],orders[orderDate],"not found",0)</f>
        <v>41591</v>
      </c>
      <c r="M282" s="1">
        <f>VLOOKUP(Table8[[#This Row],[orderId]],orders[],6,0)</f>
        <v>41603</v>
      </c>
      <c r="N282">
        <f>Table8[[#This Row],[Shipped date]]-Table8[[#This Row],[order_date]]</f>
        <v>12</v>
      </c>
    </row>
    <row r="283" spans="1:14" x14ac:dyDescent="0.35">
      <c r="A283" s="3">
        <v>10353</v>
      </c>
      <c r="B283" s="12">
        <v>38</v>
      </c>
      <c r="C283" s="6">
        <v>210.8</v>
      </c>
      <c r="D283" s="9">
        <v>50</v>
      </c>
      <c r="E283" s="2" t="str">
        <f>_xlfn.XLOOKUP(B283,products[productID],products[productName],"Not available",0)</f>
        <v>Côte de Blaye</v>
      </c>
      <c r="F283">
        <f>_xlfn.XLOOKUP(B283,products[productID],products[categoryID],"Not found",0)</f>
        <v>1</v>
      </c>
      <c r="G283" t="str">
        <f>_xlfn.XLOOKUP(F283,categories[categoryID],categories[categoryName],"not found",0)</f>
        <v>Beverages</v>
      </c>
      <c r="H283" s="4">
        <f>Table8[[#This Row],[Unit_price]]*Table8[[#This Row],[Quantity_sold]]</f>
        <v>10540</v>
      </c>
      <c r="I283" t="str">
        <f>_xlfn.XLOOKUP(Table8[[#This Row],[orderId]],orders[orderID],orders[customerID],"not seen",0)</f>
        <v>PICCO</v>
      </c>
      <c r="J283">
        <f>_xlfn.XLOOKUP(Table8[[#This Row],[orderId]],orders[orderID],orders[employeeID],"not found",0)</f>
        <v>7</v>
      </c>
      <c r="K283" t="str">
        <f>_xlfn.XLOOKUP(Table8[[#This Row],[Employee_id]],employees[employeeID],employees[employeeName],"Not found",0)</f>
        <v>Robert King</v>
      </c>
      <c r="L283" s="1">
        <f>_xlfn.XLOOKUP(Table8[[#This Row],[orderId]],orders[orderID],orders[orderDate],"not found",0)</f>
        <v>41591</v>
      </c>
      <c r="M283" s="1">
        <f>VLOOKUP(Table8[[#This Row],[orderId]],orders[],6,0)</f>
        <v>41603</v>
      </c>
      <c r="N283">
        <f>Table8[[#This Row],[Shipped date]]-Table8[[#This Row],[order_date]]</f>
        <v>12</v>
      </c>
    </row>
    <row r="284" spans="1:14" x14ac:dyDescent="0.35">
      <c r="A284" s="2">
        <v>10354</v>
      </c>
      <c r="B284" s="11">
        <v>1</v>
      </c>
      <c r="C284" s="5">
        <v>14.4</v>
      </c>
      <c r="D284" s="8">
        <v>12</v>
      </c>
      <c r="E284" s="2" t="str">
        <f>_xlfn.XLOOKUP(B284,products[productID],products[productName],"Not available",0)</f>
        <v>Chai</v>
      </c>
      <c r="F284">
        <f>_xlfn.XLOOKUP(B284,products[productID],products[categoryID],"Not found",0)</f>
        <v>1</v>
      </c>
      <c r="G284" t="str">
        <f>_xlfn.XLOOKUP(F284,categories[categoryID],categories[categoryName],"not found",0)</f>
        <v>Beverages</v>
      </c>
      <c r="H284" s="4">
        <f>Table8[[#This Row],[Unit_price]]*Table8[[#This Row],[Quantity_sold]]</f>
        <v>172.8</v>
      </c>
      <c r="I284" t="str">
        <f>_xlfn.XLOOKUP(Table8[[#This Row],[orderId]],orders[orderID],orders[customerID],"not seen",0)</f>
        <v>PERIC</v>
      </c>
      <c r="J284">
        <f>_xlfn.XLOOKUP(Table8[[#This Row],[orderId]],orders[orderID],orders[employeeID],"not found",0)</f>
        <v>8</v>
      </c>
      <c r="K284" t="str">
        <f>_xlfn.XLOOKUP(Table8[[#This Row],[Employee_id]],employees[employeeID],employees[employeeName],"Not found",0)</f>
        <v>Laura Callahan</v>
      </c>
      <c r="L284" s="1">
        <f>_xlfn.XLOOKUP(Table8[[#This Row],[orderId]],orders[orderID],orders[orderDate],"not found",0)</f>
        <v>41592</v>
      </c>
      <c r="M284" s="1">
        <f>VLOOKUP(Table8[[#This Row],[orderId]],orders[],6,0)</f>
        <v>41598</v>
      </c>
      <c r="N284">
        <f>Table8[[#This Row],[Shipped date]]-Table8[[#This Row],[order_date]]</f>
        <v>6</v>
      </c>
    </row>
    <row r="285" spans="1:14" x14ac:dyDescent="0.35">
      <c r="A285" s="3">
        <v>10354</v>
      </c>
      <c r="B285" s="12">
        <v>29</v>
      </c>
      <c r="C285" s="6">
        <v>99</v>
      </c>
      <c r="D285" s="9">
        <v>4</v>
      </c>
      <c r="E285" s="2" t="str">
        <f>_xlfn.XLOOKUP(B285,products[productID],products[productName],"Not available",0)</f>
        <v>Thüringer Rostbratwurst</v>
      </c>
      <c r="F285">
        <f>_xlfn.XLOOKUP(B285,products[productID],products[categoryID],"Not found",0)</f>
        <v>6</v>
      </c>
      <c r="G285" t="str">
        <f>_xlfn.XLOOKUP(F285,categories[categoryID],categories[categoryName],"not found",0)</f>
        <v>Meat &amp; Poultry</v>
      </c>
      <c r="H285" s="4">
        <f>Table8[[#This Row],[Unit_price]]*Table8[[#This Row],[Quantity_sold]]</f>
        <v>396</v>
      </c>
      <c r="I285" t="str">
        <f>_xlfn.XLOOKUP(Table8[[#This Row],[orderId]],orders[orderID],orders[customerID],"not seen",0)</f>
        <v>PERIC</v>
      </c>
      <c r="J285">
        <f>_xlfn.XLOOKUP(Table8[[#This Row],[orderId]],orders[orderID],orders[employeeID],"not found",0)</f>
        <v>8</v>
      </c>
      <c r="K285" t="str">
        <f>_xlfn.XLOOKUP(Table8[[#This Row],[Employee_id]],employees[employeeID],employees[employeeName],"Not found",0)</f>
        <v>Laura Callahan</v>
      </c>
      <c r="L285" s="1">
        <f>_xlfn.XLOOKUP(Table8[[#This Row],[orderId]],orders[orderID],orders[orderDate],"not found",0)</f>
        <v>41592</v>
      </c>
      <c r="M285" s="1">
        <f>VLOOKUP(Table8[[#This Row],[orderId]],orders[],6,0)</f>
        <v>41598</v>
      </c>
      <c r="N285">
        <f>Table8[[#This Row],[Shipped date]]-Table8[[#This Row],[order_date]]</f>
        <v>6</v>
      </c>
    </row>
    <row r="286" spans="1:14" x14ac:dyDescent="0.35">
      <c r="A286" s="2">
        <v>10355</v>
      </c>
      <c r="B286" s="11">
        <v>24</v>
      </c>
      <c r="C286" s="5">
        <v>3.6</v>
      </c>
      <c r="D286" s="8">
        <v>25</v>
      </c>
      <c r="E286" s="2" t="str">
        <f>_xlfn.XLOOKUP(B286,products[productID],products[productName],"Not available",0)</f>
        <v>Guarana Fantastica</v>
      </c>
      <c r="F286">
        <f>_xlfn.XLOOKUP(B286,products[productID],products[categoryID],"Not found",0)</f>
        <v>1</v>
      </c>
      <c r="G286" t="str">
        <f>_xlfn.XLOOKUP(F286,categories[categoryID],categories[categoryName],"not found",0)</f>
        <v>Beverages</v>
      </c>
      <c r="H286" s="4">
        <f>Table8[[#This Row],[Unit_price]]*Table8[[#This Row],[Quantity_sold]]</f>
        <v>90</v>
      </c>
      <c r="I286" t="str">
        <f>_xlfn.XLOOKUP(Table8[[#This Row],[orderId]],orders[orderID],orders[customerID],"not seen",0)</f>
        <v>AROUT</v>
      </c>
      <c r="J286">
        <f>_xlfn.XLOOKUP(Table8[[#This Row],[orderId]],orders[orderID],orders[employeeID],"not found",0)</f>
        <v>6</v>
      </c>
      <c r="K286" t="str">
        <f>_xlfn.XLOOKUP(Table8[[#This Row],[Employee_id]],employees[employeeID],employees[employeeName],"Not found",0)</f>
        <v>Michael Suyama</v>
      </c>
      <c r="L286" s="1">
        <f>_xlfn.XLOOKUP(Table8[[#This Row],[orderId]],orders[orderID],orders[orderDate],"not found",0)</f>
        <v>41593</v>
      </c>
      <c r="M286" s="1">
        <f>VLOOKUP(Table8[[#This Row],[orderId]],orders[],6,0)</f>
        <v>41598</v>
      </c>
      <c r="N286">
        <f>Table8[[#This Row],[Shipped date]]-Table8[[#This Row],[order_date]]</f>
        <v>5</v>
      </c>
    </row>
    <row r="287" spans="1:14" x14ac:dyDescent="0.35">
      <c r="A287" s="3">
        <v>10355</v>
      </c>
      <c r="B287" s="12">
        <v>57</v>
      </c>
      <c r="C287" s="6">
        <v>15.6</v>
      </c>
      <c r="D287" s="9">
        <v>25</v>
      </c>
      <c r="E287" s="2" t="str">
        <f>_xlfn.XLOOKUP(B287,products[productID],products[productName],"Not available",0)</f>
        <v>Ravioli Angelo</v>
      </c>
      <c r="F287">
        <f>_xlfn.XLOOKUP(B287,products[productID],products[categoryID],"Not found",0)</f>
        <v>5</v>
      </c>
      <c r="G287" t="str">
        <f>_xlfn.XLOOKUP(F287,categories[categoryID],categories[categoryName],"not found",0)</f>
        <v>Grains &amp; Cereals</v>
      </c>
      <c r="H287" s="4">
        <f>Table8[[#This Row],[Unit_price]]*Table8[[#This Row],[Quantity_sold]]</f>
        <v>390</v>
      </c>
      <c r="I287" t="str">
        <f>_xlfn.XLOOKUP(Table8[[#This Row],[orderId]],orders[orderID],orders[customerID],"not seen",0)</f>
        <v>AROUT</v>
      </c>
      <c r="J287">
        <f>_xlfn.XLOOKUP(Table8[[#This Row],[orderId]],orders[orderID],orders[employeeID],"not found",0)</f>
        <v>6</v>
      </c>
      <c r="K287" t="str">
        <f>_xlfn.XLOOKUP(Table8[[#This Row],[Employee_id]],employees[employeeID],employees[employeeName],"Not found",0)</f>
        <v>Michael Suyama</v>
      </c>
      <c r="L287" s="1">
        <f>_xlfn.XLOOKUP(Table8[[#This Row],[orderId]],orders[orderID],orders[orderDate],"not found",0)</f>
        <v>41593</v>
      </c>
      <c r="M287" s="1">
        <f>VLOOKUP(Table8[[#This Row],[orderId]],orders[],6,0)</f>
        <v>41598</v>
      </c>
      <c r="N287">
        <f>Table8[[#This Row],[Shipped date]]-Table8[[#This Row],[order_date]]</f>
        <v>5</v>
      </c>
    </row>
    <row r="288" spans="1:14" x14ac:dyDescent="0.35">
      <c r="A288" s="2">
        <v>10356</v>
      </c>
      <c r="B288" s="11">
        <v>31</v>
      </c>
      <c r="C288" s="5">
        <v>10</v>
      </c>
      <c r="D288" s="8">
        <v>30</v>
      </c>
      <c r="E288" s="2" t="str">
        <f>_xlfn.XLOOKUP(B288,products[productID],products[productName],"Not available",0)</f>
        <v>Gorgonzola Telino</v>
      </c>
      <c r="F288">
        <f>_xlfn.XLOOKUP(B288,products[productID],products[categoryID],"Not found",0)</f>
        <v>4</v>
      </c>
      <c r="G288" t="str">
        <f>_xlfn.XLOOKUP(F288,categories[categoryID],categories[categoryName],"not found",0)</f>
        <v>Dairy Products</v>
      </c>
      <c r="H288" s="4">
        <f>Table8[[#This Row],[Unit_price]]*Table8[[#This Row],[Quantity_sold]]</f>
        <v>300</v>
      </c>
      <c r="I288" t="str">
        <f>_xlfn.XLOOKUP(Table8[[#This Row],[orderId]],orders[orderID],orders[customerID],"not seen",0)</f>
        <v>WANDK</v>
      </c>
      <c r="J288">
        <f>_xlfn.XLOOKUP(Table8[[#This Row],[orderId]],orders[orderID],orders[employeeID],"not found",0)</f>
        <v>6</v>
      </c>
      <c r="K288" t="str">
        <f>_xlfn.XLOOKUP(Table8[[#This Row],[Employee_id]],employees[employeeID],employees[employeeName],"Not found",0)</f>
        <v>Michael Suyama</v>
      </c>
      <c r="L288" s="1">
        <f>_xlfn.XLOOKUP(Table8[[#This Row],[orderId]],orders[orderID],orders[orderDate],"not found",0)</f>
        <v>41596</v>
      </c>
      <c r="M288" s="1">
        <f>VLOOKUP(Table8[[#This Row],[orderId]],orders[],6,0)</f>
        <v>41605</v>
      </c>
      <c r="N288">
        <f>Table8[[#This Row],[Shipped date]]-Table8[[#This Row],[order_date]]</f>
        <v>9</v>
      </c>
    </row>
    <row r="289" spans="1:14" x14ac:dyDescent="0.35">
      <c r="A289" s="3">
        <v>10356</v>
      </c>
      <c r="B289" s="12">
        <v>55</v>
      </c>
      <c r="C289" s="6">
        <v>19.2</v>
      </c>
      <c r="D289" s="9">
        <v>12</v>
      </c>
      <c r="E289" s="2" t="str">
        <f>_xlfn.XLOOKUP(B289,products[productID],products[productName],"Not available",0)</f>
        <v>Pâté chinois</v>
      </c>
      <c r="F289">
        <f>_xlfn.XLOOKUP(B289,products[productID],products[categoryID],"Not found",0)</f>
        <v>6</v>
      </c>
      <c r="G289" t="str">
        <f>_xlfn.XLOOKUP(F289,categories[categoryID],categories[categoryName],"not found",0)</f>
        <v>Meat &amp; Poultry</v>
      </c>
      <c r="H289" s="4">
        <f>Table8[[#This Row],[Unit_price]]*Table8[[#This Row],[Quantity_sold]]</f>
        <v>230.39999999999998</v>
      </c>
      <c r="I289" t="str">
        <f>_xlfn.XLOOKUP(Table8[[#This Row],[orderId]],orders[orderID],orders[customerID],"not seen",0)</f>
        <v>WANDK</v>
      </c>
      <c r="J289">
        <f>_xlfn.XLOOKUP(Table8[[#This Row],[orderId]],orders[orderID],orders[employeeID],"not found",0)</f>
        <v>6</v>
      </c>
      <c r="K289" t="str">
        <f>_xlfn.XLOOKUP(Table8[[#This Row],[Employee_id]],employees[employeeID],employees[employeeName],"Not found",0)</f>
        <v>Michael Suyama</v>
      </c>
      <c r="L289" s="1">
        <f>_xlfn.XLOOKUP(Table8[[#This Row],[orderId]],orders[orderID],orders[orderDate],"not found",0)</f>
        <v>41596</v>
      </c>
      <c r="M289" s="1">
        <f>VLOOKUP(Table8[[#This Row],[orderId]],orders[],6,0)</f>
        <v>41605</v>
      </c>
      <c r="N289">
        <f>Table8[[#This Row],[Shipped date]]-Table8[[#This Row],[order_date]]</f>
        <v>9</v>
      </c>
    </row>
    <row r="290" spans="1:14" x14ac:dyDescent="0.35">
      <c r="A290" s="2">
        <v>10356</v>
      </c>
      <c r="B290" s="11">
        <v>69</v>
      </c>
      <c r="C290" s="5">
        <v>28.8</v>
      </c>
      <c r="D290" s="8">
        <v>20</v>
      </c>
      <c r="E290" s="2" t="str">
        <f>_xlfn.XLOOKUP(B290,products[productID],products[productName],"Not available",0)</f>
        <v>Gudbrandsdalsost</v>
      </c>
      <c r="F290">
        <f>_xlfn.XLOOKUP(B290,products[productID],products[categoryID],"Not found",0)</f>
        <v>4</v>
      </c>
      <c r="G290" t="str">
        <f>_xlfn.XLOOKUP(F290,categories[categoryID],categories[categoryName],"not found",0)</f>
        <v>Dairy Products</v>
      </c>
      <c r="H290" s="4">
        <f>Table8[[#This Row],[Unit_price]]*Table8[[#This Row],[Quantity_sold]]</f>
        <v>576</v>
      </c>
      <c r="I290" t="str">
        <f>_xlfn.XLOOKUP(Table8[[#This Row],[orderId]],orders[orderID],orders[customerID],"not seen",0)</f>
        <v>WANDK</v>
      </c>
      <c r="J290">
        <f>_xlfn.XLOOKUP(Table8[[#This Row],[orderId]],orders[orderID],orders[employeeID],"not found",0)</f>
        <v>6</v>
      </c>
      <c r="K290" t="str">
        <f>_xlfn.XLOOKUP(Table8[[#This Row],[Employee_id]],employees[employeeID],employees[employeeName],"Not found",0)</f>
        <v>Michael Suyama</v>
      </c>
      <c r="L290" s="1">
        <f>_xlfn.XLOOKUP(Table8[[#This Row],[orderId]],orders[orderID],orders[orderDate],"not found",0)</f>
        <v>41596</v>
      </c>
      <c r="M290" s="1">
        <f>VLOOKUP(Table8[[#This Row],[orderId]],orders[],6,0)</f>
        <v>41605</v>
      </c>
      <c r="N290">
        <f>Table8[[#This Row],[Shipped date]]-Table8[[#This Row],[order_date]]</f>
        <v>9</v>
      </c>
    </row>
    <row r="291" spans="1:14" x14ac:dyDescent="0.35">
      <c r="A291" s="3">
        <v>10357</v>
      </c>
      <c r="B291" s="12">
        <v>10</v>
      </c>
      <c r="C291" s="6">
        <v>24.8</v>
      </c>
      <c r="D291" s="9">
        <v>30</v>
      </c>
      <c r="E291" s="2" t="str">
        <f>_xlfn.XLOOKUP(B291,products[productID],products[productName],"Not available",0)</f>
        <v>Ikura</v>
      </c>
      <c r="F291">
        <f>_xlfn.XLOOKUP(B291,products[productID],products[categoryID],"Not found",0)</f>
        <v>8</v>
      </c>
      <c r="G291" t="str">
        <f>_xlfn.XLOOKUP(F291,categories[categoryID],categories[categoryName],"not found",0)</f>
        <v>Seafood</v>
      </c>
      <c r="H291" s="4">
        <f>Table8[[#This Row],[Unit_price]]*Table8[[#This Row],[Quantity_sold]]</f>
        <v>744</v>
      </c>
      <c r="I291" t="str">
        <f>_xlfn.XLOOKUP(Table8[[#This Row],[orderId]],orders[orderID],orders[customerID],"not seen",0)</f>
        <v>LILAS</v>
      </c>
      <c r="J291">
        <f>_xlfn.XLOOKUP(Table8[[#This Row],[orderId]],orders[orderID],orders[employeeID],"not found",0)</f>
        <v>1</v>
      </c>
      <c r="K291" t="str">
        <f>_xlfn.XLOOKUP(Table8[[#This Row],[Employee_id]],employees[employeeID],employees[employeeName],"Not found",0)</f>
        <v>Nancy Davolio</v>
      </c>
      <c r="L291" s="1">
        <f>_xlfn.XLOOKUP(Table8[[#This Row],[orderId]],orders[orderID],orders[orderDate],"not found",0)</f>
        <v>41597</v>
      </c>
      <c r="M291" s="1">
        <f>VLOOKUP(Table8[[#This Row],[orderId]],orders[],6,0)</f>
        <v>41610</v>
      </c>
      <c r="N291">
        <f>Table8[[#This Row],[Shipped date]]-Table8[[#This Row],[order_date]]</f>
        <v>13</v>
      </c>
    </row>
    <row r="292" spans="1:14" x14ac:dyDescent="0.35">
      <c r="A292" s="2">
        <v>10357</v>
      </c>
      <c r="B292" s="11">
        <v>26</v>
      </c>
      <c r="C292" s="5">
        <v>24.9</v>
      </c>
      <c r="D292" s="8">
        <v>16</v>
      </c>
      <c r="E292" s="2" t="str">
        <f>_xlfn.XLOOKUP(B292,products[productID],products[productName],"Not available",0)</f>
        <v>Gumbär Gummibärchen</v>
      </c>
      <c r="F292">
        <f>_xlfn.XLOOKUP(B292,products[productID],products[categoryID],"Not found",0)</f>
        <v>3</v>
      </c>
      <c r="G292" t="str">
        <f>_xlfn.XLOOKUP(F292,categories[categoryID],categories[categoryName],"not found",0)</f>
        <v>Confections</v>
      </c>
      <c r="H292" s="4">
        <f>Table8[[#This Row],[Unit_price]]*Table8[[#This Row],[Quantity_sold]]</f>
        <v>398.4</v>
      </c>
      <c r="I292" t="str">
        <f>_xlfn.XLOOKUP(Table8[[#This Row],[orderId]],orders[orderID],orders[customerID],"not seen",0)</f>
        <v>LILAS</v>
      </c>
      <c r="J292">
        <f>_xlfn.XLOOKUP(Table8[[#This Row],[orderId]],orders[orderID],orders[employeeID],"not found",0)</f>
        <v>1</v>
      </c>
      <c r="K292" t="str">
        <f>_xlfn.XLOOKUP(Table8[[#This Row],[Employee_id]],employees[employeeID],employees[employeeName],"Not found",0)</f>
        <v>Nancy Davolio</v>
      </c>
      <c r="L292" s="1">
        <f>_xlfn.XLOOKUP(Table8[[#This Row],[orderId]],orders[orderID],orders[orderDate],"not found",0)</f>
        <v>41597</v>
      </c>
      <c r="M292" s="1">
        <f>VLOOKUP(Table8[[#This Row],[orderId]],orders[],6,0)</f>
        <v>41610</v>
      </c>
      <c r="N292">
        <f>Table8[[#This Row],[Shipped date]]-Table8[[#This Row],[order_date]]</f>
        <v>13</v>
      </c>
    </row>
    <row r="293" spans="1:14" x14ac:dyDescent="0.35">
      <c r="A293" s="3">
        <v>10357</v>
      </c>
      <c r="B293" s="12">
        <v>60</v>
      </c>
      <c r="C293" s="6">
        <v>27.2</v>
      </c>
      <c r="D293" s="9">
        <v>8</v>
      </c>
      <c r="E293" s="2" t="str">
        <f>_xlfn.XLOOKUP(B293,products[productID],products[productName],"Not available",0)</f>
        <v>Camembert Pierrot</v>
      </c>
      <c r="F293">
        <f>_xlfn.XLOOKUP(B293,products[productID],products[categoryID],"Not found",0)</f>
        <v>4</v>
      </c>
      <c r="G293" t="str">
        <f>_xlfn.XLOOKUP(F293,categories[categoryID],categories[categoryName],"not found",0)</f>
        <v>Dairy Products</v>
      </c>
      <c r="H293" s="4">
        <f>Table8[[#This Row],[Unit_price]]*Table8[[#This Row],[Quantity_sold]]</f>
        <v>217.6</v>
      </c>
      <c r="I293" t="str">
        <f>_xlfn.XLOOKUP(Table8[[#This Row],[orderId]],orders[orderID],orders[customerID],"not seen",0)</f>
        <v>LILAS</v>
      </c>
      <c r="J293">
        <f>_xlfn.XLOOKUP(Table8[[#This Row],[orderId]],orders[orderID],orders[employeeID],"not found",0)</f>
        <v>1</v>
      </c>
      <c r="K293" t="str">
        <f>_xlfn.XLOOKUP(Table8[[#This Row],[Employee_id]],employees[employeeID],employees[employeeName],"Not found",0)</f>
        <v>Nancy Davolio</v>
      </c>
      <c r="L293" s="1">
        <f>_xlfn.XLOOKUP(Table8[[#This Row],[orderId]],orders[orderID],orders[orderDate],"not found",0)</f>
        <v>41597</v>
      </c>
      <c r="M293" s="1">
        <f>VLOOKUP(Table8[[#This Row],[orderId]],orders[],6,0)</f>
        <v>41610</v>
      </c>
      <c r="N293">
        <f>Table8[[#This Row],[Shipped date]]-Table8[[#This Row],[order_date]]</f>
        <v>13</v>
      </c>
    </row>
    <row r="294" spans="1:14" x14ac:dyDescent="0.35">
      <c r="A294" s="2">
        <v>10358</v>
      </c>
      <c r="B294" s="11">
        <v>24</v>
      </c>
      <c r="C294" s="5">
        <v>3.6</v>
      </c>
      <c r="D294" s="8">
        <v>10</v>
      </c>
      <c r="E294" s="2" t="str">
        <f>_xlfn.XLOOKUP(B294,products[productID],products[productName],"Not available",0)</f>
        <v>Guarana Fantastica</v>
      </c>
      <c r="F294">
        <f>_xlfn.XLOOKUP(B294,products[productID],products[categoryID],"Not found",0)</f>
        <v>1</v>
      </c>
      <c r="G294" t="str">
        <f>_xlfn.XLOOKUP(F294,categories[categoryID],categories[categoryName],"not found",0)</f>
        <v>Beverages</v>
      </c>
      <c r="H294" s="4">
        <f>Table8[[#This Row],[Unit_price]]*Table8[[#This Row],[Quantity_sold]]</f>
        <v>36</v>
      </c>
      <c r="I294" t="str">
        <f>_xlfn.XLOOKUP(Table8[[#This Row],[orderId]],orders[orderID],orders[customerID],"not seen",0)</f>
        <v>LAMAI</v>
      </c>
      <c r="J294">
        <f>_xlfn.XLOOKUP(Table8[[#This Row],[orderId]],orders[orderID],orders[employeeID],"not found",0)</f>
        <v>5</v>
      </c>
      <c r="K294" t="str">
        <f>_xlfn.XLOOKUP(Table8[[#This Row],[Employee_id]],employees[employeeID],employees[employeeName],"Not found",0)</f>
        <v>Steven Buchanan</v>
      </c>
      <c r="L294" s="1">
        <f>_xlfn.XLOOKUP(Table8[[#This Row],[orderId]],orders[orderID],orders[orderDate],"not found",0)</f>
        <v>41598</v>
      </c>
      <c r="M294" s="1">
        <f>VLOOKUP(Table8[[#This Row],[orderId]],orders[],6,0)</f>
        <v>41605</v>
      </c>
      <c r="N294">
        <f>Table8[[#This Row],[Shipped date]]-Table8[[#This Row],[order_date]]</f>
        <v>7</v>
      </c>
    </row>
    <row r="295" spans="1:14" x14ac:dyDescent="0.35">
      <c r="A295" s="3">
        <v>10358</v>
      </c>
      <c r="B295" s="12">
        <v>34</v>
      </c>
      <c r="C295" s="6">
        <v>11.2</v>
      </c>
      <c r="D295" s="9">
        <v>10</v>
      </c>
      <c r="E295" s="2" t="str">
        <f>_xlfn.XLOOKUP(B295,products[productID],products[productName],"Not available",0)</f>
        <v>Sasquatch Ale</v>
      </c>
      <c r="F295">
        <f>_xlfn.XLOOKUP(B295,products[productID],products[categoryID],"Not found",0)</f>
        <v>1</v>
      </c>
      <c r="G295" t="str">
        <f>_xlfn.XLOOKUP(F295,categories[categoryID],categories[categoryName],"not found",0)</f>
        <v>Beverages</v>
      </c>
      <c r="H295" s="4">
        <f>Table8[[#This Row],[Unit_price]]*Table8[[#This Row],[Quantity_sold]]</f>
        <v>112</v>
      </c>
      <c r="I295" t="str">
        <f>_xlfn.XLOOKUP(Table8[[#This Row],[orderId]],orders[orderID],orders[customerID],"not seen",0)</f>
        <v>LAMAI</v>
      </c>
      <c r="J295">
        <f>_xlfn.XLOOKUP(Table8[[#This Row],[orderId]],orders[orderID],orders[employeeID],"not found",0)</f>
        <v>5</v>
      </c>
      <c r="K295" t="str">
        <f>_xlfn.XLOOKUP(Table8[[#This Row],[Employee_id]],employees[employeeID],employees[employeeName],"Not found",0)</f>
        <v>Steven Buchanan</v>
      </c>
      <c r="L295" s="1">
        <f>_xlfn.XLOOKUP(Table8[[#This Row],[orderId]],orders[orderID],orders[orderDate],"not found",0)</f>
        <v>41598</v>
      </c>
      <c r="M295" s="1">
        <f>VLOOKUP(Table8[[#This Row],[orderId]],orders[],6,0)</f>
        <v>41605</v>
      </c>
      <c r="N295">
        <f>Table8[[#This Row],[Shipped date]]-Table8[[#This Row],[order_date]]</f>
        <v>7</v>
      </c>
    </row>
    <row r="296" spans="1:14" x14ac:dyDescent="0.35">
      <c r="A296" s="2">
        <v>10358</v>
      </c>
      <c r="B296" s="11">
        <v>36</v>
      </c>
      <c r="C296" s="5">
        <v>15.2</v>
      </c>
      <c r="D296" s="8">
        <v>20</v>
      </c>
      <c r="E296" s="2" t="str">
        <f>_xlfn.XLOOKUP(B296,products[productID],products[productName],"Not available",0)</f>
        <v>Inlagd Sill</v>
      </c>
      <c r="F296">
        <f>_xlfn.XLOOKUP(B296,products[productID],products[categoryID],"Not found",0)</f>
        <v>8</v>
      </c>
      <c r="G296" t="str">
        <f>_xlfn.XLOOKUP(F296,categories[categoryID],categories[categoryName],"not found",0)</f>
        <v>Seafood</v>
      </c>
      <c r="H296" s="4">
        <f>Table8[[#This Row],[Unit_price]]*Table8[[#This Row],[Quantity_sold]]</f>
        <v>304</v>
      </c>
      <c r="I296" t="str">
        <f>_xlfn.XLOOKUP(Table8[[#This Row],[orderId]],orders[orderID],orders[customerID],"not seen",0)</f>
        <v>LAMAI</v>
      </c>
      <c r="J296">
        <f>_xlfn.XLOOKUP(Table8[[#This Row],[orderId]],orders[orderID],orders[employeeID],"not found",0)</f>
        <v>5</v>
      </c>
      <c r="K296" t="str">
        <f>_xlfn.XLOOKUP(Table8[[#This Row],[Employee_id]],employees[employeeID],employees[employeeName],"Not found",0)</f>
        <v>Steven Buchanan</v>
      </c>
      <c r="L296" s="1">
        <f>_xlfn.XLOOKUP(Table8[[#This Row],[orderId]],orders[orderID],orders[orderDate],"not found",0)</f>
        <v>41598</v>
      </c>
      <c r="M296" s="1">
        <f>VLOOKUP(Table8[[#This Row],[orderId]],orders[],6,0)</f>
        <v>41605</v>
      </c>
      <c r="N296">
        <f>Table8[[#This Row],[Shipped date]]-Table8[[#This Row],[order_date]]</f>
        <v>7</v>
      </c>
    </row>
    <row r="297" spans="1:14" x14ac:dyDescent="0.35">
      <c r="A297" s="3">
        <v>10359</v>
      </c>
      <c r="B297" s="12">
        <v>16</v>
      </c>
      <c r="C297" s="6">
        <v>13.9</v>
      </c>
      <c r="D297" s="9">
        <v>56</v>
      </c>
      <c r="E297" s="2" t="str">
        <f>_xlfn.XLOOKUP(B297,products[productID],products[productName],"Not available",0)</f>
        <v>Pavlova</v>
      </c>
      <c r="F297">
        <f>_xlfn.XLOOKUP(B297,products[productID],products[categoryID],"Not found",0)</f>
        <v>3</v>
      </c>
      <c r="G297" t="str">
        <f>_xlfn.XLOOKUP(F297,categories[categoryID],categories[categoryName],"not found",0)</f>
        <v>Confections</v>
      </c>
      <c r="H297" s="4">
        <f>Table8[[#This Row],[Unit_price]]*Table8[[#This Row],[Quantity_sold]]</f>
        <v>778.4</v>
      </c>
      <c r="I297" t="str">
        <f>_xlfn.XLOOKUP(Table8[[#This Row],[orderId]],orders[orderID],orders[customerID],"not seen",0)</f>
        <v>SEVES</v>
      </c>
      <c r="J297">
        <f>_xlfn.XLOOKUP(Table8[[#This Row],[orderId]],orders[orderID],orders[employeeID],"not found",0)</f>
        <v>5</v>
      </c>
      <c r="K297" t="str">
        <f>_xlfn.XLOOKUP(Table8[[#This Row],[Employee_id]],employees[employeeID],employees[employeeName],"Not found",0)</f>
        <v>Steven Buchanan</v>
      </c>
      <c r="L297" s="1">
        <f>_xlfn.XLOOKUP(Table8[[#This Row],[orderId]],orders[orderID],orders[orderDate],"not found",0)</f>
        <v>41599</v>
      </c>
      <c r="M297" s="1">
        <f>VLOOKUP(Table8[[#This Row],[orderId]],orders[],6,0)</f>
        <v>41604</v>
      </c>
      <c r="N297">
        <f>Table8[[#This Row],[Shipped date]]-Table8[[#This Row],[order_date]]</f>
        <v>5</v>
      </c>
    </row>
    <row r="298" spans="1:14" x14ac:dyDescent="0.35">
      <c r="A298" s="2">
        <v>10359</v>
      </c>
      <c r="B298" s="11">
        <v>31</v>
      </c>
      <c r="C298" s="5">
        <v>10</v>
      </c>
      <c r="D298" s="8">
        <v>70</v>
      </c>
      <c r="E298" s="2" t="str">
        <f>_xlfn.XLOOKUP(B298,products[productID],products[productName],"Not available",0)</f>
        <v>Gorgonzola Telino</v>
      </c>
      <c r="F298">
        <f>_xlfn.XLOOKUP(B298,products[productID],products[categoryID],"Not found",0)</f>
        <v>4</v>
      </c>
      <c r="G298" t="str">
        <f>_xlfn.XLOOKUP(F298,categories[categoryID],categories[categoryName],"not found",0)</f>
        <v>Dairy Products</v>
      </c>
      <c r="H298" s="4">
        <f>Table8[[#This Row],[Unit_price]]*Table8[[#This Row],[Quantity_sold]]</f>
        <v>700</v>
      </c>
      <c r="I298" t="str">
        <f>_xlfn.XLOOKUP(Table8[[#This Row],[orderId]],orders[orderID],orders[customerID],"not seen",0)</f>
        <v>SEVES</v>
      </c>
      <c r="J298">
        <f>_xlfn.XLOOKUP(Table8[[#This Row],[orderId]],orders[orderID],orders[employeeID],"not found",0)</f>
        <v>5</v>
      </c>
      <c r="K298" t="str">
        <f>_xlfn.XLOOKUP(Table8[[#This Row],[Employee_id]],employees[employeeID],employees[employeeName],"Not found",0)</f>
        <v>Steven Buchanan</v>
      </c>
      <c r="L298" s="1">
        <f>_xlfn.XLOOKUP(Table8[[#This Row],[orderId]],orders[orderID],orders[orderDate],"not found",0)</f>
        <v>41599</v>
      </c>
      <c r="M298" s="1">
        <f>VLOOKUP(Table8[[#This Row],[orderId]],orders[],6,0)</f>
        <v>41604</v>
      </c>
      <c r="N298">
        <f>Table8[[#This Row],[Shipped date]]-Table8[[#This Row],[order_date]]</f>
        <v>5</v>
      </c>
    </row>
    <row r="299" spans="1:14" x14ac:dyDescent="0.35">
      <c r="A299" s="3">
        <v>10359</v>
      </c>
      <c r="B299" s="12">
        <v>60</v>
      </c>
      <c r="C299" s="6">
        <v>27.2</v>
      </c>
      <c r="D299" s="9">
        <v>80</v>
      </c>
      <c r="E299" s="2" t="str">
        <f>_xlfn.XLOOKUP(B299,products[productID],products[productName],"Not available",0)</f>
        <v>Camembert Pierrot</v>
      </c>
      <c r="F299">
        <f>_xlfn.XLOOKUP(B299,products[productID],products[categoryID],"Not found",0)</f>
        <v>4</v>
      </c>
      <c r="G299" t="str">
        <f>_xlfn.XLOOKUP(F299,categories[categoryID],categories[categoryName],"not found",0)</f>
        <v>Dairy Products</v>
      </c>
      <c r="H299" s="4">
        <f>Table8[[#This Row],[Unit_price]]*Table8[[#This Row],[Quantity_sold]]</f>
        <v>2176</v>
      </c>
      <c r="I299" t="str">
        <f>_xlfn.XLOOKUP(Table8[[#This Row],[orderId]],orders[orderID],orders[customerID],"not seen",0)</f>
        <v>SEVES</v>
      </c>
      <c r="J299">
        <f>_xlfn.XLOOKUP(Table8[[#This Row],[orderId]],orders[orderID],orders[employeeID],"not found",0)</f>
        <v>5</v>
      </c>
      <c r="K299" t="str">
        <f>_xlfn.XLOOKUP(Table8[[#This Row],[Employee_id]],employees[employeeID],employees[employeeName],"Not found",0)</f>
        <v>Steven Buchanan</v>
      </c>
      <c r="L299" s="1">
        <f>_xlfn.XLOOKUP(Table8[[#This Row],[orderId]],orders[orderID],orders[orderDate],"not found",0)</f>
        <v>41599</v>
      </c>
      <c r="M299" s="1">
        <f>VLOOKUP(Table8[[#This Row],[orderId]],orders[],6,0)</f>
        <v>41604</v>
      </c>
      <c r="N299">
        <f>Table8[[#This Row],[Shipped date]]-Table8[[#This Row],[order_date]]</f>
        <v>5</v>
      </c>
    </row>
    <row r="300" spans="1:14" x14ac:dyDescent="0.35">
      <c r="A300" s="2">
        <v>10360</v>
      </c>
      <c r="B300" s="11">
        <v>28</v>
      </c>
      <c r="C300" s="5">
        <v>36.4</v>
      </c>
      <c r="D300" s="8">
        <v>30</v>
      </c>
      <c r="E300" s="2" t="str">
        <f>_xlfn.XLOOKUP(B300,products[productID],products[productName],"Not available",0)</f>
        <v>Rössle Sauerkraut</v>
      </c>
      <c r="F300">
        <f>_xlfn.XLOOKUP(B300,products[productID],products[categoryID],"Not found",0)</f>
        <v>7</v>
      </c>
      <c r="G300" t="str">
        <f>_xlfn.XLOOKUP(F300,categories[categoryID],categories[categoryName],"not found",0)</f>
        <v>Produce</v>
      </c>
      <c r="H300" s="4">
        <f>Table8[[#This Row],[Unit_price]]*Table8[[#This Row],[Quantity_sold]]</f>
        <v>1092</v>
      </c>
      <c r="I300" t="str">
        <f>_xlfn.XLOOKUP(Table8[[#This Row],[orderId]],orders[orderID],orders[customerID],"not seen",0)</f>
        <v>BLONP</v>
      </c>
      <c r="J300">
        <f>_xlfn.XLOOKUP(Table8[[#This Row],[orderId]],orders[orderID],orders[employeeID],"not found",0)</f>
        <v>4</v>
      </c>
      <c r="K300" t="str">
        <f>_xlfn.XLOOKUP(Table8[[#This Row],[Employee_id]],employees[employeeID],employees[employeeName],"Not found",0)</f>
        <v>Margaret Peacock</v>
      </c>
      <c r="L300" s="1">
        <f>_xlfn.XLOOKUP(Table8[[#This Row],[orderId]],orders[orderID],orders[orderDate],"not found",0)</f>
        <v>41600</v>
      </c>
      <c r="M300" s="1">
        <f>VLOOKUP(Table8[[#This Row],[orderId]],orders[],6,0)</f>
        <v>41610</v>
      </c>
      <c r="N300">
        <f>Table8[[#This Row],[Shipped date]]-Table8[[#This Row],[order_date]]</f>
        <v>10</v>
      </c>
    </row>
    <row r="301" spans="1:14" x14ac:dyDescent="0.35">
      <c r="A301" s="3">
        <v>10360</v>
      </c>
      <c r="B301" s="12">
        <v>29</v>
      </c>
      <c r="C301" s="6">
        <v>99</v>
      </c>
      <c r="D301" s="9">
        <v>35</v>
      </c>
      <c r="E301" s="2" t="str">
        <f>_xlfn.XLOOKUP(B301,products[productID],products[productName],"Not available",0)</f>
        <v>Thüringer Rostbratwurst</v>
      </c>
      <c r="F301">
        <f>_xlfn.XLOOKUP(B301,products[productID],products[categoryID],"Not found",0)</f>
        <v>6</v>
      </c>
      <c r="G301" t="str">
        <f>_xlfn.XLOOKUP(F301,categories[categoryID],categories[categoryName],"not found",0)</f>
        <v>Meat &amp; Poultry</v>
      </c>
      <c r="H301" s="4">
        <f>Table8[[#This Row],[Unit_price]]*Table8[[#This Row],[Quantity_sold]]</f>
        <v>3465</v>
      </c>
      <c r="I301" t="str">
        <f>_xlfn.XLOOKUP(Table8[[#This Row],[orderId]],orders[orderID],orders[customerID],"not seen",0)</f>
        <v>BLONP</v>
      </c>
      <c r="J301">
        <f>_xlfn.XLOOKUP(Table8[[#This Row],[orderId]],orders[orderID],orders[employeeID],"not found",0)</f>
        <v>4</v>
      </c>
      <c r="K301" t="str">
        <f>_xlfn.XLOOKUP(Table8[[#This Row],[Employee_id]],employees[employeeID],employees[employeeName],"Not found",0)</f>
        <v>Margaret Peacock</v>
      </c>
      <c r="L301" s="1">
        <f>_xlfn.XLOOKUP(Table8[[#This Row],[orderId]],orders[orderID],orders[orderDate],"not found",0)</f>
        <v>41600</v>
      </c>
      <c r="M301" s="1">
        <f>VLOOKUP(Table8[[#This Row],[orderId]],orders[],6,0)</f>
        <v>41610</v>
      </c>
      <c r="N301">
        <f>Table8[[#This Row],[Shipped date]]-Table8[[#This Row],[order_date]]</f>
        <v>10</v>
      </c>
    </row>
    <row r="302" spans="1:14" x14ac:dyDescent="0.35">
      <c r="A302" s="2">
        <v>10360</v>
      </c>
      <c r="B302" s="11">
        <v>38</v>
      </c>
      <c r="C302" s="5">
        <v>210.8</v>
      </c>
      <c r="D302" s="8">
        <v>10</v>
      </c>
      <c r="E302" s="2" t="str">
        <f>_xlfn.XLOOKUP(B302,products[productID],products[productName],"Not available",0)</f>
        <v>Côte de Blaye</v>
      </c>
      <c r="F302">
        <f>_xlfn.XLOOKUP(B302,products[productID],products[categoryID],"Not found",0)</f>
        <v>1</v>
      </c>
      <c r="G302" t="str">
        <f>_xlfn.XLOOKUP(F302,categories[categoryID],categories[categoryName],"not found",0)</f>
        <v>Beverages</v>
      </c>
      <c r="H302" s="4">
        <f>Table8[[#This Row],[Unit_price]]*Table8[[#This Row],[Quantity_sold]]</f>
        <v>2108</v>
      </c>
      <c r="I302" t="str">
        <f>_xlfn.XLOOKUP(Table8[[#This Row],[orderId]],orders[orderID],orders[customerID],"not seen",0)</f>
        <v>BLONP</v>
      </c>
      <c r="J302">
        <f>_xlfn.XLOOKUP(Table8[[#This Row],[orderId]],orders[orderID],orders[employeeID],"not found",0)</f>
        <v>4</v>
      </c>
      <c r="K302" t="str">
        <f>_xlfn.XLOOKUP(Table8[[#This Row],[Employee_id]],employees[employeeID],employees[employeeName],"Not found",0)</f>
        <v>Margaret Peacock</v>
      </c>
      <c r="L302" s="1">
        <f>_xlfn.XLOOKUP(Table8[[#This Row],[orderId]],orders[orderID],orders[orderDate],"not found",0)</f>
        <v>41600</v>
      </c>
      <c r="M302" s="1">
        <f>VLOOKUP(Table8[[#This Row],[orderId]],orders[],6,0)</f>
        <v>41610</v>
      </c>
      <c r="N302">
        <f>Table8[[#This Row],[Shipped date]]-Table8[[#This Row],[order_date]]</f>
        <v>10</v>
      </c>
    </row>
    <row r="303" spans="1:14" x14ac:dyDescent="0.35">
      <c r="A303" s="3">
        <v>10360</v>
      </c>
      <c r="B303" s="12">
        <v>49</v>
      </c>
      <c r="C303" s="6">
        <v>16</v>
      </c>
      <c r="D303" s="9">
        <v>35</v>
      </c>
      <c r="E303" s="2" t="str">
        <f>_xlfn.XLOOKUP(B303,products[productID],products[productName],"Not available",0)</f>
        <v>Maxilaku</v>
      </c>
      <c r="F303">
        <f>_xlfn.XLOOKUP(B303,products[productID],products[categoryID],"Not found",0)</f>
        <v>3</v>
      </c>
      <c r="G303" t="str">
        <f>_xlfn.XLOOKUP(F303,categories[categoryID],categories[categoryName],"not found",0)</f>
        <v>Confections</v>
      </c>
      <c r="H303" s="4">
        <f>Table8[[#This Row],[Unit_price]]*Table8[[#This Row],[Quantity_sold]]</f>
        <v>560</v>
      </c>
      <c r="I303" t="str">
        <f>_xlfn.XLOOKUP(Table8[[#This Row],[orderId]],orders[orderID],orders[customerID],"not seen",0)</f>
        <v>BLONP</v>
      </c>
      <c r="J303">
        <f>_xlfn.XLOOKUP(Table8[[#This Row],[orderId]],orders[orderID],orders[employeeID],"not found",0)</f>
        <v>4</v>
      </c>
      <c r="K303" t="str">
        <f>_xlfn.XLOOKUP(Table8[[#This Row],[Employee_id]],employees[employeeID],employees[employeeName],"Not found",0)</f>
        <v>Margaret Peacock</v>
      </c>
      <c r="L303" s="1">
        <f>_xlfn.XLOOKUP(Table8[[#This Row],[orderId]],orders[orderID],orders[orderDate],"not found",0)</f>
        <v>41600</v>
      </c>
      <c r="M303" s="1">
        <f>VLOOKUP(Table8[[#This Row],[orderId]],orders[],6,0)</f>
        <v>41610</v>
      </c>
      <c r="N303">
        <f>Table8[[#This Row],[Shipped date]]-Table8[[#This Row],[order_date]]</f>
        <v>10</v>
      </c>
    </row>
    <row r="304" spans="1:14" x14ac:dyDescent="0.35">
      <c r="A304" s="2">
        <v>10360</v>
      </c>
      <c r="B304" s="11">
        <v>54</v>
      </c>
      <c r="C304" s="5">
        <v>5.9</v>
      </c>
      <c r="D304" s="8">
        <v>28</v>
      </c>
      <c r="E304" s="2" t="str">
        <f>_xlfn.XLOOKUP(B304,products[productID],products[productName],"Not available",0)</f>
        <v>Tourtière</v>
      </c>
      <c r="F304">
        <f>_xlfn.XLOOKUP(B304,products[productID],products[categoryID],"Not found",0)</f>
        <v>6</v>
      </c>
      <c r="G304" t="str">
        <f>_xlfn.XLOOKUP(F304,categories[categoryID],categories[categoryName],"not found",0)</f>
        <v>Meat &amp; Poultry</v>
      </c>
      <c r="H304" s="4">
        <f>Table8[[#This Row],[Unit_price]]*Table8[[#This Row],[Quantity_sold]]</f>
        <v>165.20000000000002</v>
      </c>
      <c r="I304" t="str">
        <f>_xlfn.XLOOKUP(Table8[[#This Row],[orderId]],orders[orderID],orders[customerID],"not seen",0)</f>
        <v>BLONP</v>
      </c>
      <c r="J304">
        <f>_xlfn.XLOOKUP(Table8[[#This Row],[orderId]],orders[orderID],orders[employeeID],"not found",0)</f>
        <v>4</v>
      </c>
      <c r="K304" t="str">
        <f>_xlfn.XLOOKUP(Table8[[#This Row],[Employee_id]],employees[employeeID],employees[employeeName],"Not found",0)</f>
        <v>Margaret Peacock</v>
      </c>
      <c r="L304" s="1">
        <f>_xlfn.XLOOKUP(Table8[[#This Row],[orderId]],orders[orderID],orders[orderDate],"not found",0)</f>
        <v>41600</v>
      </c>
      <c r="M304" s="1">
        <f>VLOOKUP(Table8[[#This Row],[orderId]],orders[],6,0)</f>
        <v>41610</v>
      </c>
      <c r="N304">
        <f>Table8[[#This Row],[Shipped date]]-Table8[[#This Row],[order_date]]</f>
        <v>10</v>
      </c>
    </row>
    <row r="305" spans="1:14" x14ac:dyDescent="0.35">
      <c r="A305" s="3">
        <v>10361</v>
      </c>
      <c r="B305" s="12">
        <v>39</v>
      </c>
      <c r="C305" s="6">
        <v>14.4</v>
      </c>
      <c r="D305" s="9">
        <v>54</v>
      </c>
      <c r="E305" s="2" t="str">
        <f>_xlfn.XLOOKUP(B305,products[productID],products[productName],"Not available",0)</f>
        <v>Chartreuse verte</v>
      </c>
      <c r="F305">
        <f>_xlfn.XLOOKUP(B305,products[productID],products[categoryID],"Not found",0)</f>
        <v>1</v>
      </c>
      <c r="G305" t="str">
        <f>_xlfn.XLOOKUP(F305,categories[categoryID],categories[categoryName],"not found",0)</f>
        <v>Beverages</v>
      </c>
      <c r="H305" s="4">
        <f>Table8[[#This Row],[Unit_price]]*Table8[[#This Row],[Quantity_sold]]</f>
        <v>777.6</v>
      </c>
      <c r="I305" t="str">
        <f>_xlfn.XLOOKUP(Table8[[#This Row],[orderId]],orders[orderID],orders[customerID],"not seen",0)</f>
        <v>QUICK</v>
      </c>
      <c r="J305">
        <f>_xlfn.XLOOKUP(Table8[[#This Row],[orderId]],orders[orderID],orders[employeeID],"not found",0)</f>
        <v>1</v>
      </c>
      <c r="K305" t="str">
        <f>_xlfn.XLOOKUP(Table8[[#This Row],[Employee_id]],employees[employeeID],employees[employeeName],"Not found",0)</f>
        <v>Nancy Davolio</v>
      </c>
      <c r="L305" s="1">
        <f>_xlfn.XLOOKUP(Table8[[#This Row],[orderId]],orders[orderID],orders[orderDate],"not found",0)</f>
        <v>41600</v>
      </c>
      <c r="M305" s="1">
        <f>VLOOKUP(Table8[[#This Row],[orderId]],orders[],6,0)</f>
        <v>41611</v>
      </c>
      <c r="N305">
        <f>Table8[[#This Row],[Shipped date]]-Table8[[#This Row],[order_date]]</f>
        <v>11</v>
      </c>
    </row>
    <row r="306" spans="1:14" x14ac:dyDescent="0.35">
      <c r="A306" s="2">
        <v>10361</v>
      </c>
      <c r="B306" s="11">
        <v>60</v>
      </c>
      <c r="C306" s="5">
        <v>27.2</v>
      </c>
      <c r="D306" s="8">
        <v>55</v>
      </c>
      <c r="E306" s="2" t="str">
        <f>_xlfn.XLOOKUP(B306,products[productID],products[productName],"Not available",0)</f>
        <v>Camembert Pierrot</v>
      </c>
      <c r="F306">
        <f>_xlfn.XLOOKUP(B306,products[productID],products[categoryID],"Not found",0)</f>
        <v>4</v>
      </c>
      <c r="G306" t="str">
        <f>_xlfn.XLOOKUP(F306,categories[categoryID],categories[categoryName],"not found",0)</f>
        <v>Dairy Products</v>
      </c>
      <c r="H306" s="4">
        <f>Table8[[#This Row],[Unit_price]]*Table8[[#This Row],[Quantity_sold]]</f>
        <v>1496</v>
      </c>
      <c r="I306" t="str">
        <f>_xlfn.XLOOKUP(Table8[[#This Row],[orderId]],orders[orderID],orders[customerID],"not seen",0)</f>
        <v>QUICK</v>
      </c>
      <c r="J306">
        <f>_xlfn.XLOOKUP(Table8[[#This Row],[orderId]],orders[orderID],orders[employeeID],"not found",0)</f>
        <v>1</v>
      </c>
      <c r="K306" t="str">
        <f>_xlfn.XLOOKUP(Table8[[#This Row],[Employee_id]],employees[employeeID],employees[employeeName],"Not found",0)</f>
        <v>Nancy Davolio</v>
      </c>
      <c r="L306" s="1">
        <f>_xlfn.XLOOKUP(Table8[[#This Row],[orderId]],orders[orderID],orders[orderDate],"not found",0)</f>
        <v>41600</v>
      </c>
      <c r="M306" s="1">
        <f>VLOOKUP(Table8[[#This Row],[orderId]],orders[],6,0)</f>
        <v>41611</v>
      </c>
      <c r="N306">
        <f>Table8[[#This Row],[Shipped date]]-Table8[[#This Row],[order_date]]</f>
        <v>11</v>
      </c>
    </row>
    <row r="307" spans="1:14" x14ac:dyDescent="0.35">
      <c r="A307" s="3">
        <v>10362</v>
      </c>
      <c r="B307" s="12">
        <v>25</v>
      </c>
      <c r="C307" s="6">
        <v>11.2</v>
      </c>
      <c r="D307" s="9">
        <v>50</v>
      </c>
      <c r="E307" s="2" t="str">
        <f>_xlfn.XLOOKUP(B307,products[productID],products[productName],"Not available",0)</f>
        <v>NuNuCa Nuß-Nougat-Creme</v>
      </c>
      <c r="F307">
        <f>_xlfn.XLOOKUP(B307,products[productID],products[categoryID],"Not found",0)</f>
        <v>3</v>
      </c>
      <c r="G307" t="str">
        <f>_xlfn.XLOOKUP(F307,categories[categoryID],categories[categoryName],"not found",0)</f>
        <v>Confections</v>
      </c>
      <c r="H307" s="4">
        <f>Table8[[#This Row],[Unit_price]]*Table8[[#This Row],[Quantity_sold]]</f>
        <v>560</v>
      </c>
      <c r="I307" t="str">
        <f>_xlfn.XLOOKUP(Table8[[#This Row],[orderId]],orders[orderID],orders[customerID],"not seen",0)</f>
        <v>BONAP</v>
      </c>
      <c r="J307">
        <f>_xlfn.XLOOKUP(Table8[[#This Row],[orderId]],orders[orderID],orders[employeeID],"not found",0)</f>
        <v>3</v>
      </c>
      <c r="K307" t="str">
        <f>_xlfn.XLOOKUP(Table8[[#This Row],[Employee_id]],employees[employeeID],employees[employeeName],"Not found",0)</f>
        <v>Janet Leverling</v>
      </c>
      <c r="L307" s="1">
        <f>_xlfn.XLOOKUP(Table8[[#This Row],[orderId]],orders[orderID],orders[orderDate],"not found",0)</f>
        <v>41603</v>
      </c>
      <c r="M307" s="1">
        <f>VLOOKUP(Table8[[#This Row],[orderId]],orders[],6,0)</f>
        <v>41606</v>
      </c>
      <c r="N307">
        <f>Table8[[#This Row],[Shipped date]]-Table8[[#This Row],[order_date]]</f>
        <v>3</v>
      </c>
    </row>
    <row r="308" spans="1:14" x14ac:dyDescent="0.35">
      <c r="A308" s="2">
        <v>10362</v>
      </c>
      <c r="B308" s="11">
        <v>51</v>
      </c>
      <c r="C308" s="5">
        <v>42.4</v>
      </c>
      <c r="D308" s="8">
        <v>20</v>
      </c>
      <c r="E308" s="2" t="str">
        <f>_xlfn.XLOOKUP(B308,products[productID],products[productName],"Not available",0)</f>
        <v>Manjimup Dried Apples</v>
      </c>
      <c r="F308">
        <f>_xlfn.XLOOKUP(B308,products[productID],products[categoryID],"Not found",0)</f>
        <v>7</v>
      </c>
      <c r="G308" t="str">
        <f>_xlfn.XLOOKUP(F308,categories[categoryID],categories[categoryName],"not found",0)</f>
        <v>Produce</v>
      </c>
      <c r="H308" s="4">
        <f>Table8[[#This Row],[Unit_price]]*Table8[[#This Row],[Quantity_sold]]</f>
        <v>848</v>
      </c>
      <c r="I308" t="str">
        <f>_xlfn.XLOOKUP(Table8[[#This Row],[orderId]],orders[orderID],orders[customerID],"not seen",0)</f>
        <v>BONAP</v>
      </c>
      <c r="J308">
        <f>_xlfn.XLOOKUP(Table8[[#This Row],[orderId]],orders[orderID],orders[employeeID],"not found",0)</f>
        <v>3</v>
      </c>
      <c r="K308" t="str">
        <f>_xlfn.XLOOKUP(Table8[[#This Row],[Employee_id]],employees[employeeID],employees[employeeName],"Not found",0)</f>
        <v>Janet Leverling</v>
      </c>
      <c r="L308" s="1">
        <f>_xlfn.XLOOKUP(Table8[[#This Row],[orderId]],orders[orderID],orders[orderDate],"not found",0)</f>
        <v>41603</v>
      </c>
      <c r="M308" s="1">
        <f>VLOOKUP(Table8[[#This Row],[orderId]],orders[],6,0)</f>
        <v>41606</v>
      </c>
      <c r="N308">
        <f>Table8[[#This Row],[Shipped date]]-Table8[[#This Row],[order_date]]</f>
        <v>3</v>
      </c>
    </row>
    <row r="309" spans="1:14" x14ac:dyDescent="0.35">
      <c r="A309" s="3">
        <v>10362</v>
      </c>
      <c r="B309" s="12">
        <v>54</v>
      </c>
      <c r="C309" s="6">
        <v>5.9</v>
      </c>
      <c r="D309" s="9">
        <v>24</v>
      </c>
      <c r="E309" s="2" t="str">
        <f>_xlfn.XLOOKUP(B309,products[productID],products[productName],"Not available",0)</f>
        <v>Tourtière</v>
      </c>
      <c r="F309">
        <f>_xlfn.XLOOKUP(B309,products[productID],products[categoryID],"Not found",0)</f>
        <v>6</v>
      </c>
      <c r="G309" t="str">
        <f>_xlfn.XLOOKUP(F309,categories[categoryID],categories[categoryName],"not found",0)</f>
        <v>Meat &amp; Poultry</v>
      </c>
      <c r="H309" s="4">
        <f>Table8[[#This Row],[Unit_price]]*Table8[[#This Row],[Quantity_sold]]</f>
        <v>141.60000000000002</v>
      </c>
      <c r="I309" t="str">
        <f>_xlfn.XLOOKUP(Table8[[#This Row],[orderId]],orders[orderID],orders[customerID],"not seen",0)</f>
        <v>BONAP</v>
      </c>
      <c r="J309">
        <f>_xlfn.XLOOKUP(Table8[[#This Row],[orderId]],orders[orderID],orders[employeeID],"not found",0)</f>
        <v>3</v>
      </c>
      <c r="K309" t="str">
        <f>_xlfn.XLOOKUP(Table8[[#This Row],[Employee_id]],employees[employeeID],employees[employeeName],"Not found",0)</f>
        <v>Janet Leverling</v>
      </c>
      <c r="L309" s="1">
        <f>_xlfn.XLOOKUP(Table8[[#This Row],[orderId]],orders[orderID],orders[orderDate],"not found",0)</f>
        <v>41603</v>
      </c>
      <c r="M309" s="1">
        <f>VLOOKUP(Table8[[#This Row],[orderId]],orders[],6,0)</f>
        <v>41606</v>
      </c>
      <c r="N309">
        <f>Table8[[#This Row],[Shipped date]]-Table8[[#This Row],[order_date]]</f>
        <v>3</v>
      </c>
    </row>
    <row r="310" spans="1:14" x14ac:dyDescent="0.35">
      <c r="A310" s="2">
        <v>10363</v>
      </c>
      <c r="B310" s="11">
        <v>31</v>
      </c>
      <c r="C310" s="5">
        <v>10</v>
      </c>
      <c r="D310" s="8">
        <v>20</v>
      </c>
      <c r="E310" s="2" t="str">
        <f>_xlfn.XLOOKUP(B310,products[productID],products[productName],"Not available",0)</f>
        <v>Gorgonzola Telino</v>
      </c>
      <c r="F310">
        <f>_xlfn.XLOOKUP(B310,products[productID],products[categoryID],"Not found",0)</f>
        <v>4</v>
      </c>
      <c r="G310" t="str">
        <f>_xlfn.XLOOKUP(F310,categories[categoryID],categories[categoryName],"not found",0)</f>
        <v>Dairy Products</v>
      </c>
      <c r="H310" s="4">
        <f>Table8[[#This Row],[Unit_price]]*Table8[[#This Row],[Quantity_sold]]</f>
        <v>200</v>
      </c>
      <c r="I310" t="str">
        <f>_xlfn.XLOOKUP(Table8[[#This Row],[orderId]],orders[orderID],orders[customerID],"not seen",0)</f>
        <v>DRACD</v>
      </c>
      <c r="J310">
        <f>_xlfn.XLOOKUP(Table8[[#This Row],[orderId]],orders[orderID],orders[employeeID],"not found",0)</f>
        <v>4</v>
      </c>
      <c r="K310" t="str">
        <f>_xlfn.XLOOKUP(Table8[[#This Row],[Employee_id]],employees[employeeID],employees[employeeName],"Not found",0)</f>
        <v>Margaret Peacock</v>
      </c>
      <c r="L310" s="1">
        <f>_xlfn.XLOOKUP(Table8[[#This Row],[orderId]],orders[orderID],orders[orderDate],"not found",0)</f>
        <v>41604</v>
      </c>
      <c r="M310" s="1">
        <f>VLOOKUP(Table8[[#This Row],[orderId]],orders[],6,0)</f>
        <v>41612</v>
      </c>
      <c r="N310">
        <f>Table8[[#This Row],[Shipped date]]-Table8[[#This Row],[order_date]]</f>
        <v>8</v>
      </c>
    </row>
    <row r="311" spans="1:14" x14ac:dyDescent="0.35">
      <c r="A311" s="3">
        <v>10363</v>
      </c>
      <c r="B311" s="12">
        <v>75</v>
      </c>
      <c r="C311" s="6">
        <v>6.2</v>
      </c>
      <c r="D311" s="9">
        <v>12</v>
      </c>
      <c r="E311" s="2" t="str">
        <f>_xlfn.XLOOKUP(B311,products[productID],products[productName],"Not available",0)</f>
        <v>Rhönbräu Klosterbier</v>
      </c>
      <c r="F311">
        <f>_xlfn.XLOOKUP(B311,products[productID],products[categoryID],"Not found",0)</f>
        <v>1</v>
      </c>
      <c r="G311" t="str">
        <f>_xlfn.XLOOKUP(F311,categories[categoryID],categories[categoryName],"not found",0)</f>
        <v>Beverages</v>
      </c>
      <c r="H311" s="4">
        <f>Table8[[#This Row],[Unit_price]]*Table8[[#This Row],[Quantity_sold]]</f>
        <v>74.400000000000006</v>
      </c>
      <c r="I311" t="str">
        <f>_xlfn.XLOOKUP(Table8[[#This Row],[orderId]],orders[orderID],orders[customerID],"not seen",0)</f>
        <v>DRACD</v>
      </c>
      <c r="J311">
        <f>_xlfn.XLOOKUP(Table8[[#This Row],[orderId]],orders[orderID],orders[employeeID],"not found",0)</f>
        <v>4</v>
      </c>
      <c r="K311" t="str">
        <f>_xlfn.XLOOKUP(Table8[[#This Row],[Employee_id]],employees[employeeID],employees[employeeName],"Not found",0)</f>
        <v>Margaret Peacock</v>
      </c>
      <c r="L311" s="1">
        <f>_xlfn.XLOOKUP(Table8[[#This Row],[orderId]],orders[orderID],orders[orderDate],"not found",0)</f>
        <v>41604</v>
      </c>
      <c r="M311" s="1">
        <f>VLOOKUP(Table8[[#This Row],[orderId]],orders[],6,0)</f>
        <v>41612</v>
      </c>
      <c r="N311">
        <f>Table8[[#This Row],[Shipped date]]-Table8[[#This Row],[order_date]]</f>
        <v>8</v>
      </c>
    </row>
    <row r="312" spans="1:14" x14ac:dyDescent="0.35">
      <c r="A312" s="2">
        <v>10363</v>
      </c>
      <c r="B312" s="11">
        <v>76</v>
      </c>
      <c r="C312" s="5">
        <v>14.4</v>
      </c>
      <c r="D312" s="8">
        <v>12</v>
      </c>
      <c r="E312" s="2" t="str">
        <f>_xlfn.XLOOKUP(B312,products[productID],products[productName],"Not available",0)</f>
        <v>Lakkaliköri</v>
      </c>
      <c r="F312">
        <f>_xlfn.XLOOKUP(B312,products[productID],products[categoryID],"Not found",0)</f>
        <v>1</v>
      </c>
      <c r="G312" t="str">
        <f>_xlfn.XLOOKUP(F312,categories[categoryID],categories[categoryName],"not found",0)</f>
        <v>Beverages</v>
      </c>
      <c r="H312" s="4">
        <f>Table8[[#This Row],[Unit_price]]*Table8[[#This Row],[Quantity_sold]]</f>
        <v>172.8</v>
      </c>
      <c r="I312" t="str">
        <f>_xlfn.XLOOKUP(Table8[[#This Row],[orderId]],orders[orderID],orders[customerID],"not seen",0)</f>
        <v>DRACD</v>
      </c>
      <c r="J312">
        <f>_xlfn.XLOOKUP(Table8[[#This Row],[orderId]],orders[orderID],orders[employeeID],"not found",0)</f>
        <v>4</v>
      </c>
      <c r="K312" t="str">
        <f>_xlfn.XLOOKUP(Table8[[#This Row],[Employee_id]],employees[employeeID],employees[employeeName],"Not found",0)</f>
        <v>Margaret Peacock</v>
      </c>
      <c r="L312" s="1">
        <f>_xlfn.XLOOKUP(Table8[[#This Row],[orderId]],orders[orderID],orders[orderDate],"not found",0)</f>
        <v>41604</v>
      </c>
      <c r="M312" s="1">
        <f>VLOOKUP(Table8[[#This Row],[orderId]],orders[],6,0)</f>
        <v>41612</v>
      </c>
      <c r="N312">
        <f>Table8[[#This Row],[Shipped date]]-Table8[[#This Row],[order_date]]</f>
        <v>8</v>
      </c>
    </row>
    <row r="313" spans="1:14" x14ac:dyDescent="0.35">
      <c r="A313" s="3">
        <v>10364</v>
      </c>
      <c r="B313" s="12">
        <v>69</v>
      </c>
      <c r="C313" s="6">
        <v>28.8</v>
      </c>
      <c r="D313" s="9">
        <v>30</v>
      </c>
      <c r="E313" s="2" t="str">
        <f>_xlfn.XLOOKUP(B313,products[productID],products[productName],"Not available",0)</f>
        <v>Gudbrandsdalsost</v>
      </c>
      <c r="F313">
        <f>_xlfn.XLOOKUP(B313,products[productID],products[categoryID],"Not found",0)</f>
        <v>4</v>
      </c>
      <c r="G313" t="str">
        <f>_xlfn.XLOOKUP(F313,categories[categoryID],categories[categoryName],"not found",0)</f>
        <v>Dairy Products</v>
      </c>
      <c r="H313" s="4">
        <f>Table8[[#This Row],[Unit_price]]*Table8[[#This Row],[Quantity_sold]]</f>
        <v>864</v>
      </c>
      <c r="I313" t="str">
        <f>_xlfn.XLOOKUP(Table8[[#This Row],[orderId]],orders[orderID],orders[customerID],"not seen",0)</f>
        <v>EASTC</v>
      </c>
      <c r="J313">
        <f>_xlfn.XLOOKUP(Table8[[#This Row],[orderId]],orders[orderID],orders[employeeID],"not found",0)</f>
        <v>1</v>
      </c>
      <c r="K313" t="str">
        <f>_xlfn.XLOOKUP(Table8[[#This Row],[Employee_id]],employees[employeeID],employees[employeeName],"Not found",0)</f>
        <v>Nancy Davolio</v>
      </c>
      <c r="L313" s="1">
        <f>_xlfn.XLOOKUP(Table8[[#This Row],[orderId]],orders[orderID],orders[orderDate],"not found",0)</f>
        <v>41604</v>
      </c>
      <c r="M313" s="1">
        <f>VLOOKUP(Table8[[#This Row],[orderId]],orders[],6,0)</f>
        <v>41612</v>
      </c>
      <c r="N313">
        <f>Table8[[#This Row],[Shipped date]]-Table8[[#This Row],[order_date]]</f>
        <v>8</v>
      </c>
    </row>
    <row r="314" spans="1:14" x14ac:dyDescent="0.35">
      <c r="A314" s="2">
        <v>10364</v>
      </c>
      <c r="B314" s="11">
        <v>71</v>
      </c>
      <c r="C314" s="5">
        <v>17.2</v>
      </c>
      <c r="D314" s="8">
        <v>5</v>
      </c>
      <c r="E314" s="2" t="str">
        <f>_xlfn.XLOOKUP(B314,products[productID],products[productName],"Not available",0)</f>
        <v>Flotemysost</v>
      </c>
      <c r="F314">
        <f>_xlfn.XLOOKUP(B314,products[productID],products[categoryID],"Not found",0)</f>
        <v>4</v>
      </c>
      <c r="G314" t="str">
        <f>_xlfn.XLOOKUP(F314,categories[categoryID],categories[categoryName],"not found",0)</f>
        <v>Dairy Products</v>
      </c>
      <c r="H314" s="4">
        <f>Table8[[#This Row],[Unit_price]]*Table8[[#This Row],[Quantity_sold]]</f>
        <v>86</v>
      </c>
      <c r="I314" t="str">
        <f>_xlfn.XLOOKUP(Table8[[#This Row],[orderId]],orders[orderID],orders[customerID],"not seen",0)</f>
        <v>EASTC</v>
      </c>
      <c r="J314">
        <f>_xlfn.XLOOKUP(Table8[[#This Row],[orderId]],orders[orderID],orders[employeeID],"not found",0)</f>
        <v>1</v>
      </c>
      <c r="K314" t="str">
        <f>_xlfn.XLOOKUP(Table8[[#This Row],[Employee_id]],employees[employeeID],employees[employeeName],"Not found",0)</f>
        <v>Nancy Davolio</v>
      </c>
      <c r="L314" s="1">
        <f>_xlfn.XLOOKUP(Table8[[#This Row],[orderId]],orders[orderID],orders[orderDate],"not found",0)</f>
        <v>41604</v>
      </c>
      <c r="M314" s="1">
        <f>VLOOKUP(Table8[[#This Row],[orderId]],orders[],6,0)</f>
        <v>41612</v>
      </c>
      <c r="N314">
        <f>Table8[[#This Row],[Shipped date]]-Table8[[#This Row],[order_date]]</f>
        <v>8</v>
      </c>
    </row>
    <row r="315" spans="1:14" x14ac:dyDescent="0.35">
      <c r="A315" s="3">
        <v>10365</v>
      </c>
      <c r="B315" s="12">
        <v>11</v>
      </c>
      <c r="C315" s="6">
        <v>16.8</v>
      </c>
      <c r="D315" s="9">
        <v>24</v>
      </c>
      <c r="E315" s="2" t="str">
        <f>_xlfn.XLOOKUP(B315,products[productID],products[productName],"Not available",0)</f>
        <v>Queso Cabrales</v>
      </c>
      <c r="F315">
        <f>_xlfn.XLOOKUP(B315,products[productID],products[categoryID],"Not found",0)</f>
        <v>4</v>
      </c>
      <c r="G315" t="str">
        <f>_xlfn.XLOOKUP(F315,categories[categoryID],categories[categoryName],"not found",0)</f>
        <v>Dairy Products</v>
      </c>
      <c r="H315" s="4">
        <f>Table8[[#This Row],[Unit_price]]*Table8[[#This Row],[Quantity_sold]]</f>
        <v>403.20000000000005</v>
      </c>
      <c r="I315" t="str">
        <f>_xlfn.XLOOKUP(Table8[[#This Row],[orderId]],orders[orderID],orders[customerID],"not seen",0)</f>
        <v>ANTON</v>
      </c>
      <c r="J315">
        <f>_xlfn.XLOOKUP(Table8[[#This Row],[orderId]],orders[orderID],orders[employeeID],"not found",0)</f>
        <v>3</v>
      </c>
      <c r="K315" t="str">
        <f>_xlfn.XLOOKUP(Table8[[#This Row],[Employee_id]],employees[employeeID],employees[employeeName],"Not found",0)</f>
        <v>Janet Leverling</v>
      </c>
      <c r="L315" s="1">
        <f>_xlfn.XLOOKUP(Table8[[#This Row],[orderId]],orders[orderID],orders[orderDate],"not found",0)</f>
        <v>41605</v>
      </c>
      <c r="M315" s="1">
        <f>VLOOKUP(Table8[[#This Row],[orderId]],orders[],6,0)</f>
        <v>41610</v>
      </c>
      <c r="N315">
        <f>Table8[[#This Row],[Shipped date]]-Table8[[#This Row],[order_date]]</f>
        <v>5</v>
      </c>
    </row>
    <row r="316" spans="1:14" x14ac:dyDescent="0.35">
      <c r="A316" s="2">
        <v>10366</v>
      </c>
      <c r="B316" s="11">
        <v>65</v>
      </c>
      <c r="C316" s="5">
        <v>16.8</v>
      </c>
      <c r="D316" s="8">
        <v>5</v>
      </c>
      <c r="E316" s="2" t="str">
        <f>_xlfn.XLOOKUP(B316,products[productID],products[productName],"Not available",0)</f>
        <v>Louisiana Fiery Hot Pepper Sauce</v>
      </c>
      <c r="F316">
        <f>_xlfn.XLOOKUP(B316,products[productID],products[categoryID],"Not found",0)</f>
        <v>2</v>
      </c>
      <c r="G316" t="str">
        <f>_xlfn.XLOOKUP(F316,categories[categoryID],categories[categoryName],"not found",0)</f>
        <v>Condiments</v>
      </c>
      <c r="H316" s="4">
        <f>Table8[[#This Row],[Unit_price]]*Table8[[#This Row],[Quantity_sold]]</f>
        <v>84</v>
      </c>
      <c r="I316" t="str">
        <f>_xlfn.XLOOKUP(Table8[[#This Row],[orderId]],orders[orderID],orders[customerID],"not seen",0)</f>
        <v>GALED</v>
      </c>
      <c r="J316">
        <f>_xlfn.XLOOKUP(Table8[[#This Row],[orderId]],orders[orderID],orders[employeeID],"not found",0)</f>
        <v>8</v>
      </c>
      <c r="K316" t="str">
        <f>_xlfn.XLOOKUP(Table8[[#This Row],[Employee_id]],employees[employeeID],employees[employeeName],"Not found",0)</f>
        <v>Laura Callahan</v>
      </c>
      <c r="L316" s="1">
        <f>_xlfn.XLOOKUP(Table8[[#This Row],[orderId]],orders[orderID],orders[orderDate],"not found",0)</f>
        <v>41606</v>
      </c>
      <c r="M316" s="1">
        <f>VLOOKUP(Table8[[#This Row],[orderId]],orders[],6,0)</f>
        <v>41638</v>
      </c>
      <c r="N316">
        <f>Table8[[#This Row],[Shipped date]]-Table8[[#This Row],[order_date]]</f>
        <v>32</v>
      </c>
    </row>
    <row r="317" spans="1:14" x14ac:dyDescent="0.35">
      <c r="A317" s="3">
        <v>10366</v>
      </c>
      <c r="B317" s="12">
        <v>77</v>
      </c>
      <c r="C317" s="6">
        <v>10.4</v>
      </c>
      <c r="D317" s="9">
        <v>5</v>
      </c>
      <c r="E317" s="2" t="str">
        <f>_xlfn.XLOOKUP(B317,products[productID],products[productName],"Not available",0)</f>
        <v>Original Frankfurter Grüne Soße</v>
      </c>
      <c r="F317">
        <f>_xlfn.XLOOKUP(B317,products[productID],products[categoryID],"Not found",0)</f>
        <v>2</v>
      </c>
      <c r="G317" t="str">
        <f>_xlfn.XLOOKUP(F317,categories[categoryID],categories[categoryName],"not found",0)</f>
        <v>Condiments</v>
      </c>
      <c r="H317" s="4">
        <f>Table8[[#This Row],[Unit_price]]*Table8[[#This Row],[Quantity_sold]]</f>
        <v>52</v>
      </c>
      <c r="I317" t="str">
        <f>_xlfn.XLOOKUP(Table8[[#This Row],[orderId]],orders[orderID],orders[customerID],"not seen",0)</f>
        <v>GALED</v>
      </c>
      <c r="J317">
        <f>_xlfn.XLOOKUP(Table8[[#This Row],[orderId]],orders[orderID],orders[employeeID],"not found",0)</f>
        <v>8</v>
      </c>
      <c r="K317" t="str">
        <f>_xlfn.XLOOKUP(Table8[[#This Row],[Employee_id]],employees[employeeID],employees[employeeName],"Not found",0)</f>
        <v>Laura Callahan</v>
      </c>
      <c r="L317" s="1">
        <f>_xlfn.XLOOKUP(Table8[[#This Row],[orderId]],orders[orderID],orders[orderDate],"not found",0)</f>
        <v>41606</v>
      </c>
      <c r="M317" s="1">
        <f>VLOOKUP(Table8[[#This Row],[orderId]],orders[],6,0)</f>
        <v>41638</v>
      </c>
      <c r="N317">
        <f>Table8[[#This Row],[Shipped date]]-Table8[[#This Row],[order_date]]</f>
        <v>32</v>
      </c>
    </row>
    <row r="318" spans="1:14" x14ac:dyDescent="0.35">
      <c r="A318" s="2">
        <v>10367</v>
      </c>
      <c r="B318" s="11">
        <v>34</v>
      </c>
      <c r="C318" s="5">
        <v>11.2</v>
      </c>
      <c r="D318" s="8">
        <v>36</v>
      </c>
      <c r="E318" s="2" t="str">
        <f>_xlfn.XLOOKUP(B318,products[productID],products[productName],"Not available",0)</f>
        <v>Sasquatch Ale</v>
      </c>
      <c r="F318">
        <f>_xlfn.XLOOKUP(B318,products[productID],products[categoryID],"Not found",0)</f>
        <v>1</v>
      </c>
      <c r="G318" t="str">
        <f>_xlfn.XLOOKUP(F318,categories[categoryID],categories[categoryName],"not found",0)</f>
        <v>Beverages</v>
      </c>
      <c r="H318" s="4">
        <f>Table8[[#This Row],[Unit_price]]*Table8[[#This Row],[Quantity_sold]]</f>
        <v>403.2</v>
      </c>
      <c r="I318" t="str">
        <f>_xlfn.XLOOKUP(Table8[[#This Row],[orderId]],orders[orderID],orders[customerID],"not seen",0)</f>
        <v>VAFFE</v>
      </c>
      <c r="J318">
        <f>_xlfn.XLOOKUP(Table8[[#This Row],[orderId]],orders[orderID],orders[employeeID],"not found",0)</f>
        <v>7</v>
      </c>
      <c r="K318" t="str">
        <f>_xlfn.XLOOKUP(Table8[[#This Row],[Employee_id]],employees[employeeID],employees[employeeName],"Not found",0)</f>
        <v>Robert King</v>
      </c>
      <c r="L318" s="1">
        <f>_xlfn.XLOOKUP(Table8[[#This Row],[orderId]],orders[orderID],orders[orderDate],"not found",0)</f>
        <v>41606</v>
      </c>
      <c r="M318" s="1">
        <f>VLOOKUP(Table8[[#This Row],[orderId]],orders[],6,0)</f>
        <v>41610</v>
      </c>
      <c r="N318">
        <f>Table8[[#This Row],[Shipped date]]-Table8[[#This Row],[order_date]]</f>
        <v>4</v>
      </c>
    </row>
    <row r="319" spans="1:14" x14ac:dyDescent="0.35">
      <c r="A319" s="3">
        <v>10367</v>
      </c>
      <c r="B319" s="12">
        <v>54</v>
      </c>
      <c r="C319" s="6">
        <v>5.9</v>
      </c>
      <c r="D319" s="9">
        <v>18</v>
      </c>
      <c r="E319" s="2" t="str">
        <f>_xlfn.XLOOKUP(B319,products[productID],products[productName],"Not available",0)</f>
        <v>Tourtière</v>
      </c>
      <c r="F319">
        <f>_xlfn.XLOOKUP(B319,products[productID],products[categoryID],"Not found",0)</f>
        <v>6</v>
      </c>
      <c r="G319" t="str">
        <f>_xlfn.XLOOKUP(F319,categories[categoryID],categories[categoryName],"not found",0)</f>
        <v>Meat &amp; Poultry</v>
      </c>
      <c r="H319" s="4">
        <f>Table8[[#This Row],[Unit_price]]*Table8[[#This Row],[Quantity_sold]]</f>
        <v>106.2</v>
      </c>
      <c r="I319" t="str">
        <f>_xlfn.XLOOKUP(Table8[[#This Row],[orderId]],orders[orderID],orders[customerID],"not seen",0)</f>
        <v>VAFFE</v>
      </c>
      <c r="J319">
        <f>_xlfn.XLOOKUP(Table8[[#This Row],[orderId]],orders[orderID],orders[employeeID],"not found",0)</f>
        <v>7</v>
      </c>
      <c r="K319" t="str">
        <f>_xlfn.XLOOKUP(Table8[[#This Row],[Employee_id]],employees[employeeID],employees[employeeName],"Not found",0)</f>
        <v>Robert King</v>
      </c>
      <c r="L319" s="1">
        <f>_xlfn.XLOOKUP(Table8[[#This Row],[orderId]],orders[orderID],orders[orderDate],"not found",0)</f>
        <v>41606</v>
      </c>
      <c r="M319" s="1">
        <f>VLOOKUP(Table8[[#This Row],[orderId]],orders[],6,0)</f>
        <v>41610</v>
      </c>
      <c r="N319">
        <f>Table8[[#This Row],[Shipped date]]-Table8[[#This Row],[order_date]]</f>
        <v>4</v>
      </c>
    </row>
    <row r="320" spans="1:14" x14ac:dyDescent="0.35">
      <c r="A320" s="2">
        <v>10367</v>
      </c>
      <c r="B320" s="11">
        <v>65</v>
      </c>
      <c r="C320" s="5">
        <v>16.8</v>
      </c>
      <c r="D320" s="8">
        <v>15</v>
      </c>
      <c r="E320" s="2" t="str">
        <f>_xlfn.XLOOKUP(B320,products[productID],products[productName],"Not available",0)</f>
        <v>Louisiana Fiery Hot Pepper Sauce</v>
      </c>
      <c r="F320">
        <f>_xlfn.XLOOKUP(B320,products[productID],products[categoryID],"Not found",0)</f>
        <v>2</v>
      </c>
      <c r="G320" t="str">
        <f>_xlfn.XLOOKUP(F320,categories[categoryID],categories[categoryName],"not found",0)</f>
        <v>Condiments</v>
      </c>
      <c r="H320" s="4">
        <f>Table8[[#This Row],[Unit_price]]*Table8[[#This Row],[Quantity_sold]]</f>
        <v>252</v>
      </c>
      <c r="I320" t="str">
        <f>_xlfn.XLOOKUP(Table8[[#This Row],[orderId]],orders[orderID],orders[customerID],"not seen",0)</f>
        <v>VAFFE</v>
      </c>
      <c r="J320">
        <f>_xlfn.XLOOKUP(Table8[[#This Row],[orderId]],orders[orderID],orders[employeeID],"not found",0)</f>
        <v>7</v>
      </c>
      <c r="K320" t="str">
        <f>_xlfn.XLOOKUP(Table8[[#This Row],[Employee_id]],employees[employeeID],employees[employeeName],"Not found",0)</f>
        <v>Robert King</v>
      </c>
      <c r="L320" s="1">
        <f>_xlfn.XLOOKUP(Table8[[#This Row],[orderId]],orders[orderID],orders[orderDate],"not found",0)</f>
        <v>41606</v>
      </c>
      <c r="M320" s="1">
        <f>VLOOKUP(Table8[[#This Row],[orderId]],orders[],6,0)</f>
        <v>41610</v>
      </c>
      <c r="N320">
        <f>Table8[[#This Row],[Shipped date]]-Table8[[#This Row],[order_date]]</f>
        <v>4</v>
      </c>
    </row>
    <row r="321" spans="1:14" x14ac:dyDescent="0.35">
      <c r="A321" s="3">
        <v>10367</v>
      </c>
      <c r="B321" s="12">
        <v>77</v>
      </c>
      <c r="C321" s="6">
        <v>10.4</v>
      </c>
      <c r="D321" s="9">
        <v>7</v>
      </c>
      <c r="E321" s="2" t="str">
        <f>_xlfn.XLOOKUP(B321,products[productID],products[productName],"Not available",0)</f>
        <v>Original Frankfurter Grüne Soße</v>
      </c>
      <c r="F321">
        <f>_xlfn.XLOOKUP(B321,products[productID],products[categoryID],"Not found",0)</f>
        <v>2</v>
      </c>
      <c r="G321" t="str">
        <f>_xlfn.XLOOKUP(F321,categories[categoryID],categories[categoryName],"not found",0)</f>
        <v>Condiments</v>
      </c>
      <c r="H321" s="4">
        <f>Table8[[#This Row],[Unit_price]]*Table8[[#This Row],[Quantity_sold]]</f>
        <v>72.8</v>
      </c>
      <c r="I321" t="str">
        <f>_xlfn.XLOOKUP(Table8[[#This Row],[orderId]],orders[orderID],orders[customerID],"not seen",0)</f>
        <v>VAFFE</v>
      </c>
      <c r="J321">
        <f>_xlfn.XLOOKUP(Table8[[#This Row],[orderId]],orders[orderID],orders[employeeID],"not found",0)</f>
        <v>7</v>
      </c>
      <c r="K321" t="str">
        <f>_xlfn.XLOOKUP(Table8[[#This Row],[Employee_id]],employees[employeeID],employees[employeeName],"Not found",0)</f>
        <v>Robert King</v>
      </c>
      <c r="L321" s="1">
        <f>_xlfn.XLOOKUP(Table8[[#This Row],[orderId]],orders[orderID],orders[orderDate],"not found",0)</f>
        <v>41606</v>
      </c>
      <c r="M321" s="1">
        <f>VLOOKUP(Table8[[#This Row],[orderId]],orders[],6,0)</f>
        <v>41610</v>
      </c>
      <c r="N321">
        <f>Table8[[#This Row],[Shipped date]]-Table8[[#This Row],[order_date]]</f>
        <v>4</v>
      </c>
    </row>
    <row r="322" spans="1:14" x14ac:dyDescent="0.35">
      <c r="A322" s="2">
        <v>10368</v>
      </c>
      <c r="B322" s="11">
        <v>21</v>
      </c>
      <c r="C322" s="5">
        <v>8</v>
      </c>
      <c r="D322" s="8">
        <v>5</v>
      </c>
      <c r="E322" s="2" t="str">
        <f>_xlfn.XLOOKUP(B322,products[productID],products[productName],"Not available",0)</f>
        <v>Sir Rodney's Scones</v>
      </c>
      <c r="F322">
        <f>_xlfn.XLOOKUP(B322,products[productID],products[categoryID],"Not found",0)</f>
        <v>3</v>
      </c>
      <c r="G322" t="str">
        <f>_xlfn.XLOOKUP(F322,categories[categoryID],categories[categoryName],"not found",0)</f>
        <v>Confections</v>
      </c>
      <c r="H322" s="4">
        <f>Table8[[#This Row],[Unit_price]]*Table8[[#This Row],[Quantity_sold]]</f>
        <v>40</v>
      </c>
      <c r="I322" t="str">
        <f>_xlfn.XLOOKUP(Table8[[#This Row],[orderId]],orders[orderID],orders[customerID],"not seen",0)</f>
        <v>ERNSH</v>
      </c>
      <c r="J322">
        <f>_xlfn.XLOOKUP(Table8[[#This Row],[orderId]],orders[orderID],orders[employeeID],"not found",0)</f>
        <v>2</v>
      </c>
      <c r="K322" t="str">
        <f>_xlfn.XLOOKUP(Table8[[#This Row],[Employee_id]],employees[employeeID],employees[employeeName],"Not found",0)</f>
        <v>Andrew Fuller</v>
      </c>
      <c r="L322" s="1">
        <f>_xlfn.XLOOKUP(Table8[[#This Row],[orderId]],orders[orderID],orders[orderDate],"not found",0)</f>
        <v>41607</v>
      </c>
      <c r="M322" s="1">
        <f>VLOOKUP(Table8[[#This Row],[orderId]],orders[],6,0)</f>
        <v>41610</v>
      </c>
      <c r="N322">
        <f>Table8[[#This Row],[Shipped date]]-Table8[[#This Row],[order_date]]</f>
        <v>3</v>
      </c>
    </row>
    <row r="323" spans="1:14" x14ac:dyDescent="0.35">
      <c r="A323" s="3">
        <v>10368</v>
      </c>
      <c r="B323" s="12">
        <v>28</v>
      </c>
      <c r="C323" s="6">
        <v>36.4</v>
      </c>
      <c r="D323" s="9">
        <v>13</v>
      </c>
      <c r="E323" s="2" t="str">
        <f>_xlfn.XLOOKUP(B323,products[productID],products[productName],"Not available",0)</f>
        <v>Rössle Sauerkraut</v>
      </c>
      <c r="F323">
        <f>_xlfn.XLOOKUP(B323,products[productID],products[categoryID],"Not found",0)</f>
        <v>7</v>
      </c>
      <c r="G323" t="str">
        <f>_xlfn.XLOOKUP(F323,categories[categoryID],categories[categoryName],"not found",0)</f>
        <v>Produce</v>
      </c>
      <c r="H323" s="4">
        <f>Table8[[#This Row],[Unit_price]]*Table8[[#This Row],[Quantity_sold]]</f>
        <v>473.2</v>
      </c>
      <c r="I323" t="str">
        <f>_xlfn.XLOOKUP(Table8[[#This Row],[orderId]],orders[orderID],orders[customerID],"not seen",0)</f>
        <v>ERNSH</v>
      </c>
      <c r="J323">
        <f>_xlfn.XLOOKUP(Table8[[#This Row],[orderId]],orders[orderID],orders[employeeID],"not found",0)</f>
        <v>2</v>
      </c>
      <c r="K323" t="str">
        <f>_xlfn.XLOOKUP(Table8[[#This Row],[Employee_id]],employees[employeeID],employees[employeeName],"Not found",0)</f>
        <v>Andrew Fuller</v>
      </c>
      <c r="L323" s="1">
        <f>_xlfn.XLOOKUP(Table8[[#This Row],[orderId]],orders[orderID],orders[orderDate],"not found",0)</f>
        <v>41607</v>
      </c>
      <c r="M323" s="1">
        <f>VLOOKUP(Table8[[#This Row],[orderId]],orders[],6,0)</f>
        <v>41610</v>
      </c>
      <c r="N323">
        <f>Table8[[#This Row],[Shipped date]]-Table8[[#This Row],[order_date]]</f>
        <v>3</v>
      </c>
    </row>
    <row r="324" spans="1:14" x14ac:dyDescent="0.35">
      <c r="A324" s="2">
        <v>10368</v>
      </c>
      <c r="B324" s="11">
        <v>57</v>
      </c>
      <c r="C324" s="5">
        <v>15.6</v>
      </c>
      <c r="D324" s="8">
        <v>25</v>
      </c>
      <c r="E324" s="2" t="str">
        <f>_xlfn.XLOOKUP(B324,products[productID],products[productName],"Not available",0)</f>
        <v>Ravioli Angelo</v>
      </c>
      <c r="F324">
        <f>_xlfn.XLOOKUP(B324,products[productID],products[categoryID],"Not found",0)</f>
        <v>5</v>
      </c>
      <c r="G324" t="str">
        <f>_xlfn.XLOOKUP(F324,categories[categoryID],categories[categoryName],"not found",0)</f>
        <v>Grains &amp; Cereals</v>
      </c>
      <c r="H324" s="4">
        <f>Table8[[#This Row],[Unit_price]]*Table8[[#This Row],[Quantity_sold]]</f>
        <v>390</v>
      </c>
      <c r="I324" t="str">
        <f>_xlfn.XLOOKUP(Table8[[#This Row],[orderId]],orders[orderID],orders[customerID],"not seen",0)</f>
        <v>ERNSH</v>
      </c>
      <c r="J324">
        <f>_xlfn.XLOOKUP(Table8[[#This Row],[orderId]],orders[orderID],orders[employeeID],"not found",0)</f>
        <v>2</v>
      </c>
      <c r="K324" t="str">
        <f>_xlfn.XLOOKUP(Table8[[#This Row],[Employee_id]],employees[employeeID],employees[employeeName],"Not found",0)</f>
        <v>Andrew Fuller</v>
      </c>
      <c r="L324" s="1">
        <f>_xlfn.XLOOKUP(Table8[[#This Row],[orderId]],orders[orderID],orders[orderDate],"not found",0)</f>
        <v>41607</v>
      </c>
      <c r="M324" s="1">
        <f>VLOOKUP(Table8[[#This Row],[orderId]],orders[],6,0)</f>
        <v>41610</v>
      </c>
      <c r="N324">
        <f>Table8[[#This Row],[Shipped date]]-Table8[[#This Row],[order_date]]</f>
        <v>3</v>
      </c>
    </row>
    <row r="325" spans="1:14" x14ac:dyDescent="0.35">
      <c r="A325" s="3">
        <v>10368</v>
      </c>
      <c r="B325" s="12">
        <v>64</v>
      </c>
      <c r="C325" s="6">
        <v>26.6</v>
      </c>
      <c r="D325" s="9">
        <v>35</v>
      </c>
      <c r="E325" s="2" t="str">
        <f>_xlfn.XLOOKUP(B325,products[productID],products[productName],"Not available",0)</f>
        <v>Wimmers gute Semmelknödel</v>
      </c>
      <c r="F325">
        <f>_xlfn.XLOOKUP(B325,products[productID],products[categoryID],"Not found",0)</f>
        <v>5</v>
      </c>
      <c r="G325" t="str">
        <f>_xlfn.XLOOKUP(F325,categories[categoryID],categories[categoryName],"not found",0)</f>
        <v>Grains &amp; Cereals</v>
      </c>
      <c r="H325" s="4">
        <f>Table8[[#This Row],[Unit_price]]*Table8[[#This Row],[Quantity_sold]]</f>
        <v>931</v>
      </c>
      <c r="I325" t="str">
        <f>_xlfn.XLOOKUP(Table8[[#This Row],[orderId]],orders[orderID],orders[customerID],"not seen",0)</f>
        <v>ERNSH</v>
      </c>
      <c r="J325">
        <f>_xlfn.XLOOKUP(Table8[[#This Row],[orderId]],orders[orderID],orders[employeeID],"not found",0)</f>
        <v>2</v>
      </c>
      <c r="K325" t="str">
        <f>_xlfn.XLOOKUP(Table8[[#This Row],[Employee_id]],employees[employeeID],employees[employeeName],"Not found",0)</f>
        <v>Andrew Fuller</v>
      </c>
      <c r="L325" s="1">
        <f>_xlfn.XLOOKUP(Table8[[#This Row],[orderId]],orders[orderID],orders[orderDate],"not found",0)</f>
        <v>41607</v>
      </c>
      <c r="M325" s="1">
        <f>VLOOKUP(Table8[[#This Row],[orderId]],orders[],6,0)</f>
        <v>41610</v>
      </c>
      <c r="N325">
        <f>Table8[[#This Row],[Shipped date]]-Table8[[#This Row],[order_date]]</f>
        <v>3</v>
      </c>
    </row>
    <row r="326" spans="1:14" x14ac:dyDescent="0.35">
      <c r="A326" s="2">
        <v>10369</v>
      </c>
      <c r="B326" s="11">
        <v>29</v>
      </c>
      <c r="C326" s="5">
        <v>99</v>
      </c>
      <c r="D326" s="8">
        <v>20</v>
      </c>
      <c r="E326" s="2" t="str">
        <f>_xlfn.XLOOKUP(B326,products[productID],products[productName],"Not available",0)</f>
        <v>Thüringer Rostbratwurst</v>
      </c>
      <c r="F326">
        <f>_xlfn.XLOOKUP(B326,products[productID],products[categoryID],"Not found",0)</f>
        <v>6</v>
      </c>
      <c r="G326" t="str">
        <f>_xlfn.XLOOKUP(F326,categories[categoryID],categories[categoryName],"not found",0)</f>
        <v>Meat &amp; Poultry</v>
      </c>
      <c r="H326" s="4">
        <f>Table8[[#This Row],[Unit_price]]*Table8[[#This Row],[Quantity_sold]]</f>
        <v>1980</v>
      </c>
      <c r="I326" t="str">
        <f>_xlfn.XLOOKUP(Table8[[#This Row],[orderId]],orders[orderID],orders[customerID],"not seen",0)</f>
        <v>SPLIR</v>
      </c>
      <c r="J326">
        <f>_xlfn.XLOOKUP(Table8[[#This Row],[orderId]],orders[orderID],orders[employeeID],"not found",0)</f>
        <v>8</v>
      </c>
      <c r="K326" t="str">
        <f>_xlfn.XLOOKUP(Table8[[#This Row],[Employee_id]],employees[employeeID],employees[employeeName],"Not found",0)</f>
        <v>Laura Callahan</v>
      </c>
      <c r="L326" s="1">
        <f>_xlfn.XLOOKUP(Table8[[#This Row],[orderId]],orders[orderID],orders[orderDate],"not found",0)</f>
        <v>41610</v>
      </c>
      <c r="M326" s="1">
        <f>VLOOKUP(Table8[[#This Row],[orderId]],orders[],6,0)</f>
        <v>41617</v>
      </c>
      <c r="N326">
        <f>Table8[[#This Row],[Shipped date]]-Table8[[#This Row],[order_date]]</f>
        <v>7</v>
      </c>
    </row>
    <row r="327" spans="1:14" x14ac:dyDescent="0.35">
      <c r="A327" s="3">
        <v>10369</v>
      </c>
      <c r="B327" s="12">
        <v>56</v>
      </c>
      <c r="C327" s="6">
        <v>30.4</v>
      </c>
      <c r="D327" s="9">
        <v>18</v>
      </c>
      <c r="E327" s="2" t="str">
        <f>_xlfn.XLOOKUP(B327,products[productID],products[productName],"Not available",0)</f>
        <v>Gnocchi di nonna Alice</v>
      </c>
      <c r="F327">
        <f>_xlfn.XLOOKUP(B327,products[productID],products[categoryID],"Not found",0)</f>
        <v>5</v>
      </c>
      <c r="G327" t="str">
        <f>_xlfn.XLOOKUP(F327,categories[categoryID],categories[categoryName],"not found",0)</f>
        <v>Grains &amp; Cereals</v>
      </c>
      <c r="H327" s="4">
        <f>Table8[[#This Row],[Unit_price]]*Table8[[#This Row],[Quantity_sold]]</f>
        <v>547.19999999999993</v>
      </c>
      <c r="I327" t="str">
        <f>_xlfn.XLOOKUP(Table8[[#This Row],[orderId]],orders[orderID],orders[customerID],"not seen",0)</f>
        <v>SPLIR</v>
      </c>
      <c r="J327">
        <f>_xlfn.XLOOKUP(Table8[[#This Row],[orderId]],orders[orderID],orders[employeeID],"not found",0)</f>
        <v>8</v>
      </c>
      <c r="K327" t="str">
        <f>_xlfn.XLOOKUP(Table8[[#This Row],[Employee_id]],employees[employeeID],employees[employeeName],"Not found",0)</f>
        <v>Laura Callahan</v>
      </c>
      <c r="L327" s="1">
        <f>_xlfn.XLOOKUP(Table8[[#This Row],[orderId]],orders[orderID],orders[orderDate],"not found",0)</f>
        <v>41610</v>
      </c>
      <c r="M327" s="1">
        <f>VLOOKUP(Table8[[#This Row],[orderId]],orders[],6,0)</f>
        <v>41617</v>
      </c>
      <c r="N327">
        <f>Table8[[#This Row],[Shipped date]]-Table8[[#This Row],[order_date]]</f>
        <v>7</v>
      </c>
    </row>
    <row r="328" spans="1:14" x14ac:dyDescent="0.35">
      <c r="A328" s="2">
        <v>10370</v>
      </c>
      <c r="B328" s="11">
        <v>1</v>
      </c>
      <c r="C328" s="5">
        <v>14.4</v>
      </c>
      <c r="D328" s="8">
        <v>15</v>
      </c>
      <c r="E328" s="2" t="str">
        <f>_xlfn.XLOOKUP(B328,products[productID],products[productName],"Not available",0)</f>
        <v>Chai</v>
      </c>
      <c r="F328">
        <f>_xlfn.XLOOKUP(B328,products[productID],products[categoryID],"Not found",0)</f>
        <v>1</v>
      </c>
      <c r="G328" t="str">
        <f>_xlfn.XLOOKUP(F328,categories[categoryID],categories[categoryName],"not found",0)</f>
        <v>Beverages</v>
      </c>
      <c r="H328" s="4">
        <f>Table8[[#This Row],[Unit_price]]*Table8[[#This Row],[Quantity_sold]]</f>
        <v>216</v>
      </c>
      <c r="I328" t="str">
        <f>_xlfn.XLOOKUP(Table8[[#This Row],[orderId]],orders[orderID],orders[customerID],"not seen",0)</f>
        <v>CHOPS</v>
      </c>
      <c r="J328">
        <f>_xlfn.XLOOKUP(Table8[[#This Row],[orderId]],orders[orderID],orders[employeeID],"not found",0)</f>
        <v>6</v>
      </c>
      <c r="K328" t="str">
        <f>_xlfn.XLOOKUP(Table8[[#This Row],[Employee_id]],employees[employeeID],employees[employeeName],"Not found",0)</f>
        <v>Michael Suyama</v>
      </c>
      <c r="L328" s="1">
        <f>_xlfn.XLOOKUP(Table8[[#This Row],[orderId]],orders[orderID],orders[orderDate],"not found",0)</f>
        <v>41611</v>
      </c>
      <c r="M328" s="1">
        <f>VLOOKUP(Table8[[#This Row],[orderId]],orders[],6,0)</f>
        <v>41635</v>
      </c>
      <c r="N328">
        <f>Table8[[#This Row],[Shipped date]]-Table8[[#This Row],[order_date]]</f>
        <v>24</v>
      </c>
    </row>
    <row r="329" spans="1:14" x14ac:dyDescent="0.35">
      <c r="A329" s="3">
        <v>10370</v>
      </c>
      <c r="B329" s="12">
        <v>64</v>
      </c>
      <c r="C329" s="6">
        <v>26.6</v>
      </c>
      <c r="D329" s="9">
        <v>30</v>
      </c>
      <c r="E329" s="2" t="str">
        <f>_xlfn.XLOOKUP(B329,products[productID],products[productName],"Not available",0)</f>
        <v>Wimmers gute Semmelknödel</v>
      </c>
      <c r="F329">
        <f>_xlfn.XLOOKUP(B329,products[productID],products[categoryID],"Not found",0)</f>
        <v>5</v>
      </c>
      <c r="G329" t="str">
        <f>_xlfn.XLOOKUP(F329,categories[categoryID],categories[categoryName],"not found",0)</f>
        <v>Grains &amp; Cereals</v>
      </c>
      <c r="H329" s="4">
        <f>Table8[[#This Row],[Unit_price]]*Table8[[#This Row],[Quantity_sold]]</f>
        <v>798</v>
      </c>
      <c r="I329" t="str">
        <f>_xlfn.XLOOKUP(Table8[[#This Row],[orderId]],orders[orderID],orders[customerID],"not seen",0)</f>
        <v>CHOPS</v>
      </c>
      <c r="J329">
        <f>_xlfn.XLOOKUP(Table8[[#This Row],[orderId]],orders[orderID],orders[employeeID],"not found",0)</f>
        <v>6</v>
      </c>
      <c r="K329" t="str">
        <f>_xlfn.XLOOKUP(Table8[[#This Row],[Employee_id]],employees[employeeID],employees[employeeName],"Not found",0)</f>
        <v>Michael Suyama</v>
      </c>
      <c r="L329" s="1">
        <f>_xlfn.XLOOKUP(Table8[[#This Row],[orderId]],orders[orderID],orders[orderDate],"not found",0)</f>
        <v>41611</v>
      </c>
      <c r="M329" s="1">
        <f>VLOOKUP(Table8[[#This Row],[orderId]],orders[],6,0)</f>
        <v>41635</v>
      </c>
      <c r="N329">
        <f>Table8[[#This Row],[Shipped date]]-Table8[[#This Row],[order_date]]</f>
        <v>24</v>
      </c>
    </row>
    <row r="330" spans="1:14" x14ac:dyDescent="0.35">
      <c r="A330" s="2">
        <v>10370</v>
      </c>
      <c r="B330" s="11">
        <v>74</v>
      </c>
      <c r="C330" s="5">
        <v>8</v>
      </c>
      <c r="D330" s="8">
        <v>20</v>
      </c>
      <c r="E330" s="2" t="str">
        <f>_xlfn.XLOOKUP(B330,products[productID],products[productName],"Not available",0)</f>
        <v>Longlife Tofu</v>
      </c>
      <c r="F330">
        <f>_xlfn.XLOOKUP(B330,products[productID],products[categoryID],"Not found",0)</f>
        <v>7</v>
      </c>
      <c r="G330" t="str">
        <f>_xlfn.XLOOKUP(F330,categories[categoryID],categories[categoryName],"not found",0)</f>
        <v>Produce</v>
      </c>
      <c r="H330" s="4">
        <f>Table8[[#This Row],[Unit_price]]*Table8[[#This Row],[Quantity_sold]]</f>
        <v>160</v>
      </c>
      <c r="I330" t="str">
        <f>_xlfn.XLOOKUP(Table8[[#This Row],[orderId]],orders[orderID],orders[customerID],"not seen",0)</f>
        <v>CHOPS</v>
      </c>
      <c r="J330">
        <f>_xlfn.XLOOKUP(Table8[[#This Row],[orderId]],orders[orderID],orders[employeeID],"not found",0)</f>
        <v>6</v>
      </c>
      <c r="K330" t="str">
        <f>_xlfn.XLOOKUP(Table8[[#This Row],[Employee_id]],employees[employeeID],employees[employeeName],"Not found",0)</f>
        <v>Michael Suyama</v>
      </c>
      <c r="L330" s="1">
        <f>_xlfn.XLOOKUP(Table8[[#This Row],[orderId]],orders[orderID],orders[orderDate],"not found",0)</f>
        <v>41611</v>
      </c>
      <c r="M330" s="1">
        <f>VLOOKUP(Table8[[#This Row],[orderId]],orders[],6,0)</f>
        <v>41635</v>
      </c>
      <c r="N330">
        <f>Table8[[#This Row],[Shipped date]]-Table8[[#This Row],[order_date]]</f>
        <v>24</v>
      </c>
    </row>
    <row r="331" spans="1:14" x14ac:dyDescent="0.35">
      <c r="A331" s="3">
        <v>10371</v>
      </c>
      <c r="B331" s="12">
        <v>36</v>
      </c>
      <c r="C331" s="6">
        <v>15.2</v>
      </c>
      <c r="D331" s="9">
        <v>6</v>
      </c>
      <c r="E331" s="2" t="str">
        <f>_xlfn.XLOOKUP(B331,products[productID],products[productName],"Not available",0)</f>
        <v>Inlagd Sill</v>
      </c>
      <c r="F331">
        <f>_xlfn.XLOOKUP(B331,products[productID],products[categoryID],"Not found",0)</f>
        <v>8</v>
      </c>
      <c r="G331" t="str">
        <f>_xlfn.XLOOKUP(F331,categories[categoryID],categories[categoryName],"not found",0)</f>
        <v>Seafood</v>
      </c>
      <c r="H331" s="4">
        <f>Table8[[#This Row],[Unit_price]]*Table8[[#This Row],[Quantity_sold]]</f>
        <v>91.199999999999989</v>
      </c>
      <c r="I331" t="str">
        <f>_xlfn.XLOOKUP(Table8[[#This Row],[orderId]],orders[orderID],orders[customerID],"not seen",0)</f>
        <v>LAMAI</v>
      </c>
      <c r="J331">
        <f>_xlfn.XLOOKUP(Table8[[#This Row],[orderId]],orders[orderID],orders[employeeID],"not found",0)</f>
        <v>1</v>
      </c>
      <c r="K331" t="str">
        <f>_xlfn.XLOOKUP(Table8[[#This Row],[Employee_id]],employees[employeeID],employees[employeeName],"Not found",0)</f>
        <v>Nancy Davolio</v>
      </c>
      <c r="L331" s="1">
        <f>_xlfn.XLOOKUP(Table8[[#This Row],[orderId]],orders[orderID],orders[orderDate],"not found",0)</f>
        <v>41611</v>
      </c>
      <c r="M331" s="1">
        <f>VLOOKUP(Table8[[#This Row],[orderId]],orders[],6,0)</f>
        <v>41632</v>
      </c>
      <c r="N331">
        <f>Table8[[#This Row],[Shipped date]]-Table8[[#This Row],[order_date]]</f>
        <v>21</v>
      </c>
    </row>
    <row r="332" spans="1:14" x14ac:dyDescent="0.35">
      <c r="A332" s="2">
        <v>10372</v>
      </c>
      <c r="B332" s="11">
        <v>20</v>
      </c>
      <c r="C332" s="5">
        <v>64.8</v>
      </c>
      <c r="D332" s="8">
        <v>12</v>
      </c>
      <c r="E332" s="2" t="str">
        <f>_xlfn.XLOOKUP(B332,products[productID],products[productName],"Not available",0)</f>
        <v>Sir Rodney's Marmalade</v>
      </c>
      <c r="F332">
        <f>_xlfn.XLOOKUP(B332,products[productID],products[categoryID],"Not found",0)</f>
        <v>3</v>
      </c>
      <c r="G332" t="str">
        <f>_xlfn.XLOOKUP(F332,categories[categoryID],categories[categoryName],"not found",0)</f>
        <v>Confections</v>
      </c>
      <c r="H332" s="4">
        <f>Table8[[#This Row],[Unit_price]]*Table8[[#This Row],[Quantity_sold]]</f>
        <v>777.59999999999991</v>
      </c>
      <c r="I332" t="str">
        <f>_xlfn.XLOOKUP(Table8[[#This Row],[orderId]],orders[orderID],orders[customerID],"not seen",0)</f>
        <v>QUEEN</v>
      </c>
      <c r="J332">
        <f>_xlfn.XLOOKUP(Table8[[#This Row],[orderId]],orders[orderID],orders[employeeID],"not found",0)</f>
        <v>5</v>
      </c>
      <c r="K332" t="str">
        <f>_xlfn.XLOOKUP(Table8[[#This Row],[Employee_id]],employees[employeeID],employees[employeeName],"Not found",0)</f>
        <v>Steven Buchanan</v>
      </c>
      <c r="L332" s="1">
        <f>_xlfn.XLOOKUP(Table8[[#This Row],[orderId]],orders[orderID],orders[orderDate],"not found",0)</f>
        <v>41612</v>
      </c>
      <c r="M332" s="1">
        <f>VLOOKUP(Table8[[#This Row],[orderId]],orders[],6,0)</f>
        <v>41617</v>
      </c>
      <c r="N332">
        <f>Table8[[#This Row],[Shipped date]]-Table8[[#This Row],[order_date]]</f>
        <v>5</v>
      </c>
    </row>
    <row r="333" spans="1:14" x14ac:dyDescent="0.35">
      <c r="A333" s="3">
        <v>10372</v>
      </c>
      <c r="B333" s="12">
        <v>38</v>
      </c>
      <c r="C333" s="6">
        <v>210.8</v>
      </c>
      <c r="D333" s="9">
        <v>40</v>
      </c>
      <c r="E333" s="2" t="str">
        <f>_xlfn.XLOOKUP(B333,products[productID],products[productName],"Not available",0)</f>
        <v>Côte de Blaye</v>
      </c>
      <c r="F333">
        <f>_xlfn.XLOOKUP(B333,products[productID],products[categoryID],"Not found",0)</f>
        <v>1</v>
      </c>
      <c r="G333" t="str">
        <f>_xlfn.XLOOKUP(F333,categories[categoryID],categories[categoryName],"not found",0)</f>
        <v>Beverages</v>
      </c>
      <c r="H333" s="4">
        <f>Table8[[#This Row],[Unit_price]]*Table8[[#This Row],[Quantity_sold]]</f>
        <v>8432</v>
      </c>
      <c r="I333" t="str">
        <f>_xlfn.XLOOKUP(Table8[[#This Row],[orderId]],orders[orderID],orders[customerID],"not seen",0)</f>
        <v>QUEEN</v>
      </c>
      <c r="J333">
        <f>_xlfn.XLOOKUP(Table8[[#This Row],[orderId]],orders[orderID],orders[employeeID],"not found",0)</f>
        <v>5</v>
      </c>
      <c r="K333" t="str">
        <f>_xlfn.XLOOKUP(Table8[[#This Row],[Employee_id]],employees[employeeID],employees[employeeName],"Not found",0)</f>
        <v>Steven Buchanan</v>
      </c>
      <c r="L333" s="1">
        <f>_xlfn.XLOOKUP(Table8[[#This Row],[orderId]],orders[orderID],orders[orderDate],"not found",0)</f>
        <v>41612</v>
      </c>
      <c r="M333" s="1">
        <f>VLOOKUP(Table8[[#This Row],[orderId]],orders[],6,0)</f>
        <v>41617</v>
      </c>
      <c r="N333">
        <f>Table8[[#This Row],[Shipped date]]-Table8[[#This Row],[order_date]]</f>
        <v>5</v>
      </c>
    </row>
    <row r="334" spans="1:14" x14ac:dyDescent="0.35">
      <c r="A334" s="2">
        <v>10372</v>
      </c>
      <c r="B334" s="11">
        <v>60</v>
      </c>
      <c r="C334" s="5">
        <v>27.2</v>
      </c>
      <c r="D334" s="8">
        <v>70</v>
      </c>
      <c r="E334" s="2" t="str">
        <f>_xlfn.XLOOKUP(B334,products[productID],products[productName],"Not available",0)</f>
        <v>Camembert Pierrot</v>
      </c>
      <c r="F334">
        <f>_xlfn.XLOOKUP(B334,products[productID],products[categoryID],"Not found",0)</f>
        <v>4</v>
      </c>
      <c r="G334" t="str">
        <f>_xlfn.XLOOKUP(F334,categories[categoryID],categories[categoryName],"not found",0)</f>
        <v>Dairy Products</v>
      </c>
      <c r="H334" s="4">
        <f>Table8[[#This Row],[Unit_price]]*Table8[[#This Row],[Quantity_sold]]</f>
        <v>1904</v>
      </c>
      <c r="I334" t="str">
        <f>_xlfn.XLOOKUP(Table8[[#This Row],[orderId]],orders[orderID],orders[customerID],"not seen",0)</f>
        <v>QUEEN</v>
      </c>
      <c r="J334">
        <f>_xlfn.XLOOKUP(Table8[[#This Row],[orderId]],orders[orderID],orders[employeeID],"not found",0)</f>
        <v>5</v>
      </c>
      <c r="K334" t="str">
        <f>_xlfn.XLOOKUP(Table8[[#This Row],[Employee_id]],employees[employeeID],employees[employeeName],"Not found",0)</f>
        <v>Steven Buchanan</v>
      </c>
      <c r="L334" s="1">
        <f>_xlfn.XLOOKUP(Table8[[#This Row],[orderId]],orders[orderID],orders[orderDate],"not found",0)</f>
        <v>41612</v>
      </c>
      <c r="M334" s="1">
        <f>VLOOKUP(Table8[[#This Row],[orderId]],orders[],6,0)</f>
        <v>41617</v>
      </c>
      <c r="N334">
        <f>Table8[[#This Row],[Shipped date]]-Table8[[#This Row],[order_date]]</f>
        <v>5</v>
      </c>
    </row>
    <row r="335" spans="1:14" x14ac:dyDescent="0.35">
      <c r="A335" s="3">
        <v>10372</v>
      </c>
      <c r="B335" s="12">
        <v>72</v>
      </c>
      <c r="C335" s="6">
        <v>27.8</v>
      </c>
      <c r="D335" s="9">
        <v>42</v>
      </c>
      <c r="E335" s="2" t="str">
        <f>_xlfn.XLOOKUP(B335,products[productID],products[productName],"Not available",0)</f>
        <v>Mozzarella di Giovanni</v>
      </c>
      <c r="F335">
        <f>_xlfn.XLOOKUP(B335,products[productID],products[categoryID],"Not found",0)</f>
        <v>4</v>
      </c>
      <c r="G335" t="str">
        <f>_xlfn.XLOOKUP(F335,categories[categoryID],categories[categoryName],"not found",0)</f>
        <v>Dairy Products</v>
      </c>
      <c r="H335" s="4">
        <f>Table8[[#This Row],[Unit_price]]*Table8[[#This Row],[Quantity_sold]]</f>
        <v>1167.6000000000001</v>
      </c>
      <c r="I335" t="str">
        <f>_xlfn.XLOOKUP(Table8[[#This Row],[orderId]],orders[orderID],orders[customerID],"not seen",0)</f>
        <v>QUEEN</v>
      </c>
      <c r="J335">
        <f>_xlfn.XLOOKUP(Table8[[#This Row],[orderId]],orders[orderID],orders[employeeID],"not found",0)</f>
        <v>5</v>
      </c>
      <c r="K335" t="str">
        <f>_xlfn.XLOOKUP(Table8[[#This Row],[Employee_id]],employees[employeeID],employees[employeeName],"Not found",0)</f>
        <v>Steven Buchanan</v>
      </c>
      <c r="L335" s="1">
        <f>_xlfn.XLOOKUP(Table8[[#This Row],[orderId]],orders[orderID],orders[orderDate],"not found",0)</f>
        <v>41612</v>
      </c>
      <c r="M335" s="1">
        <f>VLOOKUP(Table8[[#This Row],[orderId]],orders[],6,0)</f>
        <v>41617</v>
      </c>
      <c r="N335">
        <f>Table8[[#This Row],[Shipped date]]-Table8[[#This Row],[order_date]]</f>
        <v>5</v>
      </c>
    </row>
    <row r="336" spans="1:14" x14ac:dyDescent="0.35">
      <c r="A336" s="2">
        <v>10373</v>
      </c>
      <c r="B336" s="11">
        <v>58</v>
      </c>
      <c r="C336" s="5">
        <v>10.6</v>
      </c>
      <c r="D336" s="8">
        <v>80</v>
      </c>
      <c r="E336" s="2" t="str">
        <f>_xlfn.XLOOKUP(B336,products[productID],products[productName],"Not available",0)</f>
        <v>Escargots de Bourgogne</v>
      </c>
      <c r="F336">
        <f>_xlfn.XLOOKUP(B336,products[productID],products[categoryID],"Not found",0)</f>
        <v>8</v>
      </c>
      <c r="G336" t="str">
        <f>_xlfn.XLOOKUP(F336,categories[categoryID],categories[categoryName],"not found",0)</f>
        <v>Seafood</v>
      </c>
      <c r="H336" s="4">
        <f>Table8[[#This Row],[Unit_price]]*Table8[[#This Row],[Quantity_sold]]</f>
        <v>848</v>
      </c>
      <c r="I336" t="str">
        <f>_xlfn.XLOOKUP(Table8[[#This Row],[orderId]],orders[orderID],orders[customerID],"not seen",0)</f>
        <v>HUNGO</v>
      </c>
      <c r="J336">
        <f>_xlfn.XLOOKUP(Table8[[#This Row],[orderId]],orders[orderID],orders[employeeID],"not found",0)</f>
        <v>4</v>
      </c>
      <c r="K336" t="str">
        <f>_xlfn.XLOOKUP(Table8[[#This Row],[Employee_id]],employees[employeeID],employees[employeeName],"Not found",0)</f>
        <v>Margaret Peacock</v>
      </c>
      <c r="L336" s="1">
        <f>_xlfn.XLOOKUP(Table8[[#This Row],[orderId]],orders[orderID],orders[orderDate],"not found",0)</f>
        <v>41613</v>
      </c>
      <c r="M336" s="1">
        <f>VLOOKUP(Table8[[#This Row],[orderId]],orders[],6,0)</f>
        <v>41619</v>
      </c>
      <c r="N336">
        <f>Table8[[#This Row],[Shipped date]]-Table8[[#This Row],[order_date]]</f>
        <v>6</v>
      </c>
    </row>
    <row r="337" spans="1:14" x14ac:dyDescent="0.35">
      <c r="A337" s="3">
        <v>10373</v>
      </c>
      <c r="B337" s="12">
        <v>71</v>
      </c>
      <c r="C337" s="6">
        <v>17.2</v>
      </c>
      <c r="D337" s="9">
        <v>50</v>
      </c>
      <c r="E337" s="2" t="str">
        <f>_xlfn.XLOOKUP(B337,products[productID],products[productName],"Not available",0)</f>
        <v>Flotemysost</v>
      </c>
      <c r="F337">
        <f>_xlfn.XLOOKUP(B337,products[productID],products[categoryID],"Not found",0)</f>
        <v>4</v>
      </c>
      <c r="G337" t="str">
        <f>_xlfn.XLOOKUP(F337,categories[categoryID],categories[categoryName],"not found",0)</f>
        <v>Dairy Products</v>
      </c>
      <c r="H337" s="4">
        <f>Table8[[#This Row],[Unit_price]]*Table8[[#This Row],[Quantity_sold]]</f>
        <v>860</v>
      </c>
      <c r="I337" t="str">
        <f>_xlfn.XLOOKUP(Table8[[#This Row],[orderId]],orders[orderID],orders[customerID],"not seen",0)</f>
        <v>HUNGO</v>
      </c>
      <c r="J337">
        <f>_xlfn.XLOOKUP(Table8[[#This Row],[orderId]],orders[orderID],orders[employeeID],"not found",0)</f>
        <v>4</v>
      </c>
      <c r="K337" t="str">
        <f>_xlfn.XLOOKUP(Table8[[#This Row],[Employee_id]],employees[employeeID],employees[employeeName],"Not found",0)</f>
        <v>Margaret Peacock</v>
      </c>
      <c r="L337" s="1">
        <f>_xlfn.XLOOKUP(Table8[[#This Row],[orderId]],orders[orderID],orders[orderDate],"not found",0)</f>
        <v>41613</v>
      </c>
      <c r="M337" s="1">
        <f>VLOOKUP(Table8[[#This Row],[orderId]],orders[],6,0)</f>
        <v>41619</v>
      </c>
      <c r="N337">
        <f>Table8[[#This Row],[Shipped date]]-Table8[[#This Row],[order_date]]</f>
        <v>6</v>
      </c>
    </row>
    <row r="338" spans="1:14" x14ac:dyDescent="0.35">
      <c r="A338" s="2">
        <v>10374</v>
      </c>
      <c r="B338" s="11">
        <v>31</v>
      </c>
      <c r="C338" s="5">
        <v>10</v>
      </c>
      <c r="D338" s="8">
        <v>30</v>
      </c>
      <c r="E338" s="2" t="str">
        <f>_xlfn.XLOOKUP(B338,products[productID],products[productName],"Not available",0)</f>
        <v>Gorgonzola Telino</v>
      </c>
      <c r="F338">
        <f>_xlfn.XLOOKUP(B338,products[productID],products[categoryID],"Not found",0)</f>
        <v>4</v>
      </c>
      <c r="G338" t="str">
        <f>_xlfn.XLOOKUP(F338,categories[categoryID],categories[categoryName],"not found",0)</f>
        <v>Dairy Products</v>
      </c>
      <c r="H338" s="4">
        <f>Table8[[#This Row],[Unit_price]]*Table8[[#This Row],[Quantity_sold]]</f>
        <v>300</v>
      </c>
      <c r="I338" t="str">
        <f>_xlfn.XLOOKUP(Table8[[#This Row],[orderId]],orders[orderID],orders[customerID],"not seen",0)</f>
        <v>WOLZA</v>
      </c>
      <c r="J338">
        <f>_xlfn.XLOOKUP(Table8[[#This Row],[orderId]],orders[orderID],orders[employeeID],"not found",0)</f>
        <v>1</v>
      </c>
      <c r="K338" t="str">
        <f>_xlfn.XLOOKUP(Table8[[#This Row],[Employee_id]],employees[employeeID],employees[employeeName],"Not found",0)</f>
        <v>Nancy Davolio</v>
      </c>
      <c r="L338" s="1">
        <f>_xlfn.XLOOKUP(Table8[[#This Row],[orderId]],orders[orderID],orders[orderDate],"not found",0)</f>
        <v>41613</v>
      </c>
      <c r="M338" s="1">
        <f>VLOOKUP(Table8[[#This Row],[orderId]],orders[],6,0)</f>
        <v>41617</v>
      </c>
      <c r="N338">
        <f>Table8[[#This Row],[Shipped date]]-Table8[[#This Row],[order_date]]</f>
        <v>4</v>
      </c>
    </row>
    <row r="339" spans="1:14" x14ac:dyDescent="0.35">
      <c r="A339" s="3">
        <v>10374</v>
      </c>
      <c r="B339" s="12">
        <v>58</v>
      </c>
      <c r="C339" s="6">
        <v>10.6</v>
      </c>
      <c r="D339" s="9">
        <v>15</v>
      </c>
      <c r="E339" s="2" t="str">
        <f>_xlfn.XLOOKUP(B339,products[productID],products[productName],"Not available",0)</f>
        <v>Escargots de Bourgogne</v>
      </c>
      <c r="F339">
        <f>_xlfn.XLOOKUP(B339,products[productID],products[categoryID],"Not found",0)</f>
        <v>8</v>
      </c>
      <c r="G339" t="str">
        <f>_xlfn.XLOOKUP(F339,categories[categoryID],categories[categoryName],"not found",0)</f>
        <v>Seafood</v>
      </c>
      <c r="H339" s="4">
        <f>Table8[[#This Row],[Unit_price]]*Table8[[#This Row],[Quantity_sold]]</f>
        <v>159</v>
      </c>
      <c r="I339" t="str">
        <f>_xlfn.XLOOKUP(Table8[[#This Row],[orderId]],orders[orderID],orders[customerID],"not seen",0)</f>
        <v>WOLZA</v>
      </c>
      <c r="J339">
        <f>_xlfn.XLOOKUP(Table8[[#This Row],[orderId]],orders[orderID],orders[employeeID],"not found",0)</f>
        <v>1</v>
      </c>
      <c r="K339" t="str">
        <f>_xlfn.XLOOKUP(Table8[[#This Row],[Employee_id]],employees[employeeID],employees[employeeName],"Not found",0)</f>
        <v>Nancy Davolio</v>
      </c>
      <c r="L339" s="1">
        <f>_xlfn.XLOOKUP(Table8[[#This Row],[orderId]],orders[orderID],orders[orderDate],"not found",0)</f>
        <v>41613</v>
      </c>
      <c r="M339" s="1">
        <f>VLOOKUP(Table8[[#This Row],[orderId]],orders[],6,0)</f>
        <v>41617</v>
      </c>
      <c r="N339">
        <f>Table8[[#This Row],[Shipped date]]-Table8[[#This Row],[order_date]]</f>
        <v>4</v>
      </c>
    </row>
    <row r="340" spans="1:14" x14ac:dyDescent="0.35">
      <c r="A340" s="2">
        <v>10375</v>
      </c>
      <c r="B340" s="11">
        <v>14</v>
      </c>
      <c r="C340" s="5">
        <v>18.600000000000001</v>
      </c>
      <c r="D340" s="8">
        <v>15</v>
      </c>
      <c r="E340" s="2" t="str">
        <f>_xlfn.XLOOKUP(B340,products[productID],products[productName],"Not available",0)</f>
        <v>Tofu</v>
      </c>
      <c r="F340">
        <f>_xlfn.XLOOKUP(B340,products[productID],products[categoryID],"Not found",0)</f>
        <v>7</v>
      </c>
      <c r="G340" t="str">
        <f>_xlfn.XLOOKUP(F340,categories[categoryID],categories[categoryName],"not found",0)</f>
        <v>Produce</v>
      </c>
      <c r="H340" s="4">
        <f>Table8[[#This Row],[Unit_price]]*Table8[[#This Row],[Quantity_sold]]</f>
        <v>279</v>
      </c>
      <c r="I340" t="str">
        <f>_xlfn.XLOOKUP(Table8[[#This Row],[orderId]],orders[orderID],orders[customerID],"not seen",0)</f>
        <v>HUNGC</v>
      </c>
      <c r="J340">
        <f>_xlfn.XLOOKUP(Table8[[#This Row],[orderId]],orders[orderID],orders[employeeID],"not found",0)</f>
        <v>3</v>
      </c>
      <c r="K340" t="str">
        <f>_xlfn.XLOOKUP(Table8[[#This Row],[Employee_id]],employees[employeeID],employees[employeeName],"Not found",0)</f>
        <v>Janet Leverling</v>
      </c>
      <c r="L340" s="1">
        <f>_xlfn.XLOOKUP(Table8[[#This Row],[orderId]],orders[orderID],orders[orderDate],"not found",0)</f>
        <v>41614</v>
      </c>
      <c r="M340" s="1">
        <f>VLOOKUP(Table8[[#This Row],[orderId]],orders[],6,0)</f>
        <v>41617</v>
      </c>
      <c r="N340">
        <f>Table8[[#This Row],[Shipped date]]-Table8[[#This Row],[order_date]]</f>
        <v>3</v>
      </c>
    </row>
    <row r="341" spans="1:14" x14ac:dyDescent="0.35">
      <c r="A341" s="3">
        <v>10375</v>
      </c>
      <c r="B341" s="12">
        <v>54</v>
      </c>
      <c r="C341" s="6">
        <v>5.9</v>
      </c>
      <c r="D341" s="9">
        <v>10</v>
      </c>
      <c r="E341" s="2" t="str">
        <f>_xlfn.XLOOKUP(B341,products[productID],products[productName],"Not available",0)</f>
        <v>Tourtière</v>
      </c>
      <c r="F341">
        <f>_xlfn.XLOOKUP(B341,products[productID],products[categoryID],"Not found",0)</f>
        <v>6</v>
      </c>
      <c r="G341" t="str">
        <f>_xlfn.XLOOKUP(F341,categories[categoryID],categories[categoryName],"not found",0)</f>
        <v>Meat &amp; Poultry</v>
      </c>
      <c r="H341" s="4">
        <f>Table8[[#This Row],[Unit_price]]*Table8[[#This Row],[Quantity_sold]]</f>
        <v>59</v>
      </c>
      <c r="I341" t="str">
        <f>_xlfn.XLOOKUP(Table8[[#This Row],[orderId]],orders[orderID],orders[customerID],"not seen",0)</f>
        <v>HUNGC</v>
      </c>
      <c r="J341">
        <f>_xlfn.XLOOKUP(Table8[[#This Row],[orderId]],orders[orderID],orders[employeeID],"not found",0)</f>
        <v>3</v>
      </c>
      <c r="K341" t="str">
        <f>_xlfn.XLOOKUP(Table8[[#This Row],[Employee_id]],employees[employeeID],employees[employeeName],"Not found",0)</f>
        <v>Janet Leverling</v>
      </c>
      <c r="L341" s="1">
        <f>_xlfn.XLOOKUP(Table8[[#This Row],[orderId]],orders[orderID],orders[orderDate],"not found",0)</f>
        <v>41614</v>
      </c>
      <c r="M341" s="1">
        <f>VLOOKUP(Table8[[#This Row],[orderId]],orders[],6,0)</f>
        <v>41617</v>
      </c>
      <c r="N341">
        <f>Table8[[#This Row],[Shipped date]]-Table8[[#This Row],[order_date]]</f>
        <v>3</v>
      </c>
    </row>
    <row r="342" spans="1:14" x14ac:dyDescent="0.35">
      <c r="A342" s="2">
        <v>10376</v>
      </c>
      <c r="B342" s="11">
        <v>31</v>
      </c>
      <c r="C342" s="5">
        <v>10</v>
      </c>
      <c r="D342" s="8">
        <v>42</v>
      </c>
      <c r="E342" s="2" t="str">
        <f>_xlfn.XLOOKUP(B342,products[productID],products[productName],"Not available",0)</f>
        <v>Gorgonzola Telino</v>
      </c>
      <c r="F342">
        <f>_xlfn.XLOOKUP(B342,products[productID],products[categoryID],"Not found",0)</f>
        <v>4</v>
      </c>
      <c r="G342" t="str">
        <f>_xlfn.XLOOKUP(F342,categories[categoryID],categories[categoryName],"not found",0)</f>
        <v>Dairy Products</v>
      </c>
      <c r="H342" s="4">
        <f>Table8[[#This Row],[Unit_price]]*Table8[[#This Row],[Quantity_sold]]</f>
        <v>420</v>
      </c>
      <c r="I342" t="str">
        <f>_xlfn.XLOOKUP(Table8[[#This Row],[orderId]],orders[orderID],orders[customerID],"not seen",0)</f>
        <v>MEREP</v>
      </c>
      <c r="J342">
        <f>_xlfn.XLOOKUP(Table8[[#This Row],[orderId]],orders[orderID],orders[employeeID],"not found",0)</f>
        <v>1</v>
      </c>
      <c r="K342" t="str">
        <f>_xlfn.XLOOKUP(Table8[[#This Row],[Employee_id]],employees[employeeID],employees[employeeName],"Not found",0)</f>
        <v>Nancy Davolio</v>
      </c>
      <c r="L342" s="1">
        <f>_xlfn.XLOOKUP(Table8[[#This Row],[orderId]],orders[orderID],orders[orderDate],"not found",0)</f>
        <v>41617</v>
      </c>
      <c r="M342" s="1">
        <f>VLOOKUP(Table8[[#This Row],[orderId]],orders[],6,0)</f>
        <v>41621</v>
      </c>
      <c r="N342">
        <f>Table8[[#This Row],[Shipped date]]-Table8[[#This Row],[order_date]]</f>
        <v>4</v>
      </c>
    </row>
    <row r="343" spans="1:14" x14ac:dyDescent="0.35">
      <c r="A343" s="3">
        <v>10377</v>
      </c>
      <c r="B343" s="12">
        <v>28</v>
      </c>
      <c r="C343" s="6">
        <v>36.4</v>
      </c>
      <c r="D343" s="9">
        <v>20</v>
      </c>
      <c r="E343" s="2" t="str">
        <f>_xlfn.XLOOKUP(B343,products[productID],products[productName],"Not available",0)</f>
        <v>Rössle Sauerkraut</v>
      </c>
      <c r="F343">
        <f>_xlfn.XLOOKUP(B343,products[productID],products[categoryID],"Not found",0)</f>
        <v>7</v>
      </c>
      <c r="G343" t="str">
        <f>_xlfn.XLOOKUP(F343,categories[categoryID],categories[categoryName],"not found",0)</f>
        <v>Produce</v>
      </c>
      <c r="H343" s="4">
        <f>Table8[[#This Row],[Unit_price]]*Table8[[#This Row],[Quantity_sold]]</f>
        <v>728</v>
      </c>
      <c r="I343" t="str">
        <f>_xlfn.XLOOKUP(Table8[[#This Row],[orderId]],orders[orderID],orders[customerID],"not seen",0)</f>
        <v>SEVES</v>
      </c>
      <c r="J343">
        <f>_xlfn.XLOOKUP(Table8[[#This Row],[orderId]],orders[orderID],orders[employeeID],"not found",0)</f>
        <v>1</v>
      </c>
      <c r="K343" t="str">
        <f>_xlfn.XLOOKUP(Table8[[#This Row],[Employee_id]],employees[employeeID],employees[employeeName],"Not found",0)</f>
        <v>Nancy Davolio</v>
      </c>
      <c r="L343" s="1">
        <f>_xlfn.XLOOKUP(Table8[[#This Row],[orderId]],orders[orderID],orders[orderDate],"not found",0)</f>
        <v>41617</v>
      </c>
      <c r="M343" s="1">
        <f>VLOOKUP(Table8[[#This Row],[orderId]],orders[],6,0)</f>
        <v>41621</v>
      </c>
      <c r="N343">
        <f>Table8[[#This Row],[Shipped date]]-Table8[[#This Row],[order_date]]</f>
        <v>4</v>
      </c>
    </row>
    <row r="344" spans="1:14" x14ac:dyDescent="0.35">
      <c r="A344" s="2">
        <v>10377</v>
      </c>
      <c r="B344" s="11">
        <v>39</v>
      </c>
      <c r="C344" s="5">
        <v>14.4</v>
      </c>
      <c r="D344" s="8">
        <v>20</v>
      </c>
      <c r="E344" s="2" t="str">
        <f>_xlfn.XLOOKUP(B344,products[productID],products[productName],"Not available",0)</f>
        <v>Chartreuse verte</v>
      </c>
      <c r="F344">
        <f>_xlfn.XLOOKUP(B344,products[productID],products[categoryID],"Not found",0)</f>
        <v>1</v>
      </c>
      <c r="G344" t="str">
        <f>_xlfn.XLOOKUP(F344,categories[categoryID],categories[categoryName],"not found",0)</f>
        <v>Beverages</v>
      </c>
      <c r="H344" s="4">
        <f>Table8[[#This Row],[Unit_price]]*Table8[[#This Row],[Quantity_sold]]</f>
        <v>288</v>
      </c>
      <c r="I344" t="str">
        <f>_xlfn.XLOOKUP(Table8[[#This Row],[orderId]],orders[orderID],orders[customerID],"not seen",0)</f>
        <v>SEVES</v>
      </c>
      <c r="J344">
        <f>_xlfn.XLOOKUP(Table8[[#This Row],[orderId]],orders[orderID],orders[employeeID],"not found",0)</f>
        <v>1</v>
      </c>
      <c r="K344" t="str">
        <f>_xlfn.XLOOKUP(Table8[[#This Row],[Employee_id]],employees[employeeID],employees[employeeName],"Not found",0)</f>
        <v>Nancy Davolio</v>
      </c>
      <c r="L344" s="1">
        <f>_xlfn.XLOOKUP(Table8[[#This Row],[orderId]],orders[orderID],orders[orderDate],"not found",0)</f>
        <v>41617</v>
      </c>
      <c r="M344" s="1">
        <f>VLOOKUP(Table8[[#This Row],[orderId]],orders[],6,0)</f>
        <v>41621</v>
      </c>
      <c r="N344">
        <f>Table8[[#This Row],[Shipped date]]-Table8[[#This Row],[order_date]]</f>
        <v>4</v>
      </c>
    </row>
    <row r="345" spans="1:14" x14ac:dyDescent="0.35">
      <c r="A345" s="3">
        <v>10378</v>
      </c>
      <c r="B345" s="12">
        <v>71</v>
      </c>
      <c r="C345" s="6">
        <v>17.2</v>
      </c>
      <c r="D345" s="9">
        <v>6</v>
      </c>
      <c r="E345" s="2" t="str">
        <f>_xlfn.XLOOKUP(B345,products[productID],products[productName],"Not available",0)</f>
        <v>Flotemysost</v>
      </c>
      <c r="F345">
        <f>_xlfn.XLOOKUP(B345,products[productID],products[categoryID],"Not found",0)</f>
        <v>4</v>
      </c>
      <c r="G345" t="str">
        <f>_xlfn.XLOOKUP(F345,categories[categoryID],categories[categoryName],"not found",0)</f>
        <v>Dairy Products</v>
      </c>
      <c r="H345" s="4">
        <f>Table8[[#This Row],[Unit_price]]*Table8[[#This Row],[Quantity_sold]]</f>
        <v>103.19999999999999</v>
      </c>
      <c r="I345" t="str">
        <f>_xlfn.XLOOKUP(Table8[[#This Row],[orderId]],orders[orderID],orders[customerID],"not seen",0)</f>
        <v>FOLKO</v>
      </c>
      <c r="J345">
        <f>_xlfn.XLOOKUP(Table8[[#This Row],[orderId]],orders[orderID],orders[employeeID],"not found",0)</f>
        <v>5</v>
      </c>
      <c r="K345" t="str">
        <f>_xlfn.XLOOKUP(Table8[[#This Row],[Employee_id]],employees[employeeID],employees[employeeName],"Not found",0)</f>
        <v>Steven Buchanan</v>
      </c>
      <c r="L345" s="1">
        <f>_xlfn.XLOOKUP(Table8[[#This Row],[orderId]],orders[orderID],orders[orderDate],"not found",0)</f>
        <v>41618</v>
      </c>
      <c r="M345" s="1">
        <f>VLOOKUP(Table8[[#This Row],[orderId]],orders[],6,0)</f>
        <v>41627</v>
      </c>
      <c r="N345">
        <f>Table8[[#This Row],[Shipped date]]-Table8[[#This Row],[order_date]]</f>
        <v>9</v>
      </c>
    </row>
    <row r="346" spans="1:14" x14ac:dyDescent="0.35">
      <c r="A346" s="2">
        <v>10379</v>
      </c>
      <c r="B346" s="11">
        <v>41</v>
      </c>
      <c r="C346" s="5">
        <v>7.7</v>
      </c>
      <c r="D346" s="8">
        <v>8</v>
      </c>
      <c r="E346" s="2" t="str">
        <f>_xlfn.XLOOKUP(B346,products[productID],products[productName],"Not available",0)</f>
        <v>Jack's New England Clam Chowder</v>
      </c>
      <c r="F346">
        <f>_xlfn.XLOOKUP(B346,products[productID],products[categoryID],"Not found",0)</f>
        <v>8</v>
      </c>
      <c r="G346" t="str">
        <f>_xlfn.XLOOKUP(F346,categories[categoryID],categories[categoryName],"not found",0)</f>
        <v>Seafood</v>
      </c>
      <c r="H346" s="4">
        <f>Table8[[#This Row],[Unit_price]]*Table8[[#This Row],[Quantity_sold]]</f>
        <v>61.6</v>
      </c>
      <c r="I346" t="str">
        <f>_xlfn.XLOOKUP(Table8[[#This Row],[orderId]],orders[orderID],orders[customerID],"not seen",0)</f>
        <v>QUEDE</v>
      </c>
      <c r="J346">
        <f>_xlfn.XLOOKUP(Table8[[#This Row],[orderId]],orders[orderID],orders[employeeID],"not found",0)</f>
        <v>2</v>
      </c>
      <c r="K346" t="str">
        <f>_xlfn.XLOOKUP(Table8[[#This Row],[Employee_id]],employees[employeeID],employees[employeeName],"Not found",0)</f>
        <v>Andrew Fuller</v>
      </c>
      <c r="L346" s="1">
        <f>_xlfn.XLOOKUP(Table8[[#This Row],[orderId]],orders[orderID],orders[orderDate],"not found",0)</f>
        <v>41619</v>
      </c>
      <c r="M346" s="1">
        <f>VLOOKUP(Table8[[#This Row],[orderId]],orders[],6,0)</f>
        <v>41621</v>
      </c>
      <c r="N346">
        <f>Table8[[#This Row],[Shipped date]]-Table8[[#This Row],[order_date]]</f>
        <v>2</v>
      </c>
    </row>
    <row r="347" spans="1:14" x14ac:dyDescent="0.35">
      <c r="A347" s="3">
        <v>10379</v>
      </c>
      <c r="B347" s="12">
        <v>63</v>
      </c>
      <c r="C347" s="6">
        <v>35.1</v>
      </c>
      <c r="D347" s="9">
        <v>16</v>
      </c>
      <c r="E347" s="2" t="str">
        <f>_xlfn.XLOOKUP(B347,products[productID],products[productName],"Not available",0)</f>
        <v>Vegie-spread</v>
      </c>
      <c r="F347">
        <f>_xlfn.XLOOKUP(B347,products[productID],products[categoryID],"Not found",0)</f>
        <v>2</v>
      </c>
      <c r="G347" t="str">
        <f>_xlfn.XLOOKUP(F347,categories[categoryID],categories[categoryName],"not found",0)</f>
        <v>Condiments</v>
      </c>
      <c r="H347" s="4">
        <f>Table8[[#This Row],[Unit_price]]*Table8[[#This Row],[Quantity_sold]]</f>
        <v>561.6</v>
      </c>
      <c r="I347" t="str">
        <f>_xlfn.XLOOKUP(Table8[[#This Row],[orderId]],orders[orderID],orders[customerID],"not seen",0)</f>
        <v>QUEDE</v>
      </c>
      <c r="J347">
        <f>_xlfn.XLOOKUP(Table8[[#This Row],[orderId]],orders[orderID],orders[employeeID],"not found",0)</f>
        <v>2</v>
      </c>
      <c r="K347" t="str">
        <f>_xlfn.XLOOKUP(Table8[[#This Row],[Employee_id]],employees[employeeID],employees[employeeName],"Not found",0)</f>
        <v>Andrew Fuller</v>
      </c>
      <c r="L347" s="1">
        <f>_xlfn.XLOOKUP(Table8[[#This Row],[orderId]],orders[orderID],orders[orderDate],"not found",0)</f>
        <v>41619</v>
      </c>
      <c r="M347" s="1">
        <f>VLOOKUP(Table8[[#This Row],[orderId]],orders[],6,0)</f>
        <v>41621</v>
      </c>
      <c r="N347">
        <f>Table8[[#This Row],[Shipped date]]-Table8[[#This Row],[order_date]]</f>
        <v>2</v>
      </c>
    </row>
    <row r="348" spans="1:14" x14ac:dyDescent="0.35">
      <c r="A348" s="2">
        <v>10379</v>
      </c>
      <c r="B348" s="11">
        <v>65</v>
      </c>
      <c r="C348" s="5">
        <v>16.8</v>
      </c>
      <c r="D348" s="8">
        <v>20</v>
      </c>
      <c r="E348" s="2" t="str">
        <f>_xlfn.XLOOKUP(B348,products[productID],products[productName],"Not available",0)</f>
        <v>Louisiana Fiery Hot Pepper Sauce</v>
      </c>
      <c r="F348">
        <f>_xlfn.XLOOKUP(B348,products[productID],products[categoryID],"Not found",0)</f>
        <v>2</v>
      </c>
      <c r="G348" t="str">
        <f>_xlfn.XLOOKUP(F348,categories[categoryID],categories[categoryName],"not found",0)</f>
        <v>Condiments</v>
      </c>
      <c r="H348" s="4">
        <f>Table8[[#This Row],[Unit_price]]*Table8[[#This Row],[Quantity_sold]]</f>
        <v>336</v>
      </c>
      <c r="I348" t="str">
        <f>_xlfn.XLOOKUP(Table8[[#This Row],[orderId]],orders[orderID],orders[customerID],"not seen",0)</f>
        <v>QUEDE</v>
      </c>
      <c r="J348">
        <f>_xlfn.XLOOKUP(Table8[[#This Row],[orderId]],orders[orderID],orders[employeeID],"not found",0)</f>
        <v>2</v>
      </c>
      <c r="K348" t="str">
        <f>_xlfn.XLOOKUP(Table8[[#This Row],[Employee_id]],employees[employeeID],employees[employeeName],"Not found",0)</f>
        <v>Andrew Fuller</v>
      </c>
      <c r="L348" s="1">
        <f>_xlfn.XLOOKUP(Table8[[#This Row],[orderId]],orders[orderID],orders[orderDate],"not found",0)</f>
        <v>41619</v>
      </c>
      <c r="M348" s="1">
        <f>VLOOKUP(Table8[[#This Row],[orderId]],orders[],6,0)</f>
        <v>41621</v>
      </c>
      <c r="N348">
        <f>Table8[[#This Row],[Shipped date]]-Table8[[#This Row],[order_date]]</f>
        <v>2</v>
      </c>
    </row>
    <row r="349" spans="1:14" x14ac:dyDescent="0.35">
      <c r="A349" s="3">
        <v>10380</v>
      </c>
      <c r="B349" s="12">
        <v>30</v>
      </c>
      <c r="C349" s="6">
        <v>20.7</v>
      </c>
      <c r="D349" s="9">
        <v>18</v>
      </c>
      <c r="E349" s="2" t="str">
        <f>_xlfn.XLOOKUP(B349,products[productID],products[productName],"Not available",0)</f>
        <v>Nord-Ost Matjeshering</v>
      </c>
      <c r="F349">
        <f>_xlfn.XLOOKUP(B349,products[productID],products[categoryID],"Not found",0)</f>
        <v>8</v>
      </c>
      <c r="G349" t="str">
        <f>_xlfn.XLOOKUP(F349,categories[categoryID],categories[categoryName],"not found",0)</f>
        <v>Seafood</v>
      </c>
      <c r="H349" s="4">
        <f>Table8[[#This Row],[Unit_price]]*Table8[[#This Row],[Quantity_sold]]</f>
        <v>372.59999999999997</v>
      </c>
      <c r="I349" t="str">
        <f>_xlfn.XLOOKUP(Table8[[#This Row],[orderId]],orders[orderID],orders[customerID],"not seen",0)</f>
        <v>HUNGO</v>
      </c>
      <c r="J349">
        <f>_xlfn.XLOOKUP(Table8[[#This Row],[orderId]],orders[orderID],orders[employeeID],"not found",0)</f>
        <v>8</v>
      </c>
      <c r="K349" t="str">
        <f>_xlfn.XLOOKUP(Table8[[#This Row],[Employee_id]],employees[employeeID],employees[employeeName],"Not found",0)</f>
        <v>Laura Callahan</v>
      </c>
      <c r="L349" s="1">
        <f>_xlfn.XLOOKUP(Table8[[#This Row],[orderId]],orders[orderID],orders[orderDate],"not found",0)</f>
        <v>41620</v>
      </c>
      <c r="M349" s="1">
        <f>VLOOKUP(Table8[[#This Row],[orderId]],orders[],6,0)</f>
        <v>41655</v>
      </c>
      <c r="N349">
        <f>Table8[[#This Row],[Shipped date]]-Table8[[#This Row],[order_date]]</f>
        <v>35</v>
      </c>
    </row>
    <row r="350" spans="1:14" x14ac:dyDescent="0.35">
      <c r="A350" s="2">
        <v>10380</v>
      </c>
      <c r="B350" s="11">
        <v>53</v>
      </c>
      <c r="C350" s="5">
        <v>26.2</v>
      </c>
      <c r="D350" s="8">
        <v>20</v>
      </c>
      <c r="E350" s="2" t="str">
        <f>_xlfn.XLOOKUP(B350,products[productID],products[productName],"Not available",0)</f>
        <v>Perth Pasties</v>
      </c>
      <c r="F350">
        <f>_xlfn.XLOOKUP(B350,products[productID],products[categoryID],"Not found",0)</f>
        <v>6</v>
      </c>
      <c r="G350" t="str">
        <f>_xlfn.XLOOKUP(F350,categories[categoryID],categories[categoryName],"not found",0)</f>
        <v>Meat &amp; Poultry</v>
      </c>
      <c r="H350" s="4">
        <f>Table8[[#This Row],[Unit_price]]*Table8[[#This Row],[Quantity_sold]]</f>
        <v>524</v>
      </c>
      <c r="I350" t="str">
        <f>_xlfn.XLOOKUP(Table8[[#This Row],[orderId]],orders[orderID],orders[customerID],"not seen",0)</f>
        <v>HUNGO</v>
      </c>
      <c r="J350">
        <f>_xlfn.XLOOKUP(Table8[[#This Row],[orderId]],orders[orderID],orders[employeeID],"not found",0)</f>
        <v>8</v>
      </c>
      <c r="K350" t="str">
        <f>_xlfn.XLOOKUP(Table8[[#This Row],[Employee_id]],employees[employeeID],employees[employeeName],"Not found",0)</f>
        <v>Laura Callahan</v>
      </c>
      <c r="L350" s="1">
        <f>_xlfn.XLOOKUP(Table8[[#This Row],[orderId]],orders[orderID],orders[orderDate],"not found",0)</f>
        <v>41620</v>
      </c>
      <c r="M350" s="1">
        <f>VLOOKUP(Table8[[#This Row],[orderId]],orders[],6,0)</f>
        <v>41655</v>
      </c>
      <c r="N350">
        <f>Table8[[#This Row],[Shipped date]]-Table8[[#This Row],[order_date]]</f>
        <v>35</v>
      </c>
    </row>
    <row r="351" spans="1:14" x14ac:dyDescent="0.35">
      <c r="A351" s="3">
        <v>10380</v>
      </c>
      <c r="B351" s="12">
        <v>60</v>
      </c>
      <c r="C351" s="6">
        <v>27.2</v>
      </c>
      <c r="D351" s="9">
        <v>6</v>
      </c>
      <c r="E351" s="2" t="str">
        <f>_xlfn.XLOOKUP(B351,products[productID],products[productName],"Not available",0)</f>
        <v>Camembert Pierrot</v>
      </c>
      <c r="F351">
        <f>_xlfn.XLOOKUP(B351,products[productID],products[categoryID],"Not found",0)</f>
        <v>4</v>
      </c>
      <c r="G351" t="str">
        <f>_xlfn.XLOOKUP(F351,categories[categoryID],categories[categoryName],"not found",0)</f>
        <v>Dairy Products</v>
      </c>
      <c r="H351" s="4">
        <f>Table8[[#This Row],[Unit_price]]*Table8[[#This Row],[Quantity_sold]]</f>
        <v>163.19999999999999</v>
      </c>
      <c r="I351" t="str">
        <f>_xlfn.XLOOKUP(Table8[[#This Row],[orderId]],orders[orderID],orders[customerID],"not seen",0)</f>
        <v>HUNGO</v>
      </c>
      <c r="J351">
        <f>_xlfn.XLOOKUP(Table8[[#This Row],[orderId]],orders[orderID],orders[employeeID],"not found",0)</f>
        <v>8</v>
      </c>
      <c r="K351" t="str">
        <f>_xlfn.XLOOKUP(Table8[[#This Row],[Employee_id]],employees[employeeID],employees[employeeName],"Not found",0)</f>
        <v>Laura Callahan</v>
      </c>
      <c r="L351" s="1">
        <f>_xlfn.XLOOKUP(Table8[[#This Row],[orderId]],orders[orderID],orders[orderDate],"not found",0)</f>
        <v>41620</v>
      </c>
      <c r="M351" s="1">
        <f>VLOOKUP(Table8[[#This Row],[orderId]],orders[],6,0)</f>
        <v>41655</v>
      </c>
      <c r="N351">
        <f>Table8[[#This Row],[Shipped date]]-Table8[[#This Row],[order_date]]</f>
        <v>35</v>
      </c>
    </row>
    <row r="352" spans="1:14" x14ac:dyDescent="0.35">
      <c r="A352" s="2">
        <v>10380</v>
      </c>
      <c r="B352" s="11">
        <v>70</v>
      </c>
      <c r="C352" s="5">
        <v>12</v>
      </c>
      <c r="D352" s="8">
        <v>30</v>
      </c>
      <c r="E352" s="2" t="str">
        <f>_xlfn.XLOOKUP(B352,products[productID],products[productName],"Not available",0)</f>
        <v>Outback Lager</v>
      </c>
      <c r="F352">
        <f>_xlfn.XLOOKUP(B352,products[productID],products[categoryID],"Not found",0)</f>
        <v>1</v>
      </c>
      <c r="G352" t="str">
        <f>_xlfn.XLOOKUP(F352,categories[categoryID],categories[categoryName],"not found",0)</f>
        <v>Beverages</v>
      </c>
      <c r="H352" s="4">
        <f>Table8[[#This Row],[Unit_price]]*Table8[[#This Row],[Quantity_sold]]</f>
        <v>360</v>
      </c>
      <c r="I352" t="str">
        <f>_xlfn.XLOOKUP(Table8[[#This Row],[orderId]],orders[orderID],orders[customerID],"not seen",0)</f>
        <v>HUNGO</v>
      </c>
      <c r="J352">
        <f>_xlfn.XLOOKUP(Table8[[#This Row],[orderId]],orders[orderID],orders[employeeID],"not found",0)</f>
        <v>8</v>
      </c>
      <c r="K352" t="str">
        <f>_xlfn.XLOOKUP(Table8[[#This Row],[Employee_id]],employees[employeeID],employees[employeeName],"Not found",0)</f>
        <v>Laura Callahan</v>
      </c>
      <c r="L352" s="1">
        <f>_xlfn.XLOOKUP(Table8[[#This Row],[orderId]],orders[orderID],orders[orderDate],"not found",0)</f>
        <v>41620</v>
      </c>
      <c r="M352" s="1">
        <f>VLOOKUP(Table8[[#This Row],[orderId]],orders[],6,0)</f>
        <v>41655</v>
      </c>
      <c r="N352">
        <f>Table8[[#This Row],[Shipped date]]-Table8[[#This Row],[order_date]]</f>
        <v>35</v>
      </c>
    </row>
    <row r="353" spans="1:14" x14ac:dyDescent="0.35">
      <c r="A353" s="3">
        <v>10381</v>
      </c>
      <c r="B353" s="12">
        <v>74</v>
      </c>
      <c r="C353" s="6">
        <v>8</v>
      </c>
      <c r="D353" s="9">
        <v>14</v>
      </c>
      <c r="E353" s="2" t="str">
        <f>_xlfn.XLOOKUP(B353,products[productID],products[productName],"Not available",0)</f>
        <v>Longlife Tofu</v>
      </c>
      <c r="F353">
        <f>_xlfn.XLOOKUP(B353,products[productID],products[categoryID],"Not found",0)</f>
        <v>7</v>
      </c>
      <c r="G353" t="str">
        <f>_xlfn.XLOOKUP(F353,categories[categoryID],categories[categoryName],"not found",0)</f>
        <v>Produce</v>
      </c>
      <c r="H353" s="4">
        <f>Table8[[#This Row],[Unit_price]]*Table8[[#This Row],[Quantity_sold]]</f>
        <v>112</v>
      </c>
      <c r="I353" t="str">
        <f>_xlfn.XLOOKUP(Table8[[#This Row],[orderId]],orders[orderID],orders[customerID],"not seen",0)</f>
        <v>LILAS</v>
      </c>
      <c r="J353">
        <f>_xlfn.XLOOKUP(Table8[[#This Row],[orderId]],orders[orderID],orders[employeeID],"not found",0)</f>
        <v>3</v>
      </c>
      <c r="K353" t="str">
        <f>_xlfn.XLOOKUP(Table8[[#This Row],[Employee_id]],employees[employeeID],employees[employeeName],"Not found",0)</f>
        <v>Janet Leverling</v>
      </c>
      <c r="L353" s="1">
        <f>_xlfn.XLOOKUP(Table8[[#This Row],[orderId]],orders[orderID],orders[orderDate],"not found",0)</f>
        <v>41620</v>
      </c>
      <c r="M353" s="1">
        <f>VLOOKUP(Table8[[#This Row],[orderId]],orders[],6,0)</f>
        <v>41621</v>
      </c>
      <c r="N353">
        <f>Table8[[#This Row],[Shipped date]]-Table8[[#This Row],[order_date]]</f>
        <v>1</v>
      </c>
    </row>
    <row r="354" spans="1:14" x14ac:dyDescent="0.35">
      <c r="A354" s="2">
        <v>10382</v>
      </c>
      <c r="B354" s="11">
        <v>5</v>
      </c>
      <c r="C354" s="5">
        <v>17</v>
      </c>
      <c r="D354" s="8">
        <v>32</v>
      </c>
      <c r="E354" s="2" t="str">
        <f>_xlfn.XLOOKUP(B354,products[productID],products[productName],"Not available",0)</f>
        <v>Chef Anton's Gumbo Mix</v>
      </c>
      <c r="F354">
        <f>_xlfn.XLOOKUP(B354,products[productID],products[categoryID],"Not found",0)</f>
        <v>2</v>
      </c>
      <c r="G354" t="str">
        <f>_xlfn.XLOOKUP(F354,categories[categoryID],categories[categoryName],"not found",0)</f>
        <v>Condiments</v>
      </c>
      <c r="H354" s="4">
        <f>Table8[[#This Row],[Unit_price]]*Table8[[#This Row],[Quantity_sold]]</f>
        <v>544</v>
      </c>
      <c r="I354" t="str">
        <f>_xlfn.XLOOKUP(Table8[[#This Row],[orderId]],orders[orderID],orders[customerID],"not seen",0)</f>
        <v>ERNSH</v>
      </c>
      <c r="J354">
        <f>_xlfn.XLOOKUP(Table8[[#This Row],[orderId]],orders[orderID],orders[employeeID],"not found",0)</f>
        <v>4</v>
      </c>
      <c r="K354" t="str">
        <f>_xlfn.XLOOKUP(Table8[[#This Row],[Employee_id]],employees[employeeID],employees[employeeName],"Not found",0)</f>
        <v>Margaret Peacock</v>
      </c>
      <c r="L354" s="1">
        <f>_xlfn.XLOOKUP(Table8[[#This Row],[orderId]],orders[orderID],orders[orderDate],"not found",0)</f>
        <v>41621</v>
      </c>
      <c r="M354" s="1">
        <f>VLOOKUP(Table8[[#This Row],[orderId]],orders[],6,0)</f>
        <v>41624</v>
      </c>
      <c r="N354">
        <f>Table8[[#This Row],[Shipped date]]-Table8[[#This Row],[order_date]]</f>
        <v>3</v>
      </c>
    </row>
    <row r="355" spans="1:14" x14ac:dyDescent="0.35">
      <c r="A355" s="3">
        <v>10382</v>
      </c>
      <c r="B355" s="12">
        <v>18</v>
      </c>
      <c r="C355" s="6">
        <v>50</v>
      </c>
      <c r="D355" s="9">
        <v>9</v>
      </c>
      <c r="E355" s="2" t="str">
        <f>_xlfn.XLOOKUP(B355,products[productID],products[productName],"Not available",0)</f>
        <v>Carnarvon Tigers</v>
      </c>
      <c r="F355">
        <f>_xlfn.XLOOKUP(B355,products[productID],products[categoryID],"Not found",0)</f>
        <v>8</v>
      </c>
      <c r="G355" t="str">
        <f>_xlfn.XLOOKUP(F355,categories[categoryID],categories[categoryName],"not found",0)</f>
        <v>Seafood</v>
      </c>
      <c r="H355" s="4">
        <f>Table8[[#This Row],[Unit_price]]*Table8[[#This Row],[Quantity_sold]]</f>
        <v>450</v>
      </c>
      <c r="I355" t="str">
        <f>_xlfn.XLOOKUP(Table8[[#This Row],[orderId]],orders[orderID],orders[customerID],"not seen",0)</f>
        <v>ERNSH</v>
      </c>
      <c r="J355">
        <f>_xlfn.XLOOKUP(Table8[[#This Row],[orderId]],orders[orderID],orders[employeeID],"not found",0)</f>
        <v>4</v>
      </c>
      <c r="K355" t="str">
        <f>_xlfn.XLOOKUP(Table8[[#This Row],[Employee_id]],employees[employeeID],employees[employeeName],"Not found",0)</f>
        <v>Margaret Peacock</v>
      </c>
      <c r="L355" s="1">
        <f>_xlfn.XLOOKUP(Table8[[#This Row],[orderId]],orders[orderID],orders[orderDate],"not found",0)</f>
        <v>41621</v>
      </c>
      <c r="M355" s="1">
        <f>VLOOKUP(Table8[[#This Row],[orderId]],orders[],6,0)</f>
        <v>41624</v>
      </c>
      <c r="N355">
        <f>Table8[[#This Row],[Shipped date]]-Table8[[#This Row],[order_date]]</f>
        <v>3</v>
      </c>
    </row>
    <row r="356" spans="1:14" x14ac:dyDescent="0.35">
      <c r="A356" s="2">
        <v>10382</v>
      </c>
      <c r="B356" s="11">
        <v>29</v>
      </c>
      <c r="C356" s="5">
        <v>99</v>
      </c>
      <c r="D356" s="8">
        <v>14</v>
      </c>
      <c r="E356" s="2" t="str">
        <f>_xlfn.XLOOKUP(B356,products[productID],products[productName],"Not available",0)</f>
        <v>Thüringer Rostbratwurst</v>
      </c>
      <c r="F356">
        <f>_xlfn.XLOOKUP(B356,products[productID],products[categoryID],"Not found",0)</f>
        <v>6</v>
      </c>
      <c r="G356" t="str">
        <f>_xlfn.XLOOKUP(F356,categories[categoryID],categories[categoryName],"not found",0)</f>
        <v>Meat &amp; Poultry</v>
      </c>
      <c r="H356" s="4">
        <f>Table8[[#This Row],[Unit_price]]*Table8[[#This Row],[Quantity_sold]]</f>
        <v>1386</v>
      </c>
      <c r="I356" t="str">
        <f>_xlfn.XLOOKUP(Table8[[#This Row],[orderId]],orders[orderID],orders[customerID],"not seen",0)</f>
        <v>ERNSH</v>
      </c>
      <c r="J356">
        <f>_xlfn.XLOOKUP(Table8[[#This Row],[orderId]],orders[orderID],orders[employeeID],"not found",0)</f>
        <v>4</v>
      </c>
      <c r="K356" t="str">
        <f>_xlfn.XLOOKUP(Table8[[#This Row],[Employee_id]],employees[employeeID],employees[employeeName],"Not found",0)</f>
        <v>Margaret Peacock</v>
      </c>
      <c r="L356" s="1">
        <f>_xlfn.XLOOKUP(Table8[[#This Row],[orderId]],orders[orderID],orders[orderDate],"not found",0)</f>
        <v>41621</v>
      </c>
      <c r="M356" s="1">
        <f>VLOOKUP(Table8[[#This Row],[orderId]],orders[],6,0)</f>
        <v>41624</v>
      </c>
      <c r="N356">
        <f>Table8[[#This Row],[Shipped date]]-Table8[[#This Row],[order_date]]</f>
        <v>3</v>
      </c>
    </row>
    <row r="357" spans="1:14" x14ac:dyDescent="0.35">
      <c r="A357" s="3">
        <v>10382</v>
      </c>
      <c r="B357" s="12">
        <v>33</v>
      </c>
      <c r="C357" s="6">
        <v>2</v>
      </c>
      <c r="D357" s="9">
        <v>60</v>
      </c>
      <c r="E357" s="2" t="str">
        <f>_xlfn.XLOOKUP(B357,products[productID],products[productName],"Not available",0)</f>
        <v>Geitost</v>
      </c>
      <c r="F357">
        <f>_xlfn.XLOOKUP(B357,products[productID],products[categoryID],"Not found",0)</f>
        <v>4</v>
      </c>
      <c r="G357" t="str">
        <f>_xlfn.XLOOKUP(F357,categories[categoryID],categories[categoryName],"not found",0)</f>
        <v>Dairy Products</v>
      </c>
      <c r="H357" s="4">
        <f>Table8[[#This Row],[Unit_price]]*Table8[[#This Row],[Quantity_sold]]</f>
        <v>120</v>
      </c>
      <c r="I357" t="str">
        <f>_xlfn.XLOOKUP(Table8[[#This Row],[orderId]],orders[orderID],orders[customerID],"not seen",0)</f>
        <v>ERNSH</v>
      </c>
      <c r="J357">
        <f>_xlfn.XLOOKUP(Table8[[#This Row],[orderId]],orders[orderID],orders[employeeID],"not found",0)</f>
        <v>4</v>
      </c>
      <c r="K357" t="str">
        <f>_xlfn.XLOOKUP(Table8[[#This Row],[Employee_id]],employees[employeeID],employees[employeeName],"Not found",0)</f>
        <v>Margaret Peacock</v>
      </c>
      <c r="L357" s="1">
        <f>_xlfn.XLOOKUP(Table8[[#This Row],[orderId]],orders[orderID],orders[orderDate],"not found",0)</f>
        <v>41621</v>
      </c>
      <c r="M357" s="1">
        <f>VLOOKUP(Table8[[#This Row],[orderId]],orders[],6,0)</f>
        <v>41624</v>
      </c>
      <c r="N357">
        <f>Table8[[#This Row],[Shipped date]]-Table8[[#This Row],[order_date]]</f>
        <v>3</v>
      </c>
    </row>
    <row r="358" spans="1:14" x14ac:dyDescent="0.35">
      <c r="A358" s="2">
        <v>10382</v>
      </c>
      <c r="B358" s="11">
        <v>74</v>
      </c>
      <c r="C358" s="5">
        <v>8</v>
      </c>
      <c r="D358" s="8">
        <v>50</v>
      </c>
      <c r="E358" s="2" t="str">
        <f>_xlfn.XLOOKUP(B358,products[productID],products[productName],"Not available",0)</f>
        <v>Longlife Tofu</v>
      </c>
      <c r="F358">
        <f>_xlfn.XLOOKUP(B358,products[productID],products[categoryID],"Not found",0)</f>
        <v>7</v>
      </c>
      <c r="G358" t="str">
        <f>_xlfn.XLOOKUP(F358,categories[categoryID],categories[categoryName],"not found",0)</f>
        <v>Produce</v>
      </c>
      <c r="H358" s="4">
        <f>Table8[[#This Row],[Unit_price]]*Table8[[#This Row],[Quantity_sold]]</f>
        <v>400</v>
      </c>
      <c r="I358" t="str">
        <f>_xlfn.XLOOKUP(Table8[[#This Row],[orderId]],orders[orderID],orders[customerID],"not seen",0)</f>
        <v>ERNSH</v>
      </c>
      <c r="J358">
        <f>_xlfn.XLOOKUP(Table8[[#This Row],[orderId]],orders[orderID],orders[employeeID],"not found",0)</f>
        <v>4</v>
      </c>
      <c r="K358" t="str">
        <f>_xlfn.XLOOKUP(Table8[[#This Row],[Employee_id]],employees[employeeID],employees[employeeName],"Not found",0)</f>
        <v>Margaret Peacock</v>
      </c>
      <c r="L358" s="1">
        <f>_xlfn.XLOOKUP(Table8[[#This Row],[orderId]],orders[orderID],orders[orderDate],"not found",0)</f>
        <v>41621</v>
      </c>
      <c r="M358" s="1">
        <f>VLOOKUP(Table8[[#This Row],[orderId]],orders[],6,0)</f>
        <v>41624</v>
      </c>
      <c r="N358">
        <f>Table8[[#This Row],[Shipped date]]-Table8[[#This Row],[order_date]]</f>
        <v>3</v>
      </c>
    </row>
    <row r="359" spans="1:14" x14ac:dyDescent="0.35">
      <c r="A359" s="3">
        <v>10383</v>
      </c>
      <c r="B359" s="12">
        <v>13</v>
      </c>
      <c r="C359" s="6">
        <v>4.8</v>
      </c>
      <c r="D359" s="9">
        <v>20</v>
      </c>
      <c r="E359" s="2" t="str">
        <f>_xlfn.XLOOKUP(B359,products[productID],products[productName],"Not available",0)</f>
        <v>Konbu</v>
      </c>
      <c r="F359">
        <f>_xlfn.XLOOKUP(B359,products[productID],products[categoryID],"Not found",0)</f>
        <v>8</v>
      </c>
      <c r="G359" t="str">
        <f>_xlfn.XLOOKUP(F359,categories[categoryID],categories[categoryName],"not found",0)</f>
        <v>Seafood</v>
      </c>
      <c r="H359" s="4">
        <f>Table8[[#This Row],[Unit_price]]*Table8[[#This Row],[Quantity_sold]]</f>
        <v>96</v>
      </c>
      <c r="I359" t="str">
        <f>_xlfn.XLOOKUP(Table8[[#This Row],[orderId]],orders[orderID],orders[customerID],"not seen",0)</f>
        <v>AROUT</v>
      </c>
      <c r="J359">
        <f>_xlfn.XLOOKUP(Table8[[#This Row],[orderId]],orders[orderID],orders[employeeID],"not found",0)</f>
        <v>8</v>
      </c>
      <c r="K359" t="str">
        <f>_xlfn.XLOOKUP(Table8[[#This Row],[Employee_id]],employees[employeeID],employees[employeeName],"Not found",0)</f>
        <v>Laura Callahan</v>
      </c>
      <c r="L359" s="1">
        <f>_xlfn.XLOOKUP(Table8[[#This Row],[orderId]],orders[orderID],orders[orderDate],"not found",0)</f>
        <v>41624</v>
      </c>
      <c r="M359" s="1">
        <f>VLOOKUP(Table8[[#This Row],[orderId]],orders[],6,0)</f>
        <v>41626</v>
      </c>
      <c r="N359">
        <f>Table8[[#This Row],[Shipped date]]-Table8[[#This Row],[order_date]]</f>
        <v>2</v>
      </c>
    </row>
    <row r="360" spans="1:14" x14ac:dyDescent="0.35">
      <c r="A360" s="2">
        <v>10383</v>
      </c>
      <c r="B360" s="11">
        <v>50</v>
      </c>
      <c r="C360" s="5">
        <v>13</v>
      </c>
      <c r="D360" s="8">
        <v>15</v>
      </c>
      <c r="E360" s="2" t="str">
        <f>_xlfn.XLOOKUP(B360,products[productID],products[productName],"Not available",0)</f>
        <v>Valkoinen suklaa</v>
      </c>
      <c r="F360">
        <f>_xlfn.XLOOKUP(B360,products[productID],products[categoryID],"Not found",0)</f>
        <v>3</v>
      </c>
      <c r="G360" t="str">
        <f>_xlfn.XLOOKUP(F360,categories[categoryID],categories[categoryName],"not found",0)</f>
        <v>Confections</v>
      </c>
      <c r="H360" s="4">
        <f>Table8[[#This Row],[Unit_price]]*Table8[[#This Row],[Quantity_sold]]</f>
        <v>195</v>
      </c>
      <c r="I360" t="str">
        <f>_xlfn.XLOOKUP(Table8[[#This Row],[orderId]],orders[orderID],orders[customerID],"not seen",0)</f>
        <v>AROUT</v>
      </c>
      <c r="J360">
        <f>_xlfn.XLOOKUP(Table8[[#This Row],[orderId]],orders[orderID],orders[employeeID],"not found",0)</f>
        <v>8</v>
      </c>
      <c r="K360" t="str">
        <f>_xlfn.XLOOKUP(Table8[[#This Row],[Employee_id]],employees[employeeID],employees[employeeName],"Not found",0)</f>
        <v>Laura Callahan</v>
      </c>
      <c r="L360" s="1">
        <f>_xlfn.XLOOKUP(Table8[[#This Row],[orderId]],orders[orderID],orders[orderDate],"not found",0)</f>
        <v>41624</v>
      </c>
      <c r="M360" s="1">
        <f>VLOOKUP(Table8[[#This Row],[orderId]],orders[],6,0)</f>
        <v>41626</v>
      </c>
      <c r="N360">
        <f>Table8[[#This Row],[Shipped date]]-Table8[[#This Row],[order_date]]</f>
        <v>2</v>
      </c>
    </row>
    <row r="361" spans="1:14" x14ac:dyDescent="0.35">
      <c r="A361" s="3">
        <v>10383</v>
      </c>
      <c r="B361" s="12">
        <v>56</v>
      </c>
      <c r="C361" s="6">
        <v>30.4</v>
      </c>
      <c r="D361" s="9">
        <v>20</v>
      </c>
      <c r="E361" s="2" t="str">
        <f>_xlfn.XLOOKUP(B361,products[productID],products[productName],"Not available",0)</f>
        <v>Gnocchi di nonna Alice</v>
      </c>
      <c r="F361">
        <f>_xlfn.XLOOKUP(B361,products[productID],products[categoryID],"Not found",0)</f>
        <v>5</v>
      </c>
      <c r="G361" t="str">
        <f>_xlfn.XLOOKUP(F361,categories[categoryID],categories[categoryName],"not found",0)</f>
        <v>Grains &amp; Cereals</v>
      </c>
      <c r="H361" s="4">
        <f>Table8[[#This Row],[Unit_price]]*Table8[[#This Row],[Quantity_sold]]</f>
        <v>608</v>
      </c>
      <c r="I361" t="str">
        <f>_xlfn.XLOOKUP(Table8[[#This Row],[orderId]],orders[orderID],orders[customerID],"not seen",0)</f>
        <v>AROUT</v>
      </c>
      <c r="J361">
        <f>_xlfn.XLOOKUP(Table8[[#This Row],[orderId]],orders[orderID],orders[employeeID],"not found",0)</f>
        <v>8</v>
      </c>
      <c r="K361" t="str">
        <f>_xlfn.XLOOKUP(Table8[[#This Row],[Employee_id]],employees[employeeID],employees[employeeName],"Not found",0)</f>
        <v>Laura Callahan</v>
      </c>
      <c r="L361" s="1">
        <f>_xlfn.XLOOKUP(Table8[[#This Row],[orderId]],orders[orderID],orders[orderDate],"not found",0)</f>
        <v>41624</v>
      </c>
      <c r="M361" s="1">
        <f>VLOOKUP(Table8[[#This Row],[orderId]],orders[],6,0)</f>
        <v>41626</v>
      </c>
      <c r="N361">
        <f>Table8[[#This Row],[Shipped date]]-Table8[[#This Row],[order_date]]</f>
        <v>2</v>
      </c>
    </row>
    <row r="362" spans="1:14" x14ac:dyDescent="0.35">
      <c r="A362" s="2">
        <v>10384</v>
      </c>
      <c r="B362" s="11">
        <v>20</v>
      </c>
      <c r="C362" s="5">
        <v>64.8</v>
      </c>
      <c r="D362" s="8">
        <v>28</v>
      </c>
      <c r="E362" s="2" t="str">
        <f>_xlfn.XLOOKUP(B362,products[productID],products[productName],"Not available",0)</f>
        <v>Sir Rodney's Marmalade</v>
      </c>
      <c r="F362">
        <f>_xlfn.XLOOKUP(B362,products[productID],products[categoryID],"Not found",0)</f>
        <v>3</v>
      </c>
      <c r="G362" t="str">
        <f>_xlfn.XLOOKUP(F362,categories[categoryID],categories[categoryName],"not found",0)</f>
        <v>Confections</v>
      </c>
      <c r="H362" s="4">
        <f>Table8[[#This Row],[Unit_price]]*Table8[[#This Row],[Quantity_sold]]</f>
        <v>1814.3999999999999</v>
      </c>
      <c r="I362" t="str">
        <f>_xlfn.XLOOKUP(Table8[[#This Row],[orderId]],orders[orderID],orders[customerID],"not seen",0)</f>
        <v>BERGS</v>
      </c>
      <c r="J362">
        <f>_xlfn.XLOOKUP(Table8[[#This Row],[orderId]],orders[orderID],orders[employeeID],"not found",0)</f>
        <v>3</v>
      </c>
      <c r="K362" t="str">
        <f>_xlfn.XLOOKUP(Table8[[#This Row],[Employee_id]],employees[employeeID],employees[employeeName],"Not found",0)</f>
        <v>Janet Leverling</v>
      </c>
      <c r="L362" s="1">
        <f>_xlfn.XLOOKUP(Table8[[#This Row],[orderId]],orders[orderID],orders[orderDate],"not found",0)</f>
        <v>41624</v>
      </c>
      <c r="M362" s="1">
        <f>VLOOKUP(Table8[[#This Row],[orderId]],orders[],6,0)</f>
        <v>41628</v>
      </c>
      <c r="N362">
        <f>Table8[[#This Row],[Shipped date]]-Table8[[#This Row],[order_date]]</f>
        <v>4</v>
      </c>
    </row>
    <row r="363" spans="1:14" x14ac:dyDescent="0.35">
      <c r="A363" s="3">
        <v>10384</v>
      </c>
      <c r="B363" s="12">
        <v>60</v>
      </c>
      <c r="C363" s="6">
        <v>27.2</v>
      </c>
      <c r="D363" s="9">
        <v>15</v>
      </c>
      <c r="E363" s="2" t="str">
        <f>_xlfn.XLOOKUP(B363,products[productID],products[productName],"Not available",0)</f>
        <v>Camembert Pierrot</v>
      </c>
      <c r="F363">
        <f>_xlfn.XLOOKUP(B363,products[productID],products[categoryID],"Not found",0)</f>
        <v>4</v>
      </c>
      <c r="G363" t="str">
        <f>_xlfn.XLOOKUP(F363,categories[categoryID],categories[categoryName],"not found",0)</f>
        <v>Dairy Products</v>
      </c>
      <c r="H363" s="4">
        <f>Table8[[#This Row],[Unit_price]]*Table8[[#This Row],[Quantity_sold]]</f>
        <v>408</v>
      </c>
      <c r="I363" t="str">
        <f>_xlfn.XLOOKUP(Table8[[#This Row],[orderId]],orders[orderID],orders[customerID],"not seen",0)</f>
        <v>BERGS</v>
      </c>
      <c r="J363">
        <f>_xlfn.XLOOKUP(Table8[[#This Row],[orderId]],orders[orderID],orders[employeeID],"not found",0)</f>
        <v>3</v>
      </c>
      <c r="K363" t="str">
        <f>_xlfn.XLOOKUP(Table8[[#This Row],[Employee_id]],employees[employeeID],employees[employeeName],"Not found",0)</f>
        <v>Janet Leverling</v>
      </c>
      <c r="L363" s="1">
        <f>_xlfn.XLOOKUP(Table8[[#This Row],[orderId]],orders[orderID],orders[orderDate],"not found",0)</f>
        <v>41624</v>
      </c>
      <c r="M363" s="1">
        <f>VLOOKUP(Table8[[#This Row],[orderId]],orders[],6,0)</f>
        <v>41628</v>
      </c>
      <c r="N363">
        <f>Table8[[#This Row],[Shipped date]]-Table8[[#This Row],[order_date]]</f>
        <v>4</v>
      </c>
    </row>
    <row r="364" spans="1:14" x14ac:dyDescent="0.35">
      <c r="A364" s="2">
        <v>10385</v>
      </c>
      <c r="B364" s="11">
        <v>7</v>
      </c>
      <c r="C364" s="5">
        <v>24</v>
      </c>
      <c r="D364" s="8">
        <v>10</v>
      </c>
      <c r="E364" s="2" t="str">
        <f>_xlfn.XLOOKUP(B364,products[productID],products[productName],"Not available",0)</f>
        <v>Uncle Bob's Organic Dried Pears</v>
      </c>
      <c r="F364">
        <f>_xlfn.XLOOKUP(B364,products[productID],products[categoryID],"Not found",0)</f>
        <v>7</v>
      </c>
      <c r="G364" t="str">
        <f>_xlfn.XLOOKUP(F364,categories[categoryID],categories[categoryName],"not found",0)</f>
        <v>Produce</v>
      </c>
      <c r="H364" s="4">
        <f>Table8[[#This Row],[Unit_price]]*Table8[[#This Row],[Quantity_sold]]</f>
        <v>240</v>
      </c>
      <c r="I364" t="str">
        <f>_xlfn.XLOOKUP(Table8[[#This Row],[orderId]],orders[orderID],orders[customerID],"not seen",0)</f>
        <v>SPLIR</v>
      </c>
      <c r="J364">
        <f>_xlfn.XLOOKUP(Table8[[#This Row],[orderId]],orders[orderID],orders[employeeID],"not found",0)</f>
        <v>1</v>
      </c>
      <c r="K364" t="str">
        <f>_xlfn.XLOOKUP(Table8[[#This Row],[Employee_id]],employees[employeeID],employees[employeeName],"Not found",0)</f>
        <v>Nancy Davolio</v>
      </c>
      <c r="L364" s="1">
        <f>_xlfn.XLOOKUP(Table8[[#This Row],[orderId]],orders[orderID],orders[orderDate],"not found",0)</f>
        <v>41625</v>
      </c>
      <c r="M364" s="1">
        <f>VLOOKUP(Table8[[#This Row],[orderId]],orders[],6,0)</f>
        <v>41631</v>
      </c>
      <c r="N364">
        <f>Table8[[#This Row],[Shipped date]]-Table8[[#This Row],[order_date]]</f>
        <v>6</v>
      </c>
    </row>
    <row r="365" spans="1:14" x14ac:dyDescent="0.35">
      <c r="A365" s="3">
        <v>10385</v>
      </c>
      <c r="B365" s="12">
        <v>60</v>
      </c>
      <c r="C365" s="6">
        <v>27.2</v>
      </c>
      <c r="D365" s="9">
        <v>20</v>
      </c>
      <c r="E365" s="2" t="str">
        <f>_xlfn.XLOOKUP(B365,products[productID],products[productName],"Not available",0)</f>
        <v>Camembert Pierrot</v>
      </c>
      <c r="F365">
        <f>_xlfn.XLOOKUP(B365,products[productID],products[categoryID],"Not found",0)</f>
        <v>4</v>
      </c>
      <c r="G365" t="str">
        <f>_xlfn.XLOOKUP(F365,categories[categoryID],categories[categoryName],"not found",0)</f>
        <v>Dairy Products</v>
      </c>
      <c r="H365" s="4">
        <f>Table8[[#This Row],[Unit_price]]*Table8[[#This Row],[Quantity_sold]]</f>
        <v>544</v>
      </c>
      <c r="I365" t="str">
        <f>_xlfn.XLOOKUP(Table8[[#This Row],[orderId]],orders[orderID],orders[customerID],"not seen",0)</f>
        <v>SPLIR</v>
      </c>
      <c r="J365">
        <f>_xlfn.XLOOKUP(Table8[[#This Row],[orderId]],orders[orderID],orders[employeeID],"not found",0)</f>
        <v>1</v>
      </c>
      <c r="K365" t="str">
        <f>_xlfn.XLOOKUP(Table8[[#This Row],[Employee_id]],employees[employeeID],employees[employeeName],"Not found",0)</f>
        <v>Nancy Davolio</v>
      </c>
      <c r="L365" s="1">
        <f>_xlfn.XLOOKUP(Table8[[#This Row],[orderId]],orders[orderID],orders[orderDate],"not found",0)</f>
        <v>41625</v>
      </c>
      <c r="M365" s="1">
        <f>VLOOKUP(Table8[[#This Row],[orderId]],orders[],6,0)</f>
        <v>41631</v>
      </c>
      <c r="N365">
        <f>Table8[[#This Row],[Shipped date]]-Table8[[#This Row],[order_date]]</f>
        <v>6</v>
      </c>
    </row>
    <row r="366" spans="1:14" x14ac:dyDescent="0.35">
      <c r="A366" s="2">
        <v>10385</v>
      </c>
      <c r="B366" s="11">
        <v>68</v>
      </c>
      <c r="C366" s="5">
        <v>10</v>
      </c>
      <c r="D366" s="8">
        <v>8</v>
      </c>
      <c r="E366" s="2" t="str">
        <f>_xlfn.XLOOKUP(B366,products[productID],products[productName],"Not available",0)</f>
        <v>Scottish Longbreads</v>
      </c>
      <c r="F366">
        <f>_xlfn.XLOOKUP(B366,products[productID],products[categoryID],"Not found",0)</f>
        <v>3</v>
      </c>
      <c r="G366" t="str">
        <f>_xlfn.XLOOKUP(F366,categories[categoryID],categories[categoryName],"not found",0)</f>
        <v>Confections</v>
      </c>
      <c r="H366" s="4">
        <f>Table8[[#This Row],[Unit_price]]*Table8[[#This Row],[Quantity_sold]]</f>
        <v>80</v>
      </c>
      <c r="I366" t="str">
        <f>_xlfn.XLOOKUP(Table8[[#This Row],[orderId]],orders[orderID],orders[customerID],"not seen",0)</f>
        <v>SPLIR</v>
      </c>
      <c r="J366">
        <f>_xlfn.XLOOKUP(Table8[[#This Row],[orderId]],orders[orderID],orders[employeeID],"not found",0)</f>
        <v>1</v>
      </c>
      <c r="K366" t="str">
        <f>_xlfn.XLOOKUP(Table8[[#This Row],[Employee_id]],employees[employeeID],employees[employeeName],"Not found",0)</f>
        <v>Nancy Davolio</v>
      </c>
      <c r="L366" s="1">
        <f>_xlfn.XLOOKUP(Table8[[#This Row],[orderId]],orders[orderID],orders[orderDate],"not found",0)</f>
        <v>41625</v>
      </c>
      <c r="M366" s="1">
        <f>VLOOKUP(Table8[[#This Row],[orderId]],orders[],6,0)</f>
        <v>41631</v>
      </c>
      <c r="N366">
        <f>Table8[[#This Row],[Shipped date]]-Table8[[#This Row],[order_date]]</f>
        <v>6</v>
      </c>
    </row>
    <row r="367" spans="1:14" x14ac:dyDescent="0.35">
      <c r="A367" s="3">
        <v>10386</v>
      </c>
      <c r="B367" s="12">
        <v>24</v>
      </c>
      <c r="C367" s="6">
        <v>3.6</v>
      </c>
      <c r="D367" s="9">
        <v>15</v>
      </c>
      <c r="E367" s="2" t="str">
        <f>_xlfn.XLOOKUP(B367,products[productID],products[productName],"Not available",0)</f>
        <v>Guarana Fantastica</v>
      </c>
      <c r="F367">
        <f>_xlfn.XLOOKUP(B367,products[productID],products[categoryID],"Not found",0)</f>
        <v>1</v>
      </c>
      <c r="G367" t="str">
        <f>_xlfn.XLOOKUP(F367,categories[categoryID],categories[categoryName],"not found",0)</f>
        <v>Beverages</v>
      </c>
      <c r="H367" s="4">
        <f>Table8[[#This Row],[Unit_price]]*Table8[[#This Row],[Quantity_sold]]</f>
        <v>54</v>
      </c>
      <c r="I367" t="str">
        <f>_xlfn.XLOOKUP(Table8[[#This Row],[orderId]],orders[orderID],orders[customerID],"not seen",0)</f>
        <v>FAMIA</v>
      </c>
      <c r="J367">
        <f>_xlfn.XLOOKUP(Table8[[#This Row],[orderId]],orders[orderID],orders[employeeID],"not found",0)</f>
        <v>9</v>
      </c>
      <c r="K367" t="str">
        <f>_xlfn.XLOOKUP(Table8[[#This Row],[Employee_id]],employees[employeeID],employees[employeeName],"Not found",0)</f>
        <v>Anne Dodsworth</v>
      </c>
      <c r="L367" s="1">
        <f>_xlfn.XLOOKUP(Table8[[#This Row],[orderId]],orders[orderID],orders[orderDate],"not found",0)</f>
        <v>41626</v>
      </c>
      <c r="M367" s="1">
        <f>VLOOKUP(Table8[[#This Row],[orderId]],orders[],6,0)</f>
        <v>41633</v>
      </c>
      <c r="N367">
        <f>Table8[[#This Row],[Shipped date]]-Table8[[#This Row],[order_date]]</f>
        <v>7</v>
      </c>
    </row>
    <row r="368" spans="1:14" x14ac:dyDescent="0.35">
      <c r="A368" s="2">
        <v>10386</v>
      </c>
      <c r="B368" s="11">
        <v>34</v>
      </c>
      <c r="C368" s="5">
        <v>11.2</v>
      </c>
      <c r="D368" s="8">
        <v>10</v>
      </c>
      <c r="E368" s="2" t="str">
        <f>_xlfn.XLOOKUP(B368,products[productID],products[productName],"Not available",0)</f>
        <v>Sasquatch Ale</v>
      </c>
      <c r="F368">
        <f>_xlfn.XLOOKUP(B368,products[productID],products[categoryID],"Not found",0)</f>
        <v>1</v>
      </c>
      <c r="G368" t="str">
        <f>_xlfn.XLOOKUP(F368,categories[categoryID],categories[categoryName],"not found",0)</f>
        <v>Beverages</v>
      </c>
      <c r="H368" s="4">
        <f>Table8[[#This Row],[Unit_price]]*Table8[[#This Row],[Quantity_sold]]</f>
        <v>112</v>
      </c>
      <c r="I368" t="str">
        <f>_xlfn.XLOOKUP(Table8[[#This Row],[orderId]],orders[orderID],orders[customerID],"not seen",0)</f>
        <v>FAMIA</v>
      </c>
      <c r="J368">
        <f>_xlfn.XLOOKUP(Table8[[#This Row],[orderId]],orders[orderID],orders[employeeID],"not found",0)</f>
        <v>9</v>
      </c>
      <c r="K368" t="str">
        <f>_xlfn.XLOOKUP(Table8[[#This Row],[Employee_id]],employees[employeeID],employees[employeeName],"Not found",0)</f>
        <v>Anne Dodsworth</v>
      </c>
      <c r="L368" s="1">
        <f>_xlfn.XLOOKUP(Table8[[#This Row],[orderId]],orders[orderID],orders[orderDate],"not found",0)</f>
        <v>41626</v>
      </c>
      <c r="M368" s="1">
        <f>VLOOKUP(Table8[[#This Row],[orderId]],orders[],6,0)</f>
        <v>41633</v>
      </c>
      <c r="N368">
        <f>Table8[[#This Row],[Shipped date]]-Table8[[#This Row],[order_date]]</f>
        <v>7</v>
      </c>
    </row>
    <row r="369" spans="1:14" x14ac:dyDescent="0.35">
      <c r="A369" s="3">
        <v>10387</v>
      </c>
      <c r="B369" s="12">
        <v>24</v>
      </c>
      <c r="C369" s="6">
        <v>3.6</v>
      </c>
      <c r="D369" s="9">
        <v>15</v>
      </c>
      <c r="E369" s="2" t="str">
        <f>_xlfn.XLOOKUP(B369,products[productID],products[productName],"Not available",0)</f>
        <v>Guarana Fantastica</v>
      </c>
      <c r="F369">
        <f>_xlfn.XLOOKUP(B369,products[productID],products[categoryID],"Not found",0)</f>
        <v>1</v>
      </c>
      <c r="G369" t="str">
        <f>_xlfn.XLOOKUP(F369,categories[categoryID],categories[categoryName],"not found",0)</f>
        <v>Beverages</v>
      </c>
      <c r="H369" s="4">
        <f>Table8[[#This Row],[Unit_price]]*Table8[[#This Row],[Quantity_sold]]</f>
        <v>54</v>
      </c>
      <c r="I369" t="str">
        <f>_xlfn.XLOOKUP(Table8[[#This Row],[orderId]],orders[orderID],orders[customerID],"not seen",0)</f>
        <v>SANTG</v>
      </c>
      <c r="J369">
        <f>_xlfn.XLOOKUP(Table8[[#This Row],[orderId]],orders[orderID],orders[employeeID],"not found",0)</f>
        <v>1</v>
      </c>
      <c r="K369" t="str">
        <f>_xlfn.XLOOKUP(Table8[[#This Row],[Employee_id]],employees[employeeID],employees[employeeName],"Not found",0)</f>
        <v>Nancy Davolio</v>
      </c>
      <c r="L369" s="1">
        <f>_xlfn.XLOOKUP(Table8[[#This Row],[orderId]],orders[orderID],orders[orderDate],"not found",0)</f>
        <v>41626</v>
      </c>
      <c r="M369" s="1">
        <f>VLOOKUP(Table8[[#This Row],[orderId]],orders[],6,0)</f>
        <v>41628</v>
      </c>
      <c r="N369">
        <f>Table8[[#This Row],[Shipped date]]-Table8[[#This Row],[order_date]]</f>
        <v>2</v>
      </c>
    </row>
    <row r="370" spans="1:14" x14ac:dyDescent="0.35">
      <c r="A370" s="2">
        <v>10387</v>
      </c>
      <c r="B370" s="11">
        <v>28</v>
      </c>
      <c r="C370" s="5">
        <v>36.4</v>
      </c>
      <c r="D370" s="8">
        <v>6</v>
      </c>
      <c r="E370" s="2" t="str">
        <f>_xlfn.XLOOKUP(B370,products[productID],products[productName],"Not available",0)</f>
        <v>Rössle Sauerkraut</v>
      </c>
      <c r="F370">
        <f>_xlfn.XLOOKUP(B370,products[productID],products[categoryID],"Not found",0)</f>
        <v>7</v>
      </c>
      <c r="G370" t="str">
        <f>_xlfn.XLOOKUP(F370,categories[categoryID],categories[categoryName],"not found",0)</f>
        <v>Produce</v>
      </c>
      <c r="H370" s="4">
        <f>Table8[[#This Row],[Unit_price]]*Table8[[#This Row],[Quantity_sold]]</f>
        <v>218.39999999999998</v>
      </c>
      <c r="I370" t="str">
        <f>_xlfn.XLOOKUP(Table8[[#This Row],[orderId]],orders[orderID],orders[customerID],"not seen",0)</f>
        <v>SANTG</v>
      </c>
      <c r="J370">
        <f>_xlfn.XLOOKUP(Table8[[#This Row],[orderId]],orders[orderID],orders[employeeID],"not found",0)</f>
        <v>1</v>
      </c>
      <c r="K370" t="str">
        <f>_xlfn.XLOOKUP(Table8[[#This Row],[Employee_id]],employees[employeeID],employees[employeeName],"Not found",0)</f>
        <v>Nancy Davolio</v>
      </c>
      <c r="L370" s="1">
        <f>_xlfn.XLOOKUP(Table8[[#This Row],[orderId]],orders[orderID],orders[orderDate],"not found",0)</f>
        <v>41626</v>
      </c>
      <c r="M370" s="1">
        <f>VLOOKUP(Table8[[#This Row],[orderId]],orders[],6,0)</f>
        <v>41628</v>
      </c>
      <c r="N370">
        <f>Table8[[#This Row],[Shipped date]]-Table8[[#This Row],[order_date]]</f>
        <v>2</v>
      </c>
    </row>
    <row r="371" spans="1:14" x14ac:dyDescent="0.35">
      <c r="A371" s="3">
        <v>10387</v>
      </c>
      <c r="B371" s="12">
        <v>59</v>
      </c>
      <c r="C371" s="6">
        <v>44</v>
      </c>
      <c r="D371" s="9">
        <v>12</v>
      </c>
      <c r="E371" s="2" t="str">
        <f>_xlfn.XLOOKUP(B371,products[productID],products[productName],"Not available",0)</f>
        <v>Raclette Courdavault</v>
      </c>
      <c r="F371">
        <f>_xlfn.XLOOKUP(B371,products[productID],products[categoryID],"Not found",0)</f>
        <v>4</v>
      </c>
      <c r="G371" t="str">
        <f>_xlfn.XLOOKUP(F371,categories[categoryID],categories[categoryName],"not found",0)</f>
        <v>Dairy Products</v>
      </c>
      <c r="H371" s="4">
        <f>Table8[[#This Row],[Unit_price]]*Table8[[#This Row],[Quantity_sold]]</f>
        <v>528</v>
      </c>
      <c r="I371" t="str">
        <f>_xlfn.XLOOKUP(Table8[[#This Row],[orderId]],orders[orderID],orders[customerID],"not seen",0)</f>
        <v>SANTG</v>
      </c>
      <c r="J371">
        <f>_xlfn.XLOOKUP(Table8[[#This Row],[orderId]],orders[orderID],orders[employeeID],"not found",0)</f>
        <v>1</v>
      </c>
      <c r="K371" t="str">
        <f>_xlfn.XLOOKUP(Table8[[#This Row],[Employee_id]],employees[employeeID],employees[employeeName],"Not found",0)</f>
        <v>Nancy Davolio</v>
      </c>
      <c r="L371" s="1">
        <f>_xlfn.XLOOKUP(Table8[[#This Row],[orderId]],orders[orderID],orders[orderDate],"not found",0)</f>
        <v>41626</v>
      </c>
      <c r="M371" s="1">
        <f>VLOOKUP(Table8[[#This Row],[orderId]],orders[],6,0)</f>
        <v>41628</v>
      </c>
      <c r="N371">
        <f>Table8[[#This Row],[Shipped date]]-Table8[[#This Row],[order_date]]</f>
        <v>2</v>
      </c>
    </row>
    <row r="372" spans="1:14" x14ac:dyDescent="0.35">
      <c r="A372" s="2">
        <v>10387</v>
      </c>
      <c r="B372" s="11">
        <v>71</v>
      </c>
      <c r="C372" s="5">
        <v>17.2</v>
      </c>
      <c r="D372" s="8">
        <v>15</v>
      </c>
      <c r="E372" s="2" t="str">
        <f>_xlfn.XLOOKUP(B372,products[productID],products[productName],"Not available",0)</f>
        <v>Flotemysost</v>
      </c>
      <c r="F372">
        <f>_xlfn.XLOOKUP(B372,products[productID],products[categoryID],"Not found",0)</f>
        <v>4</v>
      </c>
      <c r="G372" t="str">
        <f>_xlfn.XLOOKUP(F372,categories[categoryID],categories[categoryName],"not found",0)</f>
        <v>Dairy Products</v>
      </c>
      <c r="H372" s="4">
        <f>Table8[[#This Row],[Unit_price]]*Table8[[#This Row],[Quantity_sold]]</f>
        <v>258</v>
      </c>
      <c r="I372" t="str">
        <f>_xlfn.XLOOKUP(Table8[[#This Row],[orderId]],orders[orderID],orders[customerID],"not seen",0)</f>
        <v>SANTG</v>
      </c>
      <c r="J372">
        <f>_xlfn.XLOOKUP(Table8[[#This Row],[orderId]],orders[orderID],orders[employeeID],"not found",0)</f>
        <v>1</v>
      </c>
      <c r="K372" t="str">
        <f>_xlfn.XLOOKUP(Table8[[#This Row],[Employee_id]],employees[employeeID],employees[employeeName],"Not found",0)</f>
        <v>Nancy Davolio</v>
      </c>
      <c r="L372" s="1">
        <f>_xlfn.XLOOKUP(Table8[[#This Row],[orderId]],orders[orderID],orders[orderDate],"not found",0)</f>
        <v>41626</v>
      </c>
      <c r="M372" s="1">
        <f>VLOOKUP(Table8[[#This Row],[orderId]],orders[],6,0)</f>
        <v>41628</v>
      </c>
      <c r="N372">
        <f>Table8[[#This Row],[Shipped date]]-Table8[[#This Row],[order_date]]</f>
        <v>2</v>
      </c>
    </row>
    <row r="373" spans="1:14" x14ac:dyDescent="0.35">
      <c r="A373" s="3">
        <v>10388</v>
      </c>
      <c r="B373" s="12">
        <v>45</v>
      </c>
      <c r="C373" s="6">
        <v>7.6</v>
      </c>
      <c r="D373" s="9">
        <v>15</v>
      </c>
      <c r="E373" s="2" t="str">
        <f>_xlfn.XLOOKUP(B373,products[productID],products[productName],"Not available",0)</f>
        <v>Rogede sild</v>
      </c>
      <c r="F373">
        <f>_xlfn.XLOOKUP(B373,products[productID],products[categoryID],"Not found",0)</f>
        <v>8</v>
      </c>
      <c r="G373" t="str">
        <f>_xlfn.XLOOKUP(F373,categories[categoryID],categories[categoryName],"not found",0)</f>
        <v>Seafood</v>
      </c>
      <c r="H373" s="4">
        <f>Table8[[#This Row],[Unit_price]]*Table8[[#This Row],[Quantity_sold]]</f>
        <v>114</v>
      </c>
      <c r="I373" t="str">
        <f>_xlfn.XLOOKUP(Table8[[#This Row],[orderId]],orders[orderID],orders[customerID],"not seen",0)</f>
        <v>SEVES</v>
      </c>
      <c r="J373">
        <f>_xlfn.XLOOKUP(Table8[[#This Row],[orderId]],orders[orderID],orders[employeeID],"not found",0)</f>
        <v>2</v>
      </c>
      <c r="K373" t="str">
        <f>_xlfn.XLOOKUP(Table8[[#This Row],[Employee_id]],employees[employeeID],employees[employeeName],"Not found",0)</f>
        <v>Andrew Fuller</v>
      </c>
      <c r="L373" s="1">
        <f>_xlfn.XLOOKUP(Table8[[#This Row],[orderId]],orders[orderID],orders[orderDate],"not found",0)</f>
        <v>41627</v>
      </c>
      <c r="M373" s="1">
        <f>VLOOKUP(Table8[[#This Row],[orderId]],orders[],6,0)</f>
        <v>41628</v>
      </c>
      <c r="N373">
        <f>Table8[[#This Row],[Shipped date]]-Table8[[#This Row],[order_date]]</f>
        <v>1</v>
      </c>
    </row>
    <row r="374" spans="1:14" x14ac:dyDescent="0.35">
      <c r="A374" s="2">
        <v>10388</v>
      </c>
      <c r="B374" s="11">
        <v>52</v>
      </c>
      <c r="C374" s="5">
        <v>5.6</v>
      </c>
      <c r="D374" s="8">
        <v>20</v>
      </c>
      <c r="E374" s="2" t="str">
        <f>_xlfn.XLOOKUP(B374,products[productID],products[productName],"Not available",0)</f>
        <v>Filo Mix</v>
      </c>
      <c r="F374">
        <f>_xlfn.XLOOKUP(B374,products[productID],products[categoryID],"Not found",0)</f>
        <v>5</v>
      </c>
      <c r="G374" t="str">
        <f>_xlfn.XLOOKUP(F374,categories[categoryID],categories[categoryName],"not found",0)</f>
        <v>Grains &amp; Cereals</v>
      </c>
      <c r="H374" s="4">
        <f>Table8[[#This Row],[Unit_price]]*Table8[[#This Row],[Quantity_sold]]</f>
        <v>112</v>
      </c>
      <c r="I374" t="str">
        <f>_xlfn.XLOOKUP(Table8[[#This Row],[orderId]],orders[orderID],orders[customerID],"not seen",0)</f>
        <v>SEVES</v>
      </c>
      <c r="J374">
        <f>_xlfn.XLOOKUP(Table8[[#This Row],[orderId]],orders[orderID],orders[employeeID],"not found",0)</f>
        <v>2</v>
      </c>
      <c r="K374" t="str">
        <f>_xlfn.XLOOKUP(Table8[[#This Row],[Employee_id]],employees[employeeID],employees[employeeName],"Not found",0)</f>
        <v>Andrew Fuller</v>
      </c>
      <c r="L374" s="1">
        <f>_xlfn.XLOOKUP(Table8[[#This Row],[orderId]],orders[orderID],orders[orderDate],"not found",0)</f>
        <v>41627</v>
      </c>
      <c r="M374" s="1">
        <f>VLOOKUP(Table8[[#This Row],[orderId]],orders[],6,0)</f>
        <v>41628</v>
      </c>
      <c r="N374">
        <f>Table8[[#This Row],[Shipped date]]-Table8[[#This Row],[order_date]]</f>
        <v>1</v>
      </c>
    </row>
    <row r="375" spans="1:14" x14ac:dyDescent="0.35">
      <c r="A375" s="3">
        <v>10388</v>
      </c>
      <c r="B375" s="12">
        <v>53</v>
      </c>
      <c r="C375" s="6">
        <v>26.2</v>
      </c>
      <c r="D375" s="9">
        <v>40</v>
      </c>
      <c r="E375" s="2" t="str">
        <f>_xlfn.XLOOKUP(B375,products[productID],products[productName],"Not available",0)</f>
        <v>Perth Pasties</v>
      </c>
      <c r="F375">
        <f>_xlfn.XLOOKUP(B375,products[productID],products[categoryID],"Not found",0)</f>
        <v>6</v>
      </c>
      <c r="G375" t="str">
        <f>_xlfn.XLOOKUP(F375,categories[categoryID],categories[categoryName],"not found",0)</f>
        <v>Meat &amp; Poultry</v>
      </c>
      <c r="H375" s="4">
        <f>Table8[[#This Row],[Unit_price]]*Table8[[#This Row],[Quantity_sold]]</f>
        <v>1048</v>
      </c>
      <c r="I375" t="str">
        <f>_xlfn.XLOOKUP(Table8[[#This Row],[orderId]],orders[orderID],orders[customerID],"not seen",0)</f>
        <v>SEVES</v>
      </c>
      <c r="J375">
        <f>_xlfn.XLOOKUP(Table8[[#This Row],[orderId]],orders[orderID],orders[employeeID],"not found",0)</f>
        <v>2</v>
      </c>
      <c r="K375" t="str">
        <f>_xlfn.XLOOKUP(Table8[[#This Row],[Employee_id]],employees[employeeID],employees[employeeName],"Not found",0)</f>
        <v>Andrew Fuller</v>
      </c>
      <c r="L375" s="1">
        <f>_xlfn.XLOOKUP(Table8[[#This Row],[orderId]],orders[orderID],orders[orderDate],"not found",0)</f>
        <v>41627</v>
      </c>
      <c r="M375" s="1">
        <f>VLOOKUP(Table8[[#This Row],[orderId]],orders[],6,0)</f>
        <v>41628</v>
      </c>
      <c r="N375">
        <f>Table8[[#This Row],[Shipped date]]-Table8[[#This Row],[order_date]]</f>
        <v>1</v>
      </c>
    </row>
    <row r="376" spans="1:14" x14ac:dyDescent="0.35">
      <c r="A376" s="2">
        <v>10389</v>
      </c>
      <c r="B376" s="11">
        <v>10</v>
      </c>
      <c r="C376" s="5">
        <v>24.8</v>
      </c>
      <c r="D376" s="8">
        <v>16</v>
      </c>
      <c r="E376" s="2" t="str">
        <f>_xlfn.XLOOKUP(B376,products[productID],products[productName],"Not available",0)</f>
        <v>Ikura</v>
      </c>
      <c r="F376">
        <f>_xlfn.XLOOKUP(B376,products[productID],products[categoryID],"Not found",0)</f>
        <v>8</v>
      </c>
      <c r="G376" t="str">
        <f>_xlfn.XLOOKUP(F376,categories[categoryID],categories[categoryName],"not found",0)</f>
        <v>Seafood</v>
      </c>
      <c r="H376" s="4">
        <f>Table8[[#This Row],[Unit_price]]*Table8[[#This Row],[Quantity_sold]]</f>
        <v>396.8</v>
      </c>
      <c r="I376" t="str">
        <f>_xlfn.XLOOKUP(Table8[[#This Row],[orderId]],orders[orderID],orders[customerID],"not seen",0)</f>
        <v>BOTTM</v>
      </c>
      <c r="J376">
        <f>_xlfn.XLOOKUP(Table8[[#This Row],[orderId]],orders[orderID],orders[employeeID],"not found",0)</f>
        <v>4</v>
      </c>
      <c r="K376" t="str">
        <f>_xlfn.XLOOKUP(Table8[[#This Row],[Employee_id]],employees[employeeID],employees[employeeName],"Not found",0)</f>
        <v>Margaret Peacock</v>
      </c>
      <c r="L376" s="1">
        <f>_xlfn.XLOOKUP(Table8[[#This Row],[orderId]],orders[orderID],orders[orderDate],"not found",0)</f>
        <v>41628</v>
      </c>
      <c r="M376" s="1">
        <f>VLOOKUP(Table8[[#This Row],[orderId]],orders[],6,0)</f>
        <v>41632</v>
      </c>
      <c r="N376">
        <f>Table8[[#This Row],[Shipped date]]-Table8[[#This Row],[order_date]]</f>
        <v>4</v>
      </c>
    </row>
    <row r="377" spans="1:14" x14ac:dyDescent="0.35">
      <c r="A377" s="3">
        <v>10389</v>
      </c>
      <c r="B377" s="12">
        <v>55</v>
      </c>
      <c r="C377" s="6">
        <v>19.2</v>
      </c>
      <c r="D377" s="9">
        <v>15</v>
      </c>
      <c r="E377" s="2" t="str">
        <f>_xlfn.XLOOKUP(B377,products[productID],products[productName],"Not available",0)</f>
        <v>Pâté chinois</v>
      </c>
      <c r="F377">
        <f>_xlfn.XLOOKUP(B377,products[productID],products[categoryID],"Not found",0)</f>
        <v>6</v>
      </c>
      <c r="G377" t="str">
        <f>_xlfn.XLOOKUP(F377,categories[categoryID],categories[categoryName],"not found",0)</f>
        <v>Meat &amp; Poultry</v>
      </c>
      <c r="H377" s="4">
        <f>Table8[[#This Row],[Unit_price]]*Table8[[#This Row],[Quantity_sold]]</f>
        <v>288</v>
      </c>
      <c r="I377" t="str">
        <f>_xlfn.XLOOKUP(Table8[[#This Row],[orderId]],orders[orderID],orders[customerID],"not seen",0)</f>
        <v>BOTTM</v>
      </c>
      <c r="J377">
        <f>_xlfn.XLOOKUP(Table8[[#This Row],[orderId]],orders[orderID],orders[employeeID],"not found",0)</f>
        <v>4</v>
      </c>
      <c r="K377" t="str">
        <f>_xlfn.XLOOKUP(Table8[[#This Row],[Employee_id]],employees[employeeID],employees[employeeName],"Not found",0)</f>
        <v>Margaret Peacock</v>
      </c>
      <c r="L377" s="1">
        <f>_xlfn.XLOOKUP(Table8[[#This Row],[orderId]],orders[orderID],orders[orderDate],"not found",0)</f>
        <v>41628</v>
      </c>
      <c r="M377" s="1">
        <f>VLOOKUP(Table8[[#This Row],[orderId]],orders[],6,0)</f>
        <v>41632</v>
      </c>
      <c r="N377">
        <f>Table8[[#This Row],[Shipped date]]-Table8[[#This Row],[order_date]]</f>
        <v>4</v>
      </c>
    </row>
    <row r="378" spans="1:14" x14ac:dyDescent="0.35">
      <c r="A378" s="2">
        <v>10389</v>
      </c>
      <c r="B378" s="11">
        <v>62</v>
      </c>
      <c r="C378" s="5">
        <v>39.4</v>
      </c>
      <c r="D378" s="8">
        <v>20</v>
      </c>
      <c r="E378" s="2" t="str">
        <f>_xlfn.XLOOKUP(B378,products[productID],products[productName],"Not available",0)</f>
        <v>Tarte au sucre</v>
      </c>
      <c r="F378">
        <f>_xlfn.XLOOKUP(B378,products[productID],products[categoryID],"Not found",0)</f>
        <v>3</v>
      </c>
      <c r="G378" t="str">
        <f>_xlfn.XLOOKUP(F378,categories[categoryID],categories[categoryName],"not found",0)</f>
        <v>Confections</v>
      </c>
      <c r="H378" s="4">
        <f>Table8[[#This Row],[Unit_price]]*Table8[[#This Row],[Quantity_sold]]</f>
        <v>788</v>
      </c>
      <c r="I378" t="str">
        <f>_xlfn.XLOOKUP(Table8[[#This Row],[orderId]],orders[orderID],orders[customerID],"not seen",0)</f>
        <v>BOTTM</v>
      </c>
      <c r="J378">
        <f>_xlfn.XLOOKUP(Table8[[#This Row],[orderId]],orders[orderID],orders[employeeID],"not found",0)</f>
        <v>4</v>
      </c>
      <c r="K378" t="str">
        <f>_xlfn.XLOOKUP(Table8[[#This Row],[Employee_id]],employees[employeeID],employees[employeeName],"Not found",0)</f>
        <v>Margaret Peacock</v>
      </c>
      <c r="L378" s="1">
        <f>_xlfn.XLOOKUP(Table8[[#This Row],[orderId]],orders[orderID],orders[orderDate],"not found",0)</f>
        <v>41628</v>
      </c>
      <c r="M378" s="1">
        <f>VLOOKUP(Table8[[#This Row],[orderId]],orders[],6,0)</f>
        <v>41632</v>
      </c>
      <c r="N378">
        <f>Table8[[#This Row],[Shipped date]]-Table8[[#This Row],[order_date]]</f>
        <v>4</v>
      </c>
    </row>
    <row r="379" spans="1:14" x14ac:dyDescent="0.35">
      <c r="A379" s="3">
        <v>10389</v>
      </c>
      <c r="B379" s="12">
        <v>70</v>
      </c>
      <c r="C379" s="6">
        <v>12</v>
      </c>
      <c r="D379" s="9">
        <v>30</v>
      </c>
      <c r="E379" s="2" t="str">
        <f>_xlfn.XLOOKUP(B379,products[productID],products[productName],"Not available",0)</f>
        <v>Outback Lager</v>
      </c>
      <c r="F379">
        <f>_xlfn.XLOOKUP(B379,products[productID],products[categoryID],"Not found",0)</f>
        <v>1</v>
      </c>
      <c r="G379" t="str">
        <f>_xlfn.XLOOKUP(F379,categories[categoryID],categories[categoryName],"not found",0)</f>
        <v>Beverages</v>
      </c>
      <c r="H379" s="4">
        <f>Table8[[#This Row],[Unit_price]]*Table8[[#This Row],[Quantity_sold]]</f>
        <v>360</v>
      </c>
      <c r="I379" t="str">
        <f>_xlfn.XLOOKUP(Table8[[#This Row],[orderId]],orders[orderID],orders[customerID],"not seen",0)</f>
        <v>BOTTM</v>
      </c>
      <c r="J379">
        <f>_xlfn.XLOOKUP(Table8[[#This Row],[orderId]],orders[orderID],orders[employeeID],"not found",0)</f>
        <v>4</v>
      </c>
      <c r="K379" t="str">
        <f>_xlfn.XLOOKUP(Table8[[#This Row],[Employee_id]],employees[employeeID],employees[employeeName],"Not found",0)</f>
        <v>Margaret Peacock</v>
      </c>
      <c r="L379" s="1">
        <f>_xlfn.XLOOKUP(Table8[[#This Row],[orderId]],orders[orderID],orders[orderDate],"not found",0)</f>
        <v>41628</v>
      </c>
      <c r="M379" s="1">
        <f>VLOOKUP(Table8[[#This Row],[orderId]],orders[],6,0)</f>
        <v>41632</v>
      </c>
      <c r="N379">
        <f>Table8[[#This Row],[Shipped date]]-Table8[[#This Row],[order_date]]</f>
        <v>4</v>
      </c>
    </row>
    <row r="380" spans="1:14" x14ac:dyDescent="0.35">
      <c r="A380" s="2">
        <v>10390</v>
      </c>
      <c r="B380" s="11">
        <v>31</v>
      </c>
      <c r="C380" s="5">
        <v>10</v>
      </c>
      <c r="D380" s="8">
        <v>60</v>
      </c>
      <c r="E380" s="2" t="str">
        <f>_xlfn.XLOOKUP(B380,products[productID],products[productName],"Not available",0)</f>
        <v>Gorgonzola Telino</v>
      </c>
      <c r="F380">
        <f>_xlfn.XLOOKUP(B380,products[productID],products[categoryID],"Not found",0)</f>
        <v>4</v>
      </c>
      <c r="G380" t="str">
        <f>_xlfn.XLOOKUP(F380,categories[categoryID],categories[categoryName],"not found",0)</f>
        <v>Dairy Products</v>
      </c>
      <c r="H380" s="4">
        <f>Table8[[#This Row],[Unit_price]]*Table8[[#This Row],[Quantity_sold]]</f>
        <v>600</v>
      </c>
      <c r="I380" t="str">
        <f>_xlfn.XLOOKUP(Table8[[#This Row],[orderId]],orders[orderID],orders[customerID],"not seen",0)</f>
        <v>ERNSH</v>
      </c>
      <c r="J380">
        <f>_xlfn.XLOOKUP(Table8[[#This Row],[orderId]],orders[orderID],orders[employeeID],"not found",0)</f>
        <v>6</v>
      </c>
      <c r="K380" t="str">
        <f>_xlfn.XLOOKUP(Table8[[#This Row],[Employee_id]],employees[employeeID],employees[employeeName],"Not found",0)</f>
        <v>Michael Suyama</v>
      </c>
      <c r="L380" s="1">
        <f>_xlfn.XLOOKUP(Table8[[#This Row],[orderId]],orders[orderID],orders[orderDate],"not found",0)</f>
        <v>41631</v>
      </c>
      <c r="M380" s="1">
        <f>VLOOKUP(Table8[[#This Row],[orderId]],orders[],6,0)</f>
        <v>41634</v>
      </c>
      <c r="N380">
        <f>Table8[[#This Row],[Shipped date]]-Table8[[#This Row],[order_date]]</f>
        <v>3</v>
      </c>
    </row>
    <row r="381" spans="1:14" x14ac:dyDescent="0.35">
      <c r="A381" s="3">
        <v>10390</v>
      </c>
      <c r="B381" s="12">
        <v>35</v>
      </c>
      <c r="C381" s="6">
        <v>14.4</v>
      </c>
      <c r="D381" s="9">
        <v>40</v>
      </c>
      <c r="E381" s="2" t="str">
        <f>_xlfn.XLOOKUP(B381,products[productID],products[productName],"Not available",0)</f>
        <v>Steeleye Stout</v>
      </c>
      <c r="F381">
        <f>_xlfn.XLOOKUP(B381,products[productID],products[categoryID],"Not found",0)</f>
        <v>1</v>
      </c>
      <c r="G381" t="str">
        <f>_xlfn.XLOOKUP(F381,categories[categoryID],categories[categoryName],"not found",0)</f>
        <v>Beverages</v>
      </c>
      <c r="H381" s="4">
        <f>Table8[[#This Row],[Unit_price]]*Table8[[#This Row],[Quantity_sold]]</f>
        <v>576</v>
      </c>
      <c r="I381" t="str">
        <f>_xlfn.XLOOKUP(Table8[[#This Row],[orderId]],orders[orderID],orders[customerID],"not seen",0)</f>
        <v>ERNSH</v>
      </c>
      <c r="J381">
        <f>_xlfn.XLOOKUP(Table8[[#This Row],[orderId]],orders[orderID],orders[employeeID],"not found",0)</f>
        <v>6</v>
      </c>
      <c r="K381" t="str">
        <f>_xlfn.XLOOKUP(Table8[[#This Row],[Employee_id]],employees[employeeID],employees[employeeName],"Not found",0)</f>
        <v>Michael Suyama</v>
      </c>
      <c r="L381" s="1">
        <f>_xlfn.XLOOKUP(Table8[[#This Row],[orderId]],orders[orderID],orders[orderDate],"not found",0)</f>
        <v>41631</v>
      </c>
      <c r="M381" s="1">
        <f>VLOOKUP(Table8[[#This Row],[orderId]],orders[],6,0)</f>
        <v>41634</v>
      </c>
      <c r="N381">
        <f>Table8[[#This Row],[Shipped date]]-Table8[[#This Row],[order_date]]</f>
        <v>3</v>
      </c>
    </row>
    <row r="382" spans="1:14" x14ac:dyDescent="0.35">
      <c r="A382" s="2">
        <v>10390</v>
      </c>
      <c r="B382" s="11">
        <v>46</v>
      </c>
      <c r="C382" s="5">
        <v>9.6</v>
      </c>
      <c r="D382" s="8">
        <v>45</v>
      </c>
      <c r="E382" s="2" t="str">
        <f>_xlfn.XLOOKUP(B382,products[productID],products[productName],"Not available",0)</f>
        <v>Spegesild</v>
      </c>
      <c r="F382">
        <f>_xlfn.XLOOKUP(B382,products[productID],products[categoryID],"Not found",0)</f>
        <v>8</v>
      </c>
      <c r="G382" t="str">
        <f>_xlfn.XLOOKUP(F382,categories[categoryID],categories[categoryName],"not found",0)</f>
        <v>Seafood</v>
      </c>
      <c r="H382" s="4">
        <f>Table8[[#This Row],[Unit_price]]*Table8[[#This Row],[Quantity_sold]]</f>
        <v>432</v>
      </c>
      <c r="I382" t="str">
        <f>_xlfn.XLOOKUP(Table8[[#This Row],[orderId]],orders[orderID],orders[customerID],"not seen",0)</f>
        <v>ERNSH</v>
      </c>
      <c r="J382">
        <f>_xlfn.XLOOKUP(Table8[[#This Row],[orderId]],orders[orderID],orders[employeeID],"not found",0)</f>
        <v>6</v>
      </c>
      <c r="K382" t="str">
        <f>_xlfn.XLOOKUP(Table8[[#This Row],[Employee_id]],employees[employeeID],employees[employeeName],"Not found",0)</f>
        <v>Michael Suyama</v>
      </c>
      <c r="L382" s="1">
        <f>_xlfn.XLOOKUP(Table8[[#This Row],[orderId]],orders[orderID],orders[orderDate],"not found",0)</f>
        <v>41631</v>
      </c>
      <c r="M382" s="1">
        <f>VLOOKUP(Table8[[#This Row],[orderId]],orders[],6,0)</f>
        <v>41634</v>
      </c>
      <c r="N382">
        <f>Table8[[#This Row],[Shipped date]]-Table8[[#This Row],[order_date]]</f>
        <v>3</v>
      </c>
    </row>
    <row r="383" spans="1:14" x14ac:dyDescent="0.35">
      <c r="A383" s="3">
        <v>10390</v>
      </c>
      <c r="B383" s="12">
        <v>72</v>
      </c>
      <c r="C383" s="6">
        <v>27.8</v>
      </c>
      <c r="D383" s="9">
        <v>24</v>
      </c>
      <c r="E383" s="2" t="str">
        <f>_xlfn.XLOOKUP(B383,products[productID],products[productName],"Not available",0)</f>
        <v>Mozzarella di Giovanni</v>
      </c>
      <c r="F383">
        <f>_xlfn.XLOOKUP(B383,products[productID],products[categoryID],"Not found",0)</f>
        <v>4</v>
      </c>
      <c r="G383" t="str">
        <f>_xlfn.XLOOKUP(F383,categories[categoryID],categories[categoryName],"not found",0)</f>
        <v>Dairy Products</v>
      </c>
      <c r="H383" s="4">
        <f>Table8[[#This Row],[Unit_price]]*Table8[[#This Row],[Quantity_sold]]</f>
        <v>667.2</v>
      </c>
      <c r="I383" t="str">
        <f>_xlfn.XLOOKUP(Table8[[#This Row],[orderId]],orders[orderID],orders[customerID],"not seen",0)</f>
        <v>ERNSH</v>
      </c>
      <c r="J383">
        <f>_xlfn.XLOOKUP(Table8[[#This Row],[orderId]],orders[orderID],orders[employeeID],"not found",0)</f>
        <v>6</v>
      </c>
      <c r="K383" t="str">
        <f>_xlfn.XLOOKUP(Table8[[#This Row],[Employee_id]],employees[employeeID],employees[employeeName],"Not found",0)</f>
        <v>Michael Suyama</v>
      </c>
      <c r="L383" s="1">
        <f>_xlfn.XLOOKUP(Table8[[#This Row],[orderId]],orders[orderID],orders[orderDate],"not found",0)</f>
        <v>41631</v>
      </c>
      <c r="M383" s="1">
        <f>VLOOKUP(Table8[[#This Row],[orderId]],orders[],6,0)</f>
        <v>41634</v>
      </c>
      <c r="N383">
        <f>Table8[[#This Row],[Shipped date]]-Table8[[#This Row],[order_date]]</f>
        <v>3</v>
      </c>
    </row>
    <row r="384" spans="1:14" x14ac:dyDescent="0.35">
      <c r="A384" s="2">
        <v>10391</v>
      </c>
      <c r="B384" s="11">
        <v>13</v>
      </c>
      <c r="C384" s="5">
        <v>4.8</v>
      </c>
      <c r="D384" s="8">
        <v>18</v>
      </c>
      <c r="E384" s="2" t="str">
        <f>_xlfn.XLOOKUP(B384,products[productID],products[productName],"Not available",0)</f>
        <v>Konbu</v>
      </c>
      <c r="F384">
        <f>_xlfn.XLOOKUP(B384,products[productID],products[categoryID],"Not found",0)</f>
        <v>8</v>
      </c>
      <c r="G384" t="str">
        <f>_xlfn.XLOOKUP(F384,categories[categoryID],categories[categoryName],"not found",0)</f>
        <v>Seafood</v>
      </c>
      <c r="H384" s="4">
        <f>Table8[[#This Row],[Unit_price]]*Table8[[#This Row],[Quantity_sold]]</f>
        <v>86.399999999999991</v>
      </c>
      <c r="I384" t="str">
        <f>_xlfn.XLOOKUP(Table8[[#This Row],[orderId]],orders[orderID],orders[customerID],"not seen",0)</f>
        <v>DRACD</v>
      </c>
      <c r="J384">
        <f>_xlfn.XLOOKUP(Table8[[#This Row],[orderId]],orders[orderID],orders[employeeID],"not found",0)</f>
        <v>3</v>
      </c>
      <c r="K384" t="str">
        <f>_xlfn.XLOOKUP(Table8[[#This Row],[Employee_id]],employees[employeeID],employees[employeeName],"Not found",0)</f>
        <v>Janet Leverling</v>
      </c>
      <c r="L384" s="1">
        <f>_xlfn.XLOOKUP(Table8[[#This Row],[orderId]],orders[orderID],orders[orderDate],"not found",0)</f>
        <v>41631</v>
      </c>
      <c r="M384" s="1">
        <f>VLOOKUP(Table8[[#This Row],[orderId]],orders[],6,0)</f>
        <v>41639</v>
      </c>
      <c r="N384">
        <f>Table8[[#This Row],[Shipped date]]-Table8[[#This Row],[order_date]]</f>
        <v>8</v>
      </c>
    </row>
    <row r="385" spans="1:14" x14ac:dyDescent="0.35">
      <c r="A385" s="3">
        <v>10392</v>
      </c>
      <c r="B385" s="12">
        <v>69</v>
      </c>
      <c r="C385" s="6">
        <v>28.8</v>
      </c>
      <c r="D385" s="9">
        <v>50</v>
      </c>
      <c r="E385" s="2" t="str">
        <f>_xlfn.XLOOKUP(B385,products[productID],products[productName],"Not available",0)</f>
        <v>Gudbrandsdalsost</v>
      </c>
      <c r="F385">
        <f>_xlfn.XLOOKUP(B385,products[productID],products[categoryID],"Not found",0)</f>
        <v>4</v>
      </c>
      <c r="G385" t="str">
        <f>_xlfn.XLOOKUP(F385,categories[categoryID],categories[categoryName],"not found",0)</f>
        <v>Dairy Products</v>
      </c>
      <c r="H385" s="4">
        <f>Table8[[#This Row],[Unit_price]]*Table8[[#This Row],[Quantity_sold]]</f>
        <v>1440</v>
      </c>
      <c r="I385" t="str">
        <f>_xlfn.XLOOKUP(Table8[[#This Row],[orderId]],orders[orderID],orders[customerID],"not seen",0)</f>
        <v>PICCO</v>
      </c>
      <c r="J385">
        <f>_xlfn.XLOOKUP(Table8[[#This Row],[orderId]],orders[orderID],orders[employeeID],"not found",0)</f>
        <v>2</v>
      </c>
      <c r="K385" t="str">
        <f>_xlfn.XLOOKUP(Table8[[#This Row],[Employee_id]],employees[employeeID],employees[employeeName],"Not found",0)</f>
        <v>Andrew Fuller</v>
      </c>
      <c r="L385" s="1">
        <f>_xlfn.XLOOKUP(Table8[[#This Row],[orderId]],orders[orderID],orders[orderDate],"not found",0)</f>
        <v>41632</v>
      </c>
      <c r="M385" s="1">
        <f>VLOOKUP(Table8[[#This Row],[orderId]],orders[],6,0)</f>
        <v>41640</v>
      </c>
      <c r="N385">
        <f>Table8[[#This Row],[Shipped date]]-Table8[[#This Row],[order_date]]</f>
        <v>8</v>
      </c>
    </row>
    <row r="386" spans="1:14" x14ac:dyDescent="0.35">
      <c r="A386" s="2">
        <v>10393</v>
      </c>
      <c r="B386" s="11">
        <v>2</v>
      </c>
      <c r="C386" s="5">
        <v>15.2</v>
      </c>
      <c r="D386" s="8">
        <v>25</v>
      </c>
      <c r="E386" s="2" t="str">
        <f>_xlfn.XLOOKUP(B386,products[productID],products[productName],"Not available",0)</f>
        <v>Chang</v>
      </c>
      <c r="F386">
        <f>_xlfn.XLOOKUP(B386,products[productID],products[categoryID],"Not found",0)</f>
        <v>1</v>
      </c>
      <c r="G386" t="str">
        <f>_xlfn.XLOOKUP(F386,categories[categoryID],categories[categoryName],"not found",0)</f>
        <v>Beverages</v>
      </c>
      <c r="H386" s="4">
        <f>Table8[[#This Row],[Unit_price]]*Table8[[#This Row],[Quantity_sold]]</f>
        <v>380</v>
      </c>
      <c r="I386" t="str">
        <f>_xlfn.XLOOKUP(Table8[[#This Row],[orderId]],orders[orderID],orders[customerID],"not seen",0)</f>
        <v>SAVEA</v>
      </c>
      <c r="J386">
        <f>_xlfn.XLOOKUP(Table8[[#This Row],[orderId]],orders[orderID],orders[employeeID],"not found",0)</f>
        <v>1</v>
      </c>
      <c r="K386" t="str">
        <f>_xlfn.XLOOKUP(Table8[[#This Row],[Employee_id]],employees[employeeID],employees[employeeName],"Not found",0)</f>
        <v>Nancy Davolio</v>
      </c>
      <c r="L386" s="1">
        <f>_xlfn.XLOOKUP(Table8[[#This Row],[orderId]],orders[orderID],orders[orderDate],"not found",0)</f>
        <v>41633</v>
      </c>
      <c r="M386" s="1">
        <f>VLOOKUP(Table8[[#This Row],[orderId]],orders[],6,0)</f>
        <v>41642</v>
      </c>
      <c r="N386">
        <f>Table8[[#This Row],[Shipped date]]-Table8[[#This Row],[order_date]]</f>
        <v>9</v>
      </c>
    </row>
    <row r="387" spans="1:14" x14ac:dyDescent="0.35">
      <c r="A387" s="3">
        <v>10393</v>
      </c>
      <c r="B387" s="12">
        <v>14</v>
      </c>
      <c r="C387" s="6">
        <v>18.600000000000001</v>
      </c>
      <c r="D387" s="9">
        <v>42</v>
      </c>
      <c r="E387" s="2" t="str">
        <f>_xlfn.XLOOKUP(B387,products[productID],products[productName],"Not available",0)</f>
        <v>Tofu</v>
      </c>
      <c r="F387">
        <f>_xlfn.XLOOKUP(B387,products[productID],products[categoryID],"Not found",0)</f>
        <v>7</v>
      </c>
      <c r="G387" t="str">
        <f>_xlfn.XLOOKUP(F387,categories[categoryID],categories[categoryName],"not found",0)</f>
        <v>Produce</v>
      </c>
      <c r="H387" s="4">
        <f>Table8[[#This Row],[Unit_price]]*Table8[[#This Row],[Quantity_sold]]</f>
        <v>781.2</v>
      </c>
      <c r="I387" t="str">
        <f>_xlfn.XLOOKUP(Table8[[#This Row],[orderId]],orders[orderID],orders[customerID],"not seen",0)</f>
        <v>SAVEA</v>
      </c>
      <c r="J387">
        <f>_xlfn.XLOOKUP(Table8[[#This Row],[orderId]],orders[orderID],orders[employeeID],"not found",0)</f>
        <v>1</v>
      </c>
      <c r="K387" t="str">
        <f>_xlfn.XLOOKUP(Table8[[#This Row],[Employee_id]],employees[employeeID],employees[employeeName],"Not found",0)</f>
        <v>Nancy Davolio</v>
      </c>
      <c r="L387" s="1">
        <f>_xlfn.XLOOKUP(Table8[[#This Row],[orderId]],orders[orderID],orders[orderDate],"not found",0)</f>
        <v>41633</v>
      </c>
      <c r="M387" s="1">
        <f>VLOOKUP(Table8[[#This Row],[orderId]],orders[],6,0)</f>
        <v>41642</v>
      </c>
      <c r="N387">
        <f>Table8[[#This Row],[Shipped date]]-Table8[[#This Row],[order_date]]</f>
        <v>9</v>
      </c>
    </row>
    <row r="388" spans="1:14" x14ac:dyDescent="0.35">
      <c r="A388" s="2">
        <v>10393</v>
      </c>
      <c r="B388" s="11">
        <v>25</v>
      </c>
      <c r="C388" s="5">
        <v>11.2</v>
      </c>
      <c r="D388" s="8">
        <v>7</v>
      </c>
      <c r="E388" s="2" t="str">
        <f>_xlfn.XLOOKUP(B388,products[productID],products[productName],"Not available",0)</f>
        <v>NuNuCa Nuß-Nougat-Creme</v>
      </c>
      <c r="F388">
        <f>_xlfn.XLOOKUP(B388,products[productID],products[categoryID],"Not found",0)</f>
        <v>3</v>
      </c>
      <c r="G388" t="str">
        <f>_xlfn.XLOOKUP(F388,categories[categoryID],categories[categoryName],"not found",0)</f>
        <v>Confections</v>
      </c>
      <c r="H388" s="4">
        <f>Table8[[#This Row],[Unit_price]]*Table8[[#This Row],[Quantity_sold]]</f>
        <v>78.399999999999991</v>
      </c>
      <c r="I388" t="str">
        <f>_xlfn.XLOOKUP(Table8[[#This Row],[orderId]],orders[orderID],orders[customerID],"not seen",0)</f>
        <v>SAVEA</v>
      </c>
      <c r="J388">
        <f>_xlfn.XLOOKUP(Table8[[#This Row],[orderId]],orders[orderID],orders[employeeID],"not found",0)</f>
        <v>1</v>
      </c>
      <c r="K388" t="str">
        <f>_xlfn.XLOOKUP(Table8[[#This Row],[Employee_id]],employees[employeeID],employees[employeeName],"Not found",0)</f>
        <v>Nancy Davolio</v>
      </c>
      <c r="L388" s="1">
        <f>_xlfn.XLOOKUP(Table8[[#This Row],[orderId]],orders[orderID],orders[orderDate],"not found",0)</f>
        <v>41633</v>
      </c>
      <c r="M388" s="1">
        <f>VLOOKUP(Table8[[#This Row],[orderId]],orders[],6,0)</f>
        <v>41642</v>
      </c>
      <c r="N388">
        <f>Table8[[#This Row],[Shipped date]]-Table8[[#This Row],[order_date]]</f>
        <v>9</v>
      </c>
    </row>
    <row r="389" spans="1:14" x14ac:dyDescent="0.35">
      <c r="A389" s="3">
        <v>10393</v>
      </c>
      <c r="B389" s="12">
        <v>26</v>
      </c>
      <c r="C389" s="6">
        <v>24.9</v>
      </c>
      <c r="D389" s="9">
        <v>70</v>
      </c>
      <c r="E389" s="2" t="str">
        <f>_xlfn.XLOOKUP(B389,products[productID],products[productName],"Not available",0)</f>
        <v>Gumbär Gummibärchen</v>
      </c>
      <c r="F389">
        <f>_xlfn.XLOOKUP(B389,products[productID],products[categoryID],"Not found",0)</f>
        <v>3</v>
      </c>
      <c r="G389" t="str">
        <f>_xlfn.XLOOKUP(F389,categories[categoryID],categories[categoryName],"not found",0)</f>
        <v>Confections</v>
      </c>
      <c r="H389" s="4">
        <f>Table8[[#This Row],[Unit_price]]*Table8[[#This Row],[Quantity_sold]]</f>
        <v>1743</v>
      </c>
      <c r="I389" t="str">
        <f>_xlfn.XLOOKUP(Table8[[#This Row],[orderId]],orders[orderID],orders[customerID],"not seen",0)</f>
        <v>SAVEA</v>
      </c>
      <c r="J389">
        <f>_xlfn.XLOOKUP(Table8[[#This Row],[orderId]],orders[orderID],orders[employeeID],"not found",0)</f>
        <v>1</v>
      </c>
      <c r="K389" t="str">
        <f>_xlfn.XLOOKUP(Table8[[#This Row],[Employee_id]],employees[employeeID],employees[employeeName],"Not found",0)</f>
        <v>Nancy Davolio</v>
      </c>
      <c r="L389" s="1">
        <f>_xlfn.XLOOKUP(Table8[[#This Row],[orderId]],orders[orderID],orders[orderDate],"not found",0)</f>
        <v>41633</v>
      </c>
      <c r="M389" s="1">
        <f>VLOOKUP(Table8[[#This Row],[orderId]],orders[],6,0)</f>
        <v>41642</v>
      </c>
      <c r="N389">
        <f>Table8[[#This Row],[Shipped date]]-Table8[[#This Row],[order_date]]</f>
        <v>9</v>
      </c>
    </row>
    <row r="390" spans="1:14" x14ac:dyDescent="0.35">
      <c r="A390" s="2">
        <v>10393</v>
      </c>
      <c r="B390" s="11">
        <v>31</v>
      </c>
      <c r="C390" s="5">
        <v>10</v>
      </c>
      <c r="D390" s="8">
        <v>32</v>
      </c>
      <c r="E390" s="2" t="str">
        <f>_xlfn.XLOOKUP(B390,products[productID],products[productName],"Not available",0)</f>
        <v>Gorgonzola Telino</v>
      </c>
      <c r="F390">
        <f>_xlfn.XLOOKUP(B390,products[productID],products[categoryID],"Not found",0)</f>
        <v>4</v>
      </c>
      <c r="G390" t="str">
        <f>_xlfn.XLOOKUP(F390,categories[categoryID],categories[categoryName],"not found",0)</f>
        <v>Dairy Products</v>
      </c>
      <c r="H390" s="4">
        <f>Table8[[#This Row],[Unit_price]]*Table8[[#This Row],[Quantity_sold]]</f>
        <v>320</v>
      </c>
      <c r="I390" t="str">
        <f>_xlfn.XLOOKUP(Table8[[#This Row],[orderId]],orders[orderID],orders[customerID],"not seen",0)</f>
        <v>SAVEA</v>
      </c>
      <c r="J390">
        <f>_xlfn.XLOOKUP(Table8[[#This Row],[orderId]],orders[orderID],orders[employeeID],"not found",0)</f>
        <v>1</v>
      </c>
      <c r="K390" t="str">
        <f>_xlfn.XLOOKUP(Table8[[#This Row],[Employee_id]],employees[employeeID],employees[employeeName],"Not found",0)</f>
        <v>Nancy Davolio</v>
      </c>
      <c r="L390" s="1">
        <f>_xlfn.XLOOKUP(Table8[[#This Row],[orderId]],orders[orderID],orders[orderDate],"not found",0)</f>
        <v>41633</v>
      </c>
      <c r="M390" s="1">
        <f>VLOOKUP(Table8[[#This Row],[orderId]],orders[],6,0)</f>
        <v>41642</v>
      </c>
      <c r="N390">
        <f>Table8[[#This Row],[Shipped date]]-Table8[[#This Row],[order_date]]</f>
        <v>9</v>
      </c>
    </row>
    <row r="391" spans="1:14" x14ac:dyDescent="0.35">
      <c r="A391" s="3">
        <v>10394</v>
      </c>
      <c r="B391" s="12">
        <v>13</v>
      </c>
      <c r="C391" s="6">
        <v>4.8</v>
      </c>
      <c r="D391" s="9">
        <v>10</v>
      </c>
      <c r="E391" s="2" t="str">
        <f>_xlfn.XLOOKUP(B391,products[productID],products[productName],"Not available",0)</f>
        <v>Konbu</v>
      </c>
      <c r="F391">
        <f>_xlfn.XLOOKUP(B391,products[productID],products[categoryID],"Not found",0)</f>
        <v>8</v>
      </c>
      <c r="G391" t="str">
        <f>_xlfn.XLOOKUP(F391,categories[categoryID],categories[categoryName],"not found",0)</f>
        <v>Seafood</v>
      </c>
      <c r="H391" s="4">
        <f>Table8[[#This Row],[Unit_price]]*Table8[[#This Row],[Quantity_sold]]</f>
        <v>48</v>
      </c>
      <c r="I391" t="str">
        <f>_xlfn.XLOOKUP(Table8[[#This Row],[orderId]],orders[orderID],orders[customerID],"not seen",0)</f>
        <v>HUNGC</v>
      </c>
      <c r="J391">
        <f>_xlfn.XLOOKUP(Table8[[#This Row],[orderId]],orders[orderID],orders[employeeID],"not found",0)</f>
        <v>1</v>
      </c>
      <c r="K391" t="str">
        <f>_xlfn.XLOOKUP(Table8[[#This Row],[Employee_id]],employees[employeeID],employees[employeeName],"Not found",0)</f>
        <v>Nancy Davolio</v>
      </c>
      <c r="L391" s="1">
        <f>_xlfn.XLOOKUP(Table8[[#This Row],[orderId]],orders[orderID],orders[orderDate],"not found",0)</f>
        <v>41633</v>
      </c>
      <c r="M391" s="1">
        <f>VLOOKUP(Table8[[#This Row],[orderId]],orders[],6,0)</f>
        <v>41642</v>
      </c>
      <c r="N391">
        <f>Table8[[#This Row],[Shipped date]]-Table8[[#This Row],[order_date]]</f>
        <v>9</v>
      </c>
    </row>
    <row r="392" spans="1:14" x14ac:dyDescent="0.35">
      <c r="A392" s="2">
        <v>10394</v>
      </c>
      <c r="B392" s="11">
        <v>62</v>
      </c>
      <c r="C392" s="5">
        <v>39.4</v>
      </c>
      <c r="D392" s="8">
        <v>10</v>
      </c>
      <c r="E392" s="2" t="str">
        <f>_xlfn.XLOOKUP(B392,products[productID],products[productName],"Not available",0)</f>
        <v>Tarte au sucre</v>
      </c>
      <c r="F392">
        <f>_xlfn.XLOOKUP(B392,products[productID],products[categoryID],"Not found",0)</f>
        <v>3</v>
      </c>
      <c r="G392" t="str">
        <f>_xlfn.XLOOKUP(F392,categories[categoryID],categories[categoryName],"not found",0)</f>
        <v>Confections</v>
      </c>
      <c r="H392" s="4">
        <f>Table8[[#This Row],[Unit_price]]*Table8[[#This Row],[Quantity_sold]]</f>
        <v>394</v>
      </c>
      <c r="I392" t="str">
        <f>_xlfn.XLOOKUP(Table8[[#This Row],[orderId]],orders[orderID],orders[customerID],"not seen",0)</f>
        <v>HUNGC</v>
      </c>
      <c r="J392">
        <f>_xlfn.XLOOKUP(Table8[[#This Row],[orderId]],orders[orderID],orders[employeeID],"not found",0)</f>
        <v>1</v>
      </c>
      <c r="K392" t="str">
        <f>_xlfn.XLOOKUP(Table8[[#This Row],[Employee_id]],employees[employeeID],employees[employeeName],"Not found",0)</f>
        <v>Nancy Davolio</v>
      </c>
      <c r="L392" s="1">
        <f>_xlfn.XLOOKUP(Table8[[#This Row],[orderId]],orders[orderID],orders[orderDate],"not found",0)</f>
        <v>41633</v>
      </c>
      <c r="M392" s="1">
        <f>VLOOKUP(Table8[[#This Row],[orderId]],orders[],6,0)</f>
        <v>41642</v>
      </c>
      <c r="N392">
        <f>Table8[[#This Row],[Shipped date]]-Table8[[#This Row],[order_date]]</f>
        <v>9</v>
      </c>
    </row>
    <row r="393" spans="1:14" x14ac:dyDescent="0.35">
      <c r="A393" s="3">
        <v>10395</v>
      </c>
      <c r="B393" s="12">
        <v>46</v>
      </c>
      <c r="C393" s="6">
        <v>9.6</v>
      </c>
      <c r="D393" s="9">
        <v>28</v>
      </c>
      <c r="E393" s="2" t="str">
        <f>_xlfn.XLOOKUP(B393,products[productID],products[productName],"Not available",0)</f>
        <v>Spegesild</v>
      </c>
      <c r="F393">
        <f>_xlfn.XLOOKUP(B393,products[productID],products[categoryID],"Not found",0)</f>
        <v>8</v>
      </c>
      <c r="G393" t="str">
        <f>_xlfn.XLOOKUP(F393,categories[categoryID],categories[categoryName],"not found",0)</f>
        <v>Seafood</v>
      </c>
      <c r="H393" s="4">
        <f>Table8[[#This Row],[Unit_price]]*Table8[[#This Row],[Quantity_sold]]</f>
        <v>268.8</v>
      </c>
      <c r="I393" t="str">
        <f>_xlfn.XLOOKUP(Table8[[#This Row],[orderId]],orders[orderID],orders[customerID],"not seen",0)</f>
        <v>HILAA</v>
      </c>
      <c r="J393">
        <f>_xlfn.XLOOKUP(Table8[[#This Row],[orderId]],orders[orderID],orders[employeeID],"not found",0)</f>
        <v>6</v>
      </c>
      <c r="K393" t="str">
        <f>_xlfn.XLOOKUP(Table8[[#This Row],[Employee_id]],employees[employeeID],employees[employeeName],"Not found",0)</f>
        <v>Michael Suyama</v>
      </c>
      <c r="L393" s="1">
        <f>_xlfn.XLOOKUP(Table8[[#This Row],[orderId]],orders[orderID],orders[orderDate],"not found",0)</f>
        <v>41634</v>
      </c>
      <c r="M393" s="1">
        <f>VLOOKUP(Table8[[#This Row],[orderId]],orders[],6,0)</f>
        <v>41642</v>
      </c>
      <c r="N393">
        <f>Table8[[#This Row],[Shipped date]]-Table8[[#This Row],[order_date]]</f>
        <v>8</v>
      </c>
    </row>
    <row r="394" spans="1:14" x14ac:dyDescent="0.35">
      <c r="A394" s="2">
        <v>10395</v>
      </c>
      <c r="B394" s="11">
        <v>53</v>
      </c>
      <c r="C394" s="5">
        <v>26.2</v>
      </c>
      <c r="D394" s="8">
        <v>70</v>
      </c>
      <c r="E394" s="2" t="str">
        <f>_xlfn.XLOOKUP(B394,products[productID],products[productName],"Not available",0)</f>
        <v>Perth Pasties</v>
      </c>
      <c r="F394">
        <f>_xlfn.XLOOKUP(B394,products[productID],products[categoryID],"Not found",0)</f>
        <v>6</v>
      </c>
      <c r="G394" t="str">
        <f>_xlfn.XLOOKUP(F394,categories[categoryID],categories[categoryName],"not found",0)</f>
        <v>Meat &amp; Poultry</v>
      </c>
      <c r="H394" s="4">
        <f>Table8[[#This Row],[Unit_price]]*Table8[[#This Row],[Quantity_sold]]</f>
        <v>1834</v>
      </c>
      <c r="I394" t="str">
        <f>_xlfn.XLOOKUP(Table8[[#This Row],[orderId]],orders[orderID],orders[customerID],"not seen",0)</f>
        <v>HILAA</v>
      </c>
      <c r="J394">
        <f>_xlfn.XLOOKUP(Table8[[#This Row],[orderId]],orders[orderID],orders[employeeID],"not found",0)</f>
        <v>6</v>
      </c>
      <c r="K394" t="str">
        <f>_xlfn.XLOOKUP(Table8[[#This Row],[Employee_id]],employees[employeeID],employees[employeeName],"Not found",0)</f>
        <v>Michael Suyama</v>
      </c>
      <c r="L394" s="1">
        <f>_xlfn.XLOOKUP(Table8[[#This Row],[orderId]],orders[orderID],orders[orderDate],"not found",0)</f>
        <v>41634</v>
      </c>
      <c r="M394" s="1">
        <f>VLOOKUP(Table8[[#This Row],[orderId]],orders[],6,0)</f>
        <v>41642</v>
      </c>
      <c r="N394">
        <f>Table8[[#This Row],[Shipped date]]-Table8[[#This Row],[order_date]]</f>
        <v>8</v>
      </c>
    </row>
    <row r="395" spans="1:14" x14ac:dyDescent="0.35">
      <c r="A395" s="3">
        <v>10395</v>
      </c>
      <c r="B395" s="12">
        <v>69</v>
      </c>
      <c r="C395" s="6">
        <v>28.8</v>
      </c>
      <c r="D395" s="9">
        <v>8</v>
      </c>
      <c r="E395" s="2" t="str">
        <f>_xlfn.XLOOKUP(B395,products[productID],products[productName],"Not available",0)</f>
        <v>Gudbrandsdalsost</v>
      </c>
      <c r="F395">
        <f>_xlfn.XLOOKUP(B395,products[productID],products[categoryID],"Not found",0)</f>
        <v>4</v>
      </c>
      <c r="G395" t="str">
        <f>_xlfn.XLOOKUP(F395,categories[categoryID],categories[categoryName],"not found",0)</f>
        <v>Dairy Products</v>
      </c>
      <c r="H395" s="4">
        <f>Table8[[#This Row],[Unit_price]]*Table8[[#This Row],[Quantity_sold]]</f>
        <v>230.4</v>
      </c>
      <c r="I395" t="str">
        <f>_xlfn.XLOOKUP(Table8[[#This Row],[orderId]],orders[orderID],orders[customerID],"not seen",0)</f>
        <v>HILAA</v>
      </c>
      <c r="J395">
        <f>_xlfn.XLOOKUP(Table8[[#This Row],[orderId]],orders[orderID],orders[employeeID],"not found",0)</f>
        <v>6</v>
      </c>
      <c r="K395" t="str">
        <f>_xlfn.XLOOKUP(Table8[[#This Row],[Employee_id]],employees[employeeID],employees[employeeName],"Not found",0)</f>
        <v>Michael Suyama</v>
      </c>
      <c r="L395" s="1">
        <f>_xlfn.XLOOKUP(Table8[[#This Row],[orderId]],orders[orderID],orders[orderDate],"not found",0)</f>
        <v>41634</v>
      </c>
      <c r="M395" s="1">
        <f>VLOOKUP(Table8[[#This Row],[orderId]],orders[],6,0)</f>
        <v>41642</v>
      </c>
      <c r="N395">
        <f>Table8[[#This Row],[Shipped date]]-Table8[[#This Row],[order_date]]</f>
        <v>8</v>
      </c>
    </row>
    <row r="396" spans="1:14" x14ac:dyDescent="0.35">
      <c r="A396" s="2">
        <v>10396</v>
      </c>
      <c r="B396" s="11">
        <v>23</v>
      </c>
      <c r="C396" s="5">
        <v>7.2</v>
      </c>
      <c r="D396" s="8">
        <v>40</v>
      </c>
      <c r="E396" s="2" t="str">
        <f>_xlfn.XLOOKUP(B396,products[productID],products[productName],"Not available",0)</f>
        <v>Tunnbröd</v>
      </c>
      <c r="F396">
        <f>_xlfn.XLOOKUP(B396,products[productID],products[categoryID],"Not found",0)</f>
        <v>5</v>
      </c>
      <c r="G396" t="str">
        <f>_xlfn.XLOOKUP(F396,categories[categoryID],categories[categoryName],"not found",0)</f>
        <v>Grains &amp; Cereals</v>
      </c>
      <c r="H396" s="4">
        <f>Table8[[#This Row],[Unit_price]]*Table8[[#This Row],[Quantity_sold]]</f>
        <v>288</v>
      </c>
      <c r="I396" t="str">
        <f>_xlfn.XLOOKUP(Table8[[#This Row],[orderId]],orders[orderID],orders[customerID],"not seen",0)</f>
        <v>FRANK</v>
      </c>
      <c r="J396">
        <f>_xlfn.XLOOKUP(Table8[[#This Row],[orderId]],orders[orderID],orders[employeeID],"not found",0)</f>
        <v>1</v>
      </c>
      <c r="K396" t="str">
        <f>_xlfn.XLOOKUP(Table8[[#This Row],[Employee_id]],employees[employeeID],employees[employeeName],"Not found",0)</f>
        <v>Nancy Davolio</v>
      </c>
      <c r="L396" s="1">
        <f>_xlfn.XLOOKUP(Table8[[#This Row],[orderId]],orders[orderID],orders[orderDate],"not found",0)</f>
        <v>41635</v>
      </c>
      <c r="M396" s="1">
        <f>VLOOKUP(Table8[[#This Row],[orderId]],orders[],6,0)</f>
        <v>41645</v>
      </c>
      <c r="N396">
        <f>Table8[[#This Row],[Shipped date]]-Table8[[#This Row],[order_date]]</f>
        <v>10</v>
      </c>
    </row>
    <row r="397" spans="1:14" x14ac:dyDescent="0.35">
      <c r="A397" s="3">
        <v>10396</v>
      </c>
      <c r="B397" s="12">
        <v>71</v>
      </c>
      <c r="C397" s="6">
        <v>17.2</v>
      </c>
      <c r="D397" s="9">
        <v>60</v>
      </c>
      <c r="E397" s="2" t="str">
        <f>_xlfn.XLOOKUP(B397,products[productID],products[productName],"Not available",0)</f>
        <v>Flotemysost</v>
      </c>
      <c r="F397">
        <f>_xlfn.XLOOKUP(B397,products[productID],products[categoryID],"Not found",0)</f>
        <v>4</v>
      </c>
      <c r="G397" t="str">
        <f>_xlfn.XLOOKUP(F397,categories[categoryID],categories[categoryName],"not found",0)</f>
        <v>Dairy Products</v>
      </c>
      <c r="H397" s="4">
        <f>Table8[[#This Row],[Unit_price]]*Table8[[#This Row],[Quantity_sold]]</f>
        <v>1032</v>
      </c>
      <c r="I397" t="str">
        <f>_xlfn.XLOOKUP(Table8[[#This Row],[orderId]],orders[orderID],orders[customerID],"not seen",0)</f>
        <v>FRANK</v>
      </c>
      <c r="J397">
        <f>_xlfn.XLOOKUP(Table8[[#This Row],[orderId]],orders[orderID],orders[employeeID],"not found",0)</f>
        <v>1</v>
      </c>
      <c r="K397" t="str">
        <f>_xlfn.XLOOKUP(Table8[[#This Row],[Employee_id]],employees[employeeID],employees[employeeName],"Not found",0)</f>
        <v>Nancy Davolio</v>
      </c>
      <c r="L397" s="1">
        <f>_xlfn.XLOOKUP(Table8[[#This Row],[orderId]],orders[orderID],orders[orderDate],"not found",0)</f>
        <v>41635</v>
      </c>
      <c r="M397" s="1">
        <f>VLOOKUP(Table8[[#This Row],[orderId]],orders[],6,0)</f>
        <v>41645</v>
      </c>
      <c r="N397">
        <f>Table8[[#This Row],[Shipped date]]-Table8[[#This Row],[order_date]]</f>
        <v>10</v>
      </c>
    </row>
    <row r="398" spans="1:14" x14ac:dyDescent="0.35">
      <c r="A398" s="2">
        <v>10396</v>
      </c>
      <c r="B398" s="11">
        <v>72</v>
      </c>
      <c r="C398" s="5">
        <v>27.8</v>
      </c>
      <c r="D398" s="8">
        <v>21</v>
      </c>
      <c r="E398" s="2" t="str">
        <f>_xlfn.XLOOKUP(B398,products[productID],products[productName],"Not available",0)</f>
        <v>Mozzarella di Giovanni</v>
      </c>
      <c r="F398">
        <f>_xlfn.XLOOKUP(B398,products[productID],products[categoryID],"Not found",0)</f>
        <v>4</v>
      </c>
      <c r="G398" t="str">
        <f>_xlfn.XLOOKUP(F398,categories[categoryID],categories[categoryName],"not found",0)</f>
        <v>Dairy Products</v>
      </c>
      <c r="H398" s="4">
        <f>Table8[[#This Row],[Unit_price]]*Table8[[#This Row],[Quantity_sold]]</f>
        <v>583.80000000000007</v>
      </c>
      <c r="I398" t="str">
        <f>_xlfn.XLOOKUP(Table8[[#This Row],[orderId]],orders[orderID],orders[customerID],"not seen",0)</f>
        <v>FRANK</v>
      </c>
      <c r="J398">
        <f>_xlfn.XLOOKUP(Table8[[#This Row],[orderId]],orders[orderID],orders[employeeID],"not found",0)</f>
        <v>1</v>
      </c>
      <c r="K398" t="str">
        <f>_xlfn.XLOOKUP(Table8[[#This Row],[Employee_id]],employees[employeeID],employees[employeeName],"Not found",0)</f>
        <v>Nancy Davolio</v>
      </c>
      <c r="L398" s="1">
        <f>_xlfn.XLOOKUP(Table8[[#This Row],[orderId]],orders[orderID],orders[orderDate],"not found",0)</f>
        <v>41635</v>
      </c>
      <c r="M398" s="1">
        <f>VLOOKUP(Table8[[#This Row],[orderId]],orders[],6,0)</f>
        <v>41645</v>
      </c>
      <c r="N398">
        <f>Table8[[#This Row],[Shipped date]]-Table8[[#This Row],[order_date]]</f>
        <v>10</v>
      </c>
    </row>
    <row r="399" spans="1:14" x14ac:dyDescent="0.35">
      <c r="A399" s="3">
        <v>10397</v>
      </c>
      <c r="B399" s="12">
        <v>21</v>
      </c>
      <c r="C399" s="6">
        <v>8</v>
      </c>
      <c r="D399" s="9">
        <v>10</v>
      </c>
      <c r="E399" s="2" t="str">
        <f>_xlfn.XLOOKUP(B399,products[productID],products[productName],"Not available",0)</f>
        <v>Sir Rodney's Scones</v>
      </c>
      <c r="F399">
        <f>_xlfn.XLOOKUP(B399,products[productID],products[categoryID],"Not found",0)</f>
        <v>3</v>
      </c>
      <c r="G399" t="str">
        <f>_xlfn.XLOOKUP(F399,categories[categoryID],categories[categoryName],"not found",0)</f>
        <v>Confections</v>
      </c>
      <c r="H399" s="4">
        <f>Table8[[#This Row],[Unit_price]]*Table8[[#This Row],[Quantity_sold]]</f>
        <v>80</v>
      </c>
      <c r="I399" t="str">
        <f>_xlfn.XLOOKUP(Table8[[#This Row],[orderId]],orders[orderID],orders[customerID],"not seen",0)</f>
        <v>PRINI</v>
      </c>
      <c r="J399">
        <f>_xlfn.XLOOKUP(Table8[[#This Row],[orderId]],orders[orderID],orders[employeeID],"not found",0)</f>
        <v>5</v>
      </c>
      <c r="K399" t="str">
        <f>_xlfn.XLOOKUP(Table8[[#This Row],[Employee_id]],employees[employeeID],employees[employeeName],"Not found",0)</f>
        <v>Steven Buchanan</v>
      </c>
      <c r="L399" s="1">
        <f>_xlfn.XLOOKUP(Table8[[#This Row],[orderId]],orders[orderID],orders[orderDate],"not found",0)</f>
        <v>41635</v>
      </c>
      <c r="M399" s="1">
        <f>VLOOKUP(Table8[[#This Row],[orderId]],orders[],6,0)</f>
        <v>41641</v>
      </c>
      <c r="N399">
        <f>Table8[[#This Row],[Shipped date]]-Table8[[#This Row],[order_date]]</f>
        <v>6</v>
      </c>
    </row>
    <row r="400" spans="1:14" x14ac:dyDescent="0.35">
      <c r="A400" s="2">
        <v>10397</v>
      </c>
      <c r="B400" s="11">
        <v>51</v>
      </c>
      <c r="C400" s="5">
        <v>42.4</v>
      </c>
      <c r="D400" s="8">
        <v>18</v>
      </c>
      <c r="E400" s="2" t="str">
        <f>_xlfn.XLOOKUP(B400,products[productID],products[productName],"Not available",0)</f>
        <v>Manjimup Dried Apples</v>
      </c>
      <c r="F400">
        <f>_xlfn.XLOOKUP(B400,products[productID],products[categoryID],"Not found",0)</f>
        <v>7</v>
      </c>
      <c r="G400" t="str">
        <f>_xlfn.XLOOKUP(F400,categories[categoryID],categories[categoryName],"not found",0)</f>
        <v>Produce</v>
      </c>
      <c r="H400" s="4">
        <f>Table8[[#This Row],[Unit_price]]*Table8[[#This Row],[Quantity_sold]]</f>
        <v>763.19999999999993</v>
      </c>
      <c r="I400" t="str">
        <f>_xlfn.XLOOKUP(Table8[[#This Row],[orderId]],orders[orderID],orders[customerID],"not seen",0)</f>
        <v>PRINI</v>
      </c>
      <c r="J400">
        <f>_xlfn.XLOOKUP(Table8[[#This Row],[orderId]],orders[orderID],orders[employeeID],"not found",0)</f>
        <v>5</v>
      </c>
      <c r="K400" t="str">
        <f>_xlfn.XLOOKUP(Table8[[#This Row],[Employee_id]],employees[employeeID],employees[employeeName],"Not found",0)</f>
        <v>Steven Buchanan</v>
      </c>
      <c r="L400" s="1">
        <f>_xlfn.XLOOKUP(Table8[[#This Row],[orderId]],orders[orderID],orders[orderDate],"not found",0)</f>
        <v>41635</v>
      </c>
      <c r="M400" s="1">
        <f>VLOOKUP(Table8[[#This Row],[orderId]],orders[],6,0)</f>
        <v>41641</v>
      </c>
      <c r="N400">
        <f>Table8[[#This Row],[Shipped date]]-Table8[[#This Row],[order_date]]</f>
        <v>6</v>
      </c>
    </row>
    <row r="401" spans="1:14" x14ac:dyDescent="0.35">
      <c r="A401" s="3">
        <v>10398</v>
      </c>
      <c r="B401" s="12">
        <v>35</v>
      </c>
      <c r="C401" s="6">
        <v>14.4</v>
      </c>
      <c r="D401" s="9">
        <v>30</v>
      </c>
      <c r="E401" s="2" t="str">
        <f>_xlfn.XLOOKUP(B401,products[productID],products[productName],"Not available",0)</f>
        <v>Steeleye Stout</v>
      </c>
      <c r="F401">
        <f>_xlfn.XLOOKUP(B401,products[productID],products[categoryID],"Not found",0)</f>
        <v>1</v>
      </c>
      <c r="G401" t="str">
        <f>_xlfn.XLOOKUP(F401,categories[categoryID],categories[categoryName],"not found",0)</f>
        <v>Beverages</v>
      </c>
      <c r="H401" s="4">
        <f>Table8[[#This Row],[Unit_price]]*Table8[[#This Row],[Quantity_sold]]</f>
        <v>432</v>
      </c>
      <c r="I401" t="str">
        <f>_xlfn.XLOOKUP(Table8[[#This Row],[orderId]],orders[orderID],orders[customerID],"not seen",0)</f>
        <v>SAVEA</v>
      </c>
      <c r="J401">
        <f>_xlfn.XLOOKUP(Table8[[#This Row],[orderId]],orders[orderID],orders[employeeID],"not found",0)</f>
        <v>2</v>
      </c>
      <c r="K401" t="str">
        <f>_xlfn.XLOOKUP(Table8[[#This Row],[Employee_id]],employees[employeeID],employees[employeeName],"Not found",0)</f>
        <v>Andrew Fuller</v>
      </c>
      <c r="L401" s="1">
        <f>_xlfn.XLOOKUP(Table8[[#This Row],[orderId]],orders[orderID],orders[orderDate],"not found",0)</f>
        <v>41638</v>
      </c>
      <c r="M401" s="1">
        <f>VLOOKUP(Table8[[#This Row],[orderId]],orders[],6,0)</f>
        <v>41648</v>
      </c>
      <c r="N401">
        <f>Table8[[#This Row],[Shipped date]]-Table8[[#This Row],[order_date]]</f>
        <v>10</v>
      </c>
    </row>
    <row r="402" spans="1:14" x14ac:dyDescent="0.35">
      <c r="A402" s="2">
        <v>10398</v>
      </c>
      <c r="B402" s="11">
        <v>55</v>
      </c>
      <c r="C402" s="5">
        <v>19.2</v>
      </c>
      <c r="D402" s="8">
        <v>120</v>
      </c>
      <c r="E402" s="2" t="str">
        <f>_xlfn.XLOOKUP(B402,products[productID],products[productName],"Not available",0)</f>
        <v>Pâté chinois</v>
      </c>
      <c r="F402">
        <f>_xlfn.XLOOKUP(B402,products[productID],products[categoryID],"Not found",0)</f>
        <v>6</v>
      </c>
      <c r="G402" t="str">
        <f>_xlfn.XLOOKUP(F402,categories[categoryID],categories[categoryName],"not found",0)</f>
        <v>Meat &amp; Poultry</v>
      </c>
      <c r="H402" s="4">
        <f>Table8[[#This Row],[Unit_price]]*Table8[[#This Row],[Quantity_sold]]</f>
        <v>2304</v>
      </c>
      <c r="I402" t="str">
        <f>_xlfn.XLOOKUP(Table8[[#This Row],[orderId]],orders[orderID],orders[customerID],"not seen",0)</f>
        <v>SAVEA</v>
      </c>
      <c r="J402">
        <f>_xlfn.XLOOKUP(Table8[[#This Row],[orderId]],orders[orderID],orders[employeeID],"not found",0)</f>
        <v>2</v>
      </c>
      <c r="K402" t="str">
        <f>_xlfn.XLOOKUP(Table8[[#This Row],[Employee_id]],employees[employeeID],employees[employeeName],"Not found",0)</f>
        <v>Andrew Fuller</v>
      </c>
      <c r="L402" s="1">
        <f>_xlfn.XLOOKUP(Table8[[#This Row],[orderId]],orders[orderID],orders[orderDate],"not found",0)</f>
        <v>41638</v>
      </c>
      <c r="M402" s="1">
        <f>VLOOKUP(Table8[[#This Row],[orderId]],orders[],6,0)</f>
        <v>41648</v>
      </c>
      <c r="N402">
        <f>Table8[[#This Row],[Shipped date]]-Table8[[#This Row],[order_date]]</f>
        <v>10</v>
      </c>
    </row>
    <row r="403" spans="1:14" x14ac:dyDescent="0.35">
      <c r="A403" s="3">
        <v>10399</v>
      </c>
      <c r="B403" s="12">
        <v>68</v>
      </c>
      <c r="C403" s="6">
        <v>10</v>
      </c>
      <c r="D403" s="9">
        <v>60</v>
      </c>
      <c r="E403" s="2" t="str">
        <f>_xlfn.XLOOKUP(B403,products[productID],products[productName],"Not available",0)</f>
        <v>Scottish Longbreads</v>
      </c>
      <c r="F403">
        <f>_xlfn.XLOOKUP(B403,products[productID],products[categoryID],"Not found",0)</f>
        <v>3</v>
      </c>
      <c r="G403" t="str">
        <f>_xlfn.XLOOKUP(F403,categories[categoryID],categories[categoryName],"not found",0)</f>
        <v>Confections</v>
      </c>
      <c r="H403" s="4">
        <f>Table8[[#This Row],[Unit_price]]*Table8[[#This Row],[Quantity_sold]]</f>
        <v>600</v>
      </c>
      <c r="I403" t="str">
        <f>_xlfn.XLOOKUP(Table8[[#This Row],[orderId]],orders[orderID],orders[customerID],"not seen",0)</f>
        <v>VAFFE</v>
      </c>
      <c r="J403">
        <f>_xlfn.XLOOKUP(Table8[[#This Row],[orderId]],orders[orderID],orders[employeeID],"not found",0)</f>
        <v>8</v>
      </c>
      <c r="K403" t="str">
        <f>_xlfn.XLOOKUP(Table8[[#This Row],[Employee_id]],employees[employeeID],employees[employeeName],"Not found",0)</f>
        <v>Laura Callahan</v>
      </c>
      <c r="L403" s="1">
        <f>_xlfn.XLOOKUP(Table8[[#This Row],[orderId]],orders[orderID],orders[orderDate],"not found",0)</f>
        <v>41639</v>
      </c>
      <c r="M403" s="1">
        <f>VLOOKUP(Table8[[#This Row],[orderId]],orders[],6,0)</f>
        <v>41647</v>
      </c>
      <c r="N403">
        <f>Table8[[#This Row],[Shipped date]]-Table8[[#This Row],[order_date]]</f>
        <v>8</v>
      </c>
    </row>
    <row r="404" spans="1:14" x14ac:dyDescent="0.35">
      <c r="A404" s="2">
        <v>10399</v>
      </c>
      <c r="B404" s="11">
        <v>71</v>
      </c>
      <c r="C404" s="5">
        <v>17.2</v>
      </c>
      <c r="D404" s="8">
        <v>30</v>
      </c>
      <c r="E404" s="2" t="str">
        <f>_xlfn.XLOOKUP(B404,products[productID],products[productName],"Not available",0)</f>
        <v>Flotemysost</v>
      </c>
      <c r="F404">
        <f>_xlfn.XLOOKUP(B404,products[productID],products[categoryID],"Not found",0)</f>
        <v>4</v>
      </c>
      <c r="G404" t="str">
        <f>_xlfn.XLOOKUP(F404,categories[categoryID],categories[categoryName],"not found",0)</f>
        <v>Dairy Products</v>
      </c>
      <c r="H404" s="4">
        <f>Table8[[#This Row],[Unit_price]]*Table8[[#This Row],[Quantity_sold]]</f>
        <v>516</v>
      </c>
      <c r="I404" t="str">
        <f>_xlfn.XLOOKUP(Table8[[#This Row],[orderId]],orders[orderID],orders[customerID],"not seen",0)</f>
        <v>VAFFE</v>
      </c>
      <c r="J404">
        <f>_xlfn.XLOOKUP(Table8[[#This Row],[orderId]],orders[orderID],orders[employeeID],"not found",0)</f>
        <v>8</v>
      </c>
      <c r="K404" t="str">
        <f>_xlfn.XLOOKUP(Table8[[#This Row],[Employee_id]],employees[employeeID],employees[employeeName],"Not found",0)</f>
        <v>Laura Callahan</v>
      </c>
      <c r="L404" s="1">
        <f>_xlfn.XLOOKUP(Table8[[#This Row],[orderId]],orders[orderID],orders[orderDate],"not found",0)</f>
        <v>41639</v>
      </c>
      <c r="M404" s="1">
        <f>VLOOKUP(Table8[[#This Row],[orderId]],orders[],6,0)</f>
        <v>41647</v>
      </c>
      <c r="N404">
        <f>Table8[[#This Row],[Shipped date]]-Table8[[#This Row],[order_date]]</f>
        <v>8</v>
      </c>
    </row>
    <row r="405" spans="1:14" x14ac:dyDescent="0.35">
      <c r="A405" s="3">
        <v>10399</v>
      </c>
      <c r="B405" s="12">
        <v>76</v>
      </c>
      <c r="C405" s="6">
        <v>14.4</v>
      </c>
      <c r="D405" s="9">
        <v>35</v>
      </c>
      <c r="E405" s="2" t="str">
        <f>_xlfn.XLOOKUP(B405,products[productID],products[productName],"Not available",0)</f>
        <v>Lakkaliköri</v>
      </c>
      <c r="F405">
        <f>_xlfn.XLOOKUP(B405,products[productID],products[categoryID],"Not found",0)</f>
        <v>1</v>
      </c>
      <c r="G405" t="str">
        <f>_xlfn.XLOOKUP(F405,categories[categoryID],categories[categoryName],"not found",0)</f>
        <v>Beverages</v>
      </c>
      <c r="H405" s="4">
        <f>Table8[[#This Row],[Unit_price]]*Table8[[#This Row],[Quantity_sold]]</f>
        <v>504</v>
      </c>
      <c r="I405" t="str">
        <f>_xlfn.XLOOKUP(Table8[[#This Row],[orderId]],orders[orderID],orders[customerID],"not seen",0)</f>
        <v>VAFFE</v>
      </c>
      <c r="J405">
        <f>_xlfn.XLOOKUP(Table8[[#This Row],[orderId]],orders[orderID],orders[employeeID],"not found",0)</f>
        <v>8</v>
      </c>
      <c r="K405" t="str">
        <f>_xlfn.XLOOKUP(Table8[[#This Row],[Employee_id]],employees[employeeID],employees[employeeName],"Not found",0)</f>
        <v>Laura Callahan</v>
      </c>
      <c r="L405" s="1">
        <f>_xlfn.XLOOKUP(Table8[[#This Row],[orderId]],orders[orderID],orders[orderDate],"not found",0)</f>
        <v>41639</v>
      </c>
      <c r="M405" s="1">
        <f>VLOOKUP(Table8[[#This Row],[orderId]],orders[],6,0)</f>
        <v>41647</v>
      </c>
      <c r="N405">
        <f>Table8[[#This Row],[Shipped date]]-Table8[[#This Row],[order_date]]</f>
        <v>8</v>
      </c>
    </row>
    <row r="406" spans="1:14" x14ac:dyDescent="0.35">
      <c r="A406" s="2">
        <v>10399</v>
      </c>
      <c r="B406" s="11">
        <v>77</v>
      </c>
      <c r="C406" s="5">
        <v>10.4</v>
      </c>
      <c r="D406" s="8">
        <v>14</v>
      </c>
      <c r="E406" s="2" t="str">
        <f>_xlfn.XLOOKUP(B406,products[productID],products[productName],"Not available",0)</f>
        <v>Original Frankfurter Grüne Soße</v>
      </c>
      <c r="F406">
        <f>_xlfn.XLOOKUP(B406,products[productID],products[categoryID],"Not found",0)</f>
        <v>2</v>
      </c>
      <c r="G406" t="str">
        <f>_xlfn.XLOOKUP(F406,categories[categoryID],categories[categoryName],"not found",0)</f>
        <v>Condiments</v>
      </c>
      <c r="H406" s="4">
        <f>Table8[[#This Row],[Unit_price]]*Table8[[#This Row],[Quantity_sold]]</f>
        <v>145.6</v>
      </c>
      <c r="I406" t="str">
        <f>_xlfn.XLOOKUP(Table8[[#This Row],[orderId]],orders[orderID],orders[customerID],"not seen",0)</f>
        <v>VAFFE</v>
      </c>
      <c r="J406">
        <f>_xlfn.XLOOKUP(Table8[[#This Row],[orderId]],orders[orderID],orders[employeeID],"not found",0)</f>
        <v>8</v>
      </c>
      <c r="K406" t="str">
        <f>_xlfn.XLOOKUP(Table8[[#This Row],[Employee_id]],employees[employeeID],employees[employeeName],"Not found",0)</f>
        <v>Laura Callahan</v>
      </c>
      <c r="L406" s="1">
        <f>_xlfn.XLOOKUP(Table8[[#This Row],[orderId]],orders[orderID],orders[orderDate],"not found",0)</f>
        <v>41639</v>
      </c>
      <c r="M406" s="1">
        <f>VLOOKUP(Table8[[#This Row],[orderId]],orders[],6,0)</f>
        <v>41647</v>
      </c>
      <c r="N406">
        <f>Table8[[#This Row],[Shipped date]]-Table8[[#This Row],[order_date]]</f>
        <v>8</v>
      </c>
    </row>
    <row r="407" spans="1:14" x14ac:dyDescent="0.35">
      <c r="A407" s="3">
        <v>10400</v>
      </c>
      <c r="B407" s="12">
        <v>29</v>
      </c>
      <c r="C407" s="6">
        <v>99</v>
      </c>
      <c r="D407" s="9">
        <v>21</v>
      </c>
      <c r="E407" s="2" t="str">
        <f>_xlfn.XLOOKUP(B407,products[productID],products[productName],"Not available",0)</f>
        <v>Thüringer Rostbratwurst</v>
      </c>
      <c r="F407">
        <f>_xlfn.XLOOKUP(B407,products[productID],products[categoryID],"Not found",0)</f>
        <v>6</v>
      </c>
      <c r="G407" t="str">
        <f>_xlfn.XLOOKUP(F407,categories[categoryID],categories[categoryName],"not found",0)</f>
        <v>Meat &amp; Poultry</v>
      </c>
      <c r="H407" s="4">
        <f>Table8[[#This Row],[Unit_price]]*Table8[[#This Row],[Quantity_sold]]</f>
        <v>2079</v>
      </c>
      <c r="I407" t="str">
        <f>_xlfn.XLOOKUP(Table8[[#This Row],[orderId]],orders[orderID],orders[customerID],"not seen",0)</f>
        <v>EASTC</v>
      </c>
      <c r="J407">
        <f>_xlfn.XLOOKUP(Table8[[#This Row],[orderId]],orders[orderID],orders[employeeID],"not found",0)</f>
        <v>1</v>
      </c>
      <c r="K407" t="str">
        <f>_xlfn.XLOOKUP(Table8[[#This Row],[Employee_id]],employees[employeeID],employees[employeeName],"Not found",0)</f>
        <v>Nancy Davolio</v>
      </c>
      <c r="L407" s="1">
        <f>_xlfn.XLOOKUP(Table8[[#This Row],[orderId]],orders[orderID],orders[orderDate],"not found",0)</f>
        <v>41640</v>
      </c>
      <c r="M407" s="1">
        <f>VLOOKUP(Table8[[#This Row],[orderId]],orders[],6,0)</f>
        <v>41655</v>
      </c>
      <c r="N407">
        <f>Table8[[#This Row],[Shipped date]]-Table8[[#This Row],[order_date]]</f>
        <v>15</v>
      </c>
    </row>
    <row r="408" spans="1:14" x14ac:dyDescent="0.35">
      <c r="A408" s="2">
        <v>10400</v>
      </c>
      <c r="B408" s="11">
        <v>35</v>
      </c>
      <c r="C408" s="5">
        <v>14.4</v>
      </c>
      <c r="D408" s="8">
        <v>35</v>
      </c>
      <c r="E408" s="2" t="str">
        <f>_xlfn.XLOOKUP(B408,products[productID],products[productName],"Not available",0)</f>
        <v>Steeleye Stout</v>
      </c>
      <c r="F408">
        <f>_xlfn.XLOOKUP(B408,products[productID],products[categoryID],"Not found",0)</f>
        <v>1</v>
      </c>
      <c r="G408" t="str">
        <f>_xlfn.XLOOKUP(F408,categories[categoryID],categories[categoryName],"not found",0)</f>
        <v>Beverages</v>
      </c>
      <c r="H408" s="4">
        <f>Table8[[#This Row],[Unit_price]]*Table8[[#This Row],[Quantity_sold]]</f>
        <v>504</v>
      </c>
      <c r="I408" t="str">
        <f>_xlfn.XLOOKUP(Table8[[#This Row],[orderId]],orders[orderID],orders[customerID],"not seen",0)</f>
        <v>EASTC</v>
      </c>
      <c r="J408">
        <f>_xlfn.XLOOKUP(Table8[[#This Row],[orderId]],orders[orderID],orders[employeeID],"not found",0)</f>
        <v>1</v>
      </c>
      <c r="K408" t="str">
        <f>_xlfn.XLOOKUP(Table8[[#This Row],[Employee_id]],employees[employeeID],employees[employeeName],"Not found",0)</f>
        <v>Nancy Davolio</v>
      </c>
      <c r="L408" s="1">
        <f>_xlfn.XLOOKUP(Table8[[#This Row],[orderId]],orders[orderID],orders[orderDate],"not found",0)</f>
        <v>41640</v>
      </c>
      <c r="M408" s="1">
        <f>VLOOKUP(Table8[[#This Row],[orderId]],orders[],6,0)</f>
        <v>41655</v>
      </c>
      <c r="N408">
        <f>Table8[[#This Row],[Shipped date]]-Table8[[#This Row],[order_date]]</f>
        <v>15</v>
      </c>
    </row>
    <row r="409" spans="1:14" x14ac:dyDescent="0.35">
      <c r="A409" s="3">
        <v>10400</v>
      </c>
      <c r="B409" s="12">
        <v>49</v>
      </c>
      <c r="C409" s="6">
        <v>16</v>
      </c>
      <c r="D409" s="9">
        <v>30</v>
      </c>
      <c r="E409" s="2" t="str">
        <f>_xlfn.XLOOKUP(B409,products[productID],products[productName],"Not available",0)</f>
        <v>Maxilaku</v>
      </c>
      <c r="F409">
        <f>_xlfn.XLOOKUP(B409,products[productID],products[categoryID],"Not found",0)</f>
        <v>3</v>
      </c>
      <c r="G409" t="str">
        <f>_xlfn.XLOOKUP(F409,categories[categoryID],categories[categoryName],"not found",0)</f>
        <v>Confections</v>
      </c>
      <c r="H409" s="4">
        <f>Table8[[#This Row],[Unit_price]]*Table8[[#This Row],[Quantity_sold]]</f>
        <v>480</v>
      </c>
      <c r="I409" t="str">
        <f>_xlfn.XLOOKUP(Table8[[#This Row],[orderId]],orders[orderID],orders[customerID],"not seen",0)</f>
        <v>EASTC</v>
      </c>
      <c r="J409">
        <f>_xlfn.XLOOKUP(Table8[[#This Row],[orderId]],orders[orderID],orders[employeeID],"not found",0)</f>
        <v>1</v>
      </c>
      <c r="K409" t="str">
        <f>_xlfn.XLOOKUP(Table8[[#This Row],[Employee_id]],employees[employeeID],employees[employeeName],"Not found",0)</f>
        <v>Nancy Davolio</v>
      </c>
      <c r="L409" s="1">
        <f>_xlfn.XLOOKUP(Table8[[#This Row],[orderId]],orders[orderID],orders[orderDate],"not found",0)</f>
        <v>41640</v>
      </c>
      <c r="M409" s="1">
        <f>VLOOKUP(Table8[[#This Row],[orderId]],orders[],6,0)</f>
        <v>41655</v>
      </c>
      <c r="N409">
        <f>Table8[[#This Row],[Shipped date]]-Table8[[#This Row],[order_date]]</f>
        <v>15</v>
      </c>
    </row>
    <row r="410" spans="1:14" x14ac:dyDescent="0.35">
      <c r="A410" s="2">
        <v>10401</v>
      </c>
      <c r="B410" s="11">
        <v>30</v>
      </c>
      <c r="C410" s="5">
        <v>20.7</v>
      </c>
      <c r="D410" s="8">
        <v>18</v>
      </c>
      <c r="E410" s="2" t="str">
        <f>_xlfn.XLOOKUP(B410,products[productID],products[productName],"Not available",0)</f>
        <v>Nord-Ost Matjeshering</v>
      </c>
      <c r="F410">
        <f>_xlfn.XLOOKUP(B410,products[productID],products[categoryID],"Not found",0)</f>
        <v>8</v>
      </c>
      <c r="G410" t="str">
        <f>_xlfn.XLOOKUP(F410,categories[categoryID],categories[categoryName],"not found",0)</f>
        <v>Seafood</v>
      </c>
      <c r="H410" s="4">
        <f>Table8[[#This Row],[Unit_price]]*Table8[[#This Row],[Quantity_sold]]</f>
        <v>372.59999999999997</v>
      </c>
      <c r="I410" t="str">
        <f>_xlfn.XLOOKUP(Table8[[#This Row],[orderId]],orders[orderID],orders[customerID],"not seen",0)</f>
        <v>RATTC</v>
      </c>
      <c r="J410">
        <f>_xlfn.XLOOKUP(Table8[[#This Row],[orderId]],orders[orderID],orders[employeeID],"not found",0)</f>
        <v>1</v>
      </c>
      <c r="K410" t="str">
        <f>_xlfn.XLOOKUP(Table8[[#This Row],[Employee_id]],employees[employeeID],employees[employeeName],"Not found",0)</f>
        <v>Nancy Davolio</v>
      </c>
      <c r="L410" s="1">
        <f>_xlfn.XLOOKUP(Table8[[#This Row],[orderId]],orders[orderID],orders[orderDate],"not found",0)</f>
        <v>41640</v>
      </c>
      <c r="M410" s="1">
        <f>VLOOKUP(Table8[[#This Row],[orderId]],orders[],6,0)</f>
        <v>41649</v>
      </c>
      <c r="N410">
        <f>Table8[[#This Row],[Shipped date]]-Table8[[#This Row],[order_date]]</f>
        <v>9</v>
      </c>
    </row>
    <row r="411" spans="1:14" x14ac:dyDescent="0.35">
      <c r="A411" s="3">
        <v>10401</v>
      </c>
      <c r="B411" s="12">
        <v>56</v>
      </c>
      <c r="C411" s="6">
        <v>30.4</v>
      </c>
      <c r="D411" s="9">
        <v>70</v>
      </c>
      <c r="E411" s="2" t="str">
        <f>_xlfn.XLOOKUP(B411,products[productID],products[productName],"Not available",0)</f>
        <v>Gnocchi di nonna Alice</v>
      </c>
      <c r="F411">
        <f>_xlfn.XLOOKUP(B411,products[productID],products[categoryID],"Not found",0)</f>
        <v>5</v>
      </c>
      <c r="G411" t="str">
        <f>_xlfn.XLOOKUP(F411,categories[categoryID],categories[categoryName],"not found",0)</f>
        <v>Grains &amp; Cereals</v>
      </c>
      <c r="H411" s="4">
        <f>Table8[[#This Row],[Unit_price]]*Table8[[#This Row],[Quantity_sold]]</f>
        <v>2128</v>
      </c>
      <c r="I411" t="str">
        <f>_xlfn.XLOOKUP(Table8[[#This Row],[orderId]],orders[orderID],orders[customerID],"not seen",0)</f>
        <v>RATTC</v>
      </c>
      <c r="J411">
        <f>_xlfn.XLOOKUP(Table8[[#This Row],[orderId]],orders[orderID],orders[employeeID],"not found",0)</f>
        <v>1</v>
      </c>
      <c r="K411" t="str">
        <f>_xlfn.XLOOKUP(Table8[[#This Row],[Employee_id]],employees[employeeID],employees[employeeName],"Not found",0)</f>
        <v>Nancy Davolio</v>
      </c>
      <c r="L411" s="1">
        <f>_xlfn.XLOOKUP(Table8[[#This Row],[orderId]],orders[orderID],orders[orderDate],"not found",0)</f>
        <v>41640</v>
      </c>
      <c r="M411" s="1">
        <f>VLOOKUP(Table8[[#This Row],[orderId]],orders[],6,0)</f>
        <v>41649</v>
      </c>
      <c r="N411">
        <f>Table8[[#This Row],[Shipped date]]-Table8[[#This Row],[order_date]]</f>
        <v>9</v>
      </c>
    </row>
    <row r="412" spans="1:14" x14ac:dyDescent="0.35">
      <c r="A412" s="2">
        <v>10401</v>
      </c>
      <c r="B412" s="11">
        <v>65</v>
      </c>
      <c r="C412" s="5">
        <v>16.8</v>
      </c>
      <c r="D412" s="8">
        <v>20</v>
      </c>
      <c r="E412" s="2" t="str">
        <f>_xlfn.XLOOKUP(B412,products[productID],products[productName],"Not available",0)</f>
        <v>Louisiana Fiery Hot Pepper Sauce</v>
      </c>
      <c r="F412">
        <f>_xlfn.XLOOKUP(B412,products[productID],products[categoryID],"Not found",0)</f>
        <v>2</v>
      </c>
      <c r="G412" t="str">
        <f>_xlfn.XLOOKUP(F412,categories[categoryID],categories[categoryName],"not found",0)</f>
        <v>Condiments</v>
      </c>
      <c r="H412" s="4">
        <f>Table8[[#This Row],[Unit_price]]*Table8[[#This Row],[Quantity_sold]]</f>
        <v>336</v>
      </c>
      <c r="I412" t="str">
        <f>_xlfn.XLOOKUP(Table8[[#This Row],[orderId]],orders[orderID],orders[customerID],"not seen",0)</f>
        <v>RATTC</v>
      </c>
      <c r="J412">
        <f>_xlfn.XLOOKUP(Table8[[#This Row],[orderId]],orders[orderID],orders[employeeID],"not found",0)</f>
        <v>1</v>
      </c>
      <c r="K412" t="str">
        <f>_xlfn.XLOOKUP(Table8[[#This Row],[Employee_id]],employees[employeeID],employees[employeeName],"Not found",0)</f>
        <v>Nancy Davolio</v>
      </c>
      <c r="L412" s="1">
        <f>_xlfn.XLOOKUP(Table8[[#This Row],[orderId]],orders[orderID],orders[orderDate],"not found",0)</f>
        <v>41640</v>
      </c>
      <c r="M412" s="1">
        <f>VLOOKUP(Table8[[#This Row],[orderId]],orders[],6,0)</f>
        <v>41649</v>
      </c>
      <c r="N412">
        <f>Table8[[#This Row],[Shipped date]]-Table8[[#This Row],[order_date]]</f>
        <v>9</v>
      </c>
    </row>
    <row r="413" spans="1:14" x14ac:dyDescent="0.35">
      <c r="A413" s="3">
        <v>10401</v>
      </c>
      <c r="B413" s="12">
        <v>71</v>
      </c>
      <c r="C413" s="6">
        <v>17.2</v>
      </c>
      <c r="D413" s="9">
        <v>60</v>
      </c>
      <c r="E413" s="2" t="str">
        <f>_xlfn.XLOOKUP(B413,products[productID],products[productName],"Not available",0)</f>
        <v>Flotemysost</v>
      </c>
      <c r="F413">
        <f>_xlfn.XLOOKUP(B413,products[productID],products[categoryID],"Not found",0)</f>
        <v>4</v>
      </c>
      <c r="G413" t="str">
        <f>_xlfn.XLOOKUP(F413,categories[categoryID],categories[categoryName],"not found",0)</f>
        <v>Dairy Products</v>
      </c>
      <c r="H413" s="4">
        <f>Table8[[#This Row],[Unit_price]]*Table8[[#This Row],[Quantity_sold]]</f>
        <v>1032</v>
      </c>
      <c r="I413" t="str">
        <f>_xlfn.XLOOKUP(Table8[[#This Row],[orderId]],orders[orderID],orders[customerID],"not seen",0)</f>
        <v>RATTC</v>
      </c>
      <c r="J413">
        <f>_xlfn.XLOOKUP(Table8[[#This Row],[orderId]],orders[orderID],orders[employeeID],"not found",0)</f>
        <v>1</v>
      </c>
      <c r="K413" t="str">
        <f>_xlfn.XLOOKUP(Table8[[#This Row],[Employee_id]],employees[employeeID],employees[employeeName],"Not found",0)</f>
        <v>Nancy Davolio</v>
      </c>
      <c r="L413" s="1">
        <f>_xlfn.XLOOKUP(Table8[[#This Row],[orderId]],orders[orderID],orders[orderDate],"not found",0)</f>
        <v>41640</v>
      </c>
      <c r="M413" s="1">
        <f>VLOOKUP(Table8[[#This Row],[orderId]],orders[],6,0)</f>
        <v>41649</v>
      </c>
      <c r="N413">
        <f>Table8[[#This Row],[Shipped date]]-Table8[[#This Row],[order_date]]</f>
        <v>9</v>
      </c>
    </row>
    <row r="414" spans="1:14" x14ac:dyDescent="0.35">
      <c r="A414" s="2">
        <v>10402</v>
      </c>
      <c r="B414" s="11">
        <v>23</v>
      </c>
      <c r="C414" s="5">
        <v>7.2</v>
      </c>
      <c r="D414" s="8">
        <v>60</v>
      </c>
      <c r="E414" s="2" t="str">
        <f>_xlfn.XLOOKUP(B414,products[productID],products[productName],"Not available",0)</f>
        <v>Tunnbröd</v>
      </c>
      <c r="F414">
        <f>_xlfn.XLOOKUP(B414,products[productID],products[categoryID],"Not found",0)</f>
        <v>5</v>
      </c>
      <c r="G414" t="str">
        <f>_xlfn.XLOOKUP(F414,categories[categoryID],categories[categoryName],"not found",0)</f>
        <v>Grains &amp; Cereals</v>
      </c>
      <c r="H414" s="4">
        <f>Table8[[#This Row],[Unit_price]]*Table8[[#This Row],[Quantity_sold]]</f>
        <v>432</v>
      </c>
      <c r="I414" t="str">
        <f>_xlfn.XLOOKUP(Table8[[#This Row],[orderId]],orders[orderID],orders[customerID],"not seen",0)</f>
        <v>ERNSH</v>
      </c>
      <c r="J414">
        <f>_xlfn.XLOOKUP(Table8[[#This Row],[orderId]],orders[orderID],orders[employeeID],"not found",0)</f>
        <v>8</v>
      </c>
      <c r="K414" t="str">
        <f>_xlfn.XLOOKUP(Table8[[#This Row],[Employee_id]],employees[employeeID],employees[employeeName],"Not found",0)</f>
        <v>Laura Callahan</v>
      </c>
      <c r="L414" s="1">
        <f>_xlfn.XLOOKUP(Table8[[#This Row],[orderId]],orders[orderID],orders[orderDate],"not found",0)</f>
        <v>41641</v>
      </c>
      <c r="M414" s="1">
        <f>VLOOKUP(Table8[[#This Row],[orderId]],orders[],6,0)</f>
        <v>41649</v>
      </c>
      <c r="N414">
        <f>Table8[[#This Row],[Shipped date]]-Table8[[#This Row],[order_date]]</f>
        <v>8</v>
      </c>
    </row>
    <row r="415" spans="1:14" x14ac:dyDescent="0.35">
      <c r="A415" s="3">
        <v>10402</v>
      </c>
      <c r="B415" s="12">
        <v>63</v>
      </c>
      <c r="C415" s="6">
        <v>35.1</v>
      </c>
      <c r="D415" s="9">
        <v>65</v>
      </c>
      <c r="E415" s="2" t="str">
        <f>_xlfn.XLOOKUP(B415,products[productID],products[productName],"Not available",0)</f>
        <v>Vegie-spread</v>
      </c>
      <c r="F415">
        <f>_xlfn.XLOOKUP(B415,products[productID],products[categoryID],"Not found",0)</f>
        <v>2</v>
      </c>
      <c r="G415" t="str">
        <f>_xlfn.XLOOKUP(F415,categories[categoryID],categories[categoryName],"not found",0)</f>
        <v>Condiments</v>
      </c>
      <c r="H415" s="4">
        <f>Table8[[#This Row],[Unit_price]]*Table8[[#This Row],[Quantity_sold]]</f>
        <v>2281.5</v>
      </c>
      <c r="I415" t="str">
        <f>_xlfn.XLOOKUP(Table8[[#This Row],[orderId]],orders[orderID],orders[customerID],"not seen",0)</f>
        <v>ERNSH</v>
      </c>
      <c r="J415">
        <f>_xlfn.XLOOKUP(Table8[[#This Row],[orderId]],orders[orderID],orders[employeeID],"not found",0)</f>
        <v>8</v>
      </c>
      <c r="K415" t="str">
        <f>_xlfn.XLOOKUP(Table8[[#This Row],[Employee_id]],employees[employeeID],employees[employeeName],"Not found",0)</f>
        <v>Laura Callahan</v>
      </c>
      <c r="L415" s="1">
        <f>_xlfn.XLOOKUP(Table8[[#This Row],[orderId]],orders[orderID],orders[orderDate],"not found",0)</f>
        <v>41641</v>
      </c>
      <c r="M415" s="1">
        <f>VLOOKUP(Table8[[#This Row],[orderId]],orders[],6,0)</f>
        <v>41649</v>
      </c>
      <c r="N415">
        <f>Table8[[#This Row],[Shipped date]]-Table8[[#This Row],[order_date]]</f>
        <v>8</v>
      </c>
    </row>
    <row r="416" spans="1:14" x14ac:dyDescent="0.35">
      <c r="A416" s="2">
        <v>10403</v>
      </c>
      <c r="B416" s="11">
        <v>16</v>
      </c>
      <c r="C416" s="5">
        <v>13.9</v>
      </c>
      <c r="D416" s="8">
        <v>21</v>
      </c>
      <c r="E416" s="2" t="str">
        <f>_xlfn.XLOOKUP(B416,products[productID],products[productName],"Not available",0)</f>
        <v>Pavlova</v>
      </c>
      <c r="F416">
        <f>_xlfn.XLOOKUP(B416,products[productID],products[categoryID],"Not found",0)</f>
        <v>3</v>
      </c>
      <c r="G416" t="str">
        <f>_xlfn.XLOOKUP(F416,categories[categoryID],categories[categoryName],"not found",0)</f>
        <v>Confections</v>
      </c>
      <c r="H416" s="4">
        <f>Table8[[#This Row],[Unit_price]]*Table8[[#This Row],[Quantity_sold]]</f>
        <v>291.90000000000003</v>
      </c>
      <c r="I416" t="str">
        <f>_xlfn.XLOOKUP(Table8[[#This Row],[orderId]],orders[orderID],orders[customerID],"not seen",0)</f>
        <v>ERNSH</v>
      </c>
      <c r="J416">
        <f>_xlfn.XLOOKUP(Table8[[#This Row],[orderId]],orders[orderID],orders[employeeID],"not found",0)</f>
        <v>4</v>
      </c>
      <c r="K416" t="str">
        <f>_xlfn.XLOOKUP(Table8[[#This Row],[Employee_id]],employees[employeeID],employees[employeeName],"Not found",0)</f>
        <v>Margaret Peacock</v>
      </c>
      <c r="L416" s="1">
        <f>_xlfn.XLOOKUP(Table8[[#This Row],[orderId]],orders[orderID],orders[orderDate],"not found",0)</f>
        <v>41642</v>
      </c>
      <c r="M416" s="1">
        <f>VLOOKUP(Table8[[#This Row],[orderId]],orders[],6,0)</f>
        <v>41648</v>
      </c>
      <c r="N416">
        <f>Table8[[#This Row],[Shipped date]]-Table8[[#This Row],[order_date]]</f>
        <v>6</v>
      </c>
    </row>
    <row r="417" spans="1:14" x14ac:dyDescent="0.35">
      <c r="A417" s="3">
        <v>10403</v>
      </c>
      <c r="B417" s="12">
        <v>48</v>
      </c>
      <c r="C417" s="6">
        <v>10.199999999999999</v>
      </c>
      <c r="D417" s="9">
        <v>70</v>
      </c>
      <c r="E417" s="2" t="str">
        <f>_xlfn.XLOOKUP(B417,products[productID],products[productName],"Not available",0)</f>
        <v>Chocolade</v>
      </c>
      <c r="F417">
        <f>_xlfn.XLOOKUP(B417,products[productID],products[categoryID],"Not found",0)</f>
        <v>3</v>
      </c>
      <c r="G417" t="str">
        <f>_xlfn.XLOOKUP(F417,categories[categoryID],categories[categoryName],"not found",0)</f>
        <v>Confections</v>
      </c>
      <c r="H417" s="4">
        <f>Table8[[#This Row],[Unit_price]]*Table8[[#This Row],[Quantity_sold]]</f>
        <v>714</v>
      </c>
      <c r="I417" t="str">
        <f>_xlfn.XLOOKUP(Table8[[#This Row],[orderId]],orders[orderID],orders[customerID],"not seen",0)</f>
        <v>ERNSH</v>
      </c>
      <c r="J417">
        <f>_xlfn.XLOOKUP(Table8[[#This Row],[orderId]],orders[orderID],orders[employeeID],"not found",0)</f>
        <v>4</v>
      </c>
      <c r="K417" t="str">
        <f>_xlfn.XLOOKUP(Table8[[#This Row],[Employee_id]],employees[employeeID],employees[employeeName],"Not found",0)</f>
        <v>Margaret Peacock</v>
      </c>
      <c r="L417" s="1">
        <f>_xlfn.XLOOKUP(Table8[[#This Row],[orderId]],orders[orderID],orders[orderDate],"not found",0)</f>
        <v>41642</v>
      </c>
      <c r="M417" s="1">
        <f>VLOOKUP(Table8[[#This Row],[orderId]],orders[],6,0)</f>
        <v>41648</v>
      </c>
      <c r="N417">
        <f>Table8[[#This Row],[Shipped date]]-Table8[[#This Row],[order_date]]</f>
        <v>6</v>
      </c>
    </row>
    <row r="418" spans="1:14" x14ac:dyDescent="0.35">
      <c r="A418" s="2">
        <v>10404</v>
      </c>
      <c r="B418" s="11">
        <v>26</v>
      </c>
      <c r="C418" s="5">
        <v>24.9</v>
      </c>
      <c r="D418" s="8">
        <v>30</v>
      </c>
      <c r="E418" s="2" t="str">
        <f>_xlfn.XLOOKUP(B418,products[productID],products[productName],"Not available",0)</f>
        <v>Gumbär Gummibärchen</v>
      </c>
      <c r="F418">
        <f>_xlfn.XLOOKUP(B418,products[productID],products[categoryID],"Not found",0)</f>
        <v>3</v>
      </c>
      <c r="G418" t="str">
        <f>_xlfn.XLOOKUP(F418,categories[categoryID],categories[categoryName],"not found",0)</f>
        <v>Confections</v>
      </c>
      <c r="H418" s="4">
        <f>Table8[[#This Row],[Unit_price]]*Table8[[#This Row],[Quantity_sold]]</f>
        <v>747</v>
      </c>
      <c r="I418" t="str">
        <f>_xlfn.XLOOKUP(Table8[[#This Row],[orderId]],orders[orderID],orders[customerID],"not seen",0)</f>
        <v>MAGAA</v>
      </c>
      <c r="J418">
        <f>_xlfn.XLOOKUP(Table8[[#This Row],[orderId]],orders[orderID],orders[employeeID],"not found",0)</f>
        <v>2</v>
      </c>
      <c r="K418" t="str">
        <f>_xlfn.XLOOKUP(Table8[[#This Row],[Employee_id]],employees[employeeID],employees[employeeName],"Not found",0)</f>
        <v>Andrew Fuller</v>
      </c>
      <c r="L418" s="1">
        <f>_xlfn.XLOOKUP(Table8[[#This Row],[orderId]],orders[orderID],orders[orderDate],"not found",0)</f>
        <v>41642</v>
      </c>
      <c r="M418" s="1">
        <f>VLOOKUP(Table8[[#This Row],[orderId]],orders[],6,0)</f>
        <v>41647</v>
      </c>
      <c r="N418">
        <f>Table8[[#This Row],[Shipped date]]-Table8[[#This Row],[order_date]]</f>
        <v>5</v>
      </c>
    </row>
    <row r="419" spans="1:14" x14ac:dyDescent="0.35">
      <c r="A419" s="3">
        <v>10404</v>
      </c>
      <c r="B419" s="12">
        <v>42</v>
      </c>
      <c r="C419" s="6">
        <v>11.2</v>
      </c>
      <c r="D419" s="9">
        <v>40</v>
      </c>
      <c r="E419" s="2" t="str">
        <f>_xlfn.XLOOKUP(B419,products[productID],products[productName],"Not available",0)</f>
        <v>Singaporean Hokkien Fried Mee</v>
      </c>
      <c r="F419">
        <f>_xlfn.XLOOKUP(B419,products[productID],products[categoryID],"Not found",0)</f>
        <v>5</v>
      </c>
      <c r="G419" t="str">
        <f>_xlfn.XLOOKUP(F419,categories[categoryID],categories[categoryName],"not found",0)</f>
        <v>Grains &amp; Cereals</v>
      </c>
      <c r="H419" s="4">
        <f>Table8[[#This Row],[Unit_price]]*Table8[[#This Row],[Quantity_sold]]</f>
        <v>448</v>
      </c>
      <c r="I419" t="str">
        <f>_xlfn.XLOOKUP(Table8[[#This Row],[orderId]],orders[orderID],orders[customerID],"not seen",0)</f>
        <v>MAGAA</v>
      </c>
      <c r="J419">
        <f>_xlfn.XLOOKUP(Table8[[#This Row],[orderId]],orders[orderID],orders[employeeID],"not found",0)</f>
        <v>2</v>
      </c>
      <c r="K419" t="str">
        <f>_xlfn.XLOOKUP(Table8[[#This Row],[Employee_id]],employees[employeeID],employees[employeeName],"Not found",0)</f>
        <v>Andrew Fuller</v>
      </c>
      <c r="L419" s="1">
        <f>_xlfn.XLOOKUP(Table8[[#This Row],[orderId]],orders[orderID],orders[orderDate],"not found",0)</f>
        <v>41642</v>
      </c>
      <c r="M419" s="1">
        <f>VLOOKUP(Table8[[#This Row],[orderId]],orders[],6,0)</f>
        <v>41647</v>
      </c>
      <c r="N419">
        <f>Table8[[#This Row],[Shipped date]]-Table8[[#This Row],[order_date]]</f>
        <v>5</v>
      </c>
    </row>
    <row r="420" spans="1:14" x14ac:dyDescent="0.35">
      <c r="A420" s="2">
        <v>10404</v>
      </c>
      <c r="B420" s="11">
        <v>49</v>
      </c>
      <c r="C420" s="5">
        <v>16</v>
      </c>
      <c r="D420" s="8">
        <v>30</v>
      </c>
      <c r="E420" s="2" t="str">
        <f>_xlfn.XLOOKUP(B420,products[productID],products[productName],"Not available",0)</f>
        <v>Maxilaku</v>
      </c>
      <c r="F420">
        <f>_xlfn.XLOOKUP(B420,products[productID],products[categoryID],"Not found",0)</f>
        <v>3</v>
      </c>
      <c r="G420" t="str">
        <f>_xlfn.XLOOKUP(F420,categories[categoryID],categories[categoryName],"not found",0)</f>
        <v>Confections</v>
      </c>
      <c r="H420" s="4">
        <f>Table8[[#This Row],[Unit_price]]*Table8[[#This Row],[Quantity_sold]]</f>
        <v>480</v>
      </c>
      <c r="I420" t="str">
        <f>_xlfn.XLOOKUP(Table8[[#This Row],[orderId]],orders[orderID],orders[customerID],"not seen",0)</f>
        <v>MAGAA</v>
      </c>
      <c r="J420">
        <f>_xlfn.XLOOKUP(Table8[[#This Row],[orderId]],orders[orderID],orders[employeeID],"not found",0)</f>
        <v>2</v>
      </c>
      <c r="K420" t="str">
        <f>_xlfn.XLOOKUP(Table8[[#This Row],[Employee_id]],employees[employeeID],employees[employeeName],"Not found",0)</f>
        <v>Andrew Fuller</v>
      </c>
      <c r="L420" s="1">
        <f>_xlfn.XLOOKUP(Table8[[#This Row],[orderId]],orders[orderID],orders[orderDate],"not found",0)</f>
        <v>41642</v>
      </c>
      <c r="M420" s="1">
        <f>VLOOKUP(Table8[[#This Row],[orderId]],orders[],6,0)</f>
        <v>41647</v>
      </c>
      <c r="N420">
        <f>Table8[[#This Row],[Shipped date]]-Table8[[#This Row],[order_date]]</f>
        <v>5</v>
      </c>
    </row>
    <row r="421" spans="1:14" x14ac:dyDescent="0.35">
      <c r="A421" s="3">
        <v>10405</v>
      </c>
      <c r="B421" s="12">
        <v>3</v>
      </c>
      <c r="C421" s="6">
        <v>8</v>
      </c>
      <c r="D421" s="9">
        <v>50</v>
      </c>
      <c r="E421" s="2" t="str">
        <f>_xlfn.XLOOKUP(B421,products[productID],products[productName],"Not available",0)</f>
        <v>Aniseed Syrup</v>
      </c>
      <c r="F421">
        <f>_xlfn.XLOOKUP(B421,products[productID],products[categoryID],"Not found",0)</f>
        <v>2</v>
      </c>
      <c r="G421" t="str">
        <f>_xlfn.XLOOKUP(F421,categories[categoryID],categories[categoryName],"not found",0)</f>
        <v>Condiments</v>
      </c>
      <c r="H421" s="4">
        <f>Table8[[#This Row],[Unit_price]]*Table8[[#This Row],[Quantity_sold]]</f>
        <v>400</v>
      </c>
      <c r="I421" t="str">
        <f>_xlfn.XLOOKUP(Table8[[#This Row],[orderId]],orders[orderID],orders[customerID],"not seen",0)</f>
        <v>LINOD</v>
      </c>
      <c r="J421">
        <f>_xlfn.XLOOKUP(Table8[[#This Row],[orderId]],orders[orderID],orders[employeeID],"not found",0)</f>
        <v>1</v>
      </c>
      <c r="K421" t="str">
        <f>_xlfn.XLOOKUP(Table8[[#This Row],[Employee_id]],employees[employeeID],employees[employeeName],"Not found",0)</f>
        <v>Nancy Davolio</v>
      </c>
      <c r="L421" s="1">
        <f>_xlfn.XLOOKUP(Table8[[#This Row],[orderId]],orders[orderID],orders[orderDate],"not found",0)</f>
        <v>41645</v>
      </c>
      <c r="M421" s="1">
        <f>VLOOKUP(Table8[[#This Row],[orderId]],orders[],6,0)</f>
        <v>41661</v>
      </c>
      <c r="N421">
        <f>Table8[[#This Row],[Shipped date]]-Table8[[#This Row],[order_date]]</f>
        <v>16</v>
      </c>
    </row>
    <row r="422" spans="1:14" x14ac:dyDescent="0.35">
      <c r="A422" s="2">
        <v>10406</v>
      </c>
      <c r="B422" s="11">
        <v>1</v>
      </c>
      <c r="C422" s="5">
        <v>14.4</v>
      </c>
      <c r="D422" s="8">
        <v>10</v>
      </c>
      <c r="E422" s="2" t="str">
        <f>_xlfn.XLOOKUP(B422,products[productID],products[productName],"Not available",0)</f>
        <v>Chai</v>
      </c>
      <c r="F422">
        <f>_xlfn.XLOOKUP(B422,products[productID],products[categoryID],"Not found",0)</f>
        <v>1</v>
      </c>
      <c r="G422" t="str">
        <f>_xlfn.XLOOKUP(F422,categories[categoryID],categories[categoryName],"not found",0)</f>
        <v>Beverages</v>
      </c>
      <c r="H422" s="4">
        <f>Table8[[#This Row],[Unit_price]]*Table8[[#This Row],[Quantity_sold]]</f>
        <v>144</v>
      </c>
      <c r="I422" t="str">
        <f>_xlfn.XLOOKUP(Table8[[#This Row],[orderId]],orders[orderID],orders[customerID],"not seen",0)</f>
        <v>QUEEN</v>
      </c>
      <c r="J422">
        <f>_xlfn.XLOOKUP(Table8[[#This Row],[orderId]],orders[orderID],orders[employeeID],"not found",0)</f>
        <v>7</v>
      </c>
      <c r="K422" t="str">
        <f>_xlfn.XLOOKUP(Table8[[#This Row],[Employee_id]],employees[employeeID],employees[employeeName],"Not found",0)</f>
        <v>Robert King</v>
      </c>
      <c r="L422" s="1">
        <f>_xlfn.XLOOKUP(Table8[[#This Row],[orderId]],orders[orderID],orders[orderDate],"not found",0)</f>
        <v>41646</v>
      </c>
      <c r="M422" s="1">
        <f>VLOOKUP(Table8[[#This Row],[orderId]],orders[],6,0)</f>
        <v>41652</v>
      </c>
      <c r="N422">
        <f>Table8[[#This Row],[Shipped date]]-Table8[[#This Row],[order_date]]</f>
        <v>6</v>
      </c>
    </row>
    <row r="423" spans="1:14" x14ac:dyDescent="0.35">
      <c r="A423" s="3">
        <v>10406</v>
      </c>
      <c r="B423" s="12">
        <v>21</v>
      </c>
      <c r="C423" s="6">
        <v>8</v>
      </c>
      <c r="D423" s="9">
        <v>30</v>
      </c>
      <c r="E423" s="2" t="str">
        <f>_xlfn.XLOOKUP(B423,products[productID],products[productName],"Not available",0)</f>
        <v>Sir Rodney's Scones</v>
      </c>
      <c r="F423">
        <f>_xlfn.XLOOKUP(B423,products[productID],products[categoryID],"Not found",0)</f>
        <v>3</v>
      </c>
      <c r="G423" t="str">
        <f>_xlfn.XLOOKUP(F423,categories[categoryID],categories[categoryName],"not found",0)</f>
        <v>Confections</v>
      </c>
      <c r="H423" s="4">
        <f>Table8[[#This Row],[Unit_price]]*Table8[[#This Row],[Quantity_sold]]</f>
        <v>240</v>
      </c>
      <c r="I423" t="str">
        <f>_xlfn.XLOOKUP(Table8[[#This Row],[orderId]],orders[orderID],orders[customerID],"not seen",0)</f>
        <v>QUEEN</v>
      </c>
      <c r="J423">
        <f>_xlfn.XLOOKUP(Table8[[#This Row],[orderId]],orders[orderID],orders[employeeID],"not found",0)</f>
        <v>7</v>
      </c>
      <c r="K423" t="str">
        <f>_xlfn.XLOOKUP(Table8[[#This Row],[Employee_id]],employees[employeeID],employees[employeeName],"Not found",0)</f>
        <v>Robert King</v>
      </c>
      <c r="L423" s="1">
        <f>_xlfn.XLOOKUP(Table8[[#This Row],[orderId]],orders[orderID],orders[orderDate],"not found",0)</f>
        <v>41646</v>
      </c>
      <c r="M423" s="1">
        <f>VLOOKUP(Table8[[#This Row],[orderId]],orders[],6,0)</f>
        <v>41652</v>
      </c>
      <c r="N423">
        <f>Table8[[#This Row],[Shipped date]]-Table8[[#This Row],[order_date]]</f>
        <v>6</v>
      </c>
    </row>
    <row r="424" spans="1:14" x14ac:dyDescent="0.35">
      <c r="A424" s="2">
        <v>10406</v>
      </c>
      <c r="B424" s="11">
        <v>28</v>
      </c>
      <c r="C424" s="5">
        <v>36.4</v>
      </c>
      <c r="D424" s="8">
        <v>42</v>
      </c>
      <c r="E424" s="2" t="str">
        <f>_xlfn.XLOOKUP(B424,products[productID],products[productName],"Not available",0)</f>
        <v>Rössle Sauerkraut</v>
      </c>
      <c r="F424">
        <f>_xlfn.XLOOKUP(B424,products[productID],products[categoryID],"Not found",0)</f>
        <v>7</v>
      </c>
      <c r="G424" t="str">
        <f>_xlfn.XLOOKUP(F424,categories[categoryID],categories[categoryName],"not found",0)</f>
        <v>Produce</v>
      </c>
      <c r="H424" s="4">
        <f>Table8[[#This Row],[Unit_price]]*Table8[[#This Row],[Quantity_sold]]</f>
        <v>1528.8</v>
      </c>
      <c r="I424" t="str">
        <f>_xlfn.XLOOKUP(Table8[[#This Row],[orderId]],orders[orderID],orders[customerID],"not seen",0)</f>
        <v>QUEEN</v>
      </c>
      <c r="J424">
        <f>_xlfn.XLOOKUP(Table8[[#This Row],[orderId]],orders[orderID],orders[employeeID],"not found",0)</f>
        <v>7</v>
      </c>
      <c r="K424" t="str">
        <f>_xlfn.XLOOKUP(Table8[[#This Row],[Employee_id]],employees[employeeID],employees[employeeName],"Not found",0)</f>
        <v>Robert King</v>
      </c>
      <c r="L424" s="1">
        <f>_xlfn.XLOOKUP(Table8[[#This Row],[orderId]],orders[orderID],orders[orderDate],"not found",0)</f>
        <v>41646</v>
      </c>
      <c r="M424" s="1">
        <f>VLOOKUP(Table8[[#This Row],[orderId]],orders[],6,0)</f>
        <v>41652</v>
      </c>
      <c r="N424">
        <f>Table8[[#This Row],[Shipped date]]-Table8[[#This Row],[order_date]]</f>
        <v>6</v>
      </c>
    </row>
    <row r="425" spans="1:14" x14ac:dyDescent="0.35">
      <c r="A425" s="3">
        <v>10406</v>
      </c>
      <c r="B425" s="12">
        <v>36</v>
      </c>
      <c r="C425" s="6">
        <v>15.2</v>
      </c>
      <c r="D425" s="9">
        <v>5</v>
      </c>
      <c r="E425" s="2" t="str">
        <f>_xlfn.XLOOKUP(B425,products[productID],products[productName],"Not available",0)</f>
        <v>Inlagd Sill</v>
      </c>
      <c r="F425">
        <f>_xlfn.XLOOKUP(B425,products[productID],products[categoryID],"Not found",0)</f>
        <v>8</v>
      </c>
      <c r="G425" t="str">
        <f>_xlfn.XLOOKUP(F425,categories[categoryID],categories[categoryName],"not found",0)</f>
        <v>Seafood</v>
      </c>
      <c r="H425" s="4">
        <f>Table8[[#This Row],[Unit_price]]*Table8[[#This Row],[Quantity_sold]]</f>
        <v>76</v>
      </c>
      <c r="I425" t="str">
        <f>_xlfn.XLOOKUP(Table8[[#This Row],[orderId]],orders[orderID],orders[customerID],"not seen",0)</f>
        <v>QUEEN</v>
      </c>
      <c r="J425">
        <f>_xlfn.XLOOKUP(Table8[[#This Row],[orderId]],orders[orderID],orders[employeeID],"not found",0)</f>
        <v>7</v>
      </c>
      <c r="K425" t="str">
        <f>_xlfn.XLOOKUP(Table8[[#This Row],[Employee_id]],employees[employeeID],employees[employeeName],"Not found",0)</f>
        <v>Robert King</v>
      </c>
      <c r="L425" s="1">
        <f>_xlfn.XLOOKUP(Table8[[#This Row],[orderId]],orders[orderID],orders[orderDate],"not found",0)</f>
        <v>41646</v>
      </c>
      <c r="M425" s="1">
        <f>VLOOKUP(Table8[[#This Row],[orderId]],orders[],6,0)</f>
        <v>41652</v>
      </c>
      <c r="N425">
        <f>Table8[[#This Row],[Shipped date]]-Table8[[#This Row],[order_date]]</f>
        <v>6</v>
      </c>
    </row>
    <row r="426" spans="1:14" x14ac:dyDescent="0.35">
      <c r="A426" s="2">
        <v>10406</v>
      </c>
      <c r="B426" s="11">
        <v>40</v>
      </c>
      <c r="C426" s="5">
        <v>14.7</v>
      </c>
      <c r="D426" s="8">
        <v>2</v>
      </c>
      <c r="E426" s="2" t="str">
        <f>_xlfn.XLOOKUP(B426,products[productID],products[productName],"Not available",0)</f>
        <v>Boston Crab Meat</v>
      </c>
      <c r="F426">
        <f>_xlfn.XLOOKUP(B426,products[productID],products[categoryID],"Not found",0)</f>
        <v>8</v>
      </c>
      <c r="G426" t="str">
        <f>_xlfn.XLOOKUP(F426,categories[categoryID],categories[categoryName],"not found",0)</f>
        <v>Seafood</v>
      </c>
      <c r="H426" s="4">
        <f>Table8[[#This Row],[Unit_price]]*Table8[[#This Row],[Quantity_sold]]</f>
        <v>29.4</v>
      </c>
      <c r="I426" t="str">
        <f>_xlfn.XLOOKUP(Table8[[#This Row],[orderId]],orders[orderID],orders[customerID],"not seen",0)</f>
        <v>QUEEN</v>
      </c>
      <c r="J426">
        <f>_xlfn.XLOOKUP(Table8[[#This Row],[orderId]],orders[orderID],orders[employeeID],"not found",0)</f>
        <v>7</v>
      </c>
      <c r="K426" t="str">
        <f>_xlfn.XLOOKUP(Table8[[#This Row],[Employee_id]],employees[employeeID],employees[employeeName],"Not found",0)</f>
        <v>Robert King</v>
      </c>
      <c r="L426" s="1">
        <f>_xlfn.XLOOKUP(Table8[[#This Row],[orderId]],orders[orderID],orders[orderDate],"not found",0)</f>
        <v>41646</v>
      </c>
      <c r="M426" s="1">
        <f>VLOOKUP(Table8[[#This Row],[orderId]],orders[],6,0)</f>
        <v>41652</v>
      </c>
      <c r="N426">
        <f>Table8[[#This Row],[Shipped date]]-Table8[[#This Row],[order_date]]</f>
        <v>6</v>
      </c>
    </row>
    <row r="427" spans="1:14" x14ac:dyDescent="0.35">
      <c r="A427" s="3">
        <v>10407</v>
      </c>
      <c r="B427" s="12">
        <v>11</v>
      </c>
      <c r="C427" s="6">
        <v>16.8</v>
      </c>
      <c r="D427" s="9">
        <v>30</v>
      </c>
      <c r="E427" s="2" t="str">
        <f>_xlfn.XLOOKUP(B427,products[productID],products[productName],"Not available",0)</f>
        <v>Queso Cabrales</v>
      </c>
      <c r="F427">
        <f>_xlfn.XLOOKUP(B427,products[productID],products[categoryID],"Not found",0)</f>
        <v>4</v>
      </c>
      <c r="G427" t="str">
        <f>_xlfn.XLOOKUP(F427,categories[categoryID],categories[categoryName],"not found",0)</f>
        <v>Dairy Products</v>
      </c>
      <c r="H427" s="4">
        <f>Table8[[#This Row],[Unit_price]]*Table8[[#This Row],[Quantity_sold]]</f>
        <v>504</v>
      </c>
      <c r="I427" t="str">
        <f>_xlfn.XLOOKUP(Table8[[#This Row],[orderId]],orders[orderID],orders[customerID],"not seen",0)</f>
        <v>OTTIK</v>
      </c>
      <c r="J427">
        <f>_xlfn.XLOOKUP(Table8[[#This Row],[orderId]],orders[orderID],orders[employeeID],"not found",0)</f>
        <v>2</v>
      </c>
      <c r="K427" t="str">
        <f>_xlfn.XLOOKUP(Table8[[#This Row],[Employee_id]],employees[employeeID],employees[employeeName],"Not found",0)</f>
        <v>Andrew Fuller</v>
      </c>
      <c r="L427" s="1">
        <f>_xlfn.XLOOKUP(Table8[[#This Row],[orderId]],orders[orderID],orders[orderDate],"not found",0)</f>
        <v>41646</v>
      </c>
      <c r="M427" s="1">
        <f>VLOOKUP(Table8[[#This Row],[orderId]],orders[],6,0)</f>
        <v>41669</v>
      </c>
      <c r="N427">
        <f>Table8[[#This Row],[Shipped date]]-Table8[[#This Row],[order_date]]</f>
        <v>23</v>
      </c>
    </row>
    <row r="428" spans="1:14" x14ac:dyDescent="0.35">
      <c r="A428" s="2">
        <v>10407</v>
      </c>
      <c r="B428" s="11">
        <v>69</v>
      </c>
      <c r="C428" s="5">
        <v>28.8</v>
      </c>
      <c r="D428" s="8">
        <v>15</v>
      </c>
      <c r="E428" s="2" t="str">
        <f>_xlfn.XLOOKUP(B428,products[productID],products[productName],"Not available",0)</f>
        <v>Gudbrandsdalsost</v>
      </c>
      <c r="F428">
        <f>_xlfn.XLOOKUP(B428,products[productID],products[categoryID],"Not found",0)</f>
        <v>4</v>
      </c>
      <c r="G428" t="str">
        <f>_xlfn.XLOOKUP(F428,categories[categoryID],categories[categoryName],"not found",0)</f>
        <v>Dairy Products</v>
      </c>
      <c r="H428" s="4">
        <f>Table8[[#This Row],[Unit_price]]*Table8[[#This Row],[Quantity_sold]]</f>
        <v>432</v>
      </c>
      <c r="I428" t="str">
        <f>_xlfn.XLOOKUP(Table8[[#This Row],[orderId]],orders[orderID],orders[customerID],"not seen",0)</f>
        <v>OTTIK</v>
      </c>
      <c r="J428">
        <f>_xlfn.XLOOKUP(Table8[[#This Row],[orderId]],orders[orderID],orders[employeeID],"not found",0)</f>
        <v>2</v>
      </c>
      <c r="K428" t="str">
        <f>_xlfn.XLOOKUP(Table8[[#This Row],[Employee_id]],employees[employeeID],employees[employeeName],"Not found",0)</f>
        <v>Andrew Fuller</v>
      </c>
      <c r="L428" s="1">
        <f>_xlfn.XLOOKUP(Table8[[#This Row],[orderId]],orders[orderID],orders[orderDate],"not found",0)</f>
        <v>41646</v>
      </c>
      <c r="M428" s="1">
        <f>VLOOKUP(Table8[[#This Row],[orderId]],orders[],6,0)</f>
        <v>41669</v>
      </c>
      <c r="N428">
        <f>Table8[[#This Row],[Shipped date]]-Table8[[#This Row],[order_date]]</f>
        <v>23</v>
      </c>
    </row>
    <row r="429" spans="1:14" x14ac:dyDescent="0.35">
      <c r="A429" s="3">
        <v>10407</v>
      </c>
      <c r="B429" s="12">
        <v>71</v>
      </c>
      <c r="C429" s="6">
        <v>17.2</v>
      </c>
      <c r="D429" s="9">
        <v>15</v>
      </c>
      <c r="E429" s="2" t="str">
        <f>_xlfn.XLOOKUP(B429,products[productID],products[productName],"Not available",0)</f>
        <v>Flotemysost</v>
      </c>
      <c r="F429">
        <f>_xlfn.XLOOKUP(B429,products[productID],products[categoryID],"Not found",0)</f>
        <v>4</v>
      </c>
      <c r="G429" t="str">
        <f>_xlfn.XLOOKUP(F429,categories[categoryID],categories[categoryName],"not found",0)</f>
        <v>Dairy Products</v>
      </c>
      <c r="H429" s="4">
        <f>Table8[[#This Row],[Unit_price]]*Table8[[#This Row],[Quantity_sold]]</f>
        <v>258</v>
      </c>
      <c r="I429" t="str">
        <f>_xlfn.XLOOKUP(Table8[[#This Row],[orderId]],orders[orderID],orders[customerID],"not seen",0)</f>
        <v>OTTIK</v>
      </c>
      <c r="J429">
        <f>_xlfn.XLOOKUP(Table8[[#This Row],[orderId]],orders[orderID],orders[employeeID],"not found",0)</f>
        <v>2</v>
      </c>
      <c r="K429" t="str">
        <f>_xlfn.XLOOKUP(Table8[[#This Row],[Employee_id]],employees[employeeID],employees[employeeName],"Not found",0)</f>
        <v>Andrew Fuller</v>
      </c>
      <c r="L429" s="1">
        <f>_xlfn.XLOOKUP(Table8[[#This Row],[orderId]],orders[orderID],orders[orderDate],"not found",0)</f>
        <v>41646</v>
      </c>
      <c r="M429" s="1">
        <f>VLOOKUP(Table8[[#This Row],[orderId]],orders[],6,0)</f>
        <v>41669</v>
      </c>
      <c r="N429">
        <f>Table8[[#This Row],[Shipped date]]-Table8[[#This Row],[order_date]]</f>
        <v>23</v>
      </c>
    </row>
    <row r="430" spans="1:14" x14ac:dyDescent="0.35">
      <c r="A430" s="2">
        <v>10408</v>
      </c>
      <c r="B430" s="11">
        <v>37</v>
      </c>
      <c r="C430" s="5">
        <v>20.8</v>
      </c>
      <c r="D430" s="8">
        <v>10</v>
      </c>
      <c r="E430" s="2" t="str">
        <f>_xlfn.XLOOKUP(B430,products[productID],products[productName],"Not available",0)</f>
        <v>Gravad lax</v>
      </c>
      <c r="F430">
        <f>_xlfn.XLOOKUP(B430,products[productID],products[categoryID],"Not found",0)</f>
        <v>8</v>
      </c>
      <c r="G430" t="str">
        <f>_xlfn.XLOOKUP(F430,categories[categoryID],categories[categoryName],"not found",0)</f>
        <v>Seafood</v>
      </c>
      <c r="H430" s="4">
        <f>Table8[[#This Row],[Unit_price]]*Table8[[#This Row],[Quantity_sold]]</f>
        <v>208</v>
      </c>
      <c r="I430" t="str">
        <f>_xlfn.XLOOKUP(Table8[[#This Row],[orderId]],orders[orderID],orders[customerID],"not seen",0)</f>
        <v>FOLIG</v>
      </c>
      <c r="J430">
        <f>_xlfn.XLOOKUP(Table8[[#This Row],[orderId]],orders[orderID],orders[employeeID],"not found",0)</f>
        <v>8</v>
      </c>
      <c r="K430" t="str">
        <f>_xlfn.XLOOKUP(Table8[[#This Row],[Employee_id]],employees[employeeID],employees[employeeName],"Not found",0)</f>
        <v>Laura Callahan</v>
      </c>
      <c r="L430" s="1">
        <f>_xlfn.XLOOKUP(Table8[[#This Row],[orderId]],orders[orderID],orders[orderDate],"not found",0)</f>
        <v>41647</v>
      </c>
      <c r="M430" s="1">
        <f>VLOOKUP(Table8[[#This Row],[orderId]],orders[],6,0)</f>
        <v>41653</v>
      </c>
      <c r="N430">
        <f>Table8[[#This Row],[Shipped date]]-Table8[[#This Row],[order_date]]</f>
        <v>6</v>
      </c>
    </row>
    <row r="431" spans="1:14" x14ac:dyDescent="0.35">
      <c r="A431" s="3">
        <v>10408</v>
      </c>
      <c r="B431" s="12">
        <v>54</v>
      </c>
      <c r="C431" s="6">
        <v>5.9</v>
      </c>
      <c r="D431" s="9">
        <v>6</v>
      </c>
      <c r="E431" s="2" t="str">
        <f>_xlfn.XLOOKUP(B431,products[productID],products[productName],"Not available",0)</f>
        <v>Tourtière</v>
      </c>
      <c r="F431">
        <f>_xlfn.XLOOKUP(B431,products[productID],products[categoryID],"Not found",0)</f>
        <v>6</v>
      </c>
      <c r="G431" t="str">
        <f>_xlfn.XLOOKUP(F431,categories[categoryID],categories[categoryName],"not found",0)</f>
        <v>Meat &amp; Poultry</v>
      </c>
      <c r="H431" s="4">
        <f>Table8[[#This Row],[Unit_price]]*Table8[[#This Row],[Quantity_sold]]</f>
        <v>35.400000000000006</v>
      </c>
      <c r="I431" t="str">
        <f>_xlfn.XLOOKUP(Table8[[#This Row],[orderId]],orders[orderID],orders[customerID],"not seen",0)</f>
        <v>FOLIG</v>
      </c>
      <c r="J431">
        <f>_xlfn.XLOOKUP(Table8[[#This Row],[orderId]],orders[orderID],orders[employeeID],"not found",0)</f>
        <v>8</v>
      </c>
      <c r="K431" t="str">
        <f>_xlfn.XLOOKUP(Table8[[#This Row],[Employee_id]],employees[employeeID],employees[employeeName],"Not found",0)</f>
        <v>Laura Callahan</v>
      </c>
      <c r="L431" s="1">
        <f>_xlfn.XLOOKUP(Table8[[#This Row],[orderId]],orders[orderID],orders[orderDate],"not found",0)</f>
        <v>41647</v>
      </c>
      <c r="M431" s="1">
        <f>VLOOKUP(Table8[[#This Row],[orderId]],orders[],6,0)</f>
        <v>41653</v>
      </c>
      <c r="N431">
        <f>Table8[[#This Row],[Shipped date]]-Table8[[#This Row],[order_date]]</f>
        <v>6</v>
      </c>
    </row>
    <row r="432" spans="1:14" x14ac:dyDescent="0.35">
      <c r="A432" s="2">
        <v>10408</v>
      </c>
      <c r="B432" s="11">
        <v>62</v>
      </c>
      <c r="C432" s="5">
        <v>39.4</v>
      </c>
      <c r="D432" s="8">
        <v>35</v>
      </c>
      <c r="E432" s="2" t="str">
        <f>_xlfn.XLOOKUP(B432,products[productID],products[productName],"Not available",0)</f>
        <v>Tarte au sucre</v>
      </c>
      <c r="F432">
        <f>_xlfn.XLOOKUP(B432,products[productID],products[categoryID],"Not found",0)</f>
        <v>3</v>
      </c>
      <c r="G432" t="str">
        <f>_xlfn.XLOOKUP(F432,categories[categoryID],categories[categoryName],"not found",0)</f>
        <v>Confections</v>
      </c>
      <c r="H432" s="4">
        <f>Table8[[#This Row],[Unit_price]]*Table8[[#This Row],[Quantity_sold]]</f>
        <v>1379</v>
      </c>
      <c r="I432" t="str">
        <f>_xlfn.XLOOKUP(Table8[[#This Row],[orderId]],orders[orderID],orders[customerID],"not seen",0)</f>
        <v>FOLIG</v>
      </c>
      <c r="J432">
        <f>_xlfn.XLOOKUP(Table8[[#This Row],[orderId]],orders[orderID],orders[employeeID],"not found",0)</f>
        <v>8</v>
      </c>
      <c r="K432" t="str">
        <f>_xlfn.XLOOKUP(Table8[[#This Row],[Employee_id]],employees[employeeID],employees[employeeName],"Not found",0)</f>
        <v>Laura Callahan</v>
      </c>
      <c r="L432" s="1">
        <f>_xlfn.XLOOKUP(Table8[[#This Row],[orderId]],orders[orderID],orders[orderDate],"not found",0)</f>
        <v>41647</v>
      </c>
      <c r="M432" s="1">
        <f>VLOOKUP(Table8[[#This Row],[orderId]],orders[],6,0)</f>
        <v>41653</v>
      </c>
      <c r="N432">
        <f>Table8[[#This Row],[Shipped date]]-Table8[[#This Row],[order_date]]</f>
        <v>6</v>
      </c>
    </row>
    <row r="433" spans="1:14" x14ac:dyDescent="0.35">
      <c r="A433" s="3">
        <v>10409</v>
      </c>
      <c r="B433" s="12">
        <v>14</v>
      </c>
      <c r="C433" s="6">
        <v>18.600000000000001</v>
      </c>
      <c r="D433" s="9">
        <v>12</v>
      </c>
      <c r="E433" s="2" t="str">
        <f>_xlfn.XLOOKUP(B433,products[productID],products[productName],"Not available",0)</f>
        <v>Tofu</v>
      </c>
      <c r="F433">
        <f>_xlfn.XLOOKUP(B433,products[productID],products[categoryID],"Not found",0)</f>
        <v>7</v>
      </c>
      <c r="G433" t="str">
        <f>_xlfn.XLOOKUP(F433,categories[categoryID],categories[categoryName],"not found",0)</f>
        <v>Produce</v>
      </c>
      <c r="H433" s="4">
        <f>Table8[[#This Row],[Unit_price]]*Table8[[#This Row],[Quantity_sold]]</f>
        <v>223.20000000000002</v>
      </c>
      <c r="I433" t="str">
        <f>_xlfn.XLOOKUP(Table8[[#This Row],[orderId]],orders[orderID],orders[customerID],"not seen",0)</f>
        <v>OCEAN</v>
      </c>
      <c r="J433">
        <f>_xlfn.XLOOKUP(Table8[[#This Row],[orderId]],orders[orderID],orders[employeeID],"not found",0)</f>
        <v>3</v>
      </c>
      <c r="K433" t="str">
        <f>_xlfn.XLOOKUP(Table8[[#This Row],[Employee_id]],employees[employeeID],employees[employeeName],"Not found",0)</f>
        <v>Janet Leverling</v>
      </c>
      <c r="L433" s="1">
        <f>_xlfn.XLOOKUP(Table8[[#This Row],[orderId]],orders[orderID],orders[orderDate],"not found",0)</f>
        <v>41648</v>
      </c>
      <c r="M433" s="1">
        <f>VLOOKUP(Table8[[#This Row],[orderId]],orders[],6,0)</f>
        <v>41653</v>
      </c>
      <c r="N433">
        <f>Table8[[#This Row],[Shipped date]]-Table8[[#This Row],[order_date]]</f>
        <v>5</v>
      </c>
    </row>
    <row r="434" spans="1:14" x14ac:dyDescent="0.35">
      <c r="A434" s="2">
        <v>10409</v>
      </c>
      <c r="B434" s="11">
        <v>21</v>
      </c>
      <c r="C434" s="5">
        <v>8</v>
      </c>
      <c r="D434" s="8">
        <v>12</v>
      </c>
      <c r="E434" s="2" t="str">
        <f>_xlfn.XLOOKUP(B434,products[productID],products[productName],"Not available",0)</f>
        <v>Sir Rodney's Scones</v>
      </c>
      <c r="F434">
        <f>_xlfn.XLOOKUP(B434,products[productID],products[categoryID],"Not found",0)</f>
        <v>3</v>
      </c>
      <c r="G434" t="str">
        <f>_xlfn.XLOOKUP(F434,categories[categoryID],categories[categoryName],"not found",0)</f>
        <v>Confections</v>
      </c>
      <c r="H434" s="4">
        <f>Table8[[#This Row],[Unit_price]]*Table8[[#This Row],[Quantity_sold]]</f>
        <v>96</v>
      </c>
      <c r="I434" t="str">
        <f>_xlfn.XLOOKUP(Table8[[#This Row],[orderId]],orders[orderID],orders[customerID],"not seen",0)</f>
        <v>OCEAN</v>
      </c>
      <c r="J434">
        <f>_xlfn.XLOOKUP(Table8[[#This Row],[orderId]],orders[orderID],orders[employeeID],"not found",0)</f>
        <v>3</v>
      </c>
      <c r="K434" t="str">
        <f>_xlfn.XLOOKUP(Table8[[#This Row],[Employee_id]],employees[employeeID],employees[employeeName],"Not found",0)</f>
        <v>Janet Leverling</v>
      </c>
      <c r="L434" s="1">
        <f>_xlfn.XLOOKUP(Table8[[#This Row],[orderId]],orders[orderID],orders[orderDate],"not found",0)</f>
        <v>41648</v>
      </c>
      <c r="M434" s="1">
        <f>VLOOKUP(Table8[[#This Row],[orderId]],orders[],6,0)</f>
        <v>41653</v>
      </c>
      <c r="N434">
        <f>Table8[[#This Row],[Shipped date]]-Table8[[#This Row],[order_date]]</f>
        <v>5</v>
      </c>
    </row>
    <row r="435" spans="1:14" x14ac:dyDescent="0.35">
      <c r="A435" s="3">
        <v>10410</v>
      </c>
      <c r="B435" s="12">
        <v>33</v>
      </c>
      <c r="C435" s="6">
        <v>2</v>
      </c>
      <c r="D435" s="9">
        <v>49</v>
      </c>
      <c r="E435" s="2" t="str">
        <f>_xlfn.XLOOKUP(B435,products[productID],products[productName],"Not available",0)</f>
        <v>Geitost</v>
      </c>
      <c r="F435">
        <f>_xlfn.XLOOKUP(B435,products[productID],products[categoryID],"Not found",0)</f>
        <v>4</v>
      </c>
      <c r="G435" t="str">
        <f>_xlfn.XLOOKUP(F435,categories[categoryID],categories[categoryName],"not found",0)</f>
        <v>Dairy Products</v>
      </c>
      <c r="H435" s="4">
        <f>Table8[[#This Row],[Unit_price]]*Table8[[#This Row],[Quantity_sold]]</f>
        <v>98</v>
      </c>
      <c r="I435" t="str">
        <f>_xlfn.XLOOKUP(Table8[[#This Row],[orderId]],orders[orderID],orders[customerID],"not seen",0)</f>
        <v>BOTTM</v>
      </c>
      <c r="J435">
        <f>_xlfn.XLOOKUP(Table8[[#This Row],[orderId]],orders[orderID],orders[employeeID],"not found",0)</f>
        <v>3</v>
      </c>
      <c r="K435" t="str">
        <f>_xlfn.XLOOKUP(Table8[[#This Row],[Employee_id]],employees[employeeID],employees[employeeName],"Not found",0)</f>
        <v>Janet Leverling</v>
      </c>
      <c r="L435" s="1">
        <f>_xlfn.XLOOKUP(Table8[[#This Row],[orderId]],orders[orderID],orders[orderDate],"not found",0)</f>
        <v>41649</v>
      </c>
      <c r="M435" s="1">
        <f>VLOOKUP(Table8[[#This Row],[orderId]],orders[],6,0)</f>
        <v>41654</v>
      </c>
      <c r="N435">
        <f>Table8[[#This Row],[Shipped date]]-Table8[[#This Row],[order_date]]</f>
        <v>5</v>
      </c>
    </row>
    <row r="436" spans="1:14" x14ac:dyDescent="0.35">
      <c r="A436" s="2">
        <v>10410</v>
      </c>
      <c r="B436" s="11">
        <v>59</v>
      </c>
      <c r="C436" s="5">
        <v>44</v>
      </c>
      <c r="D436" s="8">
        <v>16</v>
      </c>
      <c r="E436" s="2" t="str">
        <f>_xlfn.XLOOKUP(B436,products[productID],products[productName],"Not available",0)</f>
        <v>Raclette Courdavault</v>
      </c>
      <c r="F436">
        <f>_xlfn.XLOOKUP(B436,products[productID],products[categoryID],"Not found",0)</f>
        <v>4</v>
      </c>
      <c r="G436" t="str">
        <f>_xlfn.XLOOKUP(F436,categories[categoryID],categories[categoryName],"not found",0)</f>
        <v>Dairy Products</v>
      </c>
      <c r="H436" s="4">
        <f>Table8[[#This Row],[Unit_price]]*Table8[[#This Row],[Quantity_sold]]</f>
        <v>704</v>
      </c>
      <c r="I436" t="str">
        <f>_xlfn.XLOOKUP(Table8[[#This Row],[orderId]],orders[orderID],orders[customerID],"not seen",0)</f>
        <v>BOTTM</v>
      </c>
      <c r="J436">
        <f>_xlfn.XLOOKUP(Table8[[#This Row],[orderId]],orders[orderID],orders[employeeID],"not found",0)</f>
        <v>3</v>
      </c>
      <c r="K436" t="str">
        <f>_xlfn.XLOOKUP(Table8[[#This Row],[Employee_id]],employees[employeeID],employees[employeeName],"Not found",0)</f>
        <v>Janet Leverling</v>
      </c>
      <c r="L436" s="1">
        <f>_xlfn.XLOOKUP(Table8[[#This Row],[orderId]],orders[orderID],orders[orderDate],"not found",0)</f>
        <v>41649</v>
      </c>
      <c r="M436" s="1">
        <f>VLOOKUP(Table8[[#This Row],[orderId]],orders[],6,0)</f>
        <v>41654</v>
      </c>
      <c r="N436">
        <f>Table8[[#This Row],[Shipped date]]-Table8[[#This Row],[order_date]]</f>
        <v>5</v>
      </c>
    </row>
    <row r="437" spans="1:14" x14ac:dyDescent="0.35">
      <c r="A437" s="3">
        <v>10411</v>
      </c>
      <c r="B437" s="12">
        <v>41</v>
      </c>
      <c r="C437" s="6">
        <v>7.7</v>
      </c>
      <c r="D437" s="9">
        <v>25</v>
      </c>
      <c r="E437" s="2" t="str">
        <f>_xlfn.XLOOKUP(B437,products[productID],products[productName],"Not available",0)</f>
        <v>Jack's New England Clam Chowder</v>
      </c>
      <c r="F437">
        <f>_xlfn.XLOOKUP(B437,products[productID],products[categoryID],"Not found",0)</f>
        <v>8</v>
      </c>
      <c r="G437" t="str">
        <f>_xlfn.XLOOKUP(F437,categories[categoryID],categories[categoryName],"not found",0)</f>
        <v>Seafood</v>
      </c>
      <c r="H437" s="4">
        <f>Table8[[#This Row],[Unit_price]]*Table8[[#This Row],[Quantity_sold]]</f>
        <v>192.5</v>
      </c>
      <c r="I437" t="str">
        <f>_xlfn.XLOOKUP(Table8[[#This Row],[orderId]],orders[orderID],orders[customerID],"not seen",0)</f>
        <v>BOTTM</v>
      </c>
      <c r="J437">
        <f>_xlfn.XLOOKUP(Table8[[#This Row],[orderId]],orders[orderID],orders[employeeID],"not found",0)</f>
        <v>9</v>
      </c>
      <c r="K437" t="str">
        <f>_xlfn.XLOOKUP(Table8[[#This Row],[Employee_id]],employees[employeeID],employees[employeeName],"Not found",0)</f>
        <v>Anne Dodsworth</v>
      </c>
      <c r="L437" s="1">
        <f>_xlfn.XLOOKUP(Table8[[#This Row],[orderId]],orders[orderID],orders[orderDate],"not found",0)</f>
        <v>41649</v>
      </c>
      <c r="M437" s="1">
        <f>VLOOKUP(Table8[[#This Row],[orderId]],orders[],6,0)</f>
        <v>41660</v>
      </c>
      <c r="N437">
        <f>Table8[[#This Row],[Shipped date]]-Table8[[#This Row],[order_date]]</f>
        <v>11</v>
      </c>
    </row>
    <row r="438" spans="1:14" x14ac:dyDescent="0.35">
      <c r="A438" s="2">
        <v>10411</v>
      </c>
      <c r="B438" s="11">
        <v>44</v>
      </c>
      <c r="C438" s="5">
        <v>15.5</v>
      </c>
      <c r="D438" s="8">
        <v>40</v>
      </c>
      <c r="E438" s="2" t="str">
        <f>_xlfn.XLOOKUP(B438,products[productID],products[productName],"Not available",0)</f>
        <v>Gula Malacca</v>
      </c>
      <c r="F438">
        <f>_xlfn.XLOOKUP(B438,products[productID],products[categoryID],"Not found",0)</f>
        <v>2</v>
      </c>
      <c r="G438" t="str">
        <f>_xlfn.XLOOKUP(F438,categories[categoryID],categories[categoryName],"not found",0)</f>
        <v>Condiments</v>
      </c>
      <c r="H438" s="4">
        <f>Table8[[#This Row],[Unit_price]]*Table8[[#This Row],[Quantity_sold]]</f>
        <v>620</v>
      </c>
      <c r="I438" t="str">
        <f>_xlfn.XLOOKUP(Table8[[#This Row],[orderId]],orders[orderID],orders[customerID],"not seen",0)</f>
        <v>BOTTM</v>
      </c>
      <c r="J438">
        <f>_xlfn.XLOOKUP(Table8[[#This Row],[orderId]],orders[orderID],orders[employeeID],"not found",0)</f>
        <v>9</v>
      </c>
      <c r="K438" t="str">
        <f>_xlfn.XLOOKUP(Table8[[#This Row],[Employee_id]],employees[employeeID],employees[employeeName],"Not found",0)</f>
        <v>Anne Dodsworth</v>
      </c>
      <c r="L438" s="1">
        <f>_xlfn.XLOOKUP(Table8[[#This Row],[orderId]],orders[orderID],orders[orderDate],"not found",0)</f>
        <v>41649</v>
      </c>
      <c r="M438" s="1">
        <f>VLOOKUP(Table8[[#This Row],[orderId]],orders[],6,0)</f>
        <v>41660</v>
      </c>
      <c r="N438">
        <f>Table8[[#This Row],[Shipped date]]-Table8[[#This Row],[order_date]]</f>
        <v>11</v>
      </c>
    </row>
    <row r="439" spans="1:14" x14ac:dyDescent="0.35">
      <c r="A439" s="3">
        <v>10411</v>
      </c>
      <c r="B439" s="12">
        <v>59</v>
      </c>
      <c r="C439" s="6">
        <v>44</v>
      </c>
      <c r="D439" s="9">
        <v>9</v>
      </c>
      <c r="E439" s="2" t="str">
        <f>_xlfn.XLOOKUP(B439,products[productID],products[productName],"Not available",0)</f>
        <v>Raclette Courdavault</v>
      </c>
      <c r="F439">
        <f>_xlfn.XLOOKUP(B439,products[productID],products[categoryID],"Not found",0)</f>
        <v>4</v>
      </c>
      <c r="G439" t="str">
        <f>_xlfn.XLOOKUP(F439,categories[categoryID],categories[categoryName],"not found",0)</f>
        <v>Dairy Products</v>
      </c>
      <c r="H439" s="4">
        <f>Table8[[#This Row],[Unit_price]]*Table8[[#This Row],[Quantity_sold]]</f>
        <v>396</v>
      </c>
      <c r="I439" t="str">
        <f>_xlfn.XLOOKUP(Table8[[#This Row],[orderId]],orders[orderID],orders[customerID],"not seen",0)</f>
        <v>BOTTM</v>
      </c>
      <c r="J439">
        <f>_xlfn.XLOOKUP(Table8[[#This Row],[orderId]],orders[orderID],orders[employeeID],"not found",0)</f>
        <v>9</v>
      </c>
      <c r="K439" t="str">
        <f>_xlfn.XLOOKUP(Table8[[#This Row],[Employee_id]],employees[employeeID],employees[employeeName],"Not found",0)</f>
        <v>Anne Dodsworth</v>
      </c>
      <c r="L439" s="1">
        <f>_xlfn.XLOOKUP(Table8[[#This Row],[orderId]],orders[orderID],orders[orderDate],"not found",0)</f>
        <v>41649</v>
      </c>
      <c r="M439" s="1">
        <f>VLOOKUP(Table8[[#This Row],[orderId]],orders[],6,0)</f>
        <v>41660</v>
      </c>
      <c r="N439">
        <f>Table8[[#This Row],[Shipped date]]-Table8[[#This Row],[order_date]]</f>
        <v>11</v>
      </c>
    </row>
    <row r="440" spans="1:14" x14ac:dyDescent="0.35">
      <c r="A440" s="2">
        <v>10412</v>
      </c>
      <c r="B440" s="11">
        <v>14</v>
      </c>
      <c r="C440" s="5">
        <v>18.600000000000001</v>
      </c>
      <c r="D440" s="8">
        <v>20</v>
      </c>
      <c r="E440" s="2" t="str">
        <f>_xlfn.XLOOKUP(B440,products[productID],products[productName],"Not available",0)</f>
        <v>Tofu</v>
      </c>
      <c r="F440">
        <f>_xlfn.XLOOKUP(B440,products[productID],products[categoryID],"Not found",0)</f>
        <v>7</v>
      </c>
      <c r="G440" t="str">
        <f>_xlfn.XLOOKUP(F440,categories[categoryID],categories[categoryName],"not found",0)</f>
        <v>Produce</v>
      </c>
      <c r="H440" s="4">
        <f>Table8[[#This Row],[Unit_price]]*Table8[[#This Row],[Quantity_sold]]</f>
        <v>372</v>
      </c>
      <c r="I440" t="str">
        <f>_xlfn.XLOOKUP(Table8[[#This Row],[orderId]],orders[orderID],orders[customerID],"not seen",0)</f>
        <v>WARTH</v>
      </c>
      <c r="J440">
        <f>_xlfn.XLOOKUP(Table8[[#This Row],[orderId]],orders[orderID],orders[employeeID],"not found",0)</f>
        <v>8</v>
      </c>
      <c r="K440" t="str">
        <f>_xlfn.XLOOKUP(Table8[[#This Row],[Employee_id]],employees[employeeID],employees[employeeName],"Not found",0)</f>
        <v>Laura Callahan</v>
      </c>
      <c r="L440" s="1">
        <f>_xlfn.XLOOKUP(Table8[[#This Row],[orderId]],orders[orderID],orders[orderDate],"not found",0)</f>
        <v>41652</v>
      </c>
      <c r="M440" s="1">
        <f>VLOOKUP(Table8[[#This Row],[orderId]],orders[],6,0)</f>
        <v>41654</v>
      </c>
      <c r="N440">
        <f>Table8[[#This Row],[Shipped date]]-Table8[[#This Row],[order_date]]</f>
        <v>2</v>
      </c>
    </row>
    <row r="441" spans="1:14" x14ac:dyDescent="0.35">
      <c r="A441" s="3">
        <v>10413</v>
      </c>
      <c r="B441" s="12">
        <v>1</v>
      </c>
      <c r="C441" s="6">
        <v>14.4</v>
      </c>
      <c r="D441" s="9">
        <v>24</v>
      </c>
      <c r="E441" s="2" t="str">
        <f>_xlfn.XLOOKUP(B441,products[productID],products[productName],"Not available",0)</f>
        <v>Chai</v>
      </c>
      <c r="F441">
        <f>_xlfn.XLOOKUP(B441,products[productID],products[categoryID],"Not found",0)</f>
        <v>1</v>
      </c>
      <c r="G441" t="str">
        <f>_xlfn.XLOOKUP(F441,categories[categoryID],categories[categoryName],"not found",0)</f>
        <v>Beverages</v>
      </c>
      <c r="H441" s="4">
        <f>Table8[[#This Row],[Unit_price]]*Table8[[#This Row],[Quantity_sold]]</f>
        <v>345.6</v>
      </c>
      <c r="I441" t="str">
        <f>_xlfn.XLOOKUP(Table8[[#This Row],[orderId]],orders[orderID],orders[customerID],"not seen",0)</f>
        <v>LAMAI</v>
      </c>
      <c r="J441">
        <f>_xlfn.XLOOKUP(Table8[[#This Row],[orderId]],orders[orderID],orders[employeeID],"not found",0)</f>
        <v>3</v>
      </c>
      <c r="K441" t="str">
        <f>_xlfn.XLOOKUP(Table8[[#This Row],[Employee_id]],employees[employeeID],employees[employeeName],"Not found",0)</f>
        <v>Janet Leverling</v>
      </c>
      <c r="L441" s="1">
        <f>_xlfn.XLOOKUP(Table8[[#This Row],[orderId]],orders[orderID],orders[orderDate],"not found",0)</f>
        <v>41653</v>
      </c>
      <c r="M441" s="1">
        <f>VLOOKUP(Table8[[#This Row],[orderId]],orders[],6,0)</f>
        <v>41655</v>
      </c>
      <c r="N441">
        <f>Table8[[#This Row],[Shipped date]]-Table8[[#This Row],[order_date]]</f>
        <v>2</v>
      </c>
    </row>
    <row r="442" spans="1:14" x14ac:dyDescent="0.35">
      <c r="A442" s="2">
        <v>10413</v>
      </c>
      <c r="B442" s="11">
        <v>62</v>
      </c>
      <c r="C442" s="5">
        <v>39.4</v>
      </c>
      <c r="D442" s="8">
        <v>40</v>
      </c>
      <c r="E442" s="2" t="str">
        <f>_xlfn.XLOOKUP(B442,products[productID],products[productName],"Not available",0)</f>
        <v>Tarte au sucre</v>
      </c>
      <c r="F442">
        <f>_xlfn.XLOOKUP(B442,products[productID],products[categoryID],"Not found",0)</f>
        <v>3</v>
      </c>
      <c r="G442" t="str">
        <f>_xlfn.XLOOKUP(F442,categories[categoryID],categories[categoryName],"not found",0)</f>
        <v>Confections</v>
      </c>
      <c r="H442" s="4">
        <f>Table8[[#This Row],[Unit_price]]*Table8[[#This Row],[Quantity_sold]]</f>
        <v>1576</v>
      </c>
      <c r="I442" t="str">
        <f>_xlfn.XLOOKUP(Table8[[#This Row],[orderId]],orders[orderID],orders[customerID],"not seen",0)</f>
        <v>LAMAI</v>
      </c>
      <c r="J442">
        <f>_xlfn.XLOOKUP(Table8[[#This Row],[orderId]],orders[orderID],orders[employeeID],"not found",0)</f>
        <v>3</v>
      </c>
      <c r="K442" t="str">
        <f>_xlfn.XLOOKUP(Table8[[#This Row],[Employee_id]],employees[employeeID],employees[employeeName],"Not found",0)</f>
        <v>Janet Leverling</v>
      </c>
      <c r="L442" s="1">
        <f>_xlfn.XLOOKUP(Table8[[#This Row],[orderId]],orders[orderID],orders[orderDate],"not found",0)</f>
        <v>41653</v>
      </c>
      <c r="M442" s="1">
        <f>VLOOKUP(Table8[[#This Row],[orderId]],orders[],6,0)</f>
        <v>41655</v>
      </c>
      <c r="N442">
        <f>Table8[[#This Row],[Shipped date]]-Table8[[#This Row],[order_date]]</f>
        <v>2</v>
      </c>
    </row>
    <row r="443" spans="1:14" x14ac:dyDescent="0.35">
      <c r="A443" s="3">
        <v>10413</v>
      </c>
      <c r="B443" s="12">
        <v>76</v>
      </c>
      <c r="C443" s="6">
        <v>14.4</v>
      </c>
      <c r="D443" s="9">
        <v>14</v>
      </c>
      <c r="E443" s="2" t="str">
        <f>_xlfn.XLOOKUP(B443,products[productID],products[productName],"Not available",0)</f>
        <v>Lakkaliköri</v>
      </c>
      <c r="F443">
        <f>_xlfn.XLOOKUP(B443,products[productID],products[categoryID],"Not found",0)</f>
        <v>1</v>
      </c>
      <c r="G443" t="str">
        <f>_xlfn.XLOOKUP(F443,categories[categoryID],categories[categoryName],"not found",0)</f>
        <v>Beverages</v>
      </c>
      <c r="H443" s="4">
        <f>Table8[[#This Row],[Unit_price]]*Table8[[#This Row],[Quantity_sold]]</f>
        <v>201.6</v>
      </c>
      <c r="I443" t="str">
        <f>_xlfn.XLOOKUP(Table8[[#This Row],[orderId]],orders[orderID],orders[customerID],"not seen",0)</f>
        <v>LAMAI</v>
      </c>
      <c r="J443">
        <f>_xlfn.XLOOKUP(Table8[[#This Row],[orderId]],orders[orderID],orders[employeeID],"not found",0)</f>
        <v>3</v>
      </c>
      <c r="K443" t="str">
        <f>_xlfn.XLOOKUP(Table8[[#This Row],[Employee_id]],employees[employeeID],employees[employeeName],"Not found",0)</f>
        <v>Janet Leverling</v>
      </c>
      <c r="L443" s="1">
        <f>_xlfn.XLOOKUP(Table8[[#This Row],[orderId]],orders[orderID],orders[orderDate],"not found",0)</f>
        <v>41653</v>
      </c>
      <c r="M443" s="1">
        <f>VLOOKUP(Table8[[#This Row],[orderId]],orders[],6,0)</f>
        <v>41655</v>
      </c>
      <c r="N443">
        <f>Table8[[#This Row],[Shipped date]]-Table8[[#This Row],[order_date]]</f>
        <v>2</v>
      </c>
    </row>
    <row r="444" spans="1:14" x14ac:dyDescent="0.35">
      <c r="A444" s="2">
        <v>10414</v>
      </c>
      <c r="B444" s="11">
        <v>19</v>
      </c>
      <c r="C444" s="5">
        <v>7.3</v>
      </c>
      <c r="D444" s="8">
        <v>18</v>
      </c>
      <c r="E444" s="2" t="str">
        <f>_xlfn.XLOOKUP(B444,products[productID],products[productName],"Not available",0)</f>
        <v>Teatime Chocolate Biscuits</v>
      </c>
      <c r="F444">
        <f>_xlfn.XLOOKUP(B444,products[productID],products[categoryID],"Not found",0)</f>
        <v>3</v>
      </c>
      <c r="G444" t="str">
        <f>_xlfn.XLOOKUP(F444,categories[categoryID],categories[categoryName],"not found",0)</f>
        <v>Confections</v>
      </c>
      <c r="H444" s="4">
        <f>Table8[[#This Row],[Unit_price]]*Table8[[#This Row],[Quantity_sold]]</f>
        <v>131.4</v>
      </c>
      <c r="I444" t="str">
        <f>_xlfn.XLOOKUP(Table8[[#This Row],[orderId]],orders[orderID],orders[customerID],"not seen",0)</f>
        <v>FAMIA</v>
      </c>
      <c r="J444">
        <f>_xlfn.XLOOKUP(Table8[[#This Row],[orderId]],orders[orderID],orders[employeeID],"not found",0)</f>
        <v>2</v>
      </c>
      <c r="K444" t="str">
        <f>_xlfn.XLOOKUP(Table8[[#This Row],[Employee_id]],employees[employeeID],employees[employeeName],"Not found",0)</f>
        <v>Andrew Fuller</v>
      </c>
      <c r="L444" s="1">
        <f>_xlfn.XLOOKUP(Table8[[#This Row],[orderId]],orders[orderID],orders[orderDate],"not found",0)</f>
        <v>41653</v>
      </c>
      <c r="M444" s="1">
        <f>VLOOKUP(Table8[[#This Row],[orderId]],orders[],6,0)</f>
        <v>41656</v>
      </c>
      <c r="N444">
        <f>Table8[[#This Row],[Shipped date]]-Table8[[#This Row],[order_date]]</f>
        <v>3</v>
      </c>
    </row>
    <row r="445" spans="1:14" x14ac:dyDescent="0.35">
      <c r="A445" s="3">
        <v>10414</v>
      </c>
      <c r="B445" s="12">
        <v>33</v>
      </c>
      <c r="C445" s="6">
        <v>2</v>
      </c>
      <c r="D445" s="9">
        <v>50</v>
      </c>
      <c r="E445" s="2" t="str">
        <f>_xlfn.XLOOKUP(B445,products[productID],products[productName],"Not available",0)</f>
        <v>Geitost</v>
      </c>
      <c r="F445">
        <f>_xlfn.XLOOKUP(B445,products[productID],products[categoryID],"Not found",0)</f>
        <v>4</v>
      </c>
      <c r="G445" t="str">
        <f>_xlfn.XLOOKUP(F445,categories[categoryID],categories[categoryName],"not found",0)</f>
        <v>Dairy Products</v>
      </c>
      <c r="H445" s="4">
        <f>Table8[[#This Row],[Unit_price]]*Table8[[#This Row],[Quantity_sold]]</f>
        <v>100</v>
      </c>
      <c r="I445" t="str">
        <f>_xlfn.XLOOKUP(Table8[[#This Row],[orderId]],orders[orderID],orders[customerID],"not seen",0)</f>
        <v>FAMIA</v>
      </c>
      <c r="J445">
        <f>_xlfn.XLOOKUP(Table8[[#This Row],[orderId]],orders[orderID],orders[employeeID],"not found",0)</f>
        <v>2</v>
      </c>
      <c r="K445" t="str">
        <f>_xlfn.XLOOKUP(Table8[[#This Row],[Employee_id]],employees[employeeID],employees[employeeName],"Not found",0)</f>
        <v>Andrew Fuller</v>
      </c>
      <c r="L445" s="1">
        <f>_xlfn.XLOOKUP(Table8[[#This Row],[orderId]],orders[orderID],orders[orderDate],"not found",0)</f>
        <v>41653</v>
      </c>
      <c r="M445" s="1">
        <f>VLOOKUP(Table8[[#This Row],[orderId]],orders[],6,0)</f>
        <v>41656</v>
      </c>
      <c r="N445">
        <f>Table8[[#This Row],[Shipped date]]-Table8[[#This Row],[order_date]]</f>
        <v>3</v>
      </c>
    </row>
    <row r="446" spans="1:14" x14ac:dyDescent="0.35">
      <c r="A446" s="2">
        <v>10415</v>
      </c>
      <c r="B446" s="11">
        <v>17</v>
      </c>
      <c r="C446" s="5">
        <v>31.2</v>
      </c>
      <c r="D446" s="8">
        <v>2</v>
      </c>
      <c r="E446" s="2" t="str">
        <f>_xlfn.XLOOKUP(B446,products[productID],products[productName],"Not available",0)</f>
        <v>Alice Mutton</v>
      </c>
      <c r="F446">
        <f>_xlfn.XLOOKUP(B446,products[productID],products[categoryID],"Not found",0)</f>
        <v>6</v>
      </c>
      <c r="G446" t="str">
        <f>_xlfn.XLOOKUP(F446,categories[categoryID],categories[categoryName],"not found",0)</f>
        <v>Meat &amp; Poultry</v>
      </c>
      <c r="H446" s="4">
        <f>Table8[[#This Row],[Unit_price]]*Table8[[#This Row],[Quantity_sold]]</f>
        <v>62.4</v>
      </c>
      <c r="I446" t="str">
        <f>_xlfn.XLOOKUP(Table8[[#This Row],[orderId]],orders[orderID],orders[customerID],"not seen",0)</f>
        <v>HUNGC</v>
      </c>
      <c r="J446">
        <f>_xlfn.XLOOKUP(Table8[[#This Row],[orderId]],orders[orderID],orders[employeeID],"not found",0)</f>
        <v>3</v>
      </c>
      <c r="K446" t="str">
        <f>_xlfn.XLOOKUP(Table8[[#This Row],[Employee_id]],employees[employeeID],employees[employeeName],"Not found",0)</f>
        <v>Janet Leverling</v>
      </c>
      <c r="L446" s="1">
        <f>_xlfn.XLOOKUP(Table8[[#This Row],[orderId]],orders[orderID],orders[orderDate],"not found",0)</f>
        <v>41654</v>
      </c>
      <c r="M446" s="1">
        <f>VLOOKUP(Table8[[#This Row],[orderId]],orders[],6,0)</f>
        <v>41663</v>
      </c>
      <c r="N446">
        <f>Table8[[#This Row],[Shipped date]]-Table8[[#This Row],[order_date]]</f>
        <v>9</v>
      </c>
    </row>
    <row r="447" spans="1:14" x14ac:dyDescent="0.35">
      <c r="A447" s="3">
        <v>10415</v>
      </c>
      <c r="B447" s="12">
        <v>33</v>
      </c>
      <c r="C447" s="6">
        <v>2</v>
      </c>
      <c r="D447" s="9">
        <v>20</v>
      </c>
      <c r="E447" s="2" t="str">
        <f>_xlfn.XLOOKUP(B447,products[productID],products[productName],"Not available",0)</f>
        <v>Geitost</v>
      </c>
      <c r="F447">
        <f>_xlfn.XLOOKUP(B447,products[productID],products[categoryID],"Not found",0)</f>
        <v>4</v>
      </c>
      <c r="G447" t="str">
        <f>_xlfn.XLOOKUP(F447,categories[categoryID],categories[categoryName],"not found",0)</f>
        <v>Dairy Products</v>
      </c>
      <c r="H447" s="4">
        <f>Table8[[#This Row],[Unit_price]]*Table8[[#This Row],[Quantity_sold]]</f>
        <v>40</v>
      </c>
      <c r="I447" t="str">
        <f>_xlfn.XLOOKUP(Table8[[#This Row],[orderId]],orders[orderID],orders[customerID],"not seen",0)</f>
        <v>HUNGC</v>
      </c>
      <c r="J447">
        <f>_xlfn.XLOOKUP(Table8[[#This Row],[orderId]],orders[orderID],orders[employeeID],"not found",0)</f>
        <v>3</v>
      </c>
      <c r="K447" t="str">
        <f>_xlfn.XLOOKUP(Table8[[#This Row],[Employee_id]],employees[employeeID],employees[employeeName],"Not found",0)</f>
        <v>Janet Leverling</v>
      </c>
      <c r="L447" s="1">
        <f>_xlfn.XLOOKUP(Table8[[#This Row],[orderId]],orders[orderID],orders[orderDate],"not found",0)</f>
        <v>41654</v>
      </c>
      <c r="M447" s="1">
        <f>VLOOKUP(Table8[[#This Row],[orderId]],orders[],6,0)</f>
        <v>41663</v>
      </c>
      <c r="N447">
        <f>Table8[[#This Row],[Shipped date]]-Table8[[#This Row],[order_date]]</f>
        <v>9</v>
      </c>
    </row>
    <row r="448" spans="1:14" x14ac:dyDescent="0.35">
      <c r="A448" s="2">
        <v>10416</v>
      </c>
      <c r="B448" s="11">
        <v>19</v>
      </c>
      <c r="C448" s="5">
        <v>7.3</v>
      </c>
      <c r="D448" s="8">
        <v>20</v>
      </c>
      <c r="E448" s="2" t="str">
        <f>_xlfn.XLOOKUP(B448,products[productID],products[productName],"Not available",0)</f>
        <v>Teatime Chocolate Biscuits</v>
      </c>
      <c r="F448">
        <f>_xlfn.XLOOKUP(B448,products[productID],products[categoryID],"Not found",0)</f>
        <v>3</v>
      </c>
      <c r="G448" t="str">
        <f>_xlfn.XLOOKUP(F448,categories[categoryID],categories[categoryName],"not found",0)</f>
        <v>Confections</v>
      </c>
      <c r="H448" s="4">
        <f>Table8[[#This Row],[Unit_price]]*Table8[[#This Row],[Quantity_sold]]</f>
        <v>146</v>
      </c>
      <c r="I448" t="str">
        <f>_xlfn.XLOOKUP(Table8[[#This Row],[orderId]],orders[orderID],orders[customerID],"not seen",0)</f>
        <v>WARTH</v>
      </c>
      <c r="J448">
        <f>_xlfn.XLOOKUP(Table8[[#This Row],[orderId]],orders[orderID],orders[employeeID],"not found",0)</f>
        <v>8</v>
      </c>
      <c r="K448" t="str">
        <f>_xlfn.XLOOKUP(Table8[[#This Row],[Employee_id]],employees[employeeID],employees[employeeName],"Not found",0)</f>
        <v>Laura Callahan</v>
      </c>
      <c r="L448" s="1">
        <f>_xlfn.XLOOKUP(Table8[[#This Row],[orderId]],orders[orderID],orders[orderDate],"not found",0)</f>
        <v>41655</v>
      </c>
      <c r="M448" s="1">
        <f>VLOOKUP(Table8[[#This Row],[orderId]],orders[],6,0)</f>
        <v>41666</v>
      </c>
      <c r="N448">
        <f>Table8[[#This Row],[Shipped date]]-Table8[[#This Row],[order_date]]</f>
        <v>11</v>
      </c>
    </row>
    <row r="449" spans="1:14" x14ac:dyDescent="0.35">
      <c r="A449" s="3">
        <v>10416</v>
      </c>
      <c r="B449" s="12">
        <v>53</v>
      </c>
      <c r="C449" s="6">
        <v>26.2</v>
      </c>
      <c r="D449" s="9">
        <v>10</v>
      </c>
      <c r="E449" s="2" t="str">
        <f>_xlfn.XLOOKUP(B449,products[productID],products[productName],"Not available",0)</f>
        <v>Perth Pasties</v>
      </c>
      <c r="F449">
        <f>_xlfn.XLOOKUP(B449,products[productID],products[categoryID],"Not found",0)</f>
        <v>6</v>
      </c>
      <c r="G449" t="str">
        <f>_xlfn.XLOOKUP(F449,categories[categoryID],categories[categoryName],"not found",0)</f>
        <v>Meat &amp; Poultry</v>
      </c>
      <c r="H449" s="4">
        <f>Table8[[#This Row],[Unit_price]]*Table8[[#This Row],[Quantity_sold]]</f>
        <v>262</v>
      </c>
      <c r="I449" t="str">
        <f>_xlfn.XLOOKUP(Table8[[#This Row],[orderId]],orders[orderID],orders[customerID],"not seen",0)</f>
        <v>WARTH</v>
      </c>
      <c r="J449">
        <f>_xlfn.XLOOKUP(Table8[[#This Row],[orderId]],orders[orderID],orders[employeeID],"not found",0)</f>
        <v>8</v>
      </c>
      <c r="K449" t="str">
        <f>_xlfn.XLOOKUP(Table8[[#This Row],[Employee_id]],employees[employeeID],employees[employeeName],"Not found",0)</f>
        <v>Laura Callahan</v>
      </c>
      <c r="L449" s="1">
        <f>_xlfn.XLOOKUP(Table8[[#This Row],[orderId]],orders[orderID],orders[orderDate],"not found",0)</f>
        <v>41655</v>
      </c>
      <c r="M449" s="1">
        <f>VLOOKUP(Table8[[#This Row],[orderId]],orders[],6,0)</f>
        <v>41666</v>
      </c>
      <c r="N449">
        <f>Table8[[#This Row],[Shipped date]]-Table8[[#This Row],[order_date]]</f>
        <v>11</v>
      </c>
    </row>
    <row r="450" spans="1:14" x14ac:dyDescent="0.35">
      <c r="A450" s="2">
        <v>10416</v>
      </c>
      <c r="B450" s="11">
        <v>57</v>
      </c>
      <c r="C450" s="5">
        <v>15.6</v>
      </c>
      <c r="D450" s="8">
        <v>20</v>
      </c>
      <c r="E450" s="2" t="str">
        <f>_xlfn.XLOOKUP(B450,products[productID],products[productName],"Not available",0)</f>
        <v>Ravioli Angelo</v>
      </c>
      <c r="F450">
        <f>_xlfn.XLOOKUP(B450,products[productID],products[categoryID],"Not found",0)</f>
        <v>5</v>
      </c>
      <c r="G450" t="str">
        <f>_xlfn.XLOOKUP(F450,categories[categoryID],categories[categoryName],"not found",0)</f>
        <v>Grains &amp; Cereals</v>
      </c>
      <c r="H450" s="4">
        <f>Table8[[#This Row],[Unit_price]]*Table8[[#This Row],[Quantity_sold]]</f>
        <v>312</v>
      </c>
      <c r="I450" t="str">
        <f>_xlfn.XLOOKUP(Table8[[#This Row],[orderId]],orders[orderID],orders[customerID],"not seen",0)</f>
        <v>WARTH</v>
      </c>
      <c r="J450">
        <f>_xlfn.XLOOKUP(Table8[[#This Row],[orderId]],orders[orderID],orders[employeeID],"not found",0)</f>
        <v>8</v>
      </c>
      <c r="K450" t="str">
        <f>_xlfn.XLOOKUP(Table8[[#This Row],[Employee_id]],employees[employeeID],employees[employeeName],"Not found",0)</f>
        <v>Laura Callahan</v>
      </c>
      <c r="L450" s="1">
        <f>_xlfn.XLOOKUP(Table8[[#This Row],[orderId]],orders[orderID],orders[orderDate],"not found",0)</f>
        <v>41655</v>
      </c>
      <c r="M450" s="1">
        <f>VLOOKUP(Table8[[#This Row],[orderId]],orders[],6,0)</f>
        <v>41666</v>
      </c>
      <c r="N450">
        <f>Table8[[#This Row],[Shipped date]]-Table8[[#This Row],[order_date]]</f>
        <v>11</v>
      </c>
    </row>
    <row r="451" spans="1:14" x14ac:dyDescent="0.35">
      <c r="A451" s="3">
        <v>10417</v>
      </c>
      <c r="B451" s="12">
        <v>38</v>
      </c>
      <c r="C451" s="6">
        <v>210.8</v>
      </c>
      <c r="D451" s="9">
        <v>50</v>
      </c>
      <c r="E451" s="2" t="str">
        <f>_xlfn.XLOOKUP(B451,products[productID],products[productName],"Not available",0)</f>
        <v>Côte de Blaye</v>
      </c>
      <c r="F451">
        <f>_xlfn.XLOOKUP(B451,products[productID],products[categoryID],"Not found",0)</f>
        <v>1</v>
      </c>
      <c r="G451" t="str">
        <f>_xlfn.XLOOKUP(F451,categories[categoryID],categories[categoryName],"not found",0)</f>
        <v>Beverages</v>
      </c>
      <c r="H451" s="4">
        <f>Table8[[#This Row],[Unit_price]]*Table8[[#This Row],[Quantity_sold]]</f>
        <v>10540</v>
      </c>
      <c r="I451" t="str">
        <f>_xlfn.XLOOKUP(Table8[[#This Row],[orderId]],orders[orderID],orders[customerID],"not seen",0)</f>
        <v>SIMOB</v>
      </c>
      <c r="J451">
        <f>_xlfn.XLOOKUP(Table8[[#This Row],[orderId]],orders[orderID],orders[employeeID],"not found",0)</f>
        <v>4</v>
      </c>
      <c r="K451" t="str">
        <f>_xlfn.XLOOKUP(Table8[[#This Row],[Employee_id]],employees[employeeID],employees[employeeName],"Not found",0)</f>
        <v>Margaret Peacock</v>
      </c>
      <c r="L451" s="1">
        <f>_xlfn.XLOOKUP(Table8[[#This Row],[orderId]],orders[orderID],orders[orderDate],"not found",0)</f>
        <v>41655</v>
      </c>
      <c r="M451" s="1">
        <f>VLOOKUP(Table8[[#This Row],[orderId]],orders[],6,0)</f>
        <v>41667</v>
      </c>
      <c r="N451">
        <f>Table8[[#This Row],[Shipped date]]-Table8[[#This Row],[order_date]]</f>
        <v>12</v>
      </c>
    </row>
    <row r="452" spans="1:14" x14ac:dyDescent="0.35">
      <c r="A452" s="2">
        <v>10417</v>
      </c>
      <c r="B452" s="11">
        <v>46</v>
      </c>
      <c r="C452" s="5">
        <v>9.6</v>
      </c>
      <c r="D452" s="8">
        <v>2</v>
      </c>
      <c r="E452" s="2" t="str">
        <f>_xlfn.XLOOKUP(B452,products[productID],products[productName],"Not available",0)</f>
        <v>Spegesild</v>
      </c>
      <c r="F452">
        <f>_xlfn.XLOOKUP(B452,products[productID],products[categoryID],"Not found",0)</f>
        <v>8</v>
      </c>
      <c r="G452" t="str">
        <f>_xlfn.XLOOKUP(F452,categories[categoryID],categories[categoryName],"not found",0)</f>
        <v>Seafood</v>
      </c>
      <c r="H452" s="4">
        <f>Table8[[#This Row],[Unit_price]]*Table8[[#This Row],[Quantity_sold]]</f>
        <v>19.2</v>
      </c>
      <c r="I452" t="str">
        <f>_xlfn.XLOOKUP(Table8[[#This Row],[orderId]],orders[orderID],orders[customerID],"not seen",0)</f>
        <v>SIMOB</v>
      </c>
      <c r="J452">
        <f>_xlfn.XLOOKUP(Table8[[#This Row],[orderId]],orders[orderID],orders[employeeID],"not found",0)</f>
        <v>4</v>
      </c>
      <c r="K452" t="str">
        <f>_xlfn.XLOOKUP(Table8[[#This Row],[Employee_id]],employees[employeeID],employees[employeeName],"Not found",0)</f>
        <v>Margaret Peacock</v>
      </c>
      <c r="L452" s="1">
        <f>_xlfn.XLOOKUP(Table8[[#This Row],[orderId]],orders[orderID],orders[orderDate],"not found",0)</f>
        <v>41655</v>
      </c>
      <c r="M452" s="1">
        <f>VLOOKUP(Table8[[#This Row],[orderId]],orders[],6,0)</f>
        <v>41667</v>
      </c>
      <c r="N452">
        <f>Table8[[#This Row],[Shipped date]]-Table8[[#This Row],[order_date]]</f>
        <v>12</v>
      </c>
    </row>
    <row r="453" spans="1:14" x14ac:dyDescent="0.35">
      <c r="A453" s="3">
        <v>10417</v>
      </c>
      <c r="B453" s="12">
        <v>68</v>
      </c>
      <c r="C453" s="6">
        <v>10</v>
      </c>
      <c r="D453" s="9">
        <v>36</v>
      </c>
      <c r="E453" s="2" t="str">
        <f>_xlfn.XLOOKUP(B453,products[productID],products[productName],"Not available",0)</f>
        <v>Scottish Longbreads</v>
      </c>
      <c r="F453">
        <f>_xlfn.XLOOKUP(B453,products[productID],products[categoryID],"Not found",0)</f>
        <v>3</v>
      </c>
      <c r="G453" t="str">
        <f>_xlfn.XLOOKUP(F453,categories[categoryID],categories[categoryName],"not found",0)</f>
        <v>Confections</v>
      </c>
      <c r="H453" s="4">
        <f>Table8[[#This Row],[Unit_price]]*Table8[[#This Row],[Quantity_sold]]</f>
        <v>360</v>
      </c>
      <c r="I453" t="str">
        <f>_xlfn.XLOOKUP(Table8[[#This Row],[orderId]],orders[orderID],orders[customerID],"not seen",0)</f>
        <v>SIMOB</v>
      </c>
      <c r="J453">
        <f>_xlfn.XLOOKUP(Table8[[#This Row],[orderId]],orders[orderID],orders[employeeID],"not found",0)</f>
        <v>4</v>
      </c>
      <c r="K453" t="str">
        <f>_xlfn.XLOOKUP(Table8[[#This Row],[Employee_id]],employees[employeeID],employees[employeeName],"Not found",0)</f>
        <v>Margaret Peacock</v>
      </c>
      <c r="L453" s="1">
        <f>_xlfn.XLOOKUP(Table8[[#This Row],[orderId]],orders[orderID],orders[orderDate],"not found",0)</f>
        <v>41655</v>
      </c>
      <c r="M453" s="1">
        <f>VLOOKUP(Table8[[#This Row],[orderId]],orders[],6,0)</f>
        <v>41667</v>
      </c>
      <c r="N453">
        <f>Table8[[#This Row],[Shipped date]]-Table8[[#This Row],[order_date]]</f>
        <v>12</v>
      </c>
    </row>
    <row r="454" spans="1:14" x14ac:dyDescent="0.35">
      <c r="A454" s="2">
        <v>10417</v>
      </c>
      <c r="B454" s="11">
        <v>77</v>
      </c>
      <c r="C454" s="5">
        <v>10.4</v>
      </c>
      <c r="D454" s="8">
        <v>35</v>
      </c>
      <c r="E454" s="2" t="str">
        <f>_xlfn.XLOOKUP(B454,products[productID],products[productName],"Not available",0)</f>
        <v>Original Frankfurter Grüne Soße</v>
      </c>
      <c r="F454">
        <f>_xlfn.XLOOKUP(B454,products[productID],products[categoryID],"Not found",0)</f>
        <v>2</v>
      </c>
      <c r="G454" t="str">
        <f>_xlfn.XLOOKUP(F454,categories[categoryID],categories[categoryName],"not found",0)</f>
        <v>Condiments</v>
      </c>
      <c r="H454" s="4">
        <f>Table8[[#This Row],[Unit_price]]*Table8[[#This Row],[Quantity_sold]]</f>
        <v>364</v>
      </c>
      <c r="I454" t="str">
        <f>_xlfn.XLOOKUP(Table8[[#This Row],[orderId]],orders[orderID],orders[customerID],"not seen",0)</f>
        <v>SIMOB</v>
      </c>
      <c r="J454">
        <f>_xlfn.XLOOKUP(Table8[[#This Row],[orderId]],orders[orderID],orders[employeeID],"not found",0)</f>
        <v>4</v>
      </c>
      <c r="K454" t="str">
        <f>_xlfn.XLOOKUP(Table8[[#This Row],[Employee_id]],employees[employeeID],employees[employeeName],"Not found",0)</f>
        <v>Margaret Peacock</v>
      </c>
      <c r="L454" s="1">
        <f>_xlfn.XLOOKUP(Table8[[#This Row],[orderId]],orders[orderID],orders[orderDate],"not found",0)</f>
        <v>41655</v>
      </c>
      <c r="M454" s="1">
        <f>VLOOKUP(Table8[[#This Row],[orderId]],orders[],6,0)</f>
        <v>41667</v>
      </c>
      <c r="N454">
        <f>Table8[[#This Row],[Shipped date]]-Table8[[#This Row],[order_date]]</f>
        <v>12</v>
      </c>
    </row>
    <row r="455" spans="1:14" x14ac:dyDescent="0.35">
      <c r="A455" s="3">
        <v>10418</v>
      </c>
      <c r="B455" s="12">
        <v>2</v>
      </c>
      <c r="C455" s="6">
        <v>15.2</v>
      </c>
      <c r="D455" s="9">
        <v>60</v>
      </c>
      <c r="E455" s="2" t="str">
        <f>_xlfn.XLOOKUP(B455,products[productID],products[productName],"Not available",0)</f>
        <v>Chang</v>
      </c>
      <c r="F455">
        <f>_xlfn.XLOOKUP(B455,products[productID],products[categoryID],"Not found",0)</f>
        <v>1</v>
      </c>
      <c r="G455" t="str">
        <f>_xlfn.XLOOKUP(F455,categories[categoryID],categories[categoryName],"not found",0)</f>
        <v>Beverages</v>
      </c>
      <c r="H455" s="4">
        <f>Table8[[#This Row],[Unit_price]]*Table8[[#This Row],[Quantity_sold]]</f>
        <v>912</v>
      </c>
      <c r="I455" t="str">
        <f>_xlfn.XLOOKUP(Table8[[#This Row],[orderId]],orders[orderID],orders[customerID],"not seen",0)</f>
        <v>QUICK</v>
      </c>
      <c r="J455">
        <f>_xlfn.XLOOKUP(Table8[[#This Row],[orderId]],orders[orderID],orders[employeeID],"not found",0)</f>
        <v>4</v>
      </c>
      <c r="K455" t="str">
        <f>_xlfn.XLOOKUP(Table8[[#This Row],[Employee_id]],employees[employeeID],employees[employeeName],"Not found",0)</f>
        <v>Margaret Peacock</v>
      </c>
      <c r="L455" s="1">
        <f>_xlfn.XLOOKUP(Table8[[#This Row],[orderId]],orders[orderID],orders[orderDate],"not found",0)</f>
        <v>41656</v>
      </c>
      <c r="M455" s="1">
        <f>VLOOKUP(Table8[[#This Row],[orderId]],orders[],6,0)</f>
        <v>41663</v>
      </c>
      <c r="N455">
        <f>Table8[[#This Row],[Shipped date]]-Table8[[#This Row],[order_date]]</f>
        <v>7</v>
      </c>
    </row>
    <row r="456" spans="1:14" x14ac:dyDescent="0.35">
      <c r="A456" s="2">
        <v>10418</v>
      </c>
      <c r="B456" s="11">
        <v>47</v>
      </c>
      <c r="C456" s="5">
        <v>7.6</v>
      </c>
      <c r="D456" s="8">
        <v>55</v>
      </c>
      <c r="E456" s="2" t="str">
        <f>_xlfn.XLOOKUP(B456,products[productID],products[productName],"Not available",0)</f>
        <v>Zaanse koeken</v>
      </c>
      <c r="F456">
        <f>_xlfn.XLOOKUP(B456,products[productID],products[categoryID],"Not found",0)</f>
        <v>3</v>
      </c>
      <c r="G456" t="str">
        <f>_xlfn.XLOOKUP(F456,categories[categoryID],categories[categoryName],"not found",0)</f>
        <v>Confections</v>
      </c>
      <c r="H456" s="4">
        <f>Table8[[#This Row],[Unit_price]]*Table8[[#This Row],[Quantity_sold]]</f>
        <v>418</v>
      </c>
      <c r="I456" t="str">
        <f>_xlfn.XLOOKUP(Table8[[#This Row],[orderId]],orders[orderID],orders[customerID],"not seen",0)</f>
        <v>QUICK</v>
      </c>
      <c r="J456">
        <f>_xlfn.XLOOKUP(Table8[[#This Row],[orderId]],orders[orderID],orders[employeeID],"not found",0)</f>
        <v>4</v>
      </c>
      <c r="K456" t="str">
        <f>_xlfn.XLOOKUP(Table8[[#This Row],[Employee_id]],employees[employeeID],employees[employeeName],"Not found",0)</f>
        <v>Margaret Peacock</v>
      </c>
      <c r="L456" s="1">
        <f>_xlfn.XLOOKUP(Table8[[#This Row],[orderId]],orders[orderID],orders[orderDate],"not found",0)</f>
        <v>41656</v>
      </c>
      <c r="M456" s="1">
        <f>VLOOKUP(Table8[[#This Row],[orderId]],orders[],6,0)</f>
        <v>41663</v>
      </c>
      <c r="N456">
        <f>Table8[[#This Row],[Shipped date]]-Table8[[#This Row],[order_date]]</f>
        <v>7</v>
      </c>
    </row>
    <row r="457" spans="1:14" x14ac:dyDescent="0.35">
      <c r="A457" s="3">
        <v>10418</v>
      </c>
      <c r="B457" s="12">
        <v>61</v>
      </c>
      <c r="C457" s="6">
        <v>22.8</v>
      </c>
      <c r="D457" s="9">
        <v>16</v>
      </c>
      <c r="E457" s="2" t="str">
        <f>_xlfn.XLOOKUP(B457,products[productID],products[productName],"Not available",0)</f>
        <v>Sirop d'érable</v>
      </c>
      <c r="F457">
        <f>_xlfn.XLOOKUP(B457,products[productID],products[categoryID],"Not found",0)</f>
        <v>2</v>
      </c>
      <c r="G457" t="str">
        <f>_xlfn.XLOOKUP(F457,categories[categoryID],categories[categoryName],"not found",0)</f>
        <v>Condiments</v>
      </c>
      <c r="H457" s="4">
        <f>Table8[[#This Row],[Unit_price]]*Table8[[#This Row],[Quantity_sold]]</f>
        <v>364.8</v>
      </c>
      <c r="I457" t="str">
        <f>_xlfn.XLOOKUP(Table8[[#This Row],[orderId]],orders[orderID],orders[customerID],"not seen",0)</f>
        <v>QUICK</v>
      </c>
      <c r="J457">
        <f>_xlfn.XLOOKUP(Table8[[#This Row],[orderId]],orders[orderID],orders[employeeID],"not found",0)</f>
        <v>4</v>
      </c>
      <c r="K457" t="str">
        <f>_xlfn.XLOOKUP(Table8[[#This Row],[Employee_id]],employees[employeeID],employees[employeeName],"Not found",0)</f>
        <v>Margaret Peacock</v>
      </c>
      <c r="L457" s="1">
        <f>_xlfn.XLOOKUP(Table8[[#This Row],[orderId]],orders[orderID],orders[orderDate],"not found",0)</f>
        <v>41656</v>
      </c>
      <c r="M457" s="1">
        <f>VLOOKUP(Table8[[#This Row],[orderId]],orders[],6,0)</f>
        <v>41663</v>
      </c>
      <c r="N457">
        <f>Table8[[#This Row],[Shipped date]]-Table8[[#This Row],[order_date]]</f>
        <v>7</v>
      </c>
    </row>
    <row r="458" spans="1:14" x14ac:dyDescent="0.35">
      <c r="A458" s="2">
        <v>10418</v>
      </c>
      <c r="B458" s="11">
        <v>74</v>
      </c>
      <c r="C458" s="5">
        <v>8</v>
      </c>
      <c r="D458" s="8">
        <v>15</v>
      </c>
      <c r="E458" s="2" t="str">
        <f>_xlfn.XLOOKUP(B458,products[productID],products[productName],"Not available",0)</f>
        <v>Longlife Tofu</v>
      </c>
      <c r="F458">
        <f>_xlfn.XLOOKUP(B458,products[productID],products[categoryID],"Not found",0)</f>
        <v>7</v>
      </c>
      <c r="G458" t="str">
        <f>_xlfn.XLOOKUP(F458,categories[categoryID],categories[categoryName],"not found",0)</f>
        <v>Produce</v>
      </c>
      <c r="H458" s="4">
        <f>Table8[[#This Row],[Unit_price]]*Table8[[#This Row],[Quantity_sold]]</f>
        <v>120</v>
      </c>
      <c r="I458" t="str">
        <f>_xlfn.XLOOKUP(Table8[[#This Row],[orderId]],orders[orderID],orders[customerID],"not seen",0)</f>
        <v>QUICK</v>
      </c>
      <c r="J458">
        <f>_xlfn.XLOOKUP(Table8[[#This Row],[orderId]],orders[orderID],orders[employeeID],"not found",0)</f>
        <v>4</v>
      </c>
      <c r="K458" t="str">
        <f>_xlfn.XLOOKUP(Table8[[#This Row],[Employee_id]],employees[employeeID],employees[employeeName],"Not found",0)</f>
        <v>Margaret Peacock</v>
      </c>
      <c r="L458" s="1">
        <f>_xlfn.XLOOKUP(Table8[[#This Row],[orderId]],orders[orderID],orders[orderDate],"not found",0)</f>
        <v>41656</v>
      </c>
      <c r="M458" s="1">
        <f>VLOOKUP(Table8[[#This Row],[orderId]],orders[],6,0)</f>
        <v>41663</v>
      </c>
      <c r="N458">
        <f>Table8[[#This Row],[Shipped date]]-Table8[[#This Row],[order_date]]</f>
        <v>7</v>
      </c>
    </row>
    <row r="459" spans="1:14" x14ac:dyDescent="0.35">
      <c r="A459" s="3">
        <v>10419</v>
      </c>
      <c r="B459" s="12">
        <v>60</v>
      </c>
      <c r="C459" s="6">
        <v>27.2</v>
      </c>
      <c r="D459" s="9">
        <v>60</v>
      </c>
      <c r="E459" s="2" t="str">
        <f>_xlfn.XLOOKUP(B459,products[productID],products[productName],"Not available",0)</f>
        <v>Camembert Pierrot</v>
      </c>
      <c r="F459">
        <f>_xlfn.XLOOKUP(B459,products[productID],products[categoryID],"Not found",0)</f>
        <v>4</v>
      </c>
      <c r="G459" t="str">
        <f>_xlfn.XLOOKUP(F459,categories[categoryID],categories[categoryName],"not found",0)</f>
        <v>Dairy Products</v>
      </c>
      <c r="H459" s="4">
        <f>Table8[[#This Row],[Unit_price]]*Table8[[#This Row],[Quantity_sold]]</f>
        <v>1632</v>
      </c>
      <c r="I459" t="str">
        <f>_xlfn.XLOOKUP(Table8[[#This Row],[orderId]],orders[orderID],orders[customerID],"not seen",0)</f>
        <v>RICSU</v>
      </c>
      <c r="J459">
        <f>_xlfn.XLOOKUP(Table8[[#This Row],[orderId]],orders[orderID],orders[employeeID],"not found",0)</f>
        <v>4</v>
      </c>
      <c r="K459" t="str">
        <f>_xlfn.XLOOKUP(Table8[[#This Row],[Employee_id]],employees[employeeID],employees[employeeName],"Not found",0)</f>
        <v>Margaret Peacock</v>
      </c>
      <c r="L459" s="1">
        <f>_xlfn.XLOOKUP(Table8[[#This Row],[orderId]],orders[orderID],orders[orderDate],"not found",0)</f>
        <v>41659</v>
      </c>
      <c r="M459" s="1">
        <f>VLOOKUP(Table8[[#This Row],[orderId]],orders[],6,0)</f>
        <v>41669</v>
      </c>
      <c r="N459">
        <f>Table8[[#This Row],[Shipped date]]-Table8[[#This Row],[order_date]]</f>
        <v>10</v>
      </c>
    </row>
    <row r="460" spans="1:14" x14ac:dyDescent="0.35">
      <c r="A460" s="2">
        <v>10419</v>
      </c>
      <c r="B460" s="11">
        <v>69</v>
      </c>
      <c r="C460" s="5">
        <v>28.8</v>
      </c>
      <c r="D460" s="8">
        <v>20</v>
      </c>
      <c r="E460" s="2" t="str">
        <f>_xlfn.XLOOKUP(B460,products[productID],products[productName],"Not available",0)</f>
        <v>Gudbrandsdalsost</v>
      </c>
      <c r="F460">
        <f>_xlfn.XLOOKUP(B460,products[productID],products[categoryID],"Not found",0)</f>
        <v>4</v>
      </c>
      <c r="G460" t="str">
        <f>_xlfn.XLOOKUP(F460,categories[categoryID],categories[categoryName],"not found",0)</f>
        <v>Dairy Products</v>
      </c>
      <c r="H460" s="4">
        <f>Table8[[#This Row],[Unit_price]]*Table8[[#This Row],[Quantity_sold]]</f>
        <v>576</v>
      </c>
      <c r="I460" t="str">
        <f>_xlfn.XLOOKUP(Table8[[#This Row],[orderId]],orders[orderID],orders[customerID],"not seen",0)</f>
        <v>RICSU</v>
      </c>
      <c r="J460">
        <f>_xlfn.XLOOKUP(Table8[[#This Row],[orderId]],orders[orderID],orders[employeeID],"not found",0)</f>
        <v>4</v>
      </c>
      <c r="K460" t="str">
        <f>_xlfn.XLOOKUP(Table8[[#This Row],[Employee_id]],employees[employeeID],employees[employeeName],"Not found",0)</f>
        <v>Margaret Peacock</v>
      </c>
      <c r="L460" s="1">
        <f>_xlfn.XLOOKUP(Table8[[#This Row],[orderId]],orders[orderID],orders[orderDate],"not found",0)</f>
        <v>41659</v>
      </c>
      <c r="M460" s="1">
        <f>VLOOKUP(Table8[[#This Row],[orderId]],orders[],6,0)</f>
        <v>41669</v>
      </c>
      <c r="N460">
        <f>Table8[[#This Row],[Shipped date]]-Table8[[#This Row],[order_date]]</f>
        <v>10</v>
      </c>
    </row>
    <row r="461" spans="1:14" x14ac:dyDescent="0.35">
      <c r="A461" s="3">
        <v>10420</v>
      </c>
      <c r="B461" s="12">
        <v>9</v>
      </c>
      <c r="C461" s="6">
        <v>77.599999999999994</v>
      </c>
      <c r="D461" s="9">
        <v>20</v>
      </c>
      <c r="E461" s="2" t="str">
        <f>_xlfn.XLOOKUP(B461,products[productID],products[productName],"Not available",0)</f>
        <v>Mishi Kobe Niku</v>
      </c>
      <c r="F461">
        <f>_xlfn.XLOOKUP(B461,products[productID],products[categoryID],"Not found",0)</f>
        <v>6</v>
      </c>
      <c r="G461" t="str">
        <f>_xlfn.XLOOKUP(F461,categories[categoryID],categories[categoryName],"not found",0)</f>
        <v>Meat &amp; Poultry</v>
      </c>
      <c r="H461" s="4">
        <f>Table8[[#This Row],[Unit_price]]*Table8[[#This Row],[Quantity_sold]]</f>
        <v>1552</v>
      </c>
      <c r="I461" t="str">
        <f>_xlfn.XLOOKUP(Table8[[#This Row],[orderId]],orders[orderID],orders[customerID],"not seen",0)</f>
        <v>WELLI</v>
      </c>
      <c r="J461">
        <f>_xlfn.XLOOKUP(Table8[[#This Row],[orderId]],orders[orderID],orders[employeeID],"not found",0)</f>
        <v>3</v>
      </c>
      <c r="K461" t="str">
        <f>_xlfn.XLOOKUP(Table8[[#This Row],[Employee_id]],employees[employeeID],employees[employeeName],"Not found",0)</f>
        <v>Janet Leverling</v>
      </c>
      <c r="L461" s="1">
        <f>_xlfn.XLOOKUP(Table8[[#This Row],[orderId]],orders[orderID],orders[orderDate],"not found",0)</f>
        <v>41660</v>
      </c>
      <c r="M461" s="1">
        <f>VLOOKUP(Table8[[#This Row],[orderId]],orders[],6,0)</f>
        <v>41666</v>
      </c>
      <c r="N461">
        <f>Table8[[#This Row],[Shipped date]]-Table8[[#This Row],[order_date]]</f>
        <v>6</v>
      </c>
    </row>
    <row r="462" spans="1:14" x14ac:dyDescent="0.35">
      <c r="A462" s="2">
        <v>10420</v>
      </c>
      <c r="B462" s="11">
        <v>13</v>
      </c>
      <c r="C462" s="5">
        <v>4.8</v>
      </c>
      <c r="D462" s="8">
        <v>2</v>
      </c>
      <c r="E462" s="2" t="str">
        <f>_xlfn.XLOOKUP(B462,products[productID],products[productName],"Not available",0)</f>
        <v>Konbu</v>
      </c>
      <c r="F462">
        <f>_xlfn.XLOOKUP(B462,products[productID],products[categoryID],"Not found",0)</f>
        <v>8</v>
      </c>
      <c r="G462" t="str">
        <f>_xlfn.XLOOKUP(F462,categories[categoryID],categories[categoryName],"not found",0)</f>
        <v>Seafood</v>
      </c>
      <c r="H462" s="4">
        <f>Table8[[#This Row],[Unit_price]]*Table8[[#This Row],[Quantity_sold]]</f>
        <v>9.6</v>
      </c>
      <c r="I462" t="str">
        <f>_xlfn.XLOOKUP(Table8[[#This Row],[orderId]],orders[orderID],orders[customerID],"not seen",0)</f>
        <v>WELLI</v>
      </c>
      <c r="J462">
        <f>_xlfn.XLOOKUP(Table8[[#This Row],[orderId]],orders[orderID],orders[employeeID],"not found",0)</f>
        <v>3</v>
      </c>
      <c r="K462" t="str">
        <f>_xlfn.XLOOKUP(Table8[[#This Row],[Employee_id]],employees[employeeID],employees[employeeName],"Not found",0)</f>
        <v>Janet Leverling</v>
      </c>
      <c r="L462" s="1">
        <f>_xlfn.XLOOKUP(Table8[[#This Row],[orderId]],orders[orderID],orders[orderDate],"not found",0)</f>
        <v>41660</v>
      </c>
      <c r="M462" s="1">
        <f>VLOOKUP(Table8[[#This Row],[orderId]],orders[],6,0)</f>
        <v>41666</v>
      </c>
      <c r="N462">
        <f>Table8[[#This Row],[Shipped date]]-Table8[[#This Row],[order_date]]</f>
        <v>6</v>
      </c>
    </row>
    <row r="463" spans="1:14" x14ac:dyDescent="0.35">
      <c r="A463" s="3">
        <v>10420</v>
      </c>
      <c r="B463" s="12">
        <v>70</v>
      </c>
      <c r="C463" s="6">
        <v>12</v>
      </c>
      <c r="D463" s="9">
        <v>8</v>
      </c>
      <c r="E463" s="2" t="str">
        <f>_xlfn.XLOOKUP(B463,products[productID],products[productName],"Not available",0)</f>
        <v>Outback Lager</v>
      </c>
      <c r="F463">
        <f>_xlfn.XLOOKUP(B463,products[productID],products[categoryID],"Not found",0)</f>
        <v>1</v>
      </c>
      <c r="G463" t="str">
        <f>_xlfn.XLOOKUP(F463,categories[categoryID],categories[categoryName],"not found",0)</f>
        <v>Beverages</v>
      </c>
      <c r="H463" s="4">
        <f>Table8[[#This Row],[Unit_price]]*Table8[[#This Row],[Quantity_sold]]</f>
        <v>96</v>
      </c>
      <c r="I463" t="str">
        <f>_xlfn.XLOOKUP(Table8[[#This Row],[orderId]],orders[orderID],orders[customerID],"not seen",0)</f>
        <v>WELLI</v>
      </c>
      <c r="J463">
        <f>_xlfn.XLOOKUP(Table8[[#This Row],[orderId]],orders[orderID],orders[employeeID],"not found",0)</f>
        <v>3</v>
      </c>
      <c r="K463" t="str">
        <f>_xlfn.XLOOKUP(Table8[[#This Row],[Employee_id]],employees[employeeID],employees[employeeName],"Not found",0)</f>
        <v>Janet Leverling</v>
      </c>
      <c r="L463" s="1">
        <f>_xlfn.XLOOKUP(Table8[[#This Row],[orderId]],orders[orderID],orders[orderDate],"not found",0)</f>
        <v>41660</v>
      </c>
      <c r="M463" s="1">
        <f>VLOOKUP(Table8[[#This Row],[orderId]],orders[],6,0)</f>
        <v>41666</v>
      </c>
      <c r="N463">
        <f>Table8[[#This Row],[Shipped date]]-Table8[[#This Row],[order_date]]</f>
        <v>6</v>
      </c>
    </row>
    <row r="464" spans="1:14" x14ac:dyDescent="0.35">
      <c r="A464" s="2">
        <v>10420</v>
      </c>
      <c r="B464" s="11">
        <v>73</v>
      </c>
      <c r="C464" s="5">
        <v>12</v>
      </c>
      <c r="D464" s="8">
        <v>20</v>
      </c>
      <c r="E464" s="2" t="str">
        <f>_xlfn.XLOOKUP(B464,products[productID],products[productName],"Not available",0)</f>
        <v>Röd Kaviar</v>
      </c>
      <c r="F464">
        <f>_xlfn.XLOOKUP(B464,products[productID],products[categoryID],"Not found",0)</f>
        <v>8</v>
      </c>
      <c r="G464" t="str">
        <f>_xlfn.XLOOKUP(F464,categories[categoryID],categories[categoryName],"not found",0)</f>
        <v>Seafood</v>
      </c>
      <c r="H464" s="4">
        <f>Table8[[#This Row],[Unit_price]]*Table8[[#This Row],[Quantity_sold]]</f>
        <v>240</v>
      </c>
      <c r="I464" t="str">
        <f>_xlfn.XLOOKUP(Table8[[#This Row],[orderId]],orders[orderID],orders[customerID],"not seen",0)</f>
        <v>WELLI</v>
      </c>
      <c r="J464">
        <f>_xlfn.XLOOKUP(Table8[[#This Row],[orderId]],orders[orderID],orders[employeeID],"not found",0)</f>
        <v>3</v>
      </c>
      <c r="K464" t="str">
        <f>_xlfn.XLOOKUP(Table8[[#This Row],[Employee_id]],employees[employeeID],employees[employeeName],"Not found",0)</f>
        <v>Janet Leverling</v>
      </c>
      <c r="L464" s="1">
        <f>_xlfn.XLOOKUP(Table8[[#This Row],[orderId]],orders[orderID],orders[orderDate],"not found",0)</f>
        <v>41660</v>
      </c>
      <c r="M464" s="1">
        <f>VLOOKUP(Table8[[#This Row],[orderId]],orders[],6,0)</f>
        <v>41666</v>
      </c>
      <c r="N464">
        <f>Table8[[#This Row],[Shipped date]]-Table8[[#This Row],[order_date]]</f>
        <v>6</v>
      </c>
    </row>
    <row r="465" spans="1:14" x14ac:dyDescent="0.35">
      <c r="A465" s="3">
        <v>10421</v>
      </c>
      <c r="B465" s="12">
        <v>19</v>
      </c>
      <c r="C465" s="6">
        <v>7.3</v>
      </c>
      <c r="D465" s="9">
        <v>4</v>
      </c>
      <c r="E465" s="2" t="str">
        <f>_xlfn.XLOOKUP(B465,products[productID],products[productName],"Not available",0)</f>
        <v>Teatime Chocolate Biscuits</v>
      </c>
      <c r="F465">
        <f>_xlfn.XLOOKUP(B465,products[productID],products[categoryID],"Not found",0)</f>
        <v>3</v>
      </c>
      <c r="G465" t="str">
        <f>_xlfn.XLOOKUP(F465,categories[categoryID],categories[categoryName],"not found",0)</f>
        <v>Confections</v>
      </c>
      <c r="H465" s="4">
        <f>Table8[[#This Row],[Unit_price]]*Table8[[#This Row],[Quantity_sold]]</f>
        <v>29.2</v>
      </c>
      <c r="I465" t="str">
        <f>_xlfn.XLOOKUP(Table8[[#This Row],[orderId]],orders[orderID],orders[customerID],"not seen",0)</f>
        <v>QUEDE</v>
      </c>
      <c r="J465">
        <f>_xlfn.XLOOKUP(Table8[[#This Row],[orderId]],orders[orderID],orders[employeeID],"not found",0)</f>
        <v>8</v>
      </c>
      <c r="K465" t="str">
        <f>_xlfn.XLOOKUP(Table8[[#This Row],[Employee_id]],employees[employeeID],employees[employeeName],"Not found",0)</f>
        <v>Laura Callahan</v>
      </c>
      <c r="L465" s="1">
        <f>_xlfn.XLOOKUP(Table8[[#This Row],[orderId]],orders[orderID],orders[orderDate],"not found",0)</f>
        <v>41660</v>
      </c>
      <c r="M465" s="1">
        <f>VLOOKUP(Table8[[#This Row],[orderId]],orders[],6,0)</f>
        <v>41666</v>
      </c>
      <c r="N465">
        <f>Table8[[#This Row],[Shipped date]]-Table8[[#This Row],[order_date]]</f>
        <v>6</v>
      </c>
    </row>
    <row r="466" spans="1:14" x14ac:dyDescent="0.35">
      <c r="A466" s="2">
        <v>10421</v>
      </c>
      <c r="B466" s="11">
        <v>26</v>
      </c>
      <c r="C466" s="5">
        <v>24.9</v>
      </c>
      <c r="D466" s="8">
        <v>30</v>
      </c>
      <c r="E466" s="2" t="str">
        <f>_xlfn.XLOOKUP(B466,products[productID],products[productName],"Not available",0)</f>
        <v>Gumbär Gummibärchen</v>
      </c>
      <c r="F466">
        <f>_xlfn.XLOOKUP(B466,products[productID],products[categoryID],"Not found",0)</f>
        <v>3</v>
      </c>
      <c r="G466" t="str">
        <f>_xlfn.XLOOKUP(F466,categories[categoryID],categories[categoryName],"not found",0)</f>
        <v>Confections</v>
      </c>
      <c r="H466" s="4">
        <f>Table8[[#This Row],[Unit_price]]*Table8[[#This Row],[Quantity_sold]]</f>
        <v>747</v>
      </c>
      <c r="I466" t="str">
        <f>_xlfn.XLOOKUP(Table8[[#This Row],[orderId]],orders[orderID],orders[customerID],"not seen",0)</f>
        <v>QUEDE</v>
      </c>
      <c r="J466">
        <f>_xlfn.XLOOKUP(Table8[[#This Row],[orderId]],orders[orderID],orders[employeeID],"not found",0)</f>
        <v>8</v>
      </c>
      <c r="K466" t="str">
        <f>_xlfn.XLOOKUP(Table8[[#This Row],[Employee_id]],employees[employeeID],employees[employeeName],"Not found",0)</f>
        <v>Laura Callahan</v>
      </c>
      <c r="L466" s="1">
        <f>_xlfn.XLOOKUP(Table8[[#This Row],[orderId]],orders[orderID],orders[orderDate],"not found",0)</f>
        <v>41660</v>
      </c>
      <c r="M466" s="1">
        <f>VLOOKUP(Table8[[#This Row],[orderId]],orders[],6,0)</f>
        <v>41666</v>
      </c>
      <c r="N466">
        <f>Table8[[#This Row],[Shipped date]]-Table8[[#This Row],[order_date]]</f>
        <v>6</v>
      </c>
    </row>
    <row r="467" spans="1:14" x14ac:dyDescent="0.35">
      <c r="A467" s="3">
        <v>10421</v>
      </c>
      <c r="B467" s="12">
        <v>53</v>
      </c>
      <c r="C467" s="6">
        <v>26.2</v>
      </c>
      <c r="D467" s="9">
        <v>15</v>
      </c>
      <c r="E467" s="2" t="str">
        <f>_xlfn.XLOOKUP(B467,products[productID],products[productName],"Not available",0)</f>
        <v>Perth Pasties</v>
      </c>
      <c r="F467">
        <f>_xlfn.XLOOKUP(B467,products[productID],products[categoryID],"Not found",0)</f>
        <v>6</v>
      </c>
      <c r="G467" t="str">
        <f>_xlfn.XLOOKUP(F467,categories[categoryID],categories[categoryName],"not found",0)</f>
        <v>Meat &amp; Poultry</v>
      </c>
      <c r="H467" s="4">
        <f>Table8[[#This Row],[Unit_price]]*Table8[[#This Row],[Quantity_sold]]</f>
        <v>393</v>
      </c>
      <c r="I467" t="str">
        <f>_xlfn.XLOOKUP(Table8[[#This Row],[orderId]],orders[orderID],orders[customerID],"not seen",0)</f>
        <v>QUEDE</v>
      </c>
      <c r="J467">
        <f>_xlfn.XLOOKUP(Table8[[#This Row],[orderId]],orders[orderID],orders[employeeID],"not found",0)</f>
        <v>8</v>
      </c>
      <c r="K467" t="str">
        <f>_xlfn.XLOOKUP(Table8[[#This Row],[Employee_id]],employees[employeeID],employees[employeeName],"Not found",0)</f>
        <v>Laura Callahan</v>
      </c>
      <c r="L467" s="1">
        <f>_xlfn.XLOOKUP(Table8[[#This Row],[orderId]],orders[orderID],orders[orderDate],"not found",0)</f>
        <v>41660</v>
      </c>
      <c r="M467" s="1">
        <f>VLOOKUP(Table8[[#This Row],[orderId]],orders[],6,0)</f>
        <v>41666</v>
      </c>
      <c r="N467">
        <f>Table8[[#This Row],[Shipped date]]-Table8[[#This Row],[order_date]]</f>
        <v>6</v>
      </c>
    </row>
    <row r="468" spans="1:14" x14ac:dyDescent="0.35">
      <c r="A468" s="2">
        <v>10421</v>
      </c>
      <c r="B468" s="11">
        <v>77</v>
      </c>
      <c r="C468" s="5">
        <v>10.4</v>
      </c>
      <c r="D468" s="8">
        <v>10</v>
      </c>
      <c r="E468" s="2" t="str">
        <f>_xlfn.XLOOKUP(B468,products[productID],products[productName],"Not available",0)</f>
        <v>Original Frankfurter Grüne Soße</v>
      </c>
      <c r="F468">
        <f>_xlfn.XLOOKUP(B468,products[productID],products[categoryID],"Not found",0)</f>
        <v>2</v>
      </c>
      <c r="G468" t="str">
        <f>_xlfn.XLOOKUP(F468,categories[categoryID],categories[categoryName],"not found",0)</f>
        <v>Condiments</v>
      </c>
      <c r="H468" s="4">
        <f>Table8[[#This Row],[Unit_price]]*Table8[[#This Row],[Quantity_sold]]</f>
        <v>104</v>
      </c>
      <c r="I468" t="str">
        <f>_xlfn.XLOOKUP(Table8[[#This Row],[orderId]],orders[orderID],orders[customerID],"not seen",0)</f>
        <v>QUEDE</v>
      </c>
      <c r="J468">
        <f>_xlfn.XLOOKUP(Table8[[#This Row],[orderId]],orders[orderID],orders[employeeID],"not found",0)</f>
        <v>8</v>
      </c>
      <c r="K468" t="str">
        <f>_xlfn.XLOOKUP(Table8[[#This Row],[Employee_id]],employees[employeeID],employees[employeeName],"Not found",0)</f>
        <v>Laura Callahan</v>
      </c>
      <c r="L468" s="1">
        <f>_xlfn.XLOOKUP(Table8[[#This Row],[orderId]],orders[orderID],orders[orderDate],"not found",0)</f>
        <v>41660</v>
      </c>
      <c r="M468" s="1">
        <f>VLOOKUP(Table8[[#This Row],[orderId]],orders[],6,0)</f>
        <v>41666</v>
      </c>
      <c r="N468">
        <f>Table8[[#This Row],[Shipped date]]-Table8[[#This Row],[order_date]]</f>
        <v>6</v>
      </c>
    </row>
    <row r="469" spans="1:14" x14ac:dyDescent="0.35">
      <c r="A469" s="3">
        <v>10422</v>
      </c>
      <c r="B469" s="12">
        <v>26</v>
      </c>
      <c r="C469" s="6">
        <v>24.9</v>
      </c>
      <c r="D469" s="9">
        <v>2</v>
      </c>
      <c r="E469" s="2" t="str">
        <f>_xlfn.XLOOKUP(B469,products[productID],products[productName],"Not available",0)</f>
        <v>Gumbär Gummibärchen</v>
      </c>
      <c r="F469">
        <f>_xlfn.XLOOKUP(B469,products[productID],products[categoryID],"Not found",0)</f>
        <v>3</v>
      </c>
      <c r="G469" t="str">
        <f>_xlfn.XLOOKUP(F469,categories[categoryID],categories[categoryName],"not found",0)</f>
        <v>Confections</v>
      </c>
      <c r="H469" s="4">
        <f>Table8[[#This Row],[Unit_price]]*Table8[[#This Row],[Quantity_sold]]</f>
        <v>49.8</v>
      </c>
      <c r="I469" t="str">
        <f>_xlfn.XLOOKUP(Table8[[#This Row],[orderId]],orders[orderID],orders[customerID],"not seen",0)</f>
        <v>FRANS</v>
      </c>
      <c r="J469">
        <f>_xlfn.XLOOKUP(Table8[[#This Row],[orderId]],orders[orderID],orders[employeeID],"not found",0)</f>
        <v>2</v>
      </c>
      <c r="K469" t="str">
        <f>_xlfn.XLOOKUP(Table8[[#This Row],[Employee_id]],employees[employeeID],employees[employeeName],"Not found",0)</f>
        <v>Andrew Fuller</v>
      </c>
      <c r="L469" s="1">
        <f>_xlfn.XLOOKUP(Table8[[#This Row],[orderId]],orders[orderID],orders[orderDate],"not found",0)</f>
        <v>41661</v>
      </c>
      <c r="M469" s="1">
        <f>VLOOKUP(Table8[[#This Row],[orderId]],orders[],6,0)</f>
        <v>41670</v>
      </c>
      <c r="N469">
        <f>Table8[[#This Row],[Shipped date]]-Table8[[#This Row],[order_date]]</f>
        <v>9</v>
      </c>
    </row>
    <row r="470" spans="1:14" x14ac:dyDescent="0.35">
      <c r="A470" s="2">
        <v>10423</v>
      </c>
      <c r="B470" s="11">
        <v>31</v>
      </c>
      <c r="C470" s="5">
        <v>10</v>
      </c>
      <c r="D470" s="8">
        <v>14</v>
      </c>
      <c r="E470" s="2" t="str">
        <f>_xlfn.XLOOKUP(B470,products[productID],products[productName],"Not available",0)</f>
        <v>Gorgonzola Telino</v>
      </c>
      <c r="F470">
        <f>_xlfn.XLOOKUP(B470,products[productID],products[categoryID],"Not found",0)</f>
        <v>4</v>
      </c>
      <c r="G470" t="str">
        <f>_xlfn.XLOOKUP(F470,categories[categoryID],categories[categoryName],"not found",0)</f>
        <v>Dairy Products</v>
      </c>
      <c r="H470" s="4">
        <f>Table8[[#This Row],[Unit_price]]*Table8[[#This Row],[Quantity_sold]]</f>
        <v>140</v>
      </c>
      <c r="I470" t="str">
        <f>_xlfn.XLOOKUP(Table8[[#This Row],[orderId]],orders[orderID],orders[customerID],"not seen",0)</f>
        <v>GOURL</v>
      </c>
      <c r="J470">
        <f>_xlfn.XLOOKUP(Table8[[#This Row],[orderId]],orders[orderID],orders[employeeID],"not found",0)</f>
        <v>6</v>
      </c>
      <c r="K470" t="str">
        <f>_xlfn.XLOOKUP(Table8[[#This Row],[Employee_id]],employees[employeeID],employees[employeeName],"Not found",0)</f>
        <v>Michael Suyama</v>
      </c>
      <c r="L470" s="1">
        <f>_xlfn.XLOOKUP(Table8[[#This Row],[orderId]],orders[orderID],orders[orderDate],"not found",0)</f>
        <v>41662</v>
      </c>
      <c r="M470" s="1">
        <f>VLOOKUP(Table8[[#This Row],[orderId]],orders[],6,0)</f>
        <v>41694</v>
      </c>
      <c r="N470">
        <f>Table8[[#This Row],[Shipped date]]-Table8[[#This Row],[order_date]]</f>
        <v>32</v>
      </c>
    </row>
    <row r="471" spans="1:14" x14ac:dyDescent="0.35">
      <c r="A471" s="3">
        <v>10423</v>
      </c>
      <c r="B471" s="12">
        <v>59</v>
      </c>
      <c r="C471" s="6">
        <v>44</v>
      </c>
      <c r="D471" s="9">
        <v>20</v>
      </c>
      <c r="E471" s="2" t="str">
        <f>_xlfn.XLOOKUP(B471,products[productID],products[productName],"Not available",0)</f>
        <v>Raclette Courdavault</v>
      </c>
      <c r="F471">
        <f>_xlfn.XLOOKUP(B471,products[productID],products[categoryID],"Not found",0)</f>
        <v>4</v>
      </c>
      <c r="G471" t="str">
        <f>_xlfn.XLOOKUP(F471,categories[categoryID],categories[categoryName],"not found",0)</f>
        <v>Dairy Products</v>
      </c>
      <c r="H471" s="4">
        <f>Table8[[#This Row],[Unit_price]]*Table8[[#This Row],[Quantity_sold]]</f>
        <v>880</v>
      </c>
      <c r="I471" t="str">
        <f>_xlfn.XLOOKUP(Table8[[#This Row],[orderId]],orders[orderID],orders[customerID],"not seen",0)</f>
        <v>GOURL</v>
      </c>
      <c r="J471">
        <f>_xlfn.XLOOKUP(Table8[[#This Row],[orderId]],orders[orderID],orders[employeeID],"not found",0)</f>
        <v>6</v>
      </c>
      <c r="K471" t="str">
        <f>_xlfn.XLOOKUP(Table8[[#This Row],[Employee_id]],employees[employeeID],employees[employeeName],"Not found",0)</f>
        <v>Michael Suyama</v>
      </c>
      <c r="L471" s="1">
        <f>_xlfn.XLOOKUP(Table8[[#This Row],[orderId]],orders[orderID],orders[orderDate],"not found",0)</f>
        <v>41662</v>
      </c>
      <c r="M471" s="1">
        <f>VLOOKUP(Table8[[#This Row],[orderId]],orders[],6,0)</f>
        <v>41694</v>
      </c>
      <c r="N471">
        <f>Table8[[#This Row],[Shipped date]]-Table8[[#This Row],[order_date]]</f>
        <v>32</v>
      </c>
    </row>
    <row r="472" spans="1:14" x14ac:dyDescent="0.35">
      <c r="A472" s="2">
        <v>10424</v>
      </c>
      <c r="B472" s="11">
        <v>35</v>
      </c>
      <c r="C472" s="5">
        <v>14.4</v>
      </c>
      <c r="D472" s="8">
        <v>60</v>
      </c>
      <c r="E472" s="2" t="str">
        <f>_xlfn.XLOOKUP(B472,products[productID],products[productName],"Not available",0)</f>
        <v>Steeleye Stout</v>
      </c>
      <c r="F472">
        <f>_xlfn.XLOOKUP(B472,products[productID],products[categoryID],"Not found",0)</f>
        <v>1</v>
      </c>
      <c r="G472" t="str">
        <f>_xlfn.XLOOKUP(F472,categories[categoryID],categories[categoryName],"not found",0)</f>
        <v>Beverages</v>
      </c>
      <c r="H472" s="4">
        <f>Table8[[#This Row],[Unit_price]]*Table8[[#This Row],[Quantity_sold]]</f>
        <v>864</v>
      </c>
      <c r="I472" t="str">
        <f>_xlfn.XLOOKUP(Table8[[#This Row],[orderId]],orders[orderID],orders[customerID],"not seen",0)</f>
        <v>MEREP</v>
      </c>
      <c r="J472">
        <f>_xlfn.XLOOKUP(Table8[[#This Row],[orderId]],orders[orderID],orders[employeeID],"not found",0)</f>
        <v>7</v>
      </c>
      <c r="K472" t="str">
        <f>_xlfn.XLOOKUP(Table8[[#This Row],[Employee_id]],employees[employeeID],employees[employeeName],"Not found",0)</f>
        <v>Robert King</v>
      </c>
      <c r="L472" s="1">
        <f>_xlfn.XLOOKUP(Table8[[#This Row],[orderId]],orders[orderID],orders[orderDate],"not found",0)</f>
        <v>41662</v>
      </c>
      <c r="M472" s="1">
        <f>VLOOKUP(Table8[[#This Row],[orderId]],orders[],6,0)</f>
        <v>41666</v>
      </c>
      <c r="N472">
        <f>Table8[[#This Row],[Shipped date]]-Table8[[#This Row],[order_date]]</f>
        <v>4</v>
      </c>
    </row>
    <row r="473" spans="1:14" x14ac:dyDescent="0.35">
      <c r="A473" s="3">
        <v>10424</v>
      </c>
      <c r="B473" s="12">
        <v>38</v>
      </c>
      <c r="C473" s="6">
        <v>210.8</v>
      </c>
      <c r="D473" s="9">
        <v>49</v>
      </c>
      <c r="E473" s="2" t="str">
        <f>_xlfn.XLOOKUP(B473,products[productID],products[productName],"Not available",0)</f>
        <v>Côte de Blaye</v>
      </c>
      <c r="F473">
        <f>_xlfn.XLOOKUP(B473,products[productID],products[categoryID],"Not found",0)</f>
        <v>1</v>
      </c>
      <c r="G473" t="str">
        <f>_xlfn.XLOOKUP(F473,categories[categoryID],categories[categoryName],"not found",0)</f>
        <v>Beverages</v>
      </c>
      <c r="H473" s="4">
        <f>Table8[[#This Row],[Unit_price]]*Table8[[#This Row],[Quantity_sold]]</f>
        <v>10329.200000000001</v>
      </c>
      <c r="I473" t="str">
        <f>_xlfn.XLOOKUP(Table8[[#This Row],[orderId]],orders[orderID],orders[customerID],"not seen",0)</f>
        <v>MEREP</v>
      </c>
      <c r="J473">
        <f>_xlfn.XLOOKUP(Table8[[#This Row],[orderId]],orders[orderID],orders[employeeID],"not found",0)</f>
        <v>7</v>
      </c>
      <c r="K473" t="str">
        <f>_xlfn.XLOOKUP(Table8[[#This Row],[Employee_id]],employees[employeeID],employees[employeeName],"Not found",0)</f>
        <v>Robert King</v>
      </c>
      <c r="L473" s="1">
        <f>_xlfn.XLOOKUP(Table8[[#This Row],[orderId]],orders[orderID],orders[orderDate],"not found",0)</f>
        <v>41662</v>
      </c>
      <c r="M473" s="1">
        <f>VLOOKUP(Table8[[#This Row],[orderId]],orders[],6,0)</f>
        <v>41666</v>
      </c>
      <c r="N473">
        <f>Table8[[#This Row],[Shipped date]]-Table8[[#This Row],[order_date]]</f>
        <v>4</v>
      </c>
    </row>
    <row r="474" spans="1:14" x14ac:dyDescent="0.35">
      <c r="A474" s="2">
        <v>10424</v>
      </c>
      <c r="B474" s="11">
        <v>68</v>
      </c>
      <c r="C474" s="5">
        <v>10</v>
      </c>
      <c r="D474" s="8">
        <v>30</v>
      </c>
      <c r="E474" s="2" t="str">
        <f>_xlfn.XLOOKUP(B474,products[productID],products[productName],"Not available",0)</f>
        <v>Scottish Longbreads</v>
      </c>
      <c r="F474">
        <f>_xlfn.XLOOKUP(B474,products[productID],products[categoryID],"Not found",0)</f>
        <v>3</v>
      </c>
      <c r="G474" t="str">
        <f>_xlfn.XLOOKUP(F474,categories[categoryID],categories[categoryName],"not found",0)</f>
        <v>Confections</v>
      </c>
      <c r="H474" s="4">
        <f>Table8[[#This Row],[Unit_price]]*Table8[[#This Row],[Quantity_sold]]</f>
        <v>300</v>
      </c>
      <c r="I474" t="str">
        <f>_xlfn.XLOOKUP(Table8[[#This Row],[orderId]],orders[orderID],orders[customerID],"not seen",0)</f>
        <v>MEREP</v>
      </c>
      <c r="J474">
        <f>_xlfn.XLOOKUP(Table8[[#This Row],[orderId]],orders[orderID],orders[employeeID],"not found",0)</f>
        <v>7</v>
      </c>
      <c r="K474" t="str">
        <f>_xlfn.XLOOKUP(Table8[[#This Row],[Employee_id]],employees[employeeID],employees[employeeName],"Not found",0)</f>
        <v>Robert King</v>
      </c>
      <c r="L474" s="1">
        <f>_xlfn.XLOOKUP(Table8[[#This Row],[orderId]],orders[orderID],orders[orderDate],"not found",0)</f>
        <v>41662</v>
      </c>
      <c r="M474" s="1">
        <f>VLOOKUP(Table8[[#This Row],[orderId]],orders[],6,0)</f>
        <v>41666</v>
      </c>
      <c r="N474">
        <f>Table8[[#This Row],[Shipped date]]-Table8[[#This Row],[order_date]]</f>
        <v>4</v>
      </c>
    </row>
    <row r="475" spans="1:14" x14ac:dyDescent="0.35">
      <c r="A475" s="3">
        <v>10425</v>
      </c>
      <c r="B475" s="12">
        <v>55</v>
      </c>
      <c r="C475" s="6">
        <v>19.2</v>
      </c>
      <c r="D475" s="9">
        <v>10</v>
      </c>
      <c r="E475" s="2" t="str">
        <f>_xlfn.XLOOKUP(B475,products[productID],products[productName],"Not available",0)</f>
        <v>Pâté chinois</v>
      </c>
      <c r="F475">
        <f>_xlfn.XLOOKUP(B475,products[productID],products[categoryID],"Not found",0)</f>
        <v>6</v>
      </c>
      <c r="G475" t="str">
        <f>_xlfn.XLOOKUP(F475,categories[categoryID],categories[categoryName],"not found",0)</f>
        <v>Meat &amp; Poultry</v>
      </c>
      <c r="H475" s="4">
        <f>Table8[[#This Row],[Unit_price]]*Table8[[#This Row],[Quantity_sold]]</f>
        <v>192</v>
      </c>
      <c r="I475" t="str">
        <f>_xlfn.XLOOKUP(Table8[[#This Row],[orderId]],orders[orderID],orders[customerID],"not seen",0)</f>
        <v>LAMAI</v>
      </c>
      <c r="J475">
        <f>_xlfn.XLOOKUP(Table8[[#This Row],[orderId]],orders[orderID],orders[employeeID],"not found",0)</f>
        <v>6</v>
      </c>
      <c r="K475" t="str">
        <f>_xlfn.XLOOKUP(Table8[[#This Row],[Employee_id]],employees[employeeID],employees[employeeName],"Not found",0)</f>
        <v>Michael Suyama</v>
      </c>
      <c r="L475" s="1">
        <f>_xlfn.XLOOKUP(Table8[[#This Row],[orderId]],orders[orderID],orders[orderDate],"not found",0)</f>
        <v>41663</v>
      </c>
      <c r="M475" s="1">
        <f>VLOOKUP(Table8[[#This Row],[orderId]],orders[],6,0)</f>
        <v>41684</v>
      </c>
      <c r="N475">
        <f>Table8[[#This Row],[Shipped date]]-Table8[[#This Row],[order_date]]</f>
        <v>21</v>
      </c>
    </row>
    <row r="476" spans="1:14" x14ac:dyDescent="0.35">
      <c r="A476" s="2">
        <v>10425</v>
      </c>
      <c r="B476" s="11">
        <v>76</v>
      </c>
      <c r="C476" s="5">
        <v>14.4</v>
      </c>
      <c r="D476" s="8">
        <v>20</v>
      </c>
      <c r="E476" s="2" t="str">
        <f>_xlfn.XLOOKUP(B476,products[productID],products[productName],"Not available",0)</f>
        <v>Lakkaliköri</v>
      </c>
      <c r="F476">
        <f>_xlfn.XLOOKUP(B476,products[productID],products[categoryID],"Not found",0)</f>
        <v>1</v>
      </c>
      <c r="G476" t="str">
        <f>_xlfn.XLOOKUP(F476,categories[categoryID],categories[categoryName],"not found",0)</f>
        <v>Beverages</v>
      </c>
      <c r="H476" s="4">
        <f>Table8[[#This Row],[Unit_price]]*Table8[[#This Row],[Quantity_sold]]</f>
        <v>288</v>
      </c>
      <c r="I476" t="str">
        <f>_xlfn.XLOOKUP(Table8[[#This Row],[orderId]],orders[orderID],orders[customerID],"not seen",0)</f>
        <v>LAMAI</v>
      </c>
      <c r="J476">
        <f>_xlfn.XLOOKUP(Table8[[#This Row],[orderId]],orders[orderID],orders[employeeID],"not found",0)</f>
        <v>6</v>
      </c>
      <c r="K476" t="str">
        <f>_xlfn.XLOOKUP(Table8[[#This Row],[Employee_id]],employees[employeeID],employees[employeeName],"Not found",0)</f>
        <v>Michael Suyama</v>
      </c>
      <c r="L476" s="1">
        <f>_xlfn.XLOOKUP(Table8[[#This Row],[orderId]],orders[orderID],orders[orderDate],"not found",0)</f>
        <v>41663</v>
      </c>
      <c r="M476" s="1">
        <f>VLOOKUP(Table8[[#This Row],[orderId]],orders[],6,0)</f>
        <v>41684</v>
      </c>
      <c r="N476">
        <f>Table8[[#This Row],[Shipped date]]-Table8[[#This Row],[order_date]]</f>
        <v>21</v>
      </c>
    </row>
    <row r="477" spans="1:14" x14ac:dyDescent="0.35">
      <c r="A477" s="3">
        <v>10426</v>
      </c>
      <c r="B477" s="12">
        <v>56</v>
      </c>
      <c r="C477" s="6">
        <v>30.4</v>
      </c>
      <c r="D477" s="9">
        <v>5</v>
      </c>
      <c r="E477" s="2" t="str">
        <f>_xlfn.XLOOKUP(B477,products[productID],products[productName],"Not available",0)</f>
        <v>Gnocchi di nonna Alice</v>
      </c>
      <c r="F477">
        <f>_xlfn.XLOOKUP(B477,products[productID],products[categoryID],"Not found",0)</f>
        <v>5</v>
      </c>
      <c r="G477" t="str">
        <f>_xlfn.XLOOKUP(F477,categories[categoryID],categories[categoryName],"not found",0)</f>
        <v>Grains &amp; Cereals</v>
      </c>
      <c r="H477" s="4">
        <f>Table8[[#This Row],[Unit_price]]*Table8[[#This Row],[Quantity_sold]]</f>
        <v>152</v>
      </c>
      <c r="I477" t="str">
        <f>_xlfn.XLOOKUP(Table8[[#This Row],[orderId]],orders[orderID],orders[customerID],"not seen",0)</f>
        <v>GALED</v>
      </c>
      <c r="J477">
        <f>_xlfn.XLOOKUP(Table8[[#This Row],[orderId]],orders[orderID],orders[employeeID],"not found",0)</f>
        <v>4</v>
      </c>
      <c r="K477" t="str">
        <f>_xlfn.XLOOKUP(Table8[[#This Row],[Employee_id]],employees[employeeID],employees[employeeName],"Not found",0)</f>
        <v>Margaret Peacock</v>
      </c>
      <c r="L477" s="1">
        <f>_xlfn.XLOOKUP(Table8[[#This Row],[orderId]],orders[orderID],orders[orderDate],"not found",0)</f>
        <v>41666</v>
      </c>
      <c r="M477" s="1">
        <f>VLOOKUP(Table8[[#This Row],[orderId]],orders[],6,0)</f>
        <v>41676</v>
      </c>
      <c r="N477">
        <f>Table8[[#This Row],[Shipped date]]-Table8[[#This Row],[order_date]]</f>
        <v>10</v>
      </c>
    </row>
    <row r="478" spans="1:14" x14ac:dyDescent="0.35">
      <c r="A478" s="2">
        <v>10426</v>
      </c>
      <c r="B478" s="11">
        <v>64</v>
      </c>
      <c r="C478" s="5">
        <v>26.6</v>
      </c>
      <c r="D478" s="8">
        <v>7</v>
      </c>
      <c r="E478" s="2" t="str">
        <f>_xlfn.XLOOKUP(B478,products[productID],products[productName],"Not available",0)</f>
        <v>Wimmers gute Semmelknödel</v>
      </c>
      <c r="F478">
        <f>_xlfn.XLOOKUP(B478,products[productID],products[categoryID],"Not found",0)</f>
        <v>5</v>
      </c>
      <c r="G478" t="str">
        <f>_xlfn.XLOOKUP(F478,categories[categoryID],categories[categoryName],"not found",0)</f>
        <v>Grains &amp; Cereals</v>
      </c>
      <c r="H478" s="4">
        <f>Table8[[#This Row],[Unit_price]]*Table8[[#This Row],[Quantity_sold]]</f>
        <v>186.20000000000002</v>
      </c>
      <c r="I478" t="str">
        <f>_xlfn.XLOOKUP(Table8[[#This Row],[orderId]],orders[orderID],orders[customerID],"not seen",0)</f>
        <v>GALED</v>
      </c>
      <c r="J478">
        <f>_xlfn.XLOOKUP(Table8[[#This Row],[orderId]],orders[orderID],orders[employeeID],"not found",0)</f>
        <v>4</v>
      </c>
      <c r="K478" t="str">
        <f>_xlfn.XLOOKUP(Table8[[#This Row],[Employee_id]],employees[employeeID],employees[employeeName],"Not found",0)</f>
        <v>Margaret Peacock</v>
      </c>
      <c r="L478" s="1">
        <f>_xlfn.XLOOKUP(Table8[[#This Row],[orderId]],orders[orderID],orders[orderDate],"not found",0)</f>
        <v>41666</v>
      </c>
      <c r="M478" s="1">
        <f>VLOOKUP(Table8[[#This Row],[orderId]],orders[],6,0)</f>
        <v>41676</v>
      </c>
      <c r="N478">
        <f>Table8[[#This Row],[Shipped date]]-Table8[[#This Row],[order_date]]</f>
        <v>10</v>
      </c>
    </row>
    <row r="479" spans="1:14" x14ac:dyDescent="0.35">
      <c r="A479" s="3">
        <v>10427</v>
      </c>
      <c r="B479" s="12">
        <v>14</v>
      </c>
      <c r="C479" s="6">
        <v>18.600000000000001</v>
      </c>
      <c r="D479" s="9">
        <v>35</v>
      </c>
      <c r="E479" s="2" t="str">
        <f>_xlfn.XLOOKUP(B479,products[productID],products[productName],"Not available",0)</f>
        <v>Tofu</v>
      </c>
      <c r="F479">
        <f>_xlfn.XLOOKUP(B479,products[productID],products[categoryID],"Not found",0)</f>
        <v>7</v>
      </c>
      <c r="G479" t="str">
        <f>_xlfn.XLOOKUP(F479,categories[categoryID],categories[categoryName],"not found",0)</f>
        <v>Produce</v>
      </c>
      <c r="H479" s="4">
        <f>Table8[[#This Row],[Unit_price]]*Table8[[#This Row],[Quantity_sold]]</f>
        <v>651</v>
      </c>
      <c r="I479" t="str">
        <f>_xlfn.XLOOKUP(Table8[[#This Row],[orderId]],orders[orderID],orders[customerID],"not seen",0)</f>
        <v>PICCO</v>
      </c>
      <c r="J479">
        <f>_xlfn.XLOOKUP(Table8[[#This Row],[orderId]],orders[orderID],orders[employeeID],"not found",0)</f>
        <v>4</v>
      </c>
      <c r="K479" t="str">
        <f>_xlfn.XLOOKUP(Table8[[#This Row],[Employee_id]],employees[employeeID],employees[employeeName],"Not found",0)</f>
        <v>Margaret Peacock</v>
      </c>
      <c r="L479" s="1">
        <f>_xlfn.XLOOKUP(Table8[[#This Row],[orderId]],orders[orderID],orders[orderDate],"not found",0)</f>
        <v>41666</v>
      </c>
      <c r="M479" s="1">
        <f>VLOOKUP(Table8[[#This Row],[orderId]],orders[],6,0)</f>
        <v>41701</v>
      </c>
      <c r="N479">
        <f>Table8[[#This Row],[Shipped date]]-Table8[[#This Row],[order_date]]</f>
        <v>35</v>
      </c>
    </row>
    <row r="480" spans="1:14" x14ac:dyDescent="0.35">
      <c r="A480" s="2">
        <v>10428</v>
      </c>
      <c r="B480" s="11">
        <v>46</v>
      </c>
      <c r="C480" s="5">
        <v>9.6</v>
      </c>
      <c r="D480" s="8">
        <v>20</v>
      </c>
      <c r="E480" s="2" t="str">
        <f>_xlfn.XLOOKUP(B480,products[productID],products[productName],"Not available",0)</f>
        <v>Spegesild</v>
      </c>
      <c r="F480">
        <f>_xlfn.XLOOKUP(B480,products[productID],products[categoryID],"Not found",0)</f>
        <v>8</v>
      </c>
      <c r="G480" t="str">
        <f>_xlfn.XLOOKUP(F480,categories[categoryID],categories[categoryName],"not found",0)</f>
        <v>Seafood</v>
      </c>
      <c r="H480" s="4">
        <f>Table8[[#This Row],[Unit_price]]*Table8[[#This Row],[Quantity_sold]]</f>
        <v>192</v>
      </c>
      <c r="I480" t="str">
        <f>_xlfn.XLOOKUP(Table8[[#This Row],[orderId]],orders[orderID],orders[customerID],"not seen",0)</f>
        <v>REGGC</v>
      </c>
      <c r="J480">
        <f>_xlfn.XLOOKUP(Table8[[#This Row],[orderId]],orders[orderID],orders[employeeID],"not found",0)</f>
        <v>7</v>
      </c>
      <c r="K480" t="str">
        <f>_xlfn.XLOOKUP(Table8[[#This Row],[Employee_id]],employees[employeeID],employees[employeeName],"Not found",0)</f>
        <v>Robert King</v>
      </c>
      <c r="L480" s="1">
        <f>_xlfn.XLOOKUP(Table8[[#This Row],[orderId]],orders[orderID],orders[orderDate],"not found",0)</f>
        <v>41667</v>
      </c>
      <c r="M480" s="1">
        <f>VLOOKUP(Table8[[#This Row],[orderId]],orders[],6,0)</f>
        <v>41674</v>
      </c>
      <c r="N480">
        <f>Table8[[#This Row],[Shipped date]]-Table8[[#This Row],[order_date]]</f>
        <v>7</v>
      </c>
    </row>
    <row r="481" spans="1:14" x14ac:dyDescent="0.35">
      <c r="A481" s="3">
        <v>10429</v>
      </c>
      <c r="B481" s="12">
        <v>50</v>
      </c>
      <c r="C481" s="6">
        <v>13</v>
      </c>
      <c r="D481" s="9">
        <v>40</v>
      </c>
      <c r="E481" s="2" t="str">
        <f>_xlfn.XLOOKUP(B481,products[productID],products[productName],"Not available",0)</f>
        <v>Valkoinen suklaa</v>
      </c>
      <c r="F481">
        <f>_xlfn.XLOOKUP(B481,products[productID],products[categoryID],"Not found",0)</f>
        <v>3</v>
      </c>
      <c r="G481" t="str">
        <f>_xlfn.XLOOKUP(F481,categories[categoryID],categories[categoryName],"not found",0)</f>
        <v>Confections</v>
      </c>
      <c r="H481" s="4">
        <f>Table8[[#This Row],[Unit_price]]*Table8[[#This Row],[Quantity_sold]]</f>
        <v>520</v>
      </c>
      <c r="I481" t="str">
        <f>_xlfn.XLOOKUP(Table8[[#This Row],[orderId]],orders[orderID],orders[customerID],"not seen",0)</f>
        <v>HUNGO</v>
      </c>
      <c r="J481">
        <f>_xlfn.XLOOKUP(Table8[[#This Row],[orderId]],orders[orderID],orders[employeeID],"not found",0)</f>
        <v>3</v>
      </c>
      <c r="K481" t="str">
        <f>_xlfn.XLOOKUP(Table8[[#This Row],[Employee_id]],employees[employeeID],employees[employeeName],"Not found",0)</f>
        <v>Janet Leverling</v>
      </c>
      <c r="L481" s="1">
        <f>_xlfn.XLOOKUP(Table8[[#This Row],[orderId]],orders[orderID],orders[orderDate],"not found",0)</f>
        <v>41668</v>
      </c>
      <c r="M481" s="1">
        <f>VLOOKUP(Table8[[#This Row],[orderId]],orders[],6,0)</f>
        <v>41677</v>
      </c>
      <c r="N481">
        <f>Table8[[#This Row],[Shipped date]]-Table8[[#This Row],[order_date]]</f>
        <v>9</v>
      </c>
    </row>
    <row r="482" spans="1:14" x14ac:dyDescent="0.35">
      <c r="A482" s="2">
        <v>10429</v>
      </c>
      <c r="B482" s="11">
        <v>63</v>
      </c>
      <c r="C482" s="5">
        <v>35.1</v>
      </c>
      <c r="D482" s="8">
        <v>35</v>
      </c>
      <c r="E482" s="2" t="str">
        <f>_xlfn.XLOOKUP(B482,products[productID],products[productName],"Not available",0)</f>
        <v>Vegie-spread</v>
      </c>
      <c r="F482">
        <f>_xlfn.XLOOKUP(B482,products[productID],products[categoryID],"Not found",0)</f>
        <v>2</v>
      </c>
      <c r="G482" t="str">
        <f>_xlfn.XLOOKUP(F482,categories[categoryID],categories[categoryName],"not found",0)</f>
        <v>Condiments</v>
      </c>
      <c r="H482" s="4">
        <f>Table8[[#This Row],[Unit_price]]*Table8[[#This Row],[Quantity_sold]]</f>
        <v>1228.5</v>
      </c>
      <c r="I482" t="str">
        <f>_xlfn.XLOOKUP(Table8[[#This Row],[orderId]],orders[orderID],orders[customerID],"not seen",0)</f>
        <v>HUNGO</v>
      </c>
      <c r="J482">
        <f>_xlfn.XLOOKUP(Table8[[#This Row],[orderId]],orders[orderID],orders[employeeID],"not found",0)</f>
        <v>3</v>
      </c>
      <c r="K482" t="str">
        <f>_xlfn.XLOOKUP(Table8[[#This Row],[Employee_id]],employees[employeeID],employees[employeeName],"Not found",0)</f>
        <v>Janet Leverling</v>
      </c>
      <c r="L482" s="1">
        <f>_xlfn.XLOOKUP(Table8[[#This Row],[orderId]],orders[orderID],orders[orderDate],"not found",0)</f>
        <v>41668</v>
      </c>
      <c r="M482" s="1">
        <f>VLOOKUP(Table8[[#This Row],[orderId]],orders[],6,0)</f>
        <v>41677</v>
      </c>
      <c r="N482">
        <f>Table8[[#This Row],[Shipped date]]-Table8[[#This Row],[order_date]]</f>
        <v>9</v>
      </c>
    </row>
    <row r="483" spans="1:14" x14ac:dyDescent="0.35">
      <c r="A483" s="3">
        <v>10430</v>
      </c>
      <c r="B483" s="12">
        <v>17</v>
      </c>
      <c r="C483" s="6">
        <v>31.2</v>
      </c>
      <c r="D483" s="9">
        <v>45</v>
      </c>
      <c r="E483" s="2" t="str">
        <f>_xlfn.XLOOKUP(B483,products[productID],products[productName],"Not available",0)</f>
        <v>Alice Mutton</v>
      </c>
      <c r="F483">
        <f>_xlfn.XLOOKUP(B483,products[productID],products[categoryID],"Not found",0)</f>
        <v>6</v>
      </c>
      <c r="G483" t="str">
        <f>_xlfn.XLOOKUP(F483,categories[categoryID],categories[categoryName],"not found",0)</f>
        <v>Meat &amp; Poultry</v>
      </c>
      <c r="H483" s="4">
        <f>Table8[[#This Row],[Unit_price]]*Table8[[#This Row],[Quantity_sold]]</f>
        <v>1404</v>
      </c>
      <c r="I483" t="str">
        <f>_xlfn.XLOOKUP(Table8[[#This Row],[orderId]],orders[orderID],orders[customerID],"not seen",0)</f>
        <v>ERNSH</v>
      </c>
      <c r="J483">
        <f>_xlfn.XLOOKUP(Table8[[#This Row],[orderId]],orders[orderID],orders[employeeID],"not found",0)</f>
        <v>4</v>
      </c>
      <c r="K483" t="str">
        <f>_xlfn.XLOOKUP(Table8[[#This Row],[Employee_id]],employees[employeeID],employees[employeeName],"Not found",0)</f>
        <v>Margaret Peacock</v>
      </c>
      <c r="L483" s="1">
        <f>_xlfn.XLOOKUP(Table8[[#This Row],[orderId]],orders[orderID],orders[orderDate],"not found",0)</f>
        <v>41669</v>
      </c>
      <c r="M483" s="1">
        <f>VLOOKUP(Table8[[#This Row],[orderId]],orders[],6,0)</f>
        <v>41673</v>
      </c>
      <c r="N483">
        <f>Table8[[#This Row],[Shipped date]]-Table8[[#This Row],[order_date]]</f>
        <v>4</v>
      </c>
    </row>
    <row r="484" spans="1:14" x14ac:dyDescent="0.35">
      <c r="A484" s="2">
        <v>10430</v>
      </c>
      <c r="B484" s="11">
        <v>21</v>
      </c>
      <c r="C484" s="5">
        <v>8</v>
      </c>
      <c r="D484" s="8">
        <v>50</v>
      </c>
      <c r="E484" s="2" t="str">
        <f>_xlfn.XLOOKUP(B484,products[productID],products[productName],"Not available",0)</f>
        <v>Sir Rodney's Scones</v>
      </c>
      <c r="F484">
        <f>_xlfn.XLOOKUP(B484,products[productID],products[categoryID],"Not found",0)</f>
        <v>3</v>
      </c>
      <c r="G484" t="str">
        <f>_xlfn.XLOOKUP(F484,categories[categoryID],categories[categoryName],"not found",0)</f>
        <v>Confections</v>
      </c>
      <c r="H484" s="4">
        <f>Table8[[#This Row],[Unit_price]]*Table8[[#This Row],[Quantity_sold]]</f>
        <v>400</v>
      </c>
      <c r="I484" t="str">
        <f>_xlfn.XLOOKUP(Table8[[#This Row],[orderId]],orders[orderID],orders[customerID],"not seen",0)</f>
        <v>ERNSH</v>
      </c>
      <c r="J484">
        <f>_xlfn.XLOOKUP(Table8[[#This Row],[orderId]],orders[orderID],orders[employeeID],"not found",0)</f>
        <v>4</v>
      </c>
      <c r="K484" t="str">
        <f>_xlfn.XLOOKUP(Table8[[#This Row],[Employee_id]],employees[employeeID],employees[employeeName],"Not found",0)</f>
        <v>Margaret Peacock</v>
      </c>
      <c r="L484" s="1">
        <f>_xlfn.XLOOKUP(Table8[[#This Row],[orderId]],orders[orderID],orders[orderDate],"not found",0)</f>
        <v>41669</v>
      </c>
      <c r="M484" s="1">
        <f>VLOOKUP(Table8[[#This Row],[orderId]],orders[],6,0)</f>
        <v>41673</v>
      </c>
      <c r="N484">
        <f>Table8[[#This Row],[Shipped date]]-Table8[[#This Row],[order_date]]</f>
        <v>4</v>
      </c>
    </row>
    <row r="485" spans="1:14" x14ac:dyDescent="0.35">
      <c r="A485" s="3">
        <v>10430</v>
      </c>
      <c r="B485" s="12">
        <v>56</v>
      </c>
      <c r="C485" s="6">
        <v>30.4</v>
      </c>
      <c r="D485" s="9">
        <v>30</v>
      </c>
      <c r="E485" s="2" t="str">
        <f>_xlfn.XLOOKUP(B485,products[productID],products[productName],"Not available",0)</f>
        <v>Gnocchi di nonna Alice</v>
      </c>
      <c r="F485">
        <f>_xlfn.XLOOKUP(B485,products[productID],products[categoryID],"Not found",0)</f>
        <v>5</v>
      </c>
      <c r="G485" t="str">
        <f>_xlfn.XLOOKUP(F485,categories[categoryID],categories[categoryName],"not found",0)</f>
        <v>Grains &amp; Cereals</v>
      </c>
      <c r="H485" s="4">
        <f>Table8[[#This Row],[Unit_price]]*Table8[[#This Row],[Quantity_sold]]</f>
        <v>912</v>
      </c>
      <c r="I485" t="str">
        <f>_xlfn.XLOOKUP(Table8[[#This Row],[orderId]],orders[orderID],orders[customerID],"not seen",0)</f>
        <v>ERNSH</v>
      </c>
      <c r="J485">
        <f>_xlfn.XLOOKUP(Table8[[#This Row],[orderId]],orders[orderID],orders[employeeID],"not found",0)</f>
        <v>4</v>
      </c>
      <c r="K485" t="str">
        <f>_xlfn.XLOOKUP(Table8[[#This Row],[Employee_id]],employees[employeeID],employees[employeeName],"Not found",0)</f>
        <v>Margaret Peacock</v>
      </c>
      <c r="L485" s="1">
        <f>_xlfn.XLOOKUP(Table8[[#This Row],[orderId]],orders[orderID],orders[orderDate],"not found",0)</f>
        <v>41669</v>
      </c>
      <c r="M485" s="1">
        <f>VLOOKUP(Table8[[#This Row],[orderId]],orders[],6,0)</f>
        <v>41673</v>
      </c>
      <c r="N485">
        <f>Table8[[#This Row],[Shipped date]]-Table8[[#This Row],[order_date]]</f>
        <v>4</v>
      </c>
    </row>
    <row r="486" spans="1:14" x14ac:dyDescent="0.35">
      <c r="A486" s="2">
        <v>10430</v>
      </c>
      <c r="B486" s="11">
        <v>59</v>
      </c>
      <c r="C486" s="5">
        <v>44</v>
      </c>
      <c r="D486" s="8">
        <v>70</v>
      </c>
      <c r="E486" s="2" t="str">
        <f>_xlfn.XLOOKUP(B486,products[productID],products[productName],"Not available",0)</f>
        <v>Raclette Courdavault</v>
      </c>
      <c r="F486">
        <f>_xlfn.XLOOKUP(B486,products[productID],products[categoryID],"Not found",0)</f>
        <v>4</v>
      </c>
      <c r="G486" t="str">
        <f>_xlfn.XLOOKUP(F486,categories[categoryID],categories[categoryName],"not found",0)</f>
        <v>Dairy Products</v>
      </c>
      <c r="H486" s="4">
        <f>Table8[[#This Row],[Unit_price]]*Table8[[#This Row],[Quantity_sold]]</f>
        <v>3080</v>
      </c>
      <c r="I486" t="str">
        <f>_xlfn.XLOOKUP(Table8[[#This Row],[orderId]],orders[orderID],orders[customerID],"not seen",0)</f>
        <v>ERNSH</v>
      </c>
      <c r="J486">
        <f>_xlfn.XLOOKUP(Table8[[#This Row],[orderId]],orders[orderID],orders[employeeID],"not found",0)</f>
        <v>4</v>
      </c>
      <c r="K486" t="str">
        <f>_xlfn.XLOOKUP(Table8[[#This Row],[Employee_id]],employees[employeeID],employees[employeeName],"Not found",0)</f>
        <v>Margaret Peacock</v>
      </c>
      <c r="L486" s="1">
        <f>_xlfn.XLOOKUP(Table8[[#This Row],[orderId]],orders[orderID],orders[orderDate],"not found",0)</f>
        <v>41669</v>
      </c>
      <c r="M486" s="1">
        <f>VLOOKUP(Table8[[#This Row],[orderId]],orders[],6,0)</f>
        <v>41673</v>
      </c>
      <c r="N486">
        <f>Table8[[#This Row],[Shipped date]]-Table8[[#This Row],[order_date]]</f>
        <v>4</v>
      </c>
    </row>
    <row r="487" spans="1:14" x14ac:dyDescent="0.35">
      <c r="A487" s="3">
        <v>10431</v>
      </c>
      <c r="B487" s="12">
        <v>17</v>
      </c>
      <c r="C487" s="6">
        <v>31.2</v>
      </c>
      <c r="D487" s="9">
        <v>50</v>
      </c>
      <c r="E487" s="2" t="str">
        <f>_xlfn.XLOOKUP(B487,products[productID],products[productName],"Not available",0)</f>
        <v>Alice Mutton</v>
      </c>
      <c r="F487">
        <f>_xlfn.XLOOKUP(B487,products[productID],products[categoryID],"Not found",0)</f>
        <v>6</v>
      </c>
      <c r="G487" t="str">
        <f>_xlfn.XLOOKUP(F487,categories[categoryID],categories[categoryName],"not found",0)</f>
        <v>Meat &amp; Poultry</v>
      </c>
      <c r="H487" s="4">
        <f>Table8[[#This Row],[Unit_price]]*Table8[[#This Row],[Quantity_sold]]</f>
        <v>1560</v>
      </c>
      <c r="I487" t="str">
        <f>_xlfn.XLOOKUP(Table8[[#This Row],[orderId]],orders[orderID],orders[customerID],"not seen",0)</f>
        <v>BOTTM</v>
      </c>
      <c r="J487">
        <f>_xlfn.XLOOKUP(Table8[[#This Row],[orderId]],orders[orderID],orders[employeeID],"not found",0)</f>
        <v>4</v>
      </c>
      <c r="K487" t="str">
        <f>_xlfn.XLOOKUP(Table8[[#This Row],[Employee_id]],employees[employeeID],employees[employeeName],"Not found",0)</f>
        <v>Margaret Peacock</v>
      </c>
      <c r="L487" s="1">
        <f>_xlfn.XLOOKUP(Table8[[#This Row],[orderId]],orders[orderID],orders[orderDate],"not found",0)</f>
        <v>41669</v>
      </c>
      <c r="M487" s="1">
        <f>VLOOKUP(Table8[[#This Row],[orderId]],orders[],6,0)</f>
        <v>41677</v>
      </c>
      <c r="N487">
        <f>Table8[[#This Row],[Shipped date]]-Table8[[#This Row],[order_date]]</f>
        <v>8</v>
      </c>
    </row>
    <row r="488" spans="1:14" x14ac:dyDescent="0.35">
      <c r="A488" s="2">
        <v>10431</v>
      </c>
      <c r="B488" s="11">
        <v>40</v>
      </c>
      <c r="C488" s="5">
        <v>14.7</v>
      </c>
      <c r="D488" s="8">
        <v>50</v>
      </c>
      <c r="E488" s="2" t="str">
        <f>_xlfn.XLOOKUP(B488,products[productID],products[productName],"Not available",0)</f>
        <v>Boston Crab Meat</v>
      </c>
      <c r="F488">
        <f>_xlfn.XLOOKUP(B488,products[productID],products[categoryID],"Not found",0)</f>
        <v>8</v>
      </c>
      <c r="G488" t="str">
        <f>_xlfn.XLOOKUP(F488,categories[categoryID],categories[categoryName],"not found",0)</f>
        <v>Seafood</v>
      </c>
      <c r="H488" s="4">
        <f>Table8[[#This Row],[Unit_price]]*Table8[[#This Row],[Quantity_sold]]</f>
        <v>735</v>
      </c>
      <c r="I488" t="str">
        <f>_xlfn.XLOOKUP(Table8[[#This Row],[orderId]],orders[orderID],orders[customerID],"not seen",0)</f>
        <v>BOTTM</v>
      </c>
      <c r="J488">
        <f>_xlfn.XLOOKUP(Table8[[#This Row],[orderId]],orders[orderID],orders[employeeID],"not found",0)</f>
        <v>4</v>
      </c>
      <c r="K488" t="str">
        <f>_xlfn.XLOOKUP(Table8[[#This Row],[Employee_id]],employees[employeeID],employees[employeeName],"Not found",0)</f>
        <v>Margaret Peacock</v>
      </c>
      <c r="L488" s="1">
        <f>_xlfn.XLOOKUP(Table8[[#This Row],[orderId]],orders[orderID],orders[orderDate],"not found",0)</f>
        <v>41669</v>
      </c>
      <c r="M488" s="1">
        <f>VLOOKUP(Table8[[#This Row],[orderId]],orders[],6,0)</f>
        <v>41677</v>
      </c>
      <c r="N488">
        <f>Table8[[#This Row],[Shipped date]]-Table8[[#This Row],[order_date]]</f>
        <v>8</v>
      </c>
    </row>
    <row r="489" spans="1:14" x14ac:dyDescent="0.35">
      <c r="A489" s="3">
        <v>10431</v>
      </c>
      <c r="B489" s="12">
        <v>47</v>
      </c>
      <c r="C489" s="6">
        <v>7.6</v>
      </c>
      <c r="D489" s="9">
        <v>30</v>
      </c>
      <c r="E489" s="2" t="str">
        <f>_xlfn.XLOOKUP(B489,products[productID],products[productName],"Not available",0)</f>
        <v>Zaanse koeken</v>
      </c>
      <c r="F489">
        <f>_xlfn.XLOOKUP(B489,products[productID],products[categoryID],"Not found",0)</f>
        <v>3</v>
      </c>
      <c r="G489" t="str">
        <f>_xlfn.XLOOKUP(F489,categories[categoryID],categories[categoryName],"not found",0)</f>
        <v>Confections</v>
      </c>
      <c r="H489" s="4">
        <f>Table8[[#This Row],[Unit_price]]*Table8[[#This Row],[Quantity_sold]]</f>
        <v>228</v>
      </c>
      <c r="I489" t="str">
        <f>_xlfn.XLOOKUP(Table8[[#This Row],[orderId]],orders[orderID],orders[customerID],"not seen",0)</f>
        <v>BOTTM</v>
      </c>
      <c r="J489">
        <f>_xlfn.XLOOKUP(Table8[[#This Row],[orderId]],orders[orderID],orders[employeeID],"not found",0)</f>
        <v>4</v>
      </c>
      <c r="K489" t="str">
        <f>_xlfn.XLOOKUP(Table8[[#This Row],[Employee_id]],employees[employeeID],employees[employeeName],"Not found",0)</f>
        <v>Margaret Peacock</v>
      </c>
      <c r="L489" s="1">
        <f>_xlfn.XLOOKUP(Table8[[#This Row],[orderId]],orders[orderID],orders[orderDate],"not found",0)</f>
        <v>41669</v>
      </c>
      <c r="M489" s="1">
        <f>VLOOKUP(Table8[[#This Row],[orderId]],orders[],6,0)</f>
        <v>41677</v>
      </c>
      <c r="N489">
        <f>Table8[[#This Row],[Shipped date]]-Table8[[#This Row],[order_date]]</f>
        <v>8</v>
      </c>
    </row>
    <row r="490" spans="1:14" x14ac:dyDescent="0.35">
      <c r="A490" s="2">
        <v>10432</v>
      </c>
      <c r="B490" s="11">
        <v>26</v>
      </c>
      <c r="C490" s="5">
        <v>24.9</v>
      </c>
      <c r="D490" s="8">
        <v>10</v>
      </c>
      <c r="E490" s="2" t="str">
        <f>_xlfn.XLOOKUP(B490,products[productID],products[productName],"Not available",0)</f>
        <v>Gumbär Gummibärchen</v>
      </c>
      <c r="F490">
        <f>_xlfn.XLOOKUP(B490,products[productID],products[categoryID],"Not found",0)</f>
        <v>3</v>
      </c>
      <c r="G490" t="str">
        <f>_xlfn.XLOOKUP(F490,categories[categoryID],categories[categoryName],"not found",0)</f>
        <v>Confections</v>
      </c>
      <c r="H490" s="4">
        <f>Table8[[#This Row],[Unit_price]]*Table8[[#This Row],[Quantity_sold]]</f>
        <v>249</v>
      </c>
      <c r="I490" t="str">
        <f>_xlfn.XLOOKUP(Table8[[#This Row],[orderId]],orders[orderID],orders[customerID],"not seen",0)</f>
        <v>SPLIR</v>
      </c>
      <c r="J490">
        <f>_xlfn.XLOOKUP(Table8[[#This Row],[orderId]],orders[orderID],orders[employeeID],"not found",0)</f>
        <v>3</v>
      </c>
      <c r="K490" t="str">
        <f>_xlfn.XLOOKUP(Table8[[#This Row],[Employee_id]],employees[employeeID],employees[employeeName],"Not found",0)</f>
        <v>Janet Leverling</v>
      </c>
      <c r="L490" s="1">
        <f>_xlfn.XLOOKUP(Table8[[#This Row],[orderId]],orders[orderID],orders[orderDate],"not found",0)</f>
        <v>41670</v>
      </c>
      <c r="M490" s="1">
        <f>VLOOKUP(Table8[[#This Row],[orderId]],orders[],6,0)</f>
        <v>41677</v>
      </c>
      <c r="N490">
        <f>Table8[[#This Row],[Shipped date]]-Table8[[#This Row],[order_date]]</f>
        <v>7</v>
      </c>
    </row>
    <row r="491" spans="1:14" x14ac:dyDescent="0.35">
      <c r="A491" s="3">
        <v>10432</v>
      </c>
      <c r="B491" s="12">
        <v>54</v>
      </c>
      <c r="C491" s="6">
        <v>5.9</v>
      </c>
      <c r="D491" s="9">
        <v>40</v>
      </c>
      <c r="E491" s="2" t="str">
        <f>_xlfn.XLOOKUP(B491,products[productID],products[productName],"Not available",0)</f>
        <v>Tourtière</v>
      </c>
      <c r="F491">
        <f>_xlfn.XLOOKUP(B491,products[productID],products[categoryID],"Not found",0)</f>
        <v>6</v>
      </c>
      <c r="G491" t="str">
        <f>_xlfn.XLOOKUP(F491,categories[categoryID],categories[categoryName],"not found",0)</f>
        <v>Meat &amp; Poultry</v>
      </c>
      <c r="H491" s="4">
        <f>Table8[[#This Row],[Unit_price]]*Table8[[#This Row],[Quantity_sold]]</f>
        <v>236</v>
      </c>
      <c r="I491" t="str">
        <f>_xlfn.XLOOKUP(Table8[[#This Row],[orderId]],orders[orderID],orders[customerID],"not seen",0)</f>
        <v>SPLIR</v>
      </c>
      <c r="J491">
        <f>_xlfn.XLOOKUP(Table8[[#This Row],[orderId]],orders[orderID],orders[employeeID],"not found",0)</f>
        <v>3</v>
      </c>
      <c r="K491" t="str">
        <f>_xlfn.XLOOKUP(Table8[[#This Row],[Employee_id]],employees[employeeID],employees[employeeName],"Not found",0)</f>
        <v>Janet Leverling</v>
      </c>
      <c r="L491" s="1">
        <f>_xlfn.XLOOKUP(Table8[[#This Row],[orderId]],orders[orderID],orders[orderDate],"not found",0)</f>
        <v>41670</v>
      </c>
      <c r="M491" s="1">
        <f>VLOOKUP(Table8[[#This Row],[orderId]],orders[],6,0)</f>
        <v>41677</v>
      </c>
      <c r="N491">
        <f>Table8[[#This Row],[Shipped date]]-Table8[[#This Row],[order_date]]</f>
        <v>7</v>
      </c>
    </row>
    <row r="492" spans="1:14" x14ac:dyDescent="0.35">
      <c r="A492" s="2">
        <v>10433</v>
      </c>
      <c r="B492" s="11">
        <v>56</v>
      </c>
      <c r="C492" s="5">
        <v>30.4</v>
      </c>
      <c r="D492" s="8">
        <v>28</v>
      </c>
      <c r="E492" s="2" t="str">
        <f>_xlfn.XLOOKUP(B492,products[productID],products[productName],"Not available",0)</f>
        <v>Gnocchi di nonna Alice</v>
      </c>
      <c r="F492">
        <f>_xlfn.XLOOKUP(B492,products[productID],products[categoryID],"Not found",0)</f>
        <v>5</v>
      </c>
      <c r="G492" t="str">
        <f>_xlfn.XLOOKUP(F492,categories[categoryID],categories[categoryName],"not found",0)</f>
        <v>Grains &amp; Cereals</v>
      </c>
      <c r="H492" s="4">
        <f>Table8[[#This Row],[Unit_price]]*Table8[[#This Row],[Quantity_sold]]</f>
        <v>851.19999999999993</v>
      </c>
      <c r="I492" t="str">
        <f>_xlfn.XLOOKUP(Table8[[#This Row],[orderId]],orders[orderID],orders[customerID],"not seen",0)</f>
        <v>PRINI</v>
      </c>
      <c r="J492">
        <f>_xlfn.XLOOKUP(Table8[[#This Row],[orderId]],orders[orderID],orders[employeeID],"not found",0)</f>
        <v>3</v>
      </c>
      <c r="K492" t="str">
        <f>_xlfn.XLOOKUP(Table8[[#This Row],[Employee_id]],employees[employeeID],employees[employeeName],"Not found",0)</f>
        <v>Janet Leverling</v>
      </c>
      <c r="L492" s="1">
        <f>_xlfn.XLOOKUP(Table8[[#This Row],[orderId]],orders[orderID],orders[orderDate],"not found",0)</f>
        <v>41673</v>
      </c>
      <c r="M492" s="1">
        <f>VLOOKUP(Table8[[#This Row],[orderId]],orders[],6,0)</f>
        <v>41702</v>
      </c>
      <c r="N492">
        <f>Table8[[#This Row],[Shipped date]]-Table8[[#This Row],[order_date]]</f>
        <v>29</v>
      </c>
    </row>
    <row r="493" spans="1:14" x14ac:dyDescent="0.35">
      <c r="A493" s="3">
        <v>10434</v>
      </c>
      <c r="B493" s="12">
        <v>11</v>
      </c>
      <c r="C493" s="6">
        <v>16.8</v>
      </c>
      <c r="D493" s="9">
        <v>6</v>
      </c>
      <c r="E493" s="2" t="str">
        <f>_xlfn.XLOOKUP(B493,products[productID],products[productName],"Not available",0)</f>
        <v>Queso Cabrales</v>
      </c>
      <c r="F493">
        <f>_xlfn.XLOOKUP(B493,products[productID],products[categoryID],"Not found",0)</f>
        <v>4</v>
      </c>
      <c r="G493" t="str">
        <f>_xlfn.XLOOKUP(F493,categories[categoryID],categories[categoryName],"not found",0)</f>
        <v>Dairy Products</v>
      </c>
      <c r="H493" s="4">
        <f>Table8[[#This Row],[Unit_price]]*Table8[[#This Row],[Quantity_sold]]</f>
        <v>100.80000000000001</v>
      </c>
      <c r="I493" t="str">
        <f>_xlfn.XLOOKUP(Table8[[#This Row],[orderId]],orders[orderID],orders[customerID],"not seen",0)</f>
        <v>FOLKO</v>
      </c>
      <c r="J493">
        <f>_xlfn.XLOOKUP(Table8[[#This Row],[orderId]],orders[orderID],orders[employeeID],"not found",0)</f>
        <v>3</v>
      </c>
      <c r="K493" t="str">
        <f>_xlfn.XLOOKUP(Table8[[#This Row],[Employee_id]],employees[employeeID],employees[employeeName],"Not found",0)</f>
        <v>Janet Leverling</v>
      </c>
      <c r="L493" s="1">
        <f>_xlfn.XLOOKUP(Table8[[#This Row],[orderId]],orders[orderID],orders[orderDate],"not found",0)</f>
        <v>41673</v>
      </c>
      <c r="M493" s="1">
        <f>VLOOKUP(Table8[[#This Row],[orderId]],orders[],6,0)</f>
        <v>41683</v>
      </c>
      <c r="N493">
        <f>Table8[[#This Row],[Shipped date]]-Table8[[#This Row],[order_date]]</f>
        <v>10</v>
      </c>
    </row>
    <row r="494" spans="1:14" x14ac:dyDescent="0.35">
      <c r="A494" s="2">
        <v>10434</v>
      </c>
      <c r="B494" s="11">
        <v>76</v>
      </c>
      <c r="C494" s="5">
        <v>14.4</v>
      </c>
      <c r="D494" s="8">
        <v>18</v>
      </c>
      <c r="E494" s="2" t="str">
        <f>_xlfn.XLOOKUP(B494,products[productID],products[productName],"Not available",0)</f>
        <v>Lakkaliköri</v>
      </c>
      <c r="F494">
        <f>_xlfn.XLOOKUP(B494,products[productID],products[categoryID],"Not found",0)</f>
        <v>1</v>
      </c>
      <c r="G494" t="str">
        <f>_xlfn.XLOOKUP(F494,categories[categoryID],categories[categoryName],"not found",0)</f>
        <v>Beverages</v>
      </c>
      <c r="H494" s="4">
        <f>Table8[[#This Row],[Unit_price]]*Table8[[#This Row],[Quantity_sold]]</f>
        <v>259.2</v>
      </c>
      <c r="I494" t="str">
        <f>_xlfn.XLOOKUP(Table8[[#This Row],[orderId]],orders[orderID],orders[customerID],"not seen",0)</f>
        <v>FOLKO</v>
      </c>
      <c r="J494">
        <f>_xlfn.XLOOKUP(Table8[[#This Row],[orderId]],orders[orderID],orders[employeeID],"not found",0)</f>
        <v>3</v>
      </c>
      <c r="K494" t="str">
        <f>_xlfn.XLOOKUP(Table8[[#This Row],[Employee_id]],employees[employeeID],employees[employeeName],"Not found",0)</f>
        <v>Janet Leverling</v>
      </c>
      <c r="L494" s="1">
        <f>_xlfn.XLOOKUP(Table8[[#This Row],[orderId]],orders[orderID],orders[orderDate],"not found",0)</f>
        <v>41673</v>
      </c>
      <c r="M494" s="1">
        <f>VLOOKUP(Table8[[#This Row],[orderId]],orders[],6,0)</f>
        <v>41683</v>
      </c>
      <c r="N494">
        <f>Table8[[#This Row],[Shipped date]]-Table8[[#This Row],[order_date]]</f>
        <v>10</v>
      </c>
    </row>
    <row r="495" spans="1:14" x14ac:dyDescent="0.35">
      <c r="A495" s="3">
        <v>10435</v>
      </c>
      <c r="B495" s="12">
        <v>2</v>
      </c>
      <c r="C495" s="6">
        <v>15.2</v>
      </c>
      <c r="D495" s="9">
        <v>10</v>
      </c>
      <c r="E495" s="2" t="str">
        <f>_xlfn.XLOOKUP(B495,products[productID],products[productName],"Not available",0)</f>
        <v>Chang</v>
      </c>
      <c r="F495">
        <f>_xlfn.XLOOKUP(B495,products[productID],products[categoryID],"Not found",0)</f>
        <v>1</v>
      </c>
      <c r="G495" t="str">
        <f>_xlfn.XLOOKUP(F495,categories[categoryID],categories[categoryName],"not found",0)</f>
        <v>Beverages</v>
      </c>
      <c r="H495" s="4">
        <f>Table8[[#This Row],[Unit_price]]*Table8[[#This Row],[Quantity_sold]]</f>
        <v>152</v>
      </c>
      <c r="I495" t="str">
        <f>_xlfn.XLOOKUP(Table8[[#This Row],[orderId]],orders[orderID],orders[customerID],"not seen",0)</f>
        <v>CONSH</v>
      </c>
      <c r="J495">
        <f>_xlfn.XLOOKUP(Table8[[#This Row],[orderId]],orders[orderID],orders[employeeID],"not found",0)</f>
        <v>8</v>
      </c>
      <c r="K495" t="str">
        <f>_xlfn.XLOOKUP(Table8[[#This Row],[Employee_id]],employees[employeeID],employees[employeeName],"Not found",0)</f>
        <v>Laura Callahan</v>
      </c>
      <c r="L495" s="1">
        <f>_xlfn.XLOOKUP(Table8[[#This Row],[orderId]],orders[orderID],orders[orderDate],"not found",0)</f>
        <v>41674</v>
      </c>
      <c r="M495" s="1">
        <f>VLOOKUP(Table8[[#This Row],[orderId]],orders[],6,0)</f>
        <v>41677</v>
      </c>
      <c r="N495">
        <f>Table8[[#This Row],[Shipped date]]-Table8[[#This Row],[order_date]]</f>
        <v>3</v>
      </c>
    </row>
    <row r="496" spans="1:14" x14ac:dyDescent="0.35">
      <c r="A496" s="2">
        <v>10435</v>
      </c>
      <c r="B496" s="11">
        <v>22</v>
      </c>
      <c r="C496" s="5">
        <v>16.8</v>
      </c>
      <c r="D496" s="8">
        <v>12</v>
      </c>
      <c r="E496" s="2" t="str">
        <f>_xlfn.XLOOKUP(B496,products[productID],products[productName],"Not available",0)</f>
        <v>Gustaf's Knackebröd</v>
      </c>
      <c r="F496">
        <f>_xlfn.XLOOKUP(B496,products[productID],products[categoryID],"Not found",0)</f>
        <v>5</v>
      </c>
      <c r="G496" t="str">
        <f>_xlfn.XLOOKUP(F496,categories[categoryID],categories[categoryName],"not found",0)</f>
        <v>Grains &amp; Cereals</v>
      </c>
      <c r="H496" s="4">
        <f>Table8[[#This Row],[Unit_price]]*Table8[[#This Row],[Quantity_sold]]</f>
        <v>201.60000000000002</v>
      </c>
      <c r="I496" t="str">
        <f>_xlfn.XLOOKUP(Table8[[#This Row],[orderId]],orders[orderID],orders[customerID],"not seen",0)</f>
        <v>CONSH</v>
      </c>
      <c r="J496">
        <f>_xlfn.XLOOKUP(Table8[[#This Row],[orderId]],orders[orderID],orders[employeeID],"not found",0)</f>
        <v>8</v>
      </c>
      <c r="K496" t="str">
        <f>_xlfn.XLOOKUP(Table8[[#This Row],[Employee_id]],employees[employeeID],employees[employeeName],"Not found",0)</f>
        <v>Laura Callahan</v>
      </c>
      <c r="L496" s="1">
        <f>_xlfn.XLOOKUP(Table8[[#This Row],[orderId]],orders[orderID],orders[orderDate],"not found",0)</f>
        <v>41674</v>
      </c>
      <c r="M496" s="1">
        <f>VLOOKUP(Table8[[#This Row],[orderId]],orders[],6,0)</f>
        <v>41677</v>
      </c>
      <c r="N496">
        <f>Table8[[#This Row],[Shipped date]]-Table8[[#This Row],[order_date]]</f>
        <v>3</v>
      </c>
    </row>
    <row r="497" spans="1:14" x14ac:dyDescent="0.35">
      <c r="A497" s="3">
        <v>10435</v>
      </c>
      <c r="B497" s="12">
        <v>72</v>
      </c>
      <c r="C497" s="6">
        <v>27.8</v>
      </c>
      <c r="D497" s="9">
        <v>10</v>
      </c>
      <c r="E497" s="2" t="str">
        <f>_xlfn.XLOOKUP(B497,products[productID],products[productName],"Not available",0)</f>
        <v>Mozzarella di Giovanni</v>
      </c>
      <c r="F497">
        <f>_xlfn.XLOOKUP(B497,products[productID],products[categoryID],"Not found",0)</f>
        <v>4</v>
      </c>
      <c r="G497" t="str">
        <f>_xlfn.XLOOKUP(F497,categories[categoryID],categories[categoryName],"not found",0)</f>
        <v>Dairy Products</v>
      </c>
      <c r="H497" s="4">
        <f>Table8[[#This Row],[Unit_price]]*Table8[[#This Row],[Quantity_sold]]</f>
        <v>278</v>
      </c>
      <c r="I497" t="str">
        <f>_xlfn.XLOOKUP(Table8[[#This Row],[orderId]],orders[orderID],orders[customerID],"not seen",0)</f>
        <v>CONSH</v>
      </c>
      <c r="J497">
        <f>_xlfn.XLOOKUP(Table8[[#This Row],[orderId]],orders[orderID],orders[employeeID],"not found",0)</f>
        <v>8</v>
      </c>
      <c r="K497" t="str">
        <f>_xlfn.XLOOKUP(Table8[[#This Row],[Employee_id]],employees[employeeID],employees[employeeName],"Not found",0)</f>
        <v>Laura Callahan</v>
      </c>
      <c r="L497" s="1">
        <f>_xlfn.XLOOKUP(Table8[[#This Row],[orderId]],orders[orderID],orders[orderDate],"not found",0)</f>
        <v>41674</v>
      </c>
      <c r="M497" s="1">
        <f>VLOOKUP(Table8[[#This Row],[orderId]],orders[],6,0)</f>
        <v>41677</v>
      </c>
      <c r="N497">
        <f>Table8[[#This Row],[Shipped date]]-Table8[[#This Row],[order_date]]</f>
        <v>3</v>
      </c>
    </row>
    <row r="498" spans="1:14" x14ac:dyDescent="0.35">
      <c r="A498" s="2">
        <v>10436</v>
      </c>
      <c r="B498" s="11">
        <v>46</v>
      </c>
      <c r="C498" s="5">
        <v>9.6</v>
      </c>
      <c r="D498" s="8">
        <v>5</v>
      </c>
      <c r="E498" s="2" t="str">
        <f>_xlfn.XLOOKUP(B498,products[productID],products[productName],"Not available",0)</f>
        <v>Spegesild</v>
      </c>
      <c r="F498">
        <f>_xlfn.XLOOKUP(B498,products[productID],products[categoryID],"Not found",0)</f>
        <v>8</v>
      </c>
      <c r="G498" t="str">
        <f>_xlfn.XLOOKUP(F498,categories[categoryID],categories[categoryName],"not found",0)</f>
        <v>Seafood</v>
      </c>
      <c r="H498" s="4">
        <f>Table8[[#This Row],[Unit_price]]*Table8[[#This Row],[Quantity_sold]]</f>
        <v>48</v>
      </c>
      <c r="I498" t="str">
        <f>_xlfn.XLOOKUP(Table8[[#This Row],[orderId]],orders[orderID],orders[customerID],"not seen",0)</f>
        <v>BLONP</v>
      </c>
      <c r="J498">
        <f>_xlfn.XLOOKUP(Table8[[#This Row],[orderId]],orders[orderID],orders[employeeID],"not found",0)</f>
        <v>3</v>
      </c>
      <c r="K498" t="str">
        <f>_xlfn.XLOOKUP(Table8[[#This Row],[Employee_id]],employees[employeeID],employees[employeeName],"Not found",0)</f>
        <v>Janet Leverling</v>
      </c>
      <c r="L498" s="1">
        <f>_xlfn.XLOOKUP(Table8[[#This Row],[orderId]],orders[orderID],orders[orderDate],"not found",0)</f>
        <v>41675</v>
      </c>
      <c r="M498" s="1">
        <f>VLOOKUP(Table8[[#This Row],[orderId]],orders[],6,0)</f>
        <v>41681</v>
      </c>
      <c r="N498">
        <f>Table8[[#This Row],[Shipped date]]-Table8[[#This Row],[order_date]]</f>
        <v>6</v>
      </c>
    </row>
    <row r="499" spans="1:14" x14ac:dyDescent="0.35">
      <c r="A499" s="3">
        <v>10436</v>
      </c>
      <c r="B499" s="12">
        <v>56</v>
      </c>
      <c r="C499" s="6">
        <v>30.4</v>
      </c>
      <c r="D499" s="9">
        <v>40</v>
      </c>
      <c r="E499" s="2" t="str">
        <f>_xlfn.XLOOKUP(B499,products[productID],products[productName],"Not available",0)</f>
        <v>Gnocchi di nonna Alice</v>
      </c>
      <c r="F499">
        <f>_xlfn.XLOOKUP(B499,products[productID],products[categoryID],"Not found",0)</f>
        <v>5</v>
      </c>
      <c r="G499" t="str">
        <f>_xlfn.XLOOKUP(F499,categories[categoryID],categories[categoryName],"not found",0)</f>
        <v>Grains &amp; Cereals</v>
      </c>
      <c r="H499" s="4">
        <f>Table8[[#This Row],[Unit_price]]*Table8[[#This Row],[Quantity_sold]]</f>
        <v>1216</v>
      </c>
      <c r="I499" t="str">
        <f>_xlfn.XLOOKUP(Table8[[#This Row],[orderId]],orders[orderID],orders[customerID],"not seen",0)</f>
        <v>BLONP</v>
      </c>
      <c r="J499">
        <f>_xlfn.XLOOKUP(Table8[[#This Row],[orderId]],orders[orderID],orders[employeeID],"not found",0)</f>
        <v>3</v>
      </c>
      <c r="K499" t="str">
        <f>_xlfn.XLOOKUP(Table8[[#This Row],[Employee_id]],employees[employeeID],employees[employeeName],"Not found",0)</f>
        <v>Janet Leverling</v>
      </c>
      <c r="L499" s="1">
        <f>_xlfn.XLOOKUP(Table8[[#This Row],[orderId]],orders[orderID],orders[orderDate],"not found",0)</f>
        <v>41675</v>
      </c>
      <c r="M499" s="1">
        <f>VLOOKUP(Table8[[#This Row],[orderId]],orders[],6,0)</f>
        <v>41681</v>
      </c>
      <c r="N499">
        <f>Table8[[#This Row],[Shipped date]]-Table8[[#This Row],[order_date]]</f>
        <v>6</v>
      </c>
    </row>
    <row r="500" spans="1:14" x14ac:dyDescent="0.35">
      <c r="A500" s="2">
        <v>10436</v>
      </c>
      <c r="B500" s="11">
        <v>64</v>
      </c>
      <c r="C500" s="5">
        <v>26.6</v>
      </c>
      <c r="D500" s="8">
        <v>30</v>
      </c>
      <c r="E500" s="2" t="str">
        <f>_xlfn.XLOOKUP(B500,products[productID],products[productName],"Not available",0)</f>
        <v>Wimmers gute Semmelknödel</v>
      </c>
      <c r="F500">
        <f>_xlfn.XLOOKUP(B500,products[productID],products[categoryID],"Not found",0)</f>
        <v>5</v>
      </c>
      <c r="G500" t="str">
        <f>_xlfn.XLOOKUP(F500,categories[categoryID],categories[categoryName],"not found",0)</f>
        <v>Grains &amp; Cereals</v>
      </c>
      <c r="H500" s="4">
        <f>Table8[[#This Row],[Unit_price]]*Table8[[#This Row],[Quantity_sold]]</f>
        <v>798</v>
      </c>
      <c r="I500" t="str">
        <f>_xlfn.XLOOKUP(Table8[[#This Row],[orderId]],orders[orderID],orders[customerID],"not seen",0)</f>
        <v>BLONP</v>
      </c>
      <c r="J500">
        <f>_xlfn.XLOOKUP(Table8[[#This Row],[orderId]],orders[orderID],orders[employeeID],"not found",0)</f>
        <v>3</v>
      </c>
      <c r="K500" t="str">
        <f>_xlfn.XLOOKUP(Table8[[#This Row],[Employee_id]],employees[employeeID],employees[employeeName],"Not found",0)</f>
        <v>Janet Leverling</v>
      </c>
      <c r="L500" s="1">
        <f>_xlfn.XLOOKUP(Table8[[#This Row],[orderId]],orders[orderID],orders[orderDate],"not found",0)</f>
        <v>41675</v>
      </c>
      <c r="M500" s="1">
        <f>VLOOKUP(Table8[[#This Row],[orderId]],orders[],6,0)</f>
        <v>41681</v>
      </c>
      <c r="N500">
        <f>Table8[[#This Row],[Shipped date]]-Table8[[#This Row],[order_date]]</f>
        <v>6</v>
      </c>
    </row>
    <row r="501" spans="1:14" x14ac:dyDescent="0.35">
      <c r="A501" s="3">
        <v>10436</v>
      </c>
      <c r="B501" s="12">
        <v>75</v>
      </c>
      <c r="C501" s="6">
        <v>6.2</v>
      </c>
      <c r="D501" s="9">
        <v>24</v>
      </c>
      <c r="E501" s="2" t="str">
        <f>_xlfn.XLOOKUP(B501,products[productID],products[productName],"Not available",0)</f>
        <v>Rhönbräu Klosterbier</v>
      </c>
      <c r="F501">
        <f>_xlfn.XLOOKUP(B501,products[productID],products[categoryID],"Not found",0)</f>
        <v>1</v>
      </c>
      <c r="G501" t="str">
        <f>_xlfn.XLOOKUP(F501,categories[categoryID],categories[categoryName],"not found",0)</f>
        <v>Beverages</v>
      </c>
      <c r="H501" s="4">
        <f>Table8[[#This Row],[Unit_price]]*Table8[[#This Row],[Quantity_sold]]</f>
        <v>148.80000000000001</v>
      </c>
      <c r="I501" t="str">
        <f>_xlfn.XLOOKUP(Table8[[#This Row],[orderId]],orders[orderID],orders[customerID],"not seen",0)</f>
        <v>BLONP</v>
      </c>
      <c r="J501">
        <f>_xlfn.XLOOKUP(Table8[[#This Row],[orderId]],orders[orderID],orders[employeeID],"not found",0)</f>
        <v>3</v>
      </c>
      <c r="K501" t="str">
        <f>_xlfn.XLOOKUP(Table8[[#This Row],[Employee_id]],employees[employeeID],employees[employeeName],"Not found",0)</f>
        <v>Janet Leverling</v>
      </c>
      <c r="L501" s="1">
        <f>_xlfn.XLOOKUP(Table8[[#This Row],[orderId]],orders[orderID],orders[orderDate],"not found",0)</f>
        <v>41675</v>
      </c>
      <c r="M501" s="1">
        <f>VLOOKUP(Table8[[#This Row],[orderId]],orders[],6,0)</f>
        <v>41681</v>
      </c>
      <c r="N501">
        <f>Table8[[#This Row],[Shipped date]]-Table8[[#This Row],[order_date]]</f>
        <v>6</v>
      </c>
    </row>
    <row r="502" spans="1:14" x14ac:dyDescent="0.35">
      <c r="A502" s="2">
        <v>10437</v>
      </c>
      <c r="B502" s="11">
        <v>53</v>
      </c>
      <c r="C502" s="5">
        <v>26.2</v>
      </c>
      <c r="D502" s="8">
        <v>15</v>
      </c>
      <c r="E502" s="2" t="str">
        <f>_xlfn.XLOOKUP(B502,products[productID],products[productName],"Not available",0)</f>
        <v>Perth Pasties</v>
      </c>
      <c r="F502">
        <f>_xlfn.XLOOKUP(B502,products[productID],products[categoryID],"Not found",0)</f>
        <v>6</v>
      </c>
      <c r="G502" t="str">
        <f>_xlfn.XLOOKUP(F502,categories[categoryID],categories[categoryName],"not found",0)</f>
        <v>Meat &amp; Poultry</v>
      </c>
      <c r="H502" s="4">
        <f>Table8[[#This Row],[Unit_price]]*Table8[[#This Row],[Quantity_sold]]</f>
        <v>393</v>
      </c>
      <c r="I502" t="str">
        <f>_xlfn.XLOOKUP(Table8[[#This Row],[orderId]],orders[orderID],orders[customerID],"not seen",0)</f>
        <v>WARTH</v>
      </c>
      <c r="J502">
        <f>_xlfn.XLOOKUP(Table8[[#This Row],[orderId]],orders[orderID],orders[employeeID],"not found",0)</f>
        <v>8</v>
      </c>
      <c r="K502" t="str">
        <f>_xlfn.XLOOKUP(Table8[[#This Row],[Employee_id]],employees[employeeID],employees[employeeName],"Not found",0)</f>
        <v>Laura Callahan</v>
      </c>
      <c r="L502" s="1">
        <f>_xlfn.XLOOKUP(Table8[[#This Row],[orderId]],orders[orderID],orders[orderDate],"not found",0)</f>
        <v>41675</v>
      </c>
      <c r="M502" s="1">
        <f>VLOOKUP(Table8[[#This Row],[orderId]],orders[],6,0)</f>
        <v>41682</v>
      </c>
      <c r="N502">
        <f>Table8[[#This Row],[Shipped date]]-Table8[[#This Row],[order_date]]</f>
        <v>7</v>
      </c>
    </row>
    <row r="503" spans="1:14" x14ac:dyDescent="0.35">
      <c r="A503" s="3">
        <v>10438</v>
      </c>
      <c r="B503" s="12">
        <v>19</v>
      </c>
      <c r="C503" s="6">
        <v>7.3</v>
      </c>
      <c r="D503" s="9">
        <v>15</v>
      </c>
      <c r="E503" s="2" t="str">
        <f>_xlfn.XLOOKUP(B503,products[productID],products[productName],"Not available",0)</f>
        <v>Teatime Chocolate Biscuits</v>
      </c>
      <c r="F503">
        <f>_xlfn.XLOOKUP(B503,products[productID],products[categoryID],"Not found",0)</f>
        <v>3</v>
      </c>
      <c r="G503" t="str">
        <f>_xlfn.XLOOKUP(F503,categories[categoryID],categories[categoryName],"not found",0)</f>
        <v>Confections</v>
      </c>
      <c r="H503" s="4">
        <f>Table8[[#This Row],[Unit_price]]*Table8[[#This Row],[Quantity_sold]]</f>
        <v>109.5</v>
      </c>
      <c r="I503" t="str">
        <f>_xlfn.XLOOKUP(Table8[[#This Row],[orderId]],orders[orderID],orders[customerID],"not seen",0)</f>
        <v>TOMSP</v>
      </c>
      <c r="J503">
        <f>_xlfn.XLOOKUP(Table8[[#This Row],[orderId]],orders[orderID],orders[employeeID],"not found",0)</f>
        <v>3</v>
      </c>
      <c r="K503" t="str">
        <f>_xlfn.XLOOKUP(Table8[[#This Row],[Employee_id]],employees[employeeID],employees[employeeName],"Not found",0)</f>
        <v>Janet Leverling</v>
      </c>
      <c r="L503" s="1">
        <f>_xlfn.XLOOKUP(Table8[[#This Row],[orderId]],orders[orderID],orders[orderDate],"not found",0)</f>
        <v>41676</v>
      </c>
      <c r="M503" s="1">
        <f>VLOOKUP(Table8[[#This Row],[orderId]],orders[],6,0)</f>
        <v>41684</v>
      </c>
      <c r="N503">
        <f>Table8[[#This Row],[Shipped date]]-Table8[[#This Row],[order_date]]</f>
        <v>8</v>
      </c>
    </row>
    <row r="504" spans="1:14" x14ac:dyDescent="0.35">
      <c r="A504" s="2">
        <v>10438</v>
      </c>
      <c r="B504" s="11">
        <v>34</v>
      </c>
      <c r="C504" s="5">
        <v>11.2</v>
      </c>
      <c r="D504" s="8">
        <v>20</v>
      </c>
      <c r="E504" s="2" t="str">
        <f>_xlfn.XLOOKUP(B504,products[productID],products[productName],"Not available",0)</f>
        <v>Sasquatch Ale</v>
      </c>
      <c r="F504">
        <f>_xlfn.XLOOKUP(B504,products[productID],products[categoryID],"Not found",0)</f>
        <v>1</v>
      </c>
      <c r="G504" t="str">
        <f>_xlfn.XLOOKUP(F504,categories[categoryID],categories[categoryName],"not found",0)</f>
        <v>Beverages</v>
      </c>
      <c r="H504" s="4">
        <f>Table8[[#This Row],[Unit_price]]*Table8[[#This Row],[Quantity_sold]]</f>
        <v>224</v>
      </c>
      <c r="I504" t="str">
        <f>_xlfn.XLOOKUP(Table8[[#This Row],[orderId]],orders[orderID],orders[customerID],"not seen",0)</f>
        <v>TOMSP</v>
      </c>
      <c r="J504">
        <f>_xlfn.XLOOKUP(Table8[[#This Row],[orderId]],orders[orderID],orders[employeeID],"not found",0)</f>
        <v>3</v>
      </c>
      <c r="K504" t="str">
        <f>_xlfn.XLOOKUP(Table8[[#This Row],[Employee_id]],employees[employeeID],employees[employeeName],"Not found",0)</f>
        <v>Janet Leverling</v>
      </c>
      <c r="L504" s="1">
        <f>_xlfn.XLOOKUP(Table8[[#This Row],[orderId]],orders[orderID],orders[orderDate],"not found",0)</f>
        <v>41676</v>
      </c>
      <c r="M504" s="1">
        <f>VLOOKUP(Table8[[#This Row],[orderId]],orders[],6,0)</f>
        <v>41684</v>
      </c>
      <c r="N504">
        <f>Table8[[#This Row],[Shipped date]]-Table8[[#This Row],[order_date]]</f>
        <v>8</v>
      </c>
    </row>
    <row r="505" spans="1:14" x14ac:dyDescent="0.35">
      <c r="A505" s="3">
        <v>10438</v>
      </c>
      <c r="B505" s="12">
        <v>57</v>
      </c>
      <c r="C505" s="6">
        <v>15.6</v>
      </c>
      <c r="D505" s="9">
        <v>15</v>
      </c>
      <c r="E505" s="2" t="str">
        <f>_xlfn.XLOOKUP(B505,products[productID],products[productName],"Not available",0)</f>
        <v>Ravioli Angelo</v>
      </c>
      <c r="F505">
        <f>_xlfn.XLOOKUP(B505,products[productID],products[categoryID],"Not found",0)</f>
        <v>5</v>
      </c>
      <c r="G505" t="str">
        <f>_xlfn.XLOOKUP(F505,categories[categoryID],categories[categoryName],"not found",0)</f>
        <v>Grains &amp; Cereals</v>
      </c>
      <c r="H505" s="4">
        <f>Table8[[#This Row],[Unit_price]]*Table8[[#This Row],[Quantity_sold]]</f>
        <v>234</v>
      </c>
      <c r="I505" t="str">
        <f>_xlfn.XLOOKUP(Table8[[#This Row],[orderId]],orders[orderID],orders[customerID],"not seen",0)</f>
        <v>TOMSP</v>
      </c>
      <c r="J505">
        <f>_xlfn.XLOOKUP(Table8[[#This Row],[orderId]],orders[orderID],orders[employeeID],"not found",0)</f>
        <v>3</v>
      </c>
      <c r="K505" t="str">
        <f>_xlfn.XLOOKUP(Table8[[#This Row],[Employee_id]],employees[employeeID],employees[employeeName],"Not found",0)</f>
        <v>Janet Leverling</v>
      </c>
      <c r="L505" s="1">
        <f>_xlfn.XLOOKUP(Table8[[#This Row],[orderId]],orders[orderID],orders[orderDate],"not found",0)</f>
        <v>41676</v>
      </c>
      <c r="M505" s="1">
        <f>VLOOKUP(Table8[[#This Row],[orderId]],orders[],6,0)</f>
        <v>41684</v>
      </c>
      <c r="N505">
        <f>Table8[[#This Row],[Shipped date]]-Table8[[#This Row],[order_date]]</f>
        <v>8</v>
      </c>
    </row>
    <row r="506" spans="1:14" x14ac:dyDescent="0.35">
      <c r="A506" s="2">
        <v>10439</v>
      </c>
      <c r="B506" s="11">
        <v>12</v>
      </c>
      <c r="C506" s="5">
        <v>30.4</v>
      </c>
      <c r="D506" s="8">
        <v>15</v>
      </c>
      <c r="E506" s="2" t="str">
        <f>_xlfn.XLOOKUP(B506,products[productID],products[productName],"Not available",0)</f>
        <v>Queso Manchego La Pastora</v>
      </c>
      <c r="F506">
        <f>_xlfn.XLOOKUP(B506,products[productID],products[categoryID],"Not found",0)</f>
        <v>4</v>
      </c>
      <c r="G506" t="str">
        <f>_xlfn.XLOOKUP(F506,categories[categoryID],categories[categoryName],"not found",0)</f>
        <v>Dairy Products</v>
      </c>
      <c r="H506" s="4">
        <f>Table8[[#This Row],[Unit_price]]*Table8[[#This Row],[Quantity_sold]]</f>
        <v>456</v>
      </c>
      <c r="I506" t="str">
        <f>_xlfn.XLOOKUP(Table8[[#This Row],[orderId]],orders[orderID],orders[customerID],"not seen",0)</f>
        <v>MEREP</v>
      </c>
      <c r="J506">
        <f>_xlfn.XLOOKUP(Table8[[#This Row],[orderId]],orders[orderID],orders[employeeID],"not found",0)</f>
        <v>6</v>
      </c>
      <c r="K506" t="str">
        <f>_xlfn.XLOOKUP(Table8[[#This Row],[Employee_id]],employees[employeeID],employees[employeeName],"Not found",0)</f>
        <v>Michael Suyama</v>
      </c>
      <c r="L506" s="1">
        <f>_xlfn.XLOOKUP(Table8[[#This Row],[orderId]],orders[orderID],orders[orderDate],"not found",0)</f>
        <v>41677</v>
      </c>
      <c r="M506" s="1">
        <f>VLOOKUP(Table8[[#This Row],[orderId]],orders[],6,0)</f>
        <v>41680</v>
      </c>
      <c r="N506">
        <f>Table8[[#This Row],[Shipped date]]-Table8[[#This Row],[order_date]]</f>
        <v>3</v>
      </c>
    </row>
    <row r="507" spans="1:14" x14ac:dyDescent="0.35">
      <c r="A507" s="3">
        <v>10439</v>
      </c>
      <c r="B507" s="12">
        <v>16</v>
      </c>
      <c r="C507" s="6">
        <v>13.9</v>
      </c>
      <c r="D507" s="9">
        <v>16</v>
      </c>
      <c r="E507" s="2" t="str">
        <f>_xlfn.XLOOKUP(B507,products[productID],products[productName],"Not available",0)</f>
        <v>Pavlova</v>
      </c>
      <c r="F507">
        <f>_xlfn.XLOOKUP(B507,products[productID],products[categoryID],"Not found",0)</f>
        <v>3</v>
      </c>
      <c r="G507" t="str">
        <f>_xlfn.XLOOKUP(F507,categories[categoryID],categories[categoryName],"not found",0)</f>
        <v>Confections</v>
      </c>
      <c r="H507" s="4">
        <f>Table8[[#This Row],[Unit_price]]*Table8[[#This Row],[Quantity_sold]]</f>
        <v>222.4</v>
      </c>
      <c r="I507" t="str">
        <f>_xlfn.XLOOKUP(Table8[[#This Row],[orderId]],orders[orderID],orders[customerID],"not seen",0)</f>
        <v>MEREP</v>
      </c>
      <c r="J507">
        <f>_xlfn.XLOOKUP(Table8[[#This Row],[orderId]],orders[orderID],orders[employeeID],"not found",0)</f>
        <v>6</v>
      </c>
      <c r="K507" t="str">
        <f>_xlfn.XLOOKUP(Table8[[#This Row],[Employee_id]],employees[employeeID],employees[employeeName],"Not found",0)</f>
        <v>Michael Suyama</v>
      </c>
      <c r="L507" s="1">
        <f>_xlfn.XLOOKUP(Table8[[#This Row],[orderId]],orders[orderID],orders[orderDate],"not found",0)</f>
        <v>41677</v>
      </c>
      <c r="M507" s="1">
        <f>VLOOKUP(Table8[[#This Row],[orderId]],orders[],6,0)</f>
        <v>41680</v>
      </c>
      <c r="N507">
        <f>Table8[[#This Row],[Shipped date]]-Table8[[#This Row],[order_date]]</f>
        <v>3</v>
      </c>
    </row>
    <row r="508" spans="1:14" x14ac:dyDescent="0.35">
      <c r="A508" s="2">
        <v>10439</v>
      </c>
      <c r="B508" s="11">
        <v>64</v>
      </c>
      <c r="C508" s="5">
        <v>26.6</v>
      </c>
      <c r="D508" s="8">
        <v>6</v>
      </c>
      <c r="E508" s="2" t="str">
        <f>_xlfn.XLOOKUP(B508,products[productID],products[productName],"Not available",0)</f>
        <v>Wimmers gute Semmelknödel</v>
      </c>
      <c r="F508">
        <f>_xlfn.XLOOKUP(B508,products[productID],products[categoryID],"Not found",0)</f>
        <v>5</v>
      </c>
      <c r="G508" t="str">
        <f>_xlfn.XLOOKUP(F508,categories[categoryID],categories[categoryName],"not found",0)</f>
        <v>Grains &amp; Cereals</v>
      </c>
      <c r="H508" s="4">
        <f>Table8[[#This Row],[Unit_price]]*Table8[[#This Row],[Quantity_sold]]</f>
        <v>159.60000000000002</v>
      </c>
      <c r="I508" t="str">
        <f>_xlfn.XLOOKUP(Table8[[#This Row],[orderId]],orders[orderID],orders[customerID],"not seen",0)</f>
        <v>MEREP</v>
      </c>
      <c r="J508">
        <f>_xlfn.XLOOKUP(Table8[[#This Row],[orderId]],orders[orderID],orders[employeeID],"not found",0)</f>
        <v>6</v>
      </c>
      <c r="K508" t="str">
        <f>_xlfn.XLOOKUP(Table8[[#This Row],[Employee_id]],employees[employeeID],employees[employeeName],"Not found",0)</f>
        <v>Michael Suyama</v>
      </c>
      <c r="L508" s="1">
        <f>_xlfn.XLOOKUP(Table8[[#This Row],[orderId]],orders[orderID],orders[orderDate],"not found",0)</f>
        <v>41677</v>
      </c>
      <c r="M508" s="1">
        <f>VLOOKUP(Table8[[#This Row],[orderId]],orders[],6,0)</f>
        <v>41680</v>
      </c>
      <c r="N508">
        <f>Table8[[#This Row],[Shipped date]]-Table8[[#This Row],[order_date]]</f>
        <v>3</v>
      </c>
    </row>
    <row r="509" spans="1:14" x14ac:dyDescent="0.35">
      <c r="A509" s="3">
        <v>10439</v>
      </c>
      <c r="B509" s="12">
        <v>74</v>
      </c>
      <c r="C509" s="6">
        <v>8</v>
      </c>
      <c r="D509" s="9">
        <v>30</v>
      </c>
      <c r="E509" s="2" t="str">
        <f>_xlfn.XLOOKUP(B509,products[productID],products[productName],"Not available",0)</f>
        <v>Longlife Tofu</v>
      </c>
      <c r="F509">
        <f>_xlfn.XLOOKUP(B509,products[productID],products[categoryID],"Not found",0)</f>
        <v>7</v>
      </c>
      <c r="G509" t="str">
        <f>_xlfn.XLOOKUP(F509,categories[categoryID],categories[categoryName],"not found",0)</f>
        <v>Produce</v>
      </c>
      <c r="H509" s="4">
        <f>Table8[[#This Row],[Unit_price]]*Table8[[#This Row],[Quantity_sold]]</f>
        <v>240</v>
      </c>
      <c r="I509" t="str">
        <f>_xlfn.XLOOKUP(Table8[[#This Row],[orderId]],orders[orderID],orders[customerID],"not seen",0)</f>
        <v>MEREP</v>
      </c>
      <c r="J509">
        <f>_xlfn.XLOOKUP(Table8[[#This Row],[orderId]],orders[orderID],orders[employeeID],"not found",0)</f>
        <v>6</v>
      </c>
      <c r="K509" t="str">
        <f>_xlfn.XLOOKUP(Table8[[#This Row],[Employee_id]],employees[employeeID],employees[employeeName],"Not found",0)</f>
        <v>Michael Suyama</v>
      </c>
      <c r="L509" s="1">
        <f>_xlfn.XLOOKUP(Table8[[#This Row],[orderId]],orders[orderID],orders[orderDate],"not found",0)</f>
        <v>41677</v>
      </c>
      <c r="M509" s="1">
        <f>VLOOKUP(Table8[[#This Row],[orderId]],orders[],6,0)</f>
        <v>41680</v>
      </c>
      <c r="N509">
        <f>Table8[[#This Row],[Shipped date]]-Table8[[#This Row],[order_date]]</f>
        <v>3</v>
      </c>
    </row>
    <row r="510" spans="1:14" x14ac:dyDescent="0.35">
      <c r="A510" s="2">
        <v>10440</v>
      </c>
      <c r="B510" s="11">
        <v>2</v>
      </c>
      <c r="C510" s="5">
        <v>15.2</v>
      </c>
      <c r="D510" s="8">
        <v>45</v>
      </c>
      <c r="E510" s="2" t="str">
        <f>_xlfn.XLOOKUP(B510,products[productID],products[productName],"Not available",0)</f>
        <v>Chang</v>
      </c>
      <c r="F510">
        <f>_xlfn.XLOOKUP(B510,products[productID],products[categoryID],"Not found",0)</f>
        <v>1</v>
      </c>
      <c r="G510" t="str">
        <f>_xlfn.XLOOKUP(F510,categories[categoryID],categories[categoryName],"not found",0)</f>
        <v>Beverages</v>
      </c>
      <c r="H510" s="4">
        <f>Table8[[#This Row],[Unit_price]]*Table8[[#This Row],[Quantity_sold]]</f>
        <v>684</v>
      </c>
      <c r="I510" t="str">
        <f>_xlfn.XLOOKUP(Table8[[#This Row],[orderId]],orders[orderID],orders[customerID],"not seen",0)</f>
        <v>SAVEA</v>
      </c>
      <c r="J510">
        <f>_xlfn.XLOOKUP(Table8[[#This Row],[orderId]],orders[orderID],orders[employeeID],"not found",0)</f>
        <v>4</v>
      </c>
      <c r="K510" t="str">
        <f>_xlfn.XLOOKUP(Table8[[#This Row],[Employee_id]],employees[employeeID],employees[employeeName],"Not found",0)</f>
        <v>Margaret Peacock</v>
      </c>
      <c r="L510" s="1">
        <f>_xlfn.XLOOKUP(Table8[[#This Row],[orderId]],orders[orderID],orders[orderDate],"not found",0)</f>
        <v>41680</v>
      </c>
      <c r="M510" s="1">
        <f>VLOOKUP(Table8[[#This Row],[orderId]],orders[],6,0)</f>
        <v>41698</v>
      </c>
      <c r="N510">
        <f>Table8[[#This Row],[Shipped date]]-Table8[[#This Row],[order_date]]</f>
        <v>18</v>
      </c>
    </row>
    <row r="511" spans="1:14" x14ac:dyDescent="0.35">
      <c r="A511" s="3">
        <v>10440</v>
      </c>
      <c r="B511" s="12">
        <v>16</v>
      </c>
      <c r="C511" s="6">
        <v>13.9</v>
      </c>
      <c r="D511" s="9">
        <v>49</v>
      </c>
      <c r="E511" s="2" t="str">
        <f>_xlfn.XLOOKUP(B511,products[productID],products[productName],"Not available",0)</f>
        <v>Pavlova</v>
      </c>
      <c r="F511">
        <f>_xlfn.XLOOKUP(B511,products[productID],products[categoryID],"Not found",0)</f>
        <v>3</v>
      </c>
      <c r="G511" t="str">
        <f>_xlfn.XLOOKUP(F511,categories[categoryID],categories[categoryName],"not found",0)</f>
        <v>Confections</v>
      </c>
      <c r="H511" s="4">
        <f>Table8[[#This Row],[Unit_price]]*Table8[[#This Row],[Quantity_sold]]</f>
        <v>681.1</v>
      </c>
      <c r="I511" t="str">
        <f>_xlfn.XLOOKUP(Table8[[#This Row],[orderId]],orders[orderID],orders[customerID],"not seen",0)</f>
        <v>SAVEA</v>
      </c>
      <c r="J511">
        <f>_xlfn.XLOOKUP(Table8[[#This Row],[orderId]],orders[orderID],orders[employeeID],"not found",0)</f>
        <v>4</v>
      </c>
      <c r="K511" t="str">
        <f>_xlfn.XLOOKUP(Table8[[#This Row],[Employee_id]],employees[employeeID],employees[employeeName],"Not found",0)</f>
        <v>Margaret Peacock</v>
      </c>
      <c r="L511" s="1">
        <f>_xlfn.XLOOKUP(Table8[[#This Row],[orderId]],orders[orderID],orders[orderDate],"not found",0)</f>
        <v>41680</v>
      </c>
      <c r="M511" s="1">
        <f>VLOOKUP(Table8[[#This Row],[orderId]],orders[],6,0)</f>
        <v>41698</v>
      </c>
      <c r="N511">
        <f>Table8[[#This Row],[Shipped date]]-Table8[[#This Row],[order_date]]</f>
        <v>18</v>
      </c>
    </row>
    <row r="512" spans="1:14" x14ac:dyDescent="0.35">
      <c r="A512" s="2">
        <v>10440</v>
      </c>
      <c r="B512" s="11">
        <v>29</v>
      </c>
      <c r="C512" s="5">
        <v>99</v>
      </c>
      <c r="D512" s="8">
        <v>24</v>
      </c>
      <c r="E512" s="2" t="str">
        <f>_xlfn.XLOOKUP(B512,products[productID],products[productName],"Not available",0)</f>
        <v>Thüringer Rostbratwurst</v>
      </c>
      <c r="F512">
        <f>_xlfn.XLOOKUP(B512,products[productID],products[categoryID],"Not found",0)</f>
        <v>6</v>
      </c>
      <c r="G512" t="str">
        <f>_xlfn.XLOOKUP(F512,categories[categoryID],categories[categoryName],"not found",0)</f>
        <v>Meat &amp; Poultry</v>
      </c>
      <c r="H512" s="4">
        <f>Table8[[#This Row],[Unit_price]]*Table8[[#This Row],[Quantity_sold]]</f>
        <v>2376</v>
      </c>
      <c r="I512" t="str">
        <f>_xlfn.XLOOKUP(Table8[[#This Row],[orderId]],orders[orderID],orders[customerID],"not seen",0)</f>
        <v>SAVEA</v>
      </c>
      <c r="J512">
        <f>_xlfn.XLOOKUP(Table8[[#This Row],[orderId]],orders[orderID],orders[employeeID],"not found",0)</f>
        <v>4</v>
      </c>
      <c r="K512" t="str">
        <f>_xlfn.XLOOKUP(Table8[[#This Row],[Employee_id]],employees[employeeID],employees[employeeName],"Not found",0)</f>
        <v>Margaret Peacock</v>
      </c>
      <c r="L512" s="1">
        <f>_xlfn.XLOOKUP(Table8[[#This Row],[orderId]],orders[orderID],orders[orderDate],"not found",0)</f>
        <v>41680</v>
      </c>
      <c r="M512" s="1">
        <f>VLOOKUP(Table8[[#This Row],[orderId]],orders[],6,0)</f>
        <v>41698</v>
      </c>
      <c r="N512">
        <f>Table8[[#This Row],[Shipped date]]-Table8[[#This Row],[order_date]]</f>
        <v>18</v>
      </c>
    </row>
    <row r="513" spans="1:14" x14ac:dyDescent="0.35">
      <c r="A513" s="3">
        <v>10440</v>
      </c>
      <c r="B513" s="12">
        <v>61</v>
      </c>
      <c r="C513" s="6">
        <v>22.8</v>
      </c>
      <c r="D513" s="9">
        <v>90</v>
      </c>
      <c r="E513" s="2" t="str">
        <f>_xlfn.XLOOKUP(B513,products[productID],products[productName],"Not available",0)</f>
        <v>Sirop d'érable</v>
      </c>
      <c r="F513">
        <f>_xlfn.XLOOKUP(B513,products[productID],products[categoryID],"Not found",0)</f>
        <v>2</v>
      </c>
      <c r="G513" t="str">
        <f>_xlfn.XLOOKUP(F513,categories[categoryID],categories[categoryName],"not found",0)</f>
        <v>Condiments</v>
      </c>
      <c r="H513" s="4">
        <f>Table8[[#This Row],[Unit_price]]*Table8[[#This Row],[Quantity_sold]]</f>
        <v>2052</v>
      </c>
      <c r="I513" t="str">
        <f>_xlfn.XLOOKUP(Table8[[#This Row],[orderId]],orders[orderID],orders[customerID],"not seen",0)</f>
        <v>SAVEA</v>
      </c>
      <c r="J513">
        <f>_xlfn.XLOOKUP(Table8[[#This Row],[orderId]],orders[orderID],orders[employeeID],"not found",0)</f>
        <v>4</v>
      </c>
      <c r="K513" t="str">
        <f>_xlfn.XLOOKUP(Table8[[#This Row],[Employee_id]],employees[employeeID],employees[employeeName],"Not found",0)</f>
        <v>Margaret Peacock</v>
      </c>
      <c r="L513" s="1">
        <f>_xlfn.XLOOKUP(Table8[[#This Row],[orderId]],orders[orderID],orders[orderDate],"not found",0)</f>
        <v>41680</v>
      </c>
      <c r="M513" s="1">
        <f>VLOOKUP(Table8[[#This Row],[orderId]],orders[],6,0)</f>
        <v>41698</v>
      </c>
      <c r="N513">
        <f>Table8[[#This Row],[Shipped date]]-Table8[[#This Row],[order_date]]</f>
        <v>18</v>
      </c>
    </row>
    <row r="514" spans="1:14" x14ac:dyDescent="0.35">
      <c r="A514" s="2">
        <v>10441</v>
      </c>
      <c r="B514" s="11">
        <v>27</v>
      </c>
      <c r="C514" s="5">
        <v>35.1</v>
      </c>
      <c r="D514" s="8">
        <v>50</v>
      </c>
      <c r="E514" s="2" t="str">
        <f>_xlfn.XLOOKUP(B514,products[productID],products[productName],"Not available",0)</f>
        <v>Schoggi Schokolade</v>
      </c>
      <c r="F514">
        <f>_xlfn.XLOOKUP(B514,products[productID],products[categoryID],"Not found",0)</f>
        <v>3</v>
      </c>
      <c r="G514" t="str">
        <f>_xlfn.XLOOKUP(F514,categories[categoryID],categories[categoryName],"not found",0)</f>
        <v>Confections</v>
      </c>
      <c r="H514" s="4">
        <f>Table8[[#This Row],[Unit_price]]*Table8[[#This Row],[Quantity_sold]]</f>
        <v>1755</v>
      </c>
      <c r="I514" t="str">
        <f>_xlfn.XLOOKUP(Table8[[#This Row],[orderId]],orders[orderID],orders[customerID],"not seen",0)</f>
        <v>OLDWO</v>
      </c>
      <c r="J514">
        <f>_xlfn.XLOOKUP(Table8[[#This Row],[orderId]],orders[orderID],orders[employeeID],"not found",0)</f>
        <v>3</v>
      </c>
      <c r="K514" t="str">
        <f>_xlfn.XLOOKUP(Table8[[#This Row],[Employee_id]],employees[employeeID],employees[employeeName],"Not found",0)</f>
        <v>Janet Leverling</v>
      </c>
      <c r="L514" s="1">
        <f>_xlfn.XLOOKUP(Table8[[#This Row],[orderId]],orders[orderID],orders[orderDate],"not found",0)</f>
        <v>41680</v>
      </c>
      <c r="M514" s="1">
        <f>VLOOKUP(Table8[[#This Row],[orderId]],orders[],6,0)</f>
        <v>41712</v>
      </c>
      <c r="N514">
        <f>Table8[[#This Row],[Shipped date]]-Table8[[#This Row],[order_date]]</f>
        <v>32</v>
      </c>
    </row>
    <row r="515" spans="1:14" x14ac:dyDescent="0.35">
      <c r="A515" s="3">
        <v>10442</v>
      </c>
      <c r="B515" s="12">
        <v>11</v>
      </c>
      <c r="C515" s="6">
        <v>16.8</v>
      </c>
      <c r="D515" s="9">
        <v>30</v>
      </c>
      <c r="E515" s="2" t="str">
        <f>_xlfn.XLOOKUP(B515,products[productID],products[productName],"Not available",0)</f>
        <v>Queso Cabrales</v>
      </c>
      <c r="F515">
        <f>_xlfn.XLOOKUP(B515,products[productID],products[categoryID],"Not found",0)</f>
        <v>4</v>
      </c>
      <c r="G515" t="str">
        <f>_xlfn.XLOOKUP(F515,categories[categoryID],categories[categoryName],"not found",0)</f>
        <v>Dairy Products</v>
      </c>
      <c r="H515" s="4">
        <f>Table8[[#This Row],[Unit_price]]*Table8[[#This Row],[Quantity_sold]]</f>
        <v>504</v>
      </c>
      <c r="I515" t="str">
        <f>_xlfn.XLOOKUP(Table8[[#This Row],[orderId]],orders[orderID],orders[customerID],"not seen",0)</f>
        <v>ERNSH</v>
      </c>
      <c r="J515">
        <f>_xlfn.XLOOKUP(Table8[[#This Row],[orderId]],orders[orderID],orders[employeeID],"not found",0)</f>
        <v>3</v>
      </c>
      <c r="K515" t="str">
        <f>_xlfn.XLOOKUP(Table8[[#This Row],[Employee_id]],employees[employeeID],employees[employeeName],"Not found",0)</f>
        <v>Janet Leverling</v>
      </c>
      <c r="L515" s="1">
        <f>_xlfn.XLOOKUP(Table8[[#This Row],[orderId]],orders[orderID],orders[orderDate],"not found",0)</f>
        <v>41681</v>
      </c>
      <c r="M515" s="1">
        <f>VLOOKUP(Table8[[#This Row],[orderId]],orders[],6,0)</f>
        <v>41688</v>
      </c>
      <c r="N515">
        <f>Table8[[#This Row],[Shipped date]]-Table8[[#This Row],[order_date]]</f>
        <v>7</v>
      </c>
    </row>
    <row r="516" spans="1:14" x14ac:dyDescent="0.35">
      <c r="A516" s="2">
        <v>10442</v>
      </c>
      <c r="B516" s="11">
        <v>54</v>
      </c>
      <c r="C516" s="5">
        <v>5.9</v>
      </c>
      <c r="D516" s="8">
        <v>80</v>
      </c>
      <c r="E516" s="2" t="str">
        <f>_xlfn.XLOOKUP(B516,products[productID],products[productName],"Not available",0)</f>
        <v>Tourtière</v>
      </c>
      <c r="F516">
        <f>_xlfn.XLOOKUP(B516,products[productID],products[categoryID],"Not found",0)</f>
        <v>6</v>
      </c>
      <c r="G516" t="str">
        <f>_xlfn.XLOOKUP(F516,categories[categoryID],categories[categoryName],"not found",0)</f>
        <v>Meat &amp; Poultry</v>
      </c>
      <c r="H516" s="4">
        <f>Table8[[#This Row],[Unit_price]]*Table8[[#This Row],[Quantity_sold]]</f>
        <v>472</v>
      </c>
      <c r="I516" t="str">
        <f>_xlfn.XLOOKUP(Table8[[#This Row],[orderId]],orders[orderID],orders[customerID],"not seen",0)</f>
        <v>ERNSH</v>
      </c>
      <c r="J516">
        <f>_xlfn.XLOOKUP(Table8[[#This Row],[orderId]],orders[orderID],orders[employeeID],"not found",0)</f>
        <v>3</v>
      </c>
      <c r="K516" t="str">
        <f>_xlfn.XLOOKUP(Table8[[#This Row],[Employee_id]],employees[employeeID],employees[employeeName],"Not found",0)</f>
        <v>Janet Leverling</v>
      </c>
      <c r="L516" s="1">
        <f>_xlfn.XLOOKUP(Table8[[#This Row],[orderId]],orders[orderID],orders[orderDate],"not found",0)</f>
        <v>41681</v>
      </c>
      <c r="M516" s="1">
        <f>VLOOKUP(Table8[[#This Row],[orderId]],orders[],6,0)</f>
        <v>41688</v>
      </c>
      <c r="N516">
        <f>Table8[[#This Row],[Shipped date]]-Table8[[#This Row],[order_date]]</f>
        <v>7</v>
      </c>
    </row>
    <row r="517" spans="1:14" x14ac:dyDescent="0.35">
      <c r="A517" s="3">
        <v>10442</v>
      </c>
      <c r="B517" s="12">
        <v>66</v>
      </c>
      <c r="C517" s="6">
        <v>13.6</v>
      </c>
      <c r="D517" s="9">
        <v>60</v>
      </c>
      <c r="E517" s="2" t="str">
        <f>_xlfn.XLOOKUP(B517,products[productID],products[productName],"Not available",0)</f>
        <v>Louisiana Hot Spiced Okra</v>
      </c>
      <c r="F517">
        <f>_xlfn.XLOOKUP(B517,products[productID],products[categoryID],"Not found",0)</f>
        <v>2</v>
      </c>
      <c r="G517" t="str">
        <f>_xlfn.XLOOKUP(F517,categories[categoryID],categories[categoryName],"not found",0)</f>
        <v>Condiments</v>
      </c>
      <c r="H517" s="4">
        <f>Table8[[#This Row],[Unit_price]]*Table8[[#This Row],[Quantity_sold]]</f>
        <v>816</v>
      </c>
      <c r="I517" t="str">
        <f>_xlfn.XLOOKUP(Table8[[#This Row],[orderId]],orders[orderID],orders[customerID],"not seen",0)</f>
        <v>ERNSH</v>
      </c>
      <c r="J517">
        <f>_xlfn.XLOOKUP(Table8[[#This Row],[orderId]],orders[orderID],orders[employeeID],"not found",0)</f>
        <v>3</v>
      </c>
      <c r="K517" t="str">
        <f>_xlfn.XLOOKUP(Table8[[#This Row],[Employee_id]],employees[employeeID],employees[employeeName],"Not found",0)</f>
        <v>Janet Leverling</v>
      </c>
      <c r="L517" s="1">
        <f>_xlfn.XLOOKUP(Table8[[#This Row],[orderId]],orders[orderID],orders[orderDate],"not found",0)</f>
        <v>41681</v>
      </c>
      <c r="M517" s="1">
        <f>VLOOKUP(Table8[[#This Row],[orderId]],orders[],6,0)</f>
        <v>41688</v>
      </c>
      <c r="N517">
        <f>Table8[[#This Row],[Shipped date]]-Table8[[#This Row],[order_date]]</f>
        <v>7</v>
      </c>
    </row>
    <row r="518" spans="1:14" x14ac:dyDescent="0.35">
      <c r="A518" s="2">
        <v>10443</v>
      </c>
      <c r="B518" s="11">
        <v>11</v>
      </c>
      <c r="C518" s="5">
        <v>16.8</v>
      </c>
      <c r="D518" s="8">
        <v>6</v>
      </c>
      <c r="E518" s="2" t="str">
        <f>_xlfn.XLOOKUP(B518,products[productID],products[productName],"Not available",0)</f>
        <v>Queso Cabrales</v>
      </c>
      <c r="F518">
        <f>_xlfn.XLOOKUP(B518,products[productID],products[categoryID],"Not found",0)</f>
        <v>4</v>
      </c>
      <c r="G518" t="str">
        <f>_xlfn.XLOOKUP(F518,categories[categoryID],categories[categoryName],"not found",0)</f>
        <v>Dairy Products</v>
      </c>
      <c r="H518" s="4">
        <f>Table8[[#This Row],[Unit_price]]*Table8[[#This Row],[Quantity_sold]]</f>
        <v>100.80000000000001</v>
      </c>
      <c r="I518" t="str">
        <f>_xlfn.XLOOKUP(Table8[[#This Row],[orderId]],orders[orderID],orders[customerID],"not seen",0)</f>
        <v>REGGC</v>
      </c>
      <c r="J518">
        <f>_xlfn.XLOOKUP(Table8[[#This Row],[orderId]],orders[orderID],orders[employeeID],"not found",0)</f>
        <v>8</v>
      </c>
      <c r="K518" t="str">
        <f>_xlfn.XLOOKUP(Table8[[#This Row],[Employee_id]],employees[employeeID],employees[employeeName],"Not found",0)</f>
        <v>Laura Callahan</v>
      </c>
      <c r="L518" s="1">
        <f>_xlfn.XLOOKUP(Table8[[#This Row],[orderId]],orders[orderID],orders[orderDate],"not found",0)</f>
        <v>41682</v>
      </c>
      <c r="M518" s="1">
        <f>VLOOKUP(Table8[[#This Row],[orderId]],orders[],6,0)</f>
        <v>41684</v>
      </c>
      <c r="N518">
        <f>Table8[[#This Row],[Shipped date]]-Table8[[#This Row],[order_date]]</f>
        <v>2</v>
      </c>
    </row>
    <row r="519" spans="1:14" x14ac:dyDescent="0.35">
      <c r="A519" s="3">
        <v>10443</v>
      </c>
      <c r="B519" s="12">
        <v>28</v>
      </c>
      <c r="C519" s="6">
        <v>36.4</v>
      </c>
      <c r="D519" s="9">
        <v>12</v>
      </c>
      <c r="E519" s="2" t="str">
        <f>_xlfn.XLOOKUP(B519,products[productID],products[productName],"Not available",0)</f>
        <v>Rössle Sauerkraut</v>
      </c>
      <c r="F519">
        <f>_xlfn.XLOOKUP(B519,products[productID],products[categoryID],"Not found",0)</f>
        <v>7</v>
      </c>
      <c r="G519" t="str">
        <f>_xlfn.XLOOKUP(F519,categories[categoryID],categories[categoryName],"not found",0)</f>
        <v>Produce</v>
      </c>
      <c r="H519" s="4">
        <f>Table8[[#This Row],[Unit_price]]*Table8[[#This Row],[Quantity_sold]]</f>
        <v>436.79999999999995</v>
      </c>
      <c r="I519" t="str">
        <f>_xlfn.XLOOKUP(Table8[[#This Row],[orderId]],orders[orderID],orders[customerID],"not seen",0)</f>
        <v>REGGC</v>
      </c>
      <c r="J519">
        <f>_xlfn.XLOOKUP(Table8[[#This Row],[orderId]],orders[orderID],orders[employeeID],"not found",0)</f>
        <v>8</v>
      </c>
      <c r="K519" t="str">
        <f>_xlfn.XLOOKUP(Table8[[#This Row],[Employee_id]],employees[employeeID],employees[employeeName],"Not found",0)</f>
        <v>Laura Callahan</v>
      </c>
      <c r="L519" s="1">
        <f>_xlfn.XLOOKUP(Table8[[#This Row],[orderId]],orders[orderID],orders[orderDate],"not found",0)</f>
        <v>41682</v>
      </c>
      <c r="M519" s="1">
        <f>VLOOKUP(Table8[[#This Row],[orderId]],orders[],6,0)</f>
        <v>41684</v>
      </c>
      <c r="N519">
        <f>Table8[[#This Row],[Shipped date]]-Table8[[#This Row],[order_date]]</f>
        <v>2</v>
      </c>
    </row>
    <row r="520" spans="1:14" x14ac:dyDescent="0.35">
      <c r="A520" s="2">
        <v>10444</v>
      </c>
      <c r="B520" s="11">
        <v>17</v>
      </c>
      <c r="C520" s="5">
        <v>31.2</v>
      </c>
      <c r="D520" s="8">
        <v>10</v>
      </c>
      <c r="E520" s="2" t="str">
        <f>_xlfn.XLOOKUP(B520,products[productID],products[productName],"Not available",0)</f>
        <v>Alice Mutton</v>
      </c>
      <c r="F520">
        <f>_xlfn.XLOOKUP(B520,products[productID],products[categoryID],"Not found",0)</f>
        <v>6</v>
      </c>
      <c r="G520" t="str">
        <f>_xlfn.XLOOKUP(F520,categories[categoryID],categories[categoryName],"not found",0)</f>
        <v>Meat &amp; Poultry</v>
      </c>
      <c r="H520" s="4">
        <f>Table8[[#This Row],[Unit_price]]*Table8[[#This Row],[Quantity_sold]]</f>
        <v>312</v>
      </c>
      <c r="I520" t="str">
        <f>_xlfn.XLOOKUP(Table8[[#This Row],[orderId]],orders[orderID],orders[customerID],"not seen",0)</f>
        <v>BERGS</v>
      </c>
      <c r="J520">
        <f>_xlfn.XLOOKUP(Table8[[#This Row],[orderId]],orders[orderID],orders[employeeID],"not found",0)</f>
        <v>3</v>
      </c>
      <c r="K520" t="str">
        <f>_xlfn.XLOOKUP(Table8[[#This Row],[Employee_id]],employees[employeeID],employees[employeeName],"Not found",0)</f>
        <v>Janet Leverling</v>
      </c>
      <c r="L520" s="1">
        <f>_xlfn.XLOOKUP(Table8[[#This Row],[orderId]],orders[orderID],orders[orderDate],"not found",0)</f>
        <v>41682</v>
      </c>
      <c r="M520" s="1">
        <f>VLOOKUP(Table8[[#This Row],[orderId]],orders[],6,0)</f>
        <v>41691</v>
      </c>
      <c r="N520">
        <f>Table8[[#This Row],[Shipped date]]-Table8[[#This Row],[order_date]]</f>
        <v>9</v>
      </c>
    </row>
    <row r="521" spans="1:14" x14ac:dyDescent="0.35">
      <c r="A521" s="3">
        <v>10444</v>
      </c>
      <c r="B521" s="12">
        <v>26</v>
      </c>
      <c r="C521" s="6">
        <v>24.9</v>
      </c>
      <c r="D521" s="9">
        <v>15</v>
      </c>
      <c r="E521" s="2" t="str">
        <f>_xlfn.XLOOKUP(B521,products[productID],products[productName],"Not available",0)</f>
        <v>Gumbär Gummibärchen</v>
      </c>
      <c r="F521">
        <f>_xlfn.XLOOKUP(B521,products[productID],products[categoryID],"Not found",0)</f>
        <v>3</v>
      </c>
      <c r="G521" t="str">
        <f>_xlfn.XLOOKUP(F521,categories[categoryID],categories[categoryName],"not found",0)</f>
        <v>Confections</v>
      </c>
      <c r="H521" s="4">
        <f>Table8[[#This Row],[Unit_price]]*Table8[[#This Row],[Quantity_sold]]</f>
        <v>373.5</v>
      </c>
      <c r="I521" t="str">
        <f>_xlfn.XLOOKUP(Table8[[#This Row],[orderId]],orders[orderID],orders[customerID],"not seen",0)</f>
        <v>BERGS</v>
      </c>
      <c r="J521">
        <f>_xlfn.XLOOKUP(Table8[[#This Row],[orderId]],orders[orderID],orders[employeeID],"not found",0)</f>
        <v>3</v>
      </c>
      <c r="K521" t="str">
        <f>_xlfn.XLOOKUP(Table8[[#This Row],[Employee_id]],employees[employeeID],employees[employeeName],"Not found",0)</f>
        <v>Janet Leverling</v>
      </c>
      <c r="L521" s="1">
        <f>_xlfn.XLOOKUP(Table8[[#This Row],[orderId]],orders[orderID],orders[orderDate],"not found",0)</f>
        <v>41682</v>
      </c>
      <c r="M521" s="1">
        <f>VLOOKUP(Table8[[#This Row],[orderId]],orders[],6,0)</f>
        <v>41691</v>
      </c>
      <c r="N521">
        <f>Table8[[#This Row],[Shipped date]]-Table8[[#This Row],[order_date]]</f>
        <v>9</v>
      </c>
    </row>
    <row r="522" spans="1:14" x14ac:dyDescent="0.35">
      <c r="A522" s="2">
        <v>10444</v>
      </c>
      <c r="B522" s="11">
        <v>35</v>
      </c>
      <c r="C522" s="5">
        <v>14.4</v>
      </c>
      <c r="D522" s="8">
        <v>8</v>
      </c>
      <c r="E522" s="2" t="str">
        <f>_xlfn.XLOOKUP(B522,products[productID],products[productName],"Not available",0)</f>
        <v>Steeleye Stout</v>
      </c>
      <c r="F522">
        <f>_xlfn.XLOOKUP(B522,products[productID],products[categoryID],"Not found",0)</f>
        <v>1</v>
      </c>
      <c r="G522" t="str">
        <f>_xlfn.XLOOKUP(F522,categories[categoryID],categories[categoryName],"not found",0)</f>
        <v>Beverages</v>
      </c>
      <c r="H522" s="4">
        <f>Table8[[#This Row],[Unit_price]]*Table8[[#This Row],[Quantity_sold]]</f>
        <v>115.2</v>
      </c>
      <c r="I522" t="str">
        <f>_xlfn.XLOOKUP(Table8[[#This Row],[orderId]],orders[orderID],orders[customerID],"not seen",0)</f>
        <v>BERGS</v>
      </c>
      <c r="J522">
        <f>_xlfn.XLOOKUP(Table8[[#This Row],[orderId]],orders[orderID],orders[employeeID],"not found",0)</f>
        <v>3</v>
      </c>
      <c r="K522" t="str">
        <f>_xlfn.XLOOKUP(Table8[[#This Row],[Employee_id]],employees[employeeID],employees[employeeName],"Not found",0)</f>
        <v>Janet Leverling</v>
      </c>
      <c r="L522" s="1">
        <f>_xlfn.XLOOKUP(Table8[[#This Row],[orderId]],orders[orderID],orders[orderDate],"not found",0)</f>
        <v>41682</v>
      </c>
      <c r="M522" s="1">
        <f>VLOOKUP(Table8[[#This Row],[orderId]],orders[],6,0)</f>
        <v>41691</v>
      </c>
      <c r="N522">
        <f>Table8[[#This Row],[Shipped date]]-Table8[[#This Row],[order_date]]</f>
        <v>9</v>
      </c>
    </row>
    <row r="523" spans="1:14" x14ac:dyDescent="0.35">
      <c r="A523" s="3">
        <v>10444</v>
      </c>
      <c r="B523" s="12">
        <v>41</v>
      </c>
      <c r="C523" s="6">
        <v>7.7</v>
      </c>
      <c r="D523" s="9">
        <v>30</v>
      </c>
      <c r="E523" s="2" t="str">
        <f>_xlfn.XLOOKUP(B523,products[productID],products[productName],"Not available",0)</f>
        <v>Jack's New England Clam Chowder</v>
      </c>
      <c r="F523">
        <f>_xlfn.XLOOKUP(B523,products[productID],products[categoryID],"Not found",0)</f>
        <v>8</v>
      </c>
      <c r="G523" t="str">
        <f>_xlfn.XLOOKUP(F523,categories[categoryID],categories[categoryName],"not found",0)</f>
        <v>Seafood</v>
      </c>
      <c r="H523" s="4">
        <f>Table8[[#This Row],[Unit_price]]*Table8[[#This Row],[Quantity_sold]]</f>
        <v>231</v>
      </c>
      <c r="I523" t="str">
        <f>_xlfn.XLOOKUP(Table8[[#This Row],[orderId]],orders[orderID],orders[customerID],"not seen",0)</f>
        <v>BERGS</v>
      </c>
      <c r="J523">
        <f>_xlfn.XLOOKUP(Table8[[#This Row],[orderId]],orders[orderID],orders[employeeID],"not found",0)</f>
        <v>3</v>
      </c>
      <c r="K523" t="str">
        <f>_xlfn.XLOOKUP(Table8[[#This Row],[Employee_id]],employees[employeeID],employees[employeeName],"Not found",0)</f>
        <v>Janet Leverling</v>
      </c>
      <c r="L523" s="1">
        <f>_xlfn.XLOOKUP(Table8[[#This Row],[orderId]],orders[orderID],orders[orderDate],"not found",0)</f>
        <v>41682</v>
      </c>
      <c r="M523" s="1">
        <f>VLOOKUP(Table8[[#This Row],[orderId]],orders[],6,0)</f>
        <v>41691</v>
      </c>
      <c r="N523">
        <f>Table8[[#This Row],[Shipped date]]-Table8[[#This Row],[order_date]]</f>
        <v>9</v>
      </c>
    </row>
    <row r="524" spans="1:14" x14ac:dyDescent="0.35">
      <c r="A524" s="2">
        <v>10445</v>
      </c>
      <c r="B524" s="11">
        <v>39</v>
      </c>
      <c r="C524" s="5">
        <v>14.4</v>
      </c>
      <c r="D524" s="8">
        <v>6</v>
      </c>
      <c r="E524" s="2" t="str">
        <f>_xlfn.XLOOKUP(B524,products[productID],products[productName],"Not available",0)</f>
        <v>Chartreuse verte</v>
      </c>
      <c r="F524">
        <f>_xlfn.XLOOKUP(B524,products[productID],products[categoryID],"Not found",0)</f>
        <v>1</v>
      </c>
      <c r="G524" t="str">
        <f>_xlfn.XLOOKUP(F524,categories[categoryID],categories[categoryName],"not found",0)</f>
        <v>Beverages</v>
      </c>
      <c r="H524" s="4">
        <f>Table8[[#This Row],[Unit_price]]*Table8[[#This Row],[Quantity_sold]]</f>
        <v>86.4</v>
      </c>
      <c r="I524" t="str">
        <f>_xlfn.XLOOKUP(Table8[[#This Row],[orderId]],orders[orderID],orders[customerID],"not seen",0)</f>
        <v>BERGS</v>
      </c>
      <c r="J524">
        <f>_xlfn.XLOOKUP(Table8[[#This Row],[orderId]],orders[orderID],orders[employeeID],"not found",0)</f>
        <v>3</v>
      </c>
      <c r="K524" t="str">
        <f>_xlfn.XLOOKUP(Table8[[#This Row],[Employee_id]],employees[employeeID],employees[employeeName],"Not found",0)</f>
        <v>Janet Leverling</v>
      </c>
      <c r="L524" s="1">
        <f>_xlfn.XLOOKUP(Table8[[#This Row],[orderId]],orders[orderID],orders[orderDate],"not found",0)</f>
        <v>41683</v>
      </c>
      <c r="M524" s="1">
        <f>VLOOKUP(Table8[[#This Row],[orderId]],orders[],6,0)</f>
        <v>41690</v>
      </c>
      <c r="N524">
        <f>Table8[[#This Row],[Shipped date]]-Table8[[#This Row],[order_date]]</f>
        <v>7</v>
      </c>
    </row>
    <row r="525" spans="1:14" x14ac:dyDescent="0.35">
      <c r="A525" s="3">
        <v>10445</v>
      </c>
      <c r="B525" s="12">
        <v>54</v>
      </c>
      <c r="C525" s="6">
        <v>5.9</v>
      </c>
      <c r="D525" s="9">
        <v>15</v>
      </c>
      <c r="E525" s="2" t="str">
        <f>_xlfn.XLOOKUP(B525,products[productID],products[productName],"Not available",0)</f>
        <v>Tourtière</v>
      </c>
      <c r="F525">
        <f>_xlfn.XLOOKUP(B525,products[productID],products[categoryID],"Not found",0)</f>
        <v>6</v>
      </c>
      <c r="G525" t="str">
        <f>_xlfn.XLOOKUP(F525,categories[categoryID],categories[categoryName],"not found",0)</f>
        <v>Meat &amp; Poultry</v>
      </c>
      <c r="H525" s="4">
        <f>Table8[[#This Row],[Unit_price]]*Table8[[#This Row],[Quantity_sold]]</f>
        <v>88.5</v>
      </c>
      <c r="I525" t="str">
        <f>_xlfn.XLOOKUP(Table8[[#This Row],[orderId]],orders[orderID],orders[customerID],"not seen",0)</f>
        <v>BERGS</v>
      </c>
      <c r="J525">
        <f>_xlfn.XLOOKUP(Table8[[#This Row],[orderId]],orders[orderID],orders[employeeID],"not found",0)</f>
        <v>3</v>
      </c>
      <c r="K525" t="str">
        <f>_xlfn.XLOOKUP(Table8[[#This Row],[Employee_id]],employees[employeeID],employees[employeeName],"Not found",0)</f>
        <v>Janet Leverling</v>
      </c>
      <c r="L525" s="1">
        <f>_xlfn.XLOOKUP(Table8[[#This Row],[orderId]],orders[orderID],orders[orderDate],"not found",0)</f>
        <v>41683</v>
      </c>
      <c r="M525" s="1">
        <f>VLOOKUP(Table8[[#This Row],[orderId]],orders[],6,0)</f>
        <v>41690</v>
      </c>
      <c r="N525">
        <f>Table8[[#This Row],[Shipped date]]-Table8[[#This Row],[order_date]]</f>
        <v>7</v>
      </c>
    </row>
    <row r="526" spans="1:14" x14ac:dyDescent="0.35">
      <c r="A526" s="2">
        <v>10446</v>
      </c>
      <c r="B526" s="11">
        <v>19</v>
      </c>
      <c r="C526" s="5">
        <v>7.3</v>
      </c>
      <c r="D526" s="8">
        <v>12</v>
      </c>
      <c r="E526" s="2" t="str">
        <f>_xlfn.XLOOKUP(B526,products[productID],products[productName],"Not available",0)</f>
        <v>Teatime Chocolate Biscuits</v>
      </c>
      <c r="F526">
        <f>_xlfn.XLOOKUP(B526,products[productID],products[categoryID],"Not found",0)</f>
        <v>3</v>
      </c>
      <c r="G526" t="str">
        <f>_xlfn.XLOOKUP(F526,categories[categoryID],categories[categoryName],"not found",0)</f>
        <v>Confections</v>
      </c>
      <c r="H526" s="4">
        <f>Table8[[#This Row],[Unit_price]]*Table8[[#This Row],[Quantity_sold]]</f>
        <v>87.6</v>
      </c>
      <c r="I526" t="str">
        <f>_xlfn.XLOOKUP(Table8[[#This Row],[orderId]],orders[orderID],orders[customerID],"not seen",0)</f>
        <v>TOMSP</v>
      </c>
      <c r="J526">
        <f>_xlfn.XLOOKUP(Table8[[#This Row],[orderId]],orders[orderID],orders[employeeID],"not found",0)</f>
        <v>6</v>
      </c>
      <c r="K526" t="str">
        <f>_xlfn.XLOOKUP(Table8[[#This Row],[Employee_id]],employees[employeeID],employees[employeeName],"Not found",0)</f>
        <v>Michael Suyama</v>
      </c>
      <c r="L526" s="1">
        <f>_xlfn.XLOOKUP(Table8[[#This Row],[orderId]],orders[orderID],orders[orderDate],"not found",0)</f>
        <v>41684</v>
      </c>
      <c r="M526" s="1">
        <f>VLOOKUP(Table8[[#This Row],[orderId]],orders[],6,0)</f>
        <v>41689</v>
      </c>
      <c r="N526">
        <f>Table8[[#This Row],[Shipped date]]-Table8[[#This Row],[order_date]]</f>
        <v>5</v>
      </c>
    </row>
    <row r="527" spans="1:14" x14ac:dyDescent="0.35">
      <c r="A527" s="3">
        <v>10446</v>
      </c>
      <c r="B527" s="12">
        <v>24</v>
      </c>
      <c r="C527" s="6">
        <v>3.6</v>
      </c>
      <c r="D527" s="9">
        <v>20</v>
      </c>
      <c r="E527" s="2" t="str">
        <f>_xlfn.XLOOKUP(B527,products[productID],products[productName],"Not available",0)</f>
        <v>Guarana Fantastica</v>
      </c>
      <c r="F527">
        <f>_xlfn.XLOOKUP(B527,products[productID],products[categoryID],"Not found",0)</f>
        <v>1</v>
      </c>
      <c r="G527" t="str">
        <f>_xlfn.XLOOKUP(F527,categories[categoryID],categories[categoryName],"not found",0)</f>
        <v>Beverages</v>
      </c>
      <c r="H527" s="4">
        <f>Table8[[#This Row],[Unit_price]]*Table8[[#This Row],[Quantity_sold]]</f>
        <v>72</v>
      </c>
      <c r="I527" t="str">
        <f>_xlfn.XLOOKUP(Table8[[#This Row],[orderId]],orders[orderID],orders[customerID],"not seen",0)</f>
        <v>TOMSP</v>
      </c>
      <c r="J527">
        <f>_xlfn.XLOOKUP(Table8[[#This Row],[orderId]],orders[orderID],orders[employeeID],"not found",0)</f>
        <v>6</v>
      </c>
      <c r="K527" t="str">
        <f>_xlfn.XLOOKUP(Table8[[#This Row],[Employee_id]],employees[employeeID],employees[employeeName],"Not found",0)</f>
        <v>Michael Suyama</v>
      </c>
      <c r="L527" s="1">
        <f>_xlfn.XLOOKUP(Table8[[#This Row],[orderId]],orders[orderID],orders[orderDate],"not found",0)</f>
        <v>41684</v>
      </c>
      <c r="M527" s="1">
        <f>VLOOKUP(Table8[[#This Row],[orderId]],orders[],6,0)</f>
        <v>41689</v>
      </c>
      <c r="N527">
        <f>Table8[[#This Row],[Shipped date]]-Table8[[#This Row],[order_date]]</f>
        <v>5</v>
      </c>
    </row>
    <row r="528" spans="1:14" x14ac:dyDescent="0.35">
      <c r="A528" s="2">
        <v>10446</v>
      </c>
      <c r="B528" s="11">
        <v>31</v>
      </c>
      <c r="C528" s="5">
        <v>10</v>
      </c>
      <c r="D528" s="8">
        <v>3</v>
      </c>
      <c r="E528" s="2" t="str">
        <f>_xlfn.XLOOKUP(B528,products[productID],products[productName],"Not available",0)</f>
        <v>Gorgonzola Telino</v>
      </c>
      <c r="F528">
        <f>_xlfn.XLOOKUP(B528,products[productID],products[categoryID],"Not found",0)</f>
        <v>4</v>
      </c>
      <c r="G528" t="str">
        <f>_xlfn.XLOOKUP(F528,categories[categoryID],categories[categoryName],"not found",0)</f>
        <v>Dairy Products</v>
      </c>
      <c r="H528" s="4">
        <f>Table8[[#This Row],[Unit_price]]*Table8[[#This Row],[Quantity_sold]]</f>
        <v>30</v>
      </c>
      <c r="I528" t="str">
        <f>_xlfn.XLOOKUP(Table8[[#This Row],[orderId]],orders[orderID],orders[customerID],"not seen",0)</f>
        <v>TOMSP</v>
      </c>
      <c r="J528">
        <f>_xlfn.XLOOKUP(Table8[[#This Row],[orderId]],orders[orderID],orders[employeeID],"not found",0)</f>
        <v>6</v>
      </c>
      <c r="K528" t="str">
        <f>_xlfn.XLOOKUP(Table8[[#This Row],[Employee_id]],employees[employeeID],employees[employeeName],"Not found",0)</f>
        <v>Michael Suyama</v>
      </c>
      <c r="L528" s="1">
        <f>_xlfn.XLOOKUP(Table8[[#This Row],[orderId]],orders[orderID],orders[orderDate],"not found",0)</f>
        <v>41684</v>
      </c>
      <c r="M528" s="1">
        <f>VLOOKUP(Table8[[#This Row],[orderId]],orders[],6,0)</f>
        <v>41689</v>
      </c>
      <c r="N528">
        <f>Table8[[#This Row],[Shipped date]]-Table8[[#This Row],[order_date]]</f>
        <v>5</v>
      </c>
    </row>
    <row r="529" spans="1:14" x14ac:dyDescent="0.35">
      <c r="A529" s="3">
        <v>10446</v>
      </c>
      <c r="B529" s="12">
        <v>52</v>
      </c>
      <c r="C529" s="6">
        <v>5.6</v>
      </c>
      <c r="D529" s="9">
        <v>15</v>
      </c>
      <c r="E529" s="2" t="str">
        <f>_xlfn.XLOOKUP(B529,products[productID],products[productName],"Not available",0)</f>
        <v>Filo Mix</v>
      </c>
      <c r="F529">
        <f>_xlfn.XLOOKUP(B529,products[productID],products[categoryID],"Not found",0)</f>
        <v>5</v>
      </c>
      <c r="G529" t="str">
        <f>_xlfn.XLOOKUP(F529,categories[categoryID],categories[categoryName],"not found",0)</f>
        <v>Grains &amp; Cereals</v>
      </c>
      <c r="H529" s="4">
        <f>Table8[[#This Row],[Unit_price]]*Table8[[#This Row],[Quantity_sold]]</f>
        <v>84</v>
      </c>
      <c r="I529" t="str">
        <f>_xlfn.XLOOKUP(Table8[[#This Row],[orderId]],orders[orderID],orders[customerID],"not seen",0)</f>
        <v>TOMSP</v>
      </c>
      <c r="J529">
        <f>_xlfn.XLOOKUP(Table8[[#This Row],[orderId]],orders[orderID],orders[employeeID],"not found",0)</f>
        <v>6</v>
      </c>
      <c r="K529" t="str">
        <f>_xlfn.XLOOKUP(Table8[[#This Row],[Employee_id]],employees[employeeID],employees[employeeName],"Not found",0)</f>
        <v>Michael Suyama</v>
      </c>
      <c r="L529" s="1">
        <f>_xlfn.XLOOKUP(Table8[[#This Row],[orderId]],orders[orderID],orders[orderDate],"not found",0)</f>
        <v>41684</v>
      </c>
      <c r="M529" s="1">
        <f>VLOOKUP(Table8[[#This Row],[orderId]],orders[],6,0)</f>
        <v>41689</v>
      </c>
      <c r="N529">
        <f>Table8[[#This Row],[Shipped date]]-Table8[[#This Row],[order_date]]</f>
        <v>5</v>
      </c>
    </row>
    <row r="530" spans="1:14" x14ac:dyDescent="0.35">
      <c r="A530" s="2">
        <v>10447</v>
      </c>
      <c r="B530" s="11">
        <v>19</v>
      </c>
      <c r="C530" s="5">
        <v>7.3</v>
      </c>
      <c r="D530" s="8">
        <v>40</v>
      </c>
      <c r="E530" s="2" t="str">
        <f>_xlfn.XLOOKUP(B530,products[productID],products[productName],"Not available",0)</f>
        <v>Teatime Chocolate Biscuits</v>
      </c>
      <c r="F530">
        <f>_xlfn.XLOOKUP(B530,products[productID],products[categoryID],"Not found",0)</f>
        <v>3</v>
      </c>
      <c r="G530" t="str">
        <f>_xlfn.XLOOKUP(F530,categories[categoryID],categories[categoryName],"not found",0)</f>
        <v>Confections</v>
      </c>
      <c r="H530" s="4">
        <f>Table8[[#This Row],[Unit_price]]*Table8[[#This Row],[Quantity_sold]]</f>
        <v>292</v>
      </c>
      <c r="I530" t="str">
        <f>_xlfn.XLOOKUP(Table8[[#This Row],[orderId]],orders[orderID],orders[customerID],"not seen",0)</f>
        <v>RICAR</v>
      </c>
      <c r="J530">
        <f>_xlfn.XLOOKUP(Table8[[#This Row],[orderId]],orders[orderID],orders[employeeID],"not found",0)</f>
        <v>4</v>
      </c>
      <c r="K530" t="str">
        <f>_xlfn.XLOOKUP(Table8[[#This Row],[Employee_id]],employees[employeeID],employees[employeeName],"Not found",0)</f>
        <v>Margaret Peacock</v>
      </c>
      <c r="L530" s="1">
        <f>_xlfn.XLOOKUP(Table8[[#This Row],[orderId]],orders[orderID],orders[orderDate],"not found",0)</f>
        <v>41684</v>
      </c>
      <c r="M530" s="1">
        <f>VLOOKUP(Table8[[#This Row],[orderId]],orders[],6,0)</f>
        <v>41705</v>
      </c>
      <c r="N530">
        <f>Table8[[#This Row],[Shipped date]]-Table8[[#This Row],[order_date]]</f>
        <v>21</v>
      </c>
    </row>
    <row r="531" spans="1:14" x14ac:dyDescent="0.35">
      <c r="A531" s="3">
        <v>10447</v>
      </c>
      <c r="B531" s="12">
        <v>65</v>
      </c>
      <c r="C531" s="6">
        <v>16.8</v>
      </c>
      <c r="D531" s="9">
        <v>35</v>
      </c>
      <c r="E531" s="2" t="str">
        <f>_xlfn.XLOOKUP(B531,products[productID],products[productName],"Not available",0)</f>
        <v>Louisiana Fiery Hot Pepper Sauce</v>
      </c>
      <c r="F531">
        <f>_xlfn.XLOOKUP(B531,products[productID],products[categoryID],"Not found",0)</f>
        <v>2</v>
      </c>
      <c r="G531" t="str">
        <f>_xlfn.XLOOKUP(F531,categories[categoryID],categories[categoryName],"not found",0)</f>
        <v>Condiments</v>
      </c>
      <c r="H531" s="4">
        <f>Table8[[#This Row],[Unit_price]]*Table8[[#This Row],[Quantity_sold]]</f>
        <v>588</v>
      </c>
      <c r="I531" t="str">
        <f>_xlfn.XLOOKUP(Table8[[#This Row],[orderId]],orders[orderID],orders[customerID],"not seen",0)</f>
        <v>RICAR</v>
      </c>
      <c r="J531">
        <f>_xlfn.XLOOKUP(Table8[[#This Row],[orderId]],orders[orderID],orders[employeeID],"not found",0)</f>
        <v>4</v>
      </c>
      <c r="K531" t="str">
        <f>_xlfn.XLOOKUP(Table8[[#This Row],[Employee_id]],employees[employeeID],employees[employeeName],"Not found",0)</f>
        <v>Margaret Peacock</v>
      </c>
      <c r="L531" s="1">
        <f>_xlfn.XLOOKUP(Table8[[#This Row],[orderId]],orders[orderID],orders[orderDate],"not found",0)</f>
        <v>41684</v>
      </c>
      <c r="M531" s="1">
        <f>VLOOKUP(Table8[[#This Row],[orderId]],orders[],6,0)</f>
        <v>41705</v>
      </c>
      <c r="N531">
        <f>Table8[[#This Row],[Shipped date]]-Table8[[#This Row],[order_date]]</f>
        <v>21</v>
      </c>
    </row>
    <row r="532" spans="1:14" x14ac:dyDescent="0.35">
      <c r="A532" s="2">
        <v>10447</v>
      </c>
      <c r="B532" s="11">
        <v>71</v>
      </c>
      <c r="C532" s="5">
        <v>17.2</v>
      </c>
      <c r="D532" s="8">
        <v>2</v>
      </c>
      <c r="E532" s="2" t="str">
        <f>_xlfn.XLOOKUP(B532,products[productID],products[productName],"Not available",0)</f>
        <v>Flotemysost</v>
      </c>
      <c r="F532">
        <f>_xlfn.XLOOKUP(B532,products[productID],products[categoryID],"Not found",0)</f>
        <v>4</v>
      </c>
      <c r="G532" t="str">
        <f>_xlfn.XLOOKUP(F532,categories[categoryID],categories[categoryName],"not found",0)</f>
        <v>Dairy Products</v>
      </c>
      <c r="H532" s="4">
        <f>Table8[[#This Row],[Unit_price]]*Table8[[#This Row],[Quantity_sold]]</f>
        <v>34.4</v>
      </c>
      <c r="I532" t="str">
        <f>_xlfn.XLOOKUP(Table8[[#This Row],[orderId]],orders[orderID],orders[customerID],"not seen",0)</f>
        <v>RICAR</v>
      </c>
      <c r="J532">
        <f>_xlfn.XLOOKUP(Table8[[#This Row],[orderId]],orders[orderID],orders[employeeID],"not found",0)</f>
        <v>4</v>
      </c>
      <c r="K532" t="str">
        <f>_xlfn.XLOOKUP(Table8[[#This Row],[Employee_id]],employees[employeeID],employees[employeeName],"Not found",0)</f>
        <v>Margaret Peacock</v>
      </c>
      <c r="L532" s="1">
        <f>_xlfn.XLOOKUP(Table8[[#This Row],[orderId]],orders[orderID],orders[orderDate],"not found",0)</f>
        <v>41684</v>
      </c>
      <c r="M532" s="1">
        <f>VLOOKUP(Table8[[#This Row],[orderId]],orders[],6,0)</f>
        <v>41705</v>
      </c>
      <c r="N532">
        <f>Table8[[#This Row],[Shipped date]]-Table8[[#This Row],[order_date]]</f>
        <v>21</v>
      </c>
    </row>
    <row r="533" spans="1:14" x14ac:dyDescent="0.35">
      <c r="A533" s="3">
        <v>10448</v>
      </c>
      <c r="B533" s="12">
        <v>26</v>
      </c>
      <c r="C533" s="6">
        <v>24.9</v>
      </c>
      <c r="D533" s="9">
        <v>6</v>
      </c>
      <c r="E533" s="2" t="str">
        <f>_xlfn.XLOOKUP(B533,products[productID],products[productName],"Not available",0)</f>
        <v>Gumbär Gummibärchen</v>
      </c>
      <c r="F533">
        <f>_xlfn.XLOOKUP(B533,products[productID],products[categoryID],"Not found",0)</f>
        <v>3</v>
      </c>
      <c r="G533" t="str">
        <f>_xlfn.XLOOKUP(F533,categories[categoryID],categories[categoryName],"not found",0)</f>
        <v>Confections</v>
      </c>
      <c r="H533" s="4">
        <f>Table8[[#This Row],[Unit_price]]*Table8[[#This Row],[Quantity_sold]]</f>
        <v>149.39999999999998</v>
      </c>
      <c r="I533" t="str">
        <f>_xlfn.XLOOKUP(Table8[[#This Row],[orderId]],orders[orderID],orders[customerID],"not seen",0)</f>
        <v>RANCH</v>
      </c>
      <c r="J533">
        <f>_xlfn.XLOOKUP(Table8[[#This Row],[orderId]],orders[orderID],orders[employeeID],"not found",0)</f>
        <v>4</v>
      </c>
      <c r="K533" t="str">
        <f>_xlfn.XLOOKUP(Table8[[#This Row],[Employee_id]],employees[employeeID],employees[employeeName],"Not found",0)</f>
        <v>Margaret Peacock</v>
      </c>
      <c r="L533" s="1">
        <f>_xlfn.XLOOKUP(Table8[[#This Row],[orderId]],orders[orderID],orders[orderDate],"not found",0)</f>
        <v>41687</v>
      </c>
      <c r="M533" s="1">
        <f>VLOOKUP(Table8[[#This Row],[orderId]],orders[],6,0)</f>
        <v>41694</v>
      </c>
      <c r="N533">
        <f>Table8[[#This Row],[Shipped date]]-Table8[[#This Row],[order_date]]</f>
        <v>7</v>
      </c>
    </row>
    <row r="534" spans="1:14" x14ac:dyDescent="0.35">
      <c r="A534" s="2">
        <v>10448</v>
      </c>
      <c r="B534" s="11">
        <v>40</v>
      </c>
      <c r="C534" s="5">
        <v>14.7</v>
      </c>
      <c r="D534" s="8">
        <v>20</v>
      </c>
      <c r="E534" s="2" t="str">
        <f>_xlfn.XLOOKUP(B534,products[productID],products[productName],"Not available",0)</f>
        <v>Boston Crab Meat</v>
      </c>
      <c r="F534">
        <f>_xlfn.XLOOKUP(B534,products[productID],products[categoryID],"Not found",0)</f>
        <v>8</v>
      </c>
      <c r="G534" t="str">
        <f>_xlfn.XLOOKUP(F534,categories[categoryID],categories[categoryName],"not found",0)</f>
        <v>Seafood</v>
      </c>
      <c r="H534" s="4">
        <f>Table8[[#This Row],[Unit_price]]*Table8[[#This Row],[Quantity_sold]]</f>
        <v>294</v>
      </c>
      <c r="I534" t="str">
        <f>_xlfn.XLOOKUP(Table8[[#This Row],[orderId]],orders[orderID],orders[customerID],"not seen",0)</f>
        <v>RANCH</v>
      </c>
      <c r="J534">
        <f>_xlfn.XLOOKUP(Table8[[#This Row],[orderId]],orders[orderID],orders[employeeID],"not found",0)</f>
        <v>4</v>
      </c>
      <c r="K534" t="str">
        <f>_xlfn.XLOOKUP(Table8[[#This Row],[Employee_id]],employees[employeeID],employees[employeeName],"Not found",0)</f>
        <v>Margaret Peacock</v>
      </c>
      <c r="L534" s="1">
        <f>_xlfn.XLOOKUP(Table8[[#This Row],[orderId]],orders[orderID],orders[orderDate],"not found",0)</f>
        <v>41687</v>
      </c>
      <c r="M534" s="1">
        <f>VLOOKUP(Table8[[#This Row],[orderId]],orders[],6,0)</f>
        <v>41694</v>
      </c>
      <c r="N534">
        <f>Table8[[#This Row],[Shipped date]]-Table8[[#This Row],[order_date]]</f>
        <v>7</v>
      </c>
    </row>
    <row r="535" spans="1:14" x14ac:dyDescent="0.35">
      <c r="A535" s="3">
        <v>10449</v>
      </c>
      <c r="B535" s="12">
        <v>10</v>
      </c>
      <c r="C535" s="6">
        <v>24.8</v>
      </c>
      <c r="D535" s="9">
        <v>14</v>
      </c>
      <c r="E535" s="2" t="str">
        <f>_xlfn.XLOOKUP(B535,products[productID],products[productName],"Not available",0)</f>
        <v>Ikura</v>
      </c>
      <c r="F535">
        <f>_xlfn.XLOOKUP(B535,products[productID],products[categoryID],"Not found",0)</f>
        <v>8</v>
      </c>
      <c r="G535" t="str">
        <f>_xlfn.XLOOKUP(F535,categories[categoryID],categories[categoryName],"not found",0)</f>
        <v>Seafood</v>
      </c>
      <c r="H535" s="4">
        <f>Table8[[#This Row],[Unit_price]]*Table8[[#This Row],[Quantity_sold]]</f>
        <v>347.2</v>
      </c>
      <c r="I535" t="str">
        <f>_xlfn.XLOOKUP(Table8[[#This Row],[orderId]],orders[orderID],orders[customerID],"not seen",0)</f>
        <v>BLONP</v>
      </c>
      <c r="J535">
        <f>_xlfn.XLOOKUP(Table8[[#This Row],[orderId]],orders[orderID],orders[employeeID],"not found",0)</f>
        <v>3</v>
      </c>
      <c r="K535" t="str">
        <f>_xlfn.XLOOKUP(Table8[[#This Row],[Employee_id]],employees[employeeID],employees[employeeName],"Not found",0)</f>
        <v>Janet Leverling</v>
      </c>
      <c r="L535" s="1">
        <f>_xlfn.XLOOKUP(Table8[[#This Row],[orderId]],orders[orderID],orders[orderDate],"not found",0)</f>
        <v>41688</v>
      </c>
      <c r="M535" s="1">
        <f>VLOOKUP(Table8[[#This Row],[orderId]],orders[],6,0)</f>
        <v>41697</v>
      </c>
      <c r="N535">
        <f>Table8[[#This Row],[Shipped date]]-Table8[[#This Row],[order_date]]</f>
        <v>9</v>
      </c>
    </row>
    <row r="536" spans="1:14" x14ac:dyDescent="0.35">
      <c r="A536" s="2">
        <v>10449</v>
      </c>
      <c r="B536" s="11">
        <v>52</v>
      </c>
      <c r="C536" s="5">
        <v>5.6</v>
      </c>
      <c r="D536" s="8">
        <v>20</v>
      </c>
      <c r="E536" s="2" t="str">
        <f>_xlfn.XLOOKUP(B536,products[productID],products[productName],"Not available",0)</f>
        <v>Filo Mix</v>
      </c>
      <c r="F536">
        <f>_xlfn.XLOOKUP(B536,products[productID],products[categoryID],"Not found",0)</f>
        <v>5</v>
      </c>
      <c r="G536" t="str">
        <f>_xlfn.XLOOKUP(F536,categories[categoryID],categories[categoryName],"not found",0)</f>
        <v>Grains &amp; Cereals</v>
      </c>
      <c r="H536" s="4">
        <f>Table8[[#This Row],[Unit_price]]*Table8[[#This Row],[Quantity_sold]]</f>
        <v>112</v>
      </c>
      <c r="I536" t="str">
        <f>_xlfn.XLOOKUP(Table8[[#This Row],[orderId]],orders[orderID],orders[customerID],"not seen",0)</f>
        <v>BLONP</v>
      </c>
      <c r="J536">
        <f>_xlfn.XLOOKUP(Table8[[#This Row],[orderId]],orders[orderID],orders[employeeID],"not found",0)</f>
        <v>3</v>
      </c>
      <c r="K536" t="str">
        <f>_xlfn.XLOOKUP(Table8[[#This Row],[Employee_id]],employees[employeeID],employees[employeeName],"Not found",0)</f>
        <v>Janet Leverling</v>
      </c>
      <c r="L536" s="1">
        <f>_xlfn.XLOOKUP(Table8[[#This Row],[orderId]],orders[orderID],orders[orderDate],"not found",0)</f>
        <v>41688</v>
      </c>
      <c r="M536" s="1">
        <f>VLOOKUP(Table8[[#This Row],[orderId]],orders[],6,0)</f>
        <v>41697</v>
      </c>
      <c r="N536">
        <f>Table8[[#This Row],[Shipped date]]-Table8[[#This Row],[order_date]]</f>
        <v>9</v>
      </c>
    </row>
    <row r="537" spans="1:14" x14ac:dyDescent="0.35">
      <c r="A537" s="3">
        <v>10449</v>
      </c>
      <c r="B537" s="12">
        <v>62</v>
      </c>
      <c r="C537" s="6">
        <v>39.4</v>
      </c>
      <c r="D537" s="9">
        <v>35</v>
      </c>
      <c r="E537" s="2" t="str">
        <f>_xlfn.XLOOKUP(B537,products[productID],products[productName],"Not available",0)</f>
        <v>Tarte au sucre</v>
      </c>
      <c r="F537">
        <f>_xlfn.XLOOKUP(B537,products[productID],products[categoryID],"Not found",0)</f>
        <v>3</v>
      </c>
      <c r="G537" t="str">
        <f>_xlfn.XLOOKUP(F537,categories[categoryID],categories[categoryName],"not found",0)</f>
        <v>Confections</v>
      </c>
      <c r="H537" s="4">
        <f>Table8[[#This Row],[Unit_price]]*Table8[[#This Row],[Quantity_sold]]</f>
        <v>1379</v>
      </c>
      <c r="I537" t="str">
        <f>_xlfn.XLOOKUP(Table8[[#This Row],[orderId]],orders[orderID],orders[customerID],"not seen",0)</f>
        <v>BLONP</v>
      </c>
      <c r="J537">
        <f>_xlfn.XLOOKUP(Table8[[#This Row],[orderId]],orders[orderID],orders[employeeID],"not found",0)</f>
        <v>3</v>
      </c>
      <c r="K537" t="str">
        <f>_xlfn.XLOOKUP(Table8[[#This Row],[Employee_id]],employees[employeeID],employees[employeeName],"Not found",0)</f>
        <v>Janet Leverling</v>
      </c>
      <c r="L537" s="1">
        <f>_xlfn.XLOOKUP(Table8[[#This Row],[orderId]],orders[orderID],orders[orderDate],"not found",0)</f>
        <v>41688</v>
      </c>
      <c r="M537" s="1">
        <f>VLOOKUP(Table8[[#This Row],[orderId]],orders[],6,0)</f>
        <v>41697</v>
      </c>
      <c r="N537">
        <f>Table8[[#This Row],[Shipped date]]-Table8[[#This Row],[order_date]]</f>
        <v>9</v>
      </c>
    </row>
    <row r="538" spans="1:14" x14ac:dyDescent="0.35">
      <c r="A538" s="2">
        <v>10450</v>
      </c>
      <c r="B538" s="11">
        <v>10</v>
      </c>
      <c r="C538" s="5">
        <v>24.8</v>
      </c>
      <c r="D538" s="8">
        <v>20</v>
      </c>
      <c r="E538" s="2" t="str">
        <f>_xlfn.XLOOKUP(B538,products[productID],products[productName],"Not available",0)</f>
        <v>Ikura</v>
      </c>
      <c r="F538">
        <f>_xlfn.XLOOKUP(B538,products[productID],products[categoryID],"Not found",0)</f>
        <v>8</v>
      </c>
      <c r="G538" t="str">
        <f>_xlfn.XLOOKUP(F538,categories[categoryID],categories[categoryName],"not found",0)</f>
        <v>Seafood</v>
      </c>
      <c r="H538" s="4">
        <f>Table8[[#This Row],[Unit_price]]*Table8[[#This Row],[Quantity_sold]]</f>
        <v>496</v>
      </c>
      <c r="I538" t="str">
        <f>_xlfn.XLOOKUP(Table8[[#This Row],[orderId]],orders[orderID],orders[customerID],"not seen",0)</f>
        <v>VICTE</v>
      </c>
      <c r="J538">
        <f>_xlfn.XLOOKUP(Table8[[#This Row],[orderId]],orders[orderID],orders[employeeID],"not found",0)</f>
        <v>8</v>
      </c>
      <c r="K538" t="str">
        <f>_xlfn.XLOOKUP(Table8[[#This Row],[Employee_id]],employees[employeeID],employees[employeeName],"Not found",0)</f>
        <v>Laura Callahan</v>
      </c>
      <c r="L538" s="1">
        <f>_xlfn.XLOOKUP(Table8[[#This Row],[orderId]],orders[orderID],orders[orderDate],"not found",0)</f>
        <v>41689</v>
      </c>
      <c r="M538" s="1">
        <f>VLOOKUP(Table8[[#This Row],[orderId]],orders[],6,0)</f>
        <v>41709</v>
      </c>
      <c r="N538">
        <f>Table8[[#This Row],[Shipped date]]-Table8[[#This Row],[order_date]]</f>
        <v>20</v>
      </c>
    </row>
    <row r="539" spans="1:14" x14ac:dyDescent="0.35">
      <c r="A539" s="3">
        <v>10450</v>
      </c>
      <c r="B539" s="12">
        <v>54</v>
      </c>
      <c r="C539" s="6">
        <v>5.9</v>
      </c>
      <c r="D539" s="9">
        <v>6</v>
      </c>
      <c r="E539" s="2" t="str">
        <f>_xlfn.XLOOKUP(B539,products[productID],products[productName],"Not available",0)</f>
        <v>Tourtière</v>
      </c>
      <c r="F539">
        <f>_xlfn.XLOOKUP(B539,products[productID],products[categoryID],"Not found",0)</f>
        <v>6</v>
      </c>
      <c r="G539" t="str">
        <f>_xlfn.XLOOKUP(F539,categories[categoryID],categories[categoryName],"not found",0)</f>
        <v>Meat &amp; Poultry</v>
      </c>
      <c r="H539" s="4">
        <f>Table8[[#This Row],[Unit_price]]*Table8[[#This Row],[Quantity_sold]]</f>
        <v>35.400000000000006</v>
      </c>
      <c r="I539" t="str">
        <f>_xlfn.XLOOKUP(Table8[[#This Row],[orderId]],orders[orderID],orders[customerID],"not seen",0)</f>
        <v>VICTE</v>
      </c>
      <c r="J539">
        <f>_xlfn.XLOOKUP(Table8[[#This Row],[orderId]],orders[orderID],orders[employeeID],"not found",0)</f>
        <v>8</v>
      </c>
      <c r="K539" t="str">
        <f>_xlfn.XLOOKUP(Table8[[#This Row],[Employee_id]],employees[employeeID],employees[employeeName],"Not found",0)</f>
        <v>Laura Callahan</v>
      </c>
      <c r="L539" s="1">
        <f>_xlfn.XLOOKUP(Table8[[#This Row],[orderId]],orders[orderID],orders[orderDate],"not found",0)</f>
        <v>41689</v>
      </c>
      <c r="M539" s="1">
        <f>VLOOKUP(Table8[[#This Row],[orderId]],orders[],6,0)</f>
        <v>41709</v>
      </c>
      <c r="N539">
        <f>Table8[[#This Row],[Shipped date]]-Table8[[#This Row],[order_date]]</f>
        <v>20</v>
      </c>
    </row>
    <row r="540" spans="1:14" x14ac:dyDescent="0.35">
      <c r="A540" s="2">
        <v>10451</v>
      </c>
      <c r="B540" s="11">
        <v>55</v>
      </c>
      <c r="C540" s="5">
        <v>19.2</v>
      </c>
      <c r="D540" s="8">
        <v>120</v>
      </c>
      <c r="E540" s="2" t="str">
        <f>_xlfn.XLOOKUP(B540,products[productID],products[productName],"Not available",0)</f>
        <v>Pâté chinois</v>
      </c>
      <c r="F540">
        <f>_xlfn.XLOOKUP(B540,products[productID],products[categoryID],"Not found",0)</f>
        <v>6</v>
      </c>
      <c r="G540" t="str">
        <f>_xlfn.XLOOKUP(F540,categories[categoryID],categories[categoryName],"not found",0)</f>
        <v>Meat &amp; Poultry</v>
      </c>
      <c r="H540" s="4">
        <f>Table8[[#This Row],[Unit_price]]*Table8[[#This Row],[Quantity_sold]]</f>
        <v>2304</v>
      </c>
      <c r="I540" t="str">
        <f>_xlfn.XLOOKUP(Table8[[#This Row],[orderId]],orders[orderID],orders[customerID],"not seen",0)</f>
        <v>QUICK</v>
      </c>
      <c r="J540">
        <f>_xlfn.XLOOKUP(Table8[[#This Row],[orderId]],orders[orderID],orders[employeeID],"not found",0)</f>
        <v>4</v>
      </c>
      <c r="K540" t="str">
        <f>_xlfn.XLOOKUP(Table8[[#This Row],[Employee_id]],employees[employeeID],employees[employeeName],"Not found",0)</f>
        <v>Margaret Peacock</v>
      </c>
      <c r="L540" s="1">
        <f>_xlfn.XLOOKUP(Table8[[#This Row],[orderId]],orders[orderID],orders[orderDate],"not found",0)</f>
        <v>41689</v>
      </c>
      <c r="M540" s="1">
        <f>VLOOKUP(Table8[[#This Row],[orderId]],orders[],6,0)</f>
        <v>41710</v>
      </c>
      <c r="N540">
        <f>Table8[[#This Row],[Shipped date]]-Table8[[#This Row],[order_date]]</f>
        <v>21</v>
      </c>
    </row>
    <row r="541" spans="1:14" x14ac:dyDescent="0.35">
      <c r="A541" s="3">
        <v>10451</v>
      </c>
      <c r="B541" s="12">
        <v>64</v>
      </c>
      <c r="C541" s="6">
        <v>26.6</v>
      </c>
      <c r="D541" s="9">
        <v>35</v>
      </c>
      <c r="E541" s="2" t="str">
        <f>_xlfn.XLOOKUP(B541,products[productID],products[productName],"Not available",0)</f>
        <v>Wimmers gute Semmelknödel</v>
      </c>
      <c r="F541">
        <f>_xlfn.XLOOKUP(B541,products[productID],products[categoryID],"Not found",0)</f>
        <v>5</v>
      </c>
      <c r="G541" t="str">
        <f>_xlfn.XLOOKUP(F541,categories[categoryID],categories[categoryName],"not found",0)</f>
        <v>Grains &amp; Cereals</v>
      </c>
      <c r="H541" s="4">
        <f>Table8[[#This Row],[Unit_price]]*Table8[[#This Row],[Quantity_sold]]</f>
        <v>931</v>
      </c>
      <c r="I541" t="str">
        <f>_xlfn.XLOOKUP(Table8[[#This Row],[orderId]],orders[orderID],orders[customerID],"not seen",0)</f>
        <v>QUICK</v>
      </c>
      <c r="J541">
        <f>_xlfn.XLOOKUP(Table8[[#This Row],[orderId]],orders[orderID],orders[employeeID],"not found",0)</f>
        <v>4</v>
      </c>
      <c r="K541" t="str">
        <f>_xlfn.XLOOKUP(Table8[[#This Row],[Employee_id]],employees[employeeID],employees[employeeName],"Not found",0)</f>
        <v>Margaret Peacock</v>
      </c>
      <c r="L541" s="1">
        <f>_xlfn.XLOOKUP(Table8[[#This Row],[orderId]],orders[orderID],orders[orderDate],"not found",0)</f>
        <v>41689</v>
      </c>
      <c r="M541" s="1">
        <f>VLOOKUP(Table8[[#This Row],[orderId]],orders[],6,0)</f>
        <v>41710</v>
      </c>
      <c r="N541">
        <f>Table8[[#This Row],[Shipped date]]-Table8[[#This Row],[order_date]]</f>
        <v>21</v>
      </c>
    </row>
    <row r="542" spans="1:14" x14ac:dyDescent="0.35">
      <c r="A542" s="2">
        <v>10451</v>
      </c>
      <c r="B542" s="11">
        <v>65</v>
      </c>
      <c r="C542" s="5">
        <v>16.8</v>
      </c>
      <c r="D542" s="8">
        <v>28</v>
      </c>
      <c r="E542" s="2" t="str">
        <f>_xlfn.XLOOKUP(B542,products[productID],products[productName],"Not available",0)</f>
        <v>Louisiana Fiery Hot Pepper Sauce</v>
      </c>
      <c r="F542">
        <f>_xlfn.XLOOKUP(B542,products[productID],products[categoryID],"Not found",0)</f>
        <v>2</v>
      </c>
      <c r="G542" t="str">
        <f>_xlfn.XLOOKUP(F542,categories[categoryID],categories[categoryName],"not found",0)</f>
        <v>Condiments</v>
      </c>
      <c r="H542" s="4">
        <f>Table8[[#This Row],[Unit_price]]*Table8[[#This Row],[Quantity_sold]]</f>
        <v>470.40000000000003</v>
      </c>
      <c r="I542" t="str">
        <f>_xlfn.XLOOKUP(Table8[[#This Row],[orderId]],orders[orderID],orders[customerID],"not seen",0)</f>
        <v>QUICK</v>
      </c>
      <c r="J542">
        <f>_xlfn.XLOOKUP(Table8[[#This Row],[orderId]],orders[orderID],orders[employeeID],"not found",0)</f>
        <v>4</v>
      </c>
      <c r="K542" t="str">
        <f>_xlfn.XLOOKUP(Table8[[#This Row],[Employee_id]],employees[employeeID],employees[employeeName],"Not found",0)</f>
        <v>Margaret Peacock</v>
      </c>
      <c r="L542" s="1">
        <f>_xlfn.XLOOKUP(Table8[[#This Row],[orderId]],orders[orderID],orders[orderDate],"not found",0)</f>
        <v>41689</v>
      </c>
      <c r="M542" s="1">
        <f>VLOOKUP(Table8[[#This Row],[orderId]],orders[],6,0)</f>
        <v>41710</v>
      </c>
      <c r="N542">
        <f>Table8[[#This Row],[Shipped date]]-Table8[[#This Row],[order_date]]</f>
        <v>21</v>
      </c>
    </row>
    <row r="543" spans="1:14" x14ac:dyDescent="0.35">
      <c r="A543" s="3">
        <v>10451</v>
      </c>
      <c r="B543" s="12">
        <v>77</v>
      </c>
      <c r="C543" s="6">
        <v>10.4</v>
      </c>
      <c r="D543" s="9">
        <v>55</v>
      </c>
      <c r="E543" s="2" t="str">
        <f>_xlfn.XLOOKUP(B543,products[productID],products[productName],"Not available",0)</f>
        <v>Original Frankfurter Grüne Soße</v>
      </c>
      <c r="F543">
        <f>_xlfn.XLOOKUP(B543,products[productID],products[categoryID],"Not found",0)</f>
        <v>2</v>
      </c>
      <c r="G543" t="str">
        <f>_xlfn.XLOOKUP(F543,categories[categoryID],categories[categoryName],"not found",0)</f>
        <v>Condiments</v>
      </c>
      <c r="H543" s="4">
        <f>Table8[[#This Row],[Unit_price]]*Table8[[#This Row],[Quantity_sold]]</f>
        <v>572</v>
      </c>
      <c r="I543" t="str">
        <f>_xlfn.XLOOKUP(Table8[[#This Row],[orderId]],orders[orderID],orders[customerID],"not seen",0)</f>
        <v>QUICK</v>
      </c>
      <c r="J543">
        <f>_xlfn.XLOOKUP(Table8[[#This Row],[orderId]],orders[orderID],orders[employeeID],"not found",0)</f>
        <v>4</v>
      </c>
      <c r="K543" t="str">
        <f>_xlfn.XLOOKUP(Table8[[#This Row],[Employee_id]],employees[employeeID],employees[employeeName],"Not found",0)</f>
        <v>Margaret Peacock</v>
      </c>
      <c r="L543" s="1">
        <f>_xlfn.XLOOKUP(Table8[[#This Row],[orderId]],orders[orderID],orders[orderDate],"not found",0)</f>
        <v>41689</v>
      </c>
      <c r="M543" s="1">
        <f>VLOOKUP(Table8[[#This Row],[orderId]],orders[],6,0)</f>
        <v>41710</v>
      </c>
      <c r="N543">
        <f>Table8[[#This Row],[Shipped date]]-Table8[[#This Row],[order_date]]</f>
        <v>21</v>
      </c>
    </row>
    <row r="544" spans="1:14" x14ac:dyDescent="0.35">
      <c r="A544" s="2">
        <v>10452</v>
      </c>
      <c r="B544" s="11">
        <v>28</v>
      </c>
      <c r="C544" s="5">
        <v>36.4</v>
      </c>
      <c r="D544" s="8">
        <v>15</v>
      </c>
      <c r="E544" s="2" t="str">
        <f>_xlfn.XLOOKUP(B544,products[productID],products[productName],"Not available",0)</f>
        <v>Rössle Sauerkraut</v>
      </c>
      <c r="F544">
        <f>_xlfn.XLOOKUP(B544,products[productID],products[categoryID],"Not found",0)</f>
        <v>7</v>
      </c>
      <c r="G544" t="str">
        <f>_xlfn.XLOOKUP(F544,categories[categoryID],categories[categoryName],"not found",0)</f>
        <v>Produce</v>
      </c>
      <c r="H544" s="4">
        <f>Table8[[#This Row],[Unit_price]]*Table8[[#This Row],[Quantity_sold]]</f>
        <v>546</v>
      </c>
      <c r="I544" t="str">
        <f>_xlfn.XLOOKUP(Table8[[#This Row],[orderId]],orders[orderID],orders[customerID],"not seen",0)</f>
        <v>SAVEA</v>
      </c>
      <c r="J544">
        <f>_xlfn.XLOOKUP(Table8[[#This Row],[orderId]],orders[orderID],orders[employeeID],"not found",0)</f>
        <v>8</v>
      </c>
      <c r="K544" t="str">
        <f>_xlfn.XLOOKUP(Table8[[#This Row],[Employee_id]],employees[employeeID],employees[employeeName],"Not found",0)</f>
        <v>Laura Callahan</v>
      </c>
      <c r="L544" s="1">
        <f>_xlfn.XLOOKUP(Table8[[#This Row],[orderId]],orders[orderID],orders[orderDate],"not found",0)</f>
        <v>41690</v>
      </c>
      <c r="M544" s="1">
        <f>VLOOKUP(Table8[[#This Row],[orderId]],orders[],6,0)</f>
        <v>41696</v>
      </c>
      <c r="N544">
        <f>Table8[[#This Row],[Shipped date]]-Table8[[#This Row],[order_date]]</f>
        <v>6</v>
      </c>
    </row>
    <row r="545" spans="1:14" x14ac:dyDescent="0.35">
      <c r="A545" s="3">
        <v>10452</v>
      </c>
      <c r="B545" s="12">
        <v>44</v>
      </c>
      <c r="C545" s="6">
        <v>15.5</v>
      </c>
      <c r="D545" s="9">
        <v>100</v>
      </c>
      <c r="E545" s="2" t="str">
        <f>_xlfn.XLOOKUP(B545,products[productID],products[productName],"Not available",0)</f>
        <v>Gula Malacca</v>
      </c>
      <c r="F545">
        <f>_xlfn.XLOOKUP(B545,products[productID],products[categoryID],"Not found",0)</f>
        <v>2</v>
      </c>
      <c r="G545" t="str">
        <f>_xlfn.XLOOKUP(F545,categories[categoryID],categories[categoryName],"not found",0)</f>
        <v>Condiments</v>
      </c>
      <c r="H545" s="4">
        <f>Table8[[#This Row],[Unit_price]]*Table8[[#This Row],[Quantity_sold]]</f>
        <v>1550</v>
      </c>
      <c r="I545" t="str">
        <f>_xlfn.XLOOKUP(Table8[[#This Row],[orderId]],orders[orderID],orders[customerID],"not seen",0)</f>
        <v>SAVEA</v>
      </c>
      <c r="J545">
        <f>_xlfn.XLOOKUP(Table8[[#This Row],[orderId]],orders[orderID],orders[employeeID],"not found",0)</f>
        <v>8</v>
      </c>
      <c r="K545" t="str">
        <f>_xlfn.XLOOKUP(Table8[[#This Row],[Employee_id]],employees[employeeID],employees[employeeName],"Not found",0)</f>
        <v>Laura Callahan</v>
      </c>
      <c r="L545" s="1">
        <f>_xlfn.XLOOKUP(Table8[[#This Row],[orderId]],orders[orderID],orders[orderDate],"not found",0)</f>
        <v>41690</v>
      </c>
      <c r="M545" s="1">
        <f>VLOOKUP(Table8[[#This Row],[orderId]],orders[],6,0)</f>
        <v>41696</v>
      </c>
      <c r="N545">
        <f>Table8[[#This Row],[Shipped date]]-Table8[[#This Row],[order_date]]</f>
        <v>6</v>
      </c>
    </row>
    <row r="546" spans="1:14" x14ac:dyDescent="0.35">
      <c r="A546" s="2">
        <v>10453</v>
      </c>
      <c r="B546" s="11">
        <v>48</v>
      </c>
      <c r="C546" s="5">
        <v>10.199999999999999</v>
      </c>
      <c r="D546" s="8">
        <v>15</v>
      </c>
      <c r="E546" s="2" t="str">
        <f>_xlfn.XLOOKUP(B546,products[productID],products[productName],"Not available",0)</f>
        <v>Chocolade</v>
      </c>
      <c r="F546">
        <f>_xlfn.XLOOKUP(B546,products[productID],products[categoryID],"Not found",0)</f>
        <v>3</v>
      </c>
      <c r="G546" t="str">
        <f>_xlfn.XLOOKUP(F546,categories[categoryID],categories[categoryName],"not found",0)</f>
        <v>Confections</v>
      </c>
      <c r="H546" s="4">
        <f>Table8[[#This Row],[Unit_price]]*Table8[[#This Row],[Quantity_sold]]</f>
        <v>153</v>
      </c>
      <c r="I546" t="str">
        <f>_xlfn.XLOOKUP(Table8[[#This Row],[orderId]],orders[orderID],orders[customerID],"not seen",0)</f>
        <v>AROUT</v>
      </c>
      <c r="J546">
        <f>_xlfn.XLOOKUP(Table8[[#This Row],[orderId]],orders[orderID],orders[employeeID],"not found",0)</f>
        <v>1</v>
      </c>
      <c r="K546" t="str">
        <f>_xlfn.XLOOKUP(Table8[[#This Row],[Employee_id]],employees[employeeID],employees[employeeName],"Not found",0)</f>
        <v>Nancy Davolio</v>
      </c>
      <c r="L546" s="1">
        <f>_xlfn.XLOOKUP(Table8[[#This Row],[orderId]],orders[orderID],orders[orderDate],"not found",0)</f>
        <v>41691</v>
      </c>
      <c r="M546" s="1">
        <f>VLOOKUP(Table8[[#This Row],[orderId]],orders[],6,0)</f>
        <v>41696</v>
      </c>
      <c r="N546">
        <f>Table8[[#This Row],[Shipped date]]-Table8[[#This Row],[order_date]]</f>
        <v>5</v>
      </c>
    </row>
    <row r="547" spans="1:14" x14ac:dyDescent="0.35">
      <c r="A547" s="3">
        <v>10453</v>
      </c>
      <c r="B547" s="12">
        <v>70</v>
      </c>
      <c r="C547" s="6">
        <v>12</v>
      </c>
      <c r="D547" s="9">
        <v>25</v>
      </c>
      <c r="E547" s="2" t="str">
        <f>_xlfn.XLOOKUP(B547,products[productID],products[productName],"Not available",0)</f>
        <v>Outback Lager</v>
      </c>
      <c r="F547">
        <f>_xlfn.XLOOKUP(B547,products[productID],products[categoryID],"Not found",0)</f>
        <v>1</v>
      </c>
      <c r="G547" t="str">
        <f>_xlfn.XLOOKUP(F547,categories[categoryID],categories[categoryName],"not found",0)</f>
        <v>Beverages</v>
      </c>
      <c r="H547" s="4">
        <f>Table8[[#This Row],[Unit_price]]*Table8[[#This Row],[Quantity_sold]]</f>
        <v>300</v>
      </c>
      <c r="I547" t="str">
        <f>_xlfn.XLOOKUP(Table8[[#This Row],[orderId]],orders[orderID],orders[customerID],"not seen",0)</f>
        <v>AROUT</v>
      </c>
      <c r="J547">
        <f>_xlfn.XLOOKUP(Table8[[#This Row],[orderId]],orders[orderID],orders[employeeID],"not found",0)</f>
        <v>1</v>
      </c>
      <c r="K547" t="str">
        <f>_xlfn.XLOOKUP(Table8[[#This Row],[Employee_id]],employees[employeeID],employees[employeeName],"Not found",0)</f>
        <v>Nancy Davolio</v>
      </c>
      <c r="L547" s="1">
        <f>_xlfn.XLOOKUP(Table8[[#This Row],[orderId]],orders[orderID],orders[orderDate],"not found",0)</f>
        <v>41691</v>
      </c>
      <c r="M547" s="1">
        <f>VLOOKUP(Table8[[#This Row],[orderId]],orders[],6,0)</f>
        <v>41696</v>
      </c>
      <c r="N547">
        <f>Table8[[#This Row],[Shipped date]]-Table8[[#This Row],[order_date]]</f>
        <v>5</v>
      </c>
    </row>
    <row r="548" spans="1:14" x14ac:dyDescent="0.35">
      <c r="A548" s="2">
        <v>10454</v>
      </c>
      <c r="B548" s="11">
        <v>16</v>
      </c>
      <c r="C548" s="5">
        <v>13.9</v>
      </c>
      <c r="D548" s="8">
        <v>20</v>
      </c>
      <c r="E548" s="2" t="str">
        <f>_xlfn.XLOOKUP(B548,products[productID],products[productName],"Not available",0)</f>
        <v>Pavlova</v>
      </c>
      <c r="F548">
        <f>_xlfn.XLOOKUP(B548,products[productID],products[categoryID],"Not found",0)</f>
        <v>3</v>
      </c>
      <c r="G548" t="str">
        <f>_xlfn.XLOOKUP(F548,categories[categoryID],categories[categoryName],"not found",0)</f>
        <v>Confections</v>
      </c>
      <c r="H548" s="4">
        <f>Table8[[#This Row],[Unit_price]]*Table8[[#This Row],[Quantity_sold]]</f>
        <v>278</v>
      </c>
      <c r="I548" t="str">
        <f>_xlfn.XLOOKUP(Table8[[#This Row],[orderId]],orders[orderID],orders[customerID],"not seen",0)</f>
        <v>LAMAI</v>
      </c>
      <c r="J548">
        <f>_xlfn.XLOOKUP(Table8[[#This Row],[orderId]],orders[orderID],orders[employeeID],"not found",0)</f>
        <v>4</v>
      </c>
      <c r="K548" t="str">
        <f>_xlfn.XLOOKUP(Table8[[#This Row],[Employee_id]],employees[employeeID],employees[employeeName],"Not found",0)</f>
        <v>Margaret Peacock</v>
      </c>
      <c r="L548" s="1">
        <f>_xlfn.XLOOKUP(Table8[[#This Row],[orderId]],orders[orderID],orders[orderDate],"not found",0)</f>
        <v>41691</v>
      </c>
      <c r="M548" s="1">
        <f>VLOOKUP(Table8[[#This Row],[orderId]],orders[],6,0)</f>
        <v>41695</v>
      </c>
      <c r="N548">
        <f>Table8[[#This Row],[Shipped date]]-Table8[[#This Row],[order_date]]</f>
        <v>4</v>
      </c>
    </row>
    <row r="549" spans="1:14" x14ac:dyDescent="0.35">
      <c r="A549" s="3">
        <v>10454</v>
      </c>
      <c r="B549" s="12">
        <v>33</v>
      </c>
      <c r="C549" s="6">
        <v>2</v>
      </c>
      <c r="D549" s="9">
        <v>20</v>
      </c>
      <c r="E549" s="2" t="str">
        <f>_xlfn.XLOOKUP(B549,products[productID],products[productName],"Not available",0)</f>
        <v>Geitost</v>
      </c>
      <c r="F549">
        <f>_xlfn.XLOOKUP(B549,products[productID],products[categoryID],"Not found",0)</f>
        <v>4</v>
      </c>
      <c r="G549" t="str">
        <f>_xlfn.XLOOKUP(F549,categories[categoryID],categories[categoryName],"not found",0)</f>
        <v>Dairy Products</v>
      </c>
      <c r="H549" s="4">
        <f>Table8[[#This Row],[Unit_price]]*Table8[[#This Row],[Quantity_sold]]</f>
        <v>40</v>
      </c>
      <c r="I549" t="str">
        <f>_xlfn.XLOOKUP(Table8[[#This Row],[orderId]],orders[orderID],orders[customerID],"not seen",0)</f>
        <v>LAMAI</v>
      </c>
      <c r="J549">
        <f>_xlfn.XLOOKUP(Table8[[#This Row],[orderId]],orders[orderID],orders[employeeID],"not found",0)</f>
        <v>4</v>
      </c>
      <c r="K549" t="str">
        <f>_xlfn.XLOOKUP(Table8[[#This Row],[Employee_id]],employees[employeeID],employees[employeeName],"Not found",0)</f>
        <v>Margaret Peacock</v>
      </c>
      <c r="L549" s="1">
        <f>_xlfn.XLOOKUP(Table8[[#This Row],[orderId]],orders[orderID],orders[orderDate],"not found",0)</f>
        <v>41691</v>
      </c>
      <c r="M549" s="1">
        <f>VLOOKUP(Table8[[#This Row],[orderId]],orders[],6,0)</f>
        <v>41695</v>
      </c>
      <c r="N549">
        <f>Table8[[#This Row],[Shipped date]]-Table8[[#This Row],[order_date]]</f>
        <v>4</v>
      </c>
    </row>
    <row r="550" spans="1:14" x14ac:dyDescent="0.35">
      <c r="A550" s="2">
        <v>10454</v>
      </c>
      <c r="B550" s="11">
        <v>46</v>
      </c>
      <c r="C550" s="5">
        <v>9.6</v>
      </c>
      <c r="D550" s="8">
        <v>10</v>
      </c>
      <c r="E550" s="2" t="str">
        <f>_xlfn.XLOOKUP(B550,products[productID],products[productName],"Not available",0)</f>
        <v>Spegesild</v>
      </c>
      <c r="F550">
        <f>_xlfn.XLOOKUP(B550,products[productID],products[categoryID],"Not found",0)</f>
        <v>8</v>
      </c>
      <c r="G550" t="str">
        <f>_xlfn.XLOOKUP(F550,categories[categoryID],categories[categoryName],"not found",0)</f>
        <v>Seafood</v>
      </c>
      <c r="H550" s="4">
        <f>Table8[[#This Row],[Unit_price]]*Table8[[#This Row],[Quantity_sold]]</f>
        <v>96</v>
      </c>
      <c r="I550" t="str">
        <f>_xlfn.XLOOKUP(Table8[[#This Row],[orderId]],orders[orderID],orders[customerID],"not seen",0)</f>
        <v>LAMAI</v>
      </c>
      <c r="J550">
        <f>_xlfn.XLOOKUP(Table8[[#This Row],[orderId]],orders[orderID],orders[employeeID],"not found",0)</f>
        <v>4</v>
      </c>
      <c r="K550" t="str">
        <f>_xlfn.XLOOKUP(Table8[[#This Row],[Employee_id]],employees[employeeID],employees[employeeName],"Not found",0)</f>
        <v>Margaret Peacock</v>
      </c>
      <c r="L550" s="1">
        <f>_xlfn.XLOOKUP(Table8[[#This Row],[orderId]],orders[orderID],orders[orderDate],"not found",0)</f>
        <v>41691</v>
      </c>
      <c r="M550" s="1">
        <f>VLOOKUP(Table8[[#This Row],[orderId]],orders[],6,0)</f>
        <v>41695</v>
      </c>
      <c r="N550">
        <f>Table8[[#This Row],[Shipped date]]-Table8[[#This Row],[order_date]]</f>
        <v>4</v>
      </c>
    </row>
    <row r="551" spans="1:14" x14ac:dyDescent="0.35">
      <c r="A551" s="3">
        <v>10455</v>
      </c>
      <c r="B551" s="12">
        <v>39</v>
      </c>
      <c r="C551" s="6">
        <v>14.4</v>
      </c>
      <c r="D551" s="9">
        <v>20</v>
      </c>
      <c r="E551" s="2" t="str">
        <f>_xlfn.XLOOKUP(B551,products[productID],products[productName],"Not available",0)</f>
        <v>Chartreuse verte</v>
      </c>
      <c r="F551">
        <f>_xlfn.XLOOKUP(B551,products[productID],products[categoryID],"Not found",0)</f>
        <v>1</v>
      </c>
      <c r="G551" t="str">
        <f>_xlfn.XLOOKUP(F551,categories[categoryID],categories[categoryName],"not found",0)</f>
        <v>Beverages</v>
      </c>
      <c r="H551" s="4">
        <f>Table8[[#This Row],[Unit_price]]*Table8[[#This Row],[Quantity_sold]]</f>
        <v>288</v>
      </c>
      <c r="I551" t="str">
        <f>_xlfn.XLOOKUP(Table8[[#This Row],[orderId]],orders[orderID],orders[customerID],"not seen",0)</f>
        <v>WARTH</v>
      </c>
      <c r="J551">
        <f>_xlfn.XLOOKUP(Table8[[#This Row],[orderId]],orders[orderID],orders[employeeID],"not found",0)</f>
        <v>8</v>
      </c>
      <c r="K551" t="str">
        <f>_xlfn.XLOOKUP(Table8[[#This Row],[Employee_id]],employees[employeeID],employees[employeeName],"Not found",0)</f>
        <v>Laura Callahan</v>
      </c>
      <c r="L551" s="1">
        <f>_xlfn.XLOOKUP(Table8[[#This Row],[orderId]],orders[orderID],orders[orderDate],"not found",0)</f>
        <v>41694</v>
      </c>
      <c r="M551" s="1">
        <f>VLOOKUP(Table8[[#This Row],[orderId]],orders[],6,0)</f>
        <v>41701</v>
      </c>
      <c r="N551">
        <f>Table8[[#This Row],[Shipped date]]-Table8[[#This Row],[order_date]]</f>
        <v>7</v>
      </c>
    </row>
    <row r="552" spans="1:14" x14ac:dyDescent="0.35">
      <c r="A552" s="2">
        <v>10455</v>
      </c>
      <c r="B552" s="11">
        <v>53</v>
      </c>
      <c r="C552" s="5">
        <v>26.2</v>
      </c>
      <c r="D552" s="8">
        <v>50</v>
      </c>
      <c r="E552" s="2" t="str">
        <f>_xlfn.XLOOKUP(B552,products[productID],products[productName],"Not available",0)</f>
        <v>Perth Pasties</v>
      </c>
      <c r="F552">
        <f>_xlfn.XLOOKUP(B552,products[productID],products[categoryID],"Not found",0)</f>
        <v>6</v>
      </c>
      <c r="G552" t="str">
        <f>_xlfn.XLOOKUP(F552,categories[categoryID],categories[categoryName],"not found",0)</f>
        <v>Meat &amp; Poultry</v>
      </c>
      <c r="H552" s="4">
        <f>Table8[[#This Row],[Unit_price]]*Table8[[#This Row],[Quantity_sold]]</f>
        <v>1310</v>
      </c>
      <c r="I552" t="str">
        <f>_xlfn.XLOOKUP(Table8[[#This Row],[orderId]],orders[orderID],orders[customerID],"not seen",0)</f>
        <v>WARTH</v>
      </c>
      <c r="J552">
        <f>_xlfn.XLOOKUP(Table8[[#This Row],[orderId]],orders[orderID],orders[employeeID],"not found",0)</f>
        <v>8</v>
      </c>
      <c r="K552" t="str">
        <f>_xlfn.XLOOKUP(Table8[[#This Row],[Employee_id]],employees[employeeID],employees[employeeName],"Not found",0)</f>
        <v>Laura Callahan</v>
      </c>
      <c r="L552" s="1">
        <f>_xlfn.XLOOKUP(Table8[[#This Row],[orderId]],orders[orderID],orders[orderDate],"not found",0)</f>
        <v>41694</v>
      </c>
      <c r="M552" s="1">
        <f>VLOOKUP(Table8[[#This Row],[orderId]],orders[],6,0)</f>
        <v>41701</v>
      </c>
      <c r="N552">
        <f>Table8[[#This Row],[Shipped date]]-Table8[[#This Row],[order_date]]</f>
        <v>7</v>
      </c>
    </row>
    <row r="553" spans="1:14" x14ac:dyDescent="0.35">
      <c r="A553" s="3">
        <v>10455</v>
      </c>
      <c r="B553" s="12">
        <v>61</v>
      </c>
      <c r="C553" s="6">
        <v>22.8</v>
      </c>
      <c r="D553" s="9">
        <v>25</v>
      </c>
      <c r="E553" s="2" t="str">
        <f>_xlfn.XLOOKUP(B553,products[productID],products[productName],"Not available",0)</f>
        <v>Sirop d'érable</v>
      </c>
      <c r="F553">
        <f>_xlfn.XLOOKUP(B553,products[productID],products[categoryID],"Not found",0)</f>
        <v>2</v>
      </c>
      <c r="G553" t="str">
        <f>_xlfn.XLOOKUP(F553,categories[categoryID],categories[categoryName],"not found",0)</f>
        <v>Condiments</v>
      </c>
      <c r="H553" s="4">
        <f>Table8[[#This Row],[Unit_price]]*Table8[[#This Row],[Quantity_sold]]</f>
        <v>570</v>
      </c>
      <c r="I553" t="str">
        <f>_xlfn.XLOOKUP(Table8[[#This Row],[orderId]],orders[orderID],orders[customerID],"not seen",0)</f>
        <v>WARTH</v>
      </c>
      <c r="J553">
        <f>_xlfn.XLOOKUP(Table8[[#This Row],[orderId]],orders[orderID],orders[employeeID],"not found",0)</f>
        <v>8</v>
      </c>
      <c r="K553" t="str">
        <f>_xlfn.XLOOKUP(Table8[[#This Row],[Employee_id]],employees[employeeID],employees[employeeName],"Not found",0)</f>
        <v>Laura Callahan</v>
      </c>
      <c r="L553" s="1">
        <f>_xlfn.XLOOKUP(Table8[[#This Row],[orderId]],orders[orderID],orders[orderDate],"not found",0)</f>
        <v>41694</v>
      </c>
      <c r="M553" s="1">
        <f>VLOOKUP(Table8[[#This Row],[orderId]],orders[],6,0)</f>
        <v>41701</v>
      </c>
      <c r="N553">
        <f>Table8[[#This Row],[Shipped date]]-Table8[[#This Row],[order_date]]</f>
        <v>7</v>
      </c>
    </row>
    <row r="554" spans="1:14" x14ac:dyDescent="0.35">
      <c r="A554" s="2">
        <v>10455</v>
      </c>
      <c r="B554" s="11">
        <v>71</v>
      </c>
      <c r="C554" s="5">
        <v>17.2</v>
      </c>
      <c r="D554" s="8">
        <v>30</v>
      </c>
      <c r="E554" s="2" t="str">
        <f>_xlfn.XLOOKUP(B554,products[productID],products[productName],"Not available",0)</f>
        <v>Flotemysost</v>
      </c>
      <c r="F554">
        <f>_xlfn.XLOOKUP(B554,products[productID],products[categoryID],"Not found",0)</f>
        <v>4</v>
      </c>
      <c r="G554" t="str">
        <f>_xlfn.XLOOKUP(F554,categories[categoryID],categories[categoryName],"not found",0)</f>
        <v>Dairy Products</v>
      </c>
      <c r="H554" s="4">
        <f>Table8[[#This Row],[Unit_price]]*Table8[[#This Row],[Quantity_sold]]</f>
        <v>516</v>
      </c>
      <c r="I554" t="str">
        <f>_xlfn.XLOOKUP(Table8[[#This Row],[orderId]],orders[orderID],orders[customerID],"not seen",0)</f>
        <v>WARTH</v>
      </c>
      <c r="J554">
        <f>_xlfn.XLOOKUP(Table8[[#This Row],[orderId]],orders[orderID],orders[employeeID],"not found",0)</f>
        <v>8</v>
      </c>
      <c r="K554" t="str">
        <f>_xlfn.XLOOKUP(Table8[[#This Row],[Employee_id]],employees[employeeID],employees[employeeName],"Not found",0)</f>
        <v>Laura Callahan</v>
      </c>
      <c r="L554" s="1">
        <f>_xlfn.XLOOKUP(Table8[[#This Row],[orderId]],orders[orderID],orders[orderDate],"not found",0)</f>
        <v>41694</v>
      </c>
      <c r="M554" s="1">
        <f>VLOOKUP(Table8[[#This Row],[orderId]],orders[],6,0)</f>
        <v>41701</v>
      </c>
      <c r="N554">
        <f>Table8[[#This Row],[Shipped date]]-Table8[[#This Row],[order_date]]</f>
        <v>7</v>
      </c>
    </row>
    <row r="555" spans="1:14" x14ac:dyDescent="0.35">
      <c r="A555" s="3">
        <v>10456</v>
      </c>
      <c r="B555" s="12">
        <v>21</v>
      </c>
      <c r="C555" s="6">
        <v>8</v>
      </c>
      <c r="D555" s="9">
        <v>40</v>
      </c>
      <c r="E555" s="2" t="str">
        <f>_xlfn.XLOOKUP(B555,products[productID],products[productName],"Not available",0)</f>
        <v>Sir Rodney's Scones</v>
      </c>
      <c r="F555">
        <f>_xlfn.XLOOKUP(B555,products[productID],products[categoryID],"Not found",0)</f>
        <v>3</v>
      </c>
      <c r="G555" t="str">
        <f>_xlfn.XLOOKUP(F555,categories[categoryID],categories[categoryName],"not found",0)</f>
        <v>Confections</v>
      </c>
      <c r="H555" s="4">
        <f>Table8[[#This Row],[Unit_price]]*Table8[[#This Row],[Quantity_sold]]</f>
        <v>320</v>
      </c>
      <c r="I555" t="str">
        <f>_xlfn.XLOOKUP(Table8[[#This Row],[orderId]],orders[orderID],orders[customerID],"not seen",0)</f>
        <v>KOENE</v>
      </c>
      <c r="J555">
        <f>_xlfn.XLOOKUP(Table8[[#This Row],[orderId]],orders[orderID],orders[employeeID],"not found",0)</f>
        <v>8</v>
      </c>
      <c r="K555" t="str">
        <f>_xlfn.XLOOKUP(Table8[[#This Row],[Employee_id]],employees[employeeID],employees[employeeName],"Not found",0)</f>
        <v>Laura Callahan</v>
      </c>
      <c r="L555" s="1">
        <f>_xlfn.XLOOKUP(Table8[[#This Row],[orderId]],orders[orderID],orders[orderDate],"not found",0)</f>
        <v>41695</v>
      </c>
      <c r="M555" s="1">
        <f>VLOOKUP(Table8[[#This Row],[orderId]],orders[],6,0)</f>
        <v>41698</v>
      </c>
      <c r="N555">
        <f>Table8[[#This Row],[Shipped date]]-Table8[[#This Row],[order_date]]</f>
        <v>3</v>
      </c>
    </row>
    <row r="556" spans="1:14" x14ac:dyDescent="0.35">
      <c r="A556" s="2">
        <v>10456</v>
      </c>
      <c r="B556" s="11">
        <v>49</v>
      </c>
      <c r="C556" s="5">
        <v>16</v>
      </c>
      <c r="D556" s="8">
        <v>21</v>
      </c>
      <c r="E556" s="2" t="str">
        <f>_xlfn.XLOOKUP(B556,products[productID],products[productName],"Not available",0)</f>
        <v>Maxilaku</v>
      </c>
      <c r="F556">
        <f>_xlfn.XLOOKUP(B556,products[productID],products[categoryID],"Not found",0)</f>
        <v>3</v>
      </c>
      <c r="G556" t="str">
        <f>_xlfn.XLOOKUP(F556,categories[categoryID],categories[categoryName],"not found",0)</f>
        <v>Confections</v>
      </c>
      <c r="H556" s="4">
        <f>Table8[[#This Row],[Unit_price]]*Table8[[#This Row],[Quantity_sold]]</f>
        <v>336</v>
      </c>
      <c r="I556" t="str">
        <f>_xlfn.XLOOKUP(Table8[[#This Row],[orderId]],orders[orderID],orders[customerID],"not seen",0)</f>
        <v>KOENE</v>
      </c>
      <c r="J556">
        <f>_xlfn.XLOOKUP(Table8[[#This Row],[orderId]],orders[orderID],orders[employeeID],"not found",0)</f>
        <v>8</v>
      </c>
      <c r="K556" t="str">
        <f>_xlfn.XLOOKUP(Table8[[#This Row],[Employee_id]],employees[employeeID],employees[employeeName],"Not found",0)</f>
        <v>Laura Callahan</v>
      </c>
      <c r="L556" s="1">
        <f>_xlfn.XLOOKUP(Table8[[#This Row],[orderId]],orders[orderID],orders[orderDate],"not found",0)</f>
        <v>41695</v>
      </c>
      <c r="M556" s="1">
        <f>VLOOKUP(Table8[[#This Row],[orderId]],orders[],6,0)</f>
        <v>41698</v>
      </c>
      <c r="N556">
        <f>Table8[[#This Row],[Shipped date]]-Table8[[#This Row],[order_date]]</f>
        <v>3</v>
      </c>
    </row>
    <row r="557" spans="1:14" x14ac:dyDescent="0.35">
      <c r="A557" s="3">
        <v>10457</v>
      </c>
      <c r="B557" s="12">
        <v>59</v>
      </c>
      <c r="C557" s="6">
        <v>44</v>
      </c>
      <c r="D557" s="9">
        <v>36</v>
      </c>
      <c r="E557" s="2" t="str">
        <f>_xlfn.XLOOKUP(B557,products[productID],products[productName],"Not available",0)</f>
        <v>Raclette Courdavault</v>
      </c>
      <c r="F557">
        <f>_xlfn.XLOOKUP(B557,products[productID],products[categoryID],"Not found",0)</f>
        <v>4</v>
      </c>
      <c r="G557" t="str">
        <f>_xlfn.XLOOKUP(F557,categories[categoryID],categories[categoryName],"not found",0)</f>
        <v>Dairy Products</v>
      </c>
      <c r="H557" s="4">
        <f>Table8[[#This Row],[Unit_price]]*Table8[[#This Row],[Quantity_sold]]</f>
        <v>1584</v>
      </c>
      <c r="I557" t="str">
        <f>_xlfn.XLOOKUP(Table8[[#This Row],[orderId]],orders[orderID],orders[customerID],"not seen",0)</f>
        <v>KOENE</v>
      </c>
      <c r="J557">
        <f>_xlfn.XLOOKUP(Table8[[#This Row],[orderId]],orders[orderID],orders[employeeID],"not found",0)</f>
        <v>2</v>
      </c>
      <c r="K557" t="str">
        <f>_xlfn.XLOOKUP(Table8[[#This Row],[Employee_id]],employees[employeeID],employees[employeeName],"Not found",0)</f>
        <v>Andrew Fuller</v>
      </c>
      <c r="L557" s="1">
        <f>_xlfn.XLOOKUP(Table8[[#This Row],[orderId]],orders[orderID],orders[orderDate],"not found",0)</f>
        <v>41695</v>
      </c>
      <c r="M557" s="1">
        <f>VLOOKUP(Table8[[#This Row],[orderId]],orders[],6,0)</f>
        <v>41701</v>
      </c>
      <c r="N557">
        <f>Table8[[#This Row],[Shipped date]]-Table8[[#This Row],[order_date]]</f>
        <v>6</v>
      </c>
    </row>
    <row r="558" spans="1:14" x14ac:dyDescent="0.35">
      <c r="A558" s="2">
        <v>10458</v>
      </c>
      <c r="B558" s="11">
        <v>26</v>
      </c>
      <c r="C558" s="5">
        <v>24.9</v>
      </c>
      <c r="D558" s="8">
        <v>30</v>
      </c>
      <c r="E558" s="2" t="str">
        <f>_xlfn.XLOOKUP(B558,products[productID],products[productName],"Not available",0)</f>
        <v>Gumbär Gummibärchen</v>
      </c>
      <c r="F558">
        <f>_xlfn.XLOOKUP(B558,products[productID],products[categoryID],"Not found",0)</f>
        <v>3</v>
      </c>
      <c r="G558" t="str">
        <f>_xlfn.XLOOKUP(F558,categories[categoryID],categories[categoryName],"not found",0)</f>
        <v>Confections</v>
      </c>
      <c r="H558" s="4">
        <f>Table8[[#This Row],[Unit_price]]*Table8[[#This Row],[Quantity_sold]]</f>
        <v>747</v>
      </c>
      <c r="I558" t="str">
        <f>_xlfn.XLOOKUP(Table8[[#This Row],[orderId]],orders[orderID],orders[customerID],"not seen",0)</f>
        <v>SUPRD</v>
      </c>
      <c r="J558">
        <f>_xlfn.XLOOKUP(Table8[[#This Row],[orderId]],orders[orderID],orders[employeeID],"not found",0)</f>
        <v>7</v>
      </c>
      <c r="K558" t="str">
        <f>_xlfn.XLOOKUP(Table8[[#This Row],[Employee_id]],employees[employeeID],employees[employeeName],"Not found",0)</f>
        <v>Robert King</v>
      </c>
      <c r="L558" s="1">
        <f>_xlfn.XLOOKUP(Table8[[#This Row],[orderId]],orders[orderID],orders[orderDate],"not found",0)</f>
        <v>41696</v>
      </c>
      <c r="M558" s="1">
        <f>VLOOKUP(Table8[[#This Row],[orderId]],orders[],6,0)</f>
        <v>41702</v>
      </c>
      <c r="N558">
        <f>Table8[[#This Row],[Shipped date]]-Table8[[#This Row],[order_date]]</f>
        <v>6</v>
      </c>
    </row>
    <row r="559" spans="1:14" x14ac:dyDescent="0.35">
      <c r="A559" s="3">
        <v>10458</v>
      </c>
      <c r="B559" s="12">
        <v>28</v>
      </c>
      <c r="C559" s="6">
        <v>36.4</v>
      </c>
      <c r="D559" s="9">
        <v>30</v>
      </c>
      <c r="E559" s="2" t="str">
        <f>_xlfn.XLOOKUP(B559,products[productID],products[productName],"Not available",0)</f>
        <v>Rössle Sauerkraut</v>
      </c>
      <c r="F559">
        <f>_xlfn.XLOOKUP(B559,products[productID],products[categoryID],"Not found",0)</f>
        <v>7</v>
      </c>
      <c r="G559" t="str">
        <f>_xlfn.XLOOKUP(F559,categories[categoryID],categories[categoryName],"not found",0)</f>
        <v>Produce</v>
      </c>
      <c r="H559" s="4">
        <f>Table8[[#This Row],[Unit_price]]*Table8[[#This Row],[Quantity_sold]]</f>
        <v>1092</v>
      </c>
      <c r="I559" t="str">
        <f>_xlfn.XLOOKUP(Table8[[#This Row],[orderId]],orders[orderID],orders[customerID],"not seen",0)</f>
        <v>SUPRD</v>
      </c>
      <c r="J559">
        <f>_xlfn.XLOOKUP(Table8[[#This Row],[orderId]],orders[orderID],orders[employeeID],"not found",0)</f>
        <v>7</v>
      </c>
      <c r="K559" t="str">
        <f>_xlfn.XLOOKUP(Table8[[#This Row],[Employee_id]],employees[employeeID],employees[employeeName],"Not found",0)</f>
        <v>Robert King</v>
      </c>
      <c r="L559" s="1">
        <f>_xlfn.XLOOKUP(Table8[[#This Row],[orderId]],orders[orderID],orders[orderDate],"not found",0)</f>
        <v>41696</v>
      </c>
      <c r="M559" s="1">
        <f>VLOOKUP(Table8[[#This Row],[orderId]],orders[],6,0)</f>
        <v>41702</v>
      </c>
      <c r="N559">
        <f>Table8[[#This Row],[Shipped date]]-Table8[[#This Row],[order_date]]</f>
        <v>6</v>
      </c>
    </row>
    <row r="560" spans="1:14" x14ac:dyDescent="0.35">
      <c r="A560" s="2">
        <v>10458</v>
      </c>
      <c r="B560" s="11">
        <v>43</v>
      </c>
      <c r="C560" s="5">
        <v>36.799999999999997</v>
      </c>
      <c r="D560" s="8">
        <v>20</v>
      </c>
      <c r="E560" s="2" t="str">
        <f>_xlfn.XLOOKUP(B560,products[productID],products[productName],"Not available",0)</f>
        <v>Ipoh Coffee</v>
      </c>
      <c r="F560">
        <f>_xlfn.XLOOKUP(B560,products[productID],products[categoryID],"Not found",0)</f>
        <v>1</v>
      </c>
      <c r="G560" t="str">
        <f>_xlfn.XLOOKUP(F560,categories[categoryID],categories[categoryName],"not found",0)</f>
        <v>Beverages</v>
      </c>
      <c r="H560" s="4">
        <f>Table8[[#This Row],[Unit_price]]*Table8[[#This Row],[Quantity_sold]]</f>
        <v>736</v>
      </c>
      <c r="I560" t="str">
        <f>_xlfn.XLOOKUP(Table8[[#This Row],[orderId]],orders[orderID],orders[customerID],"not seen",0)</f>
        <v>SUPRD</v>
      </c>
      <c r="J560">
        <f>_xlfn.XLOOKUP(Table8[[#This Row],[orderId]],orders[orderID],orders[employeeID],"not found",0)</f>
        <v>7</v>
      </c>
      <c r="K560" t="str">
        <f>_xlfn.XLOOKUP(Table8[[#This Row],[Employee_id]],employees[employeeID],employees[employeeName],"Not found",0)</f>
        <v>Robert King</v>
      </c>
      <c r="L560" s="1">
        <f>_xlfn.XLOOKUP(Table8[[#This Row],[orderId]],orders[orderID],orders[orderDate],"not found",0)</f>
        <v>41696</v>
      </c>
      <c r="M560" s="1">
        <f>VLOOKUP(Table8[[#This Row],[orderId]],orders[],6,0)</f>
        <v>41702</v>
      </c>
      <c r="N560">
        <f>Table8[[#This Row],[Shipped date]]-Table8[[#This Row],[order_date]]</f>
        <v>6</v>
      </c>
    </row>
    <row r="561" spans="1:14" x14ac:dyDescent="0.35">
      <c r="A561" s="3">
        <v>10458</v>
      </c>
      <c r="B561" s="12">
        <v>56</v>
      </c>
      <c r="C561" s="6">
        <v>30.4</v>
      </c>
      <c r="D561" s="9">
        <v>15</v>
      </c>
      <c r="E561" s="2" t="str">
        <f>_xlfn.XLOOKUP(B561,products[productID],products[productName],"Not available",0)</f>
        <v>Gnocchi di nonna Alice</v>
      </c>
      <c r="F561">
        <f>_xlfn.XLOOKUP(B561,products[productID],products[categoryID],"Not found",0)</f>
        <v>5</v>
      </c>
      <c r="G561" t="str">
        <f>_xlfn.XLOOKUP(F561,categories[categoryID],categories[categoryName],"not found",0)</f>
        <v>Grains &amp; Cereals</v>
      </c>
      <c r="H561" s="4">
        <f>Table8[[#This Row],[Unit_price]]*Table8[[#This Row],[Quantity_sold]]</f>
        <v>456</v>
      </c>
      <c r="I561" t="str">
        <f>_xlfn.XLOOKUP(Table8[[#This Row],[orderId]],orders[orderID],orders[customerID],"not seen",0)</f>
        <v>SUPRD</v>
      </c>
      <c r="J561">
        <f>_xlfn.XLOOKUP(Table8[[#This Row],[orderId]],orders[orderID],orders[employeeID],"not found",0)</f>
        <v>7</v>
      </c>
      <c r="K561" t="str">
        <f>_xlfn.XLOOKUP(Table8[[#This Row],[Employee_id]],employees[employeeID],employees[employeeName],"Not found",0)</f>
        <v>Robert King</v>
      </c>
      <c r="L561" s="1">
        <f>_xlfn.XLOOKUP(Table8[[#This Row],[orderId]],orders[orderID],orders[orderDate],"not found",0)</f>
        <v>41696</v>
      </c>
      <c r="M561" s="1">
        <f>VLOOKUP(Table8[[#This Row],[orderId]],orders[],6,0)</f>
        <v>41702</v>
      </c>
      <c r="N561">
        <f>Table8[[#This Row],[Shipped date]]-Table8[[#This Row],[order_date]]</f>
        <v>6</v>
      </c>
    </row>
    <row r="562" spans="1:14" x14ac:dyDescent="0.35">
      <c r="A562" s="2">
        <v>10458</v>
      </c>
      <c r="B562" s="11">
        <v>71</v>
      </c>
      <c r="C562" s="5">
        <v>17.2</v>
      </c>
      <c r="D562" s="8">
        <v>50</v>
      </c>
      <c r="E562" s="2" t="str">
        <f>_xlfn.XLOOKUP(B562,products[productID],products[productName],"Not available",0)</f>
        <v>Flotemysost</v>
      </c>
      <c r="F562">
        <f>_xlfn.XLOOKUP(B562,products[productID],products[categoryID],"Not found",0)</f>
        <v>4</v>
      </c>
      <c r="G562" t="str">
        <f>_xlfn.XLOOKUP(F562,categories[categoryID],categories[categoryName],"not found",0)</f>
        <v>Dairy Products</v>
      </c>
      <c r="H562" s="4">
        <f>Table8[[#This Row],[Unit_price]]*Table8[[#This Row],[Quantity_sold]]</f>
        <v>860</v>
      </c>
      <c r="I562" t="str">
        <f>_xlfn.XLOOKUP(Table8[[#This Row],[orderId]],orders[orderID],orders[customerID],"not seen",0)</f>
        <v>SUPRD</v>
      </c>
      <c r="J562">
        <f>_xlfn.XLOOKUP(Table8[[#This Row],[orderId]],orders[orderID],orders[employeeID],"not found",0)</f>
        <v>7</v>
      </c>
      <c r="K562" t="str">
        <f>_xlfn.XLOOKUP(Table8[[#This Row],[Employee_id]],employees[employeeID],employees[employeeName],"Not found",0)</f>
        <v>Robert King</v>
      </c>
      <c r="L562" s="1">
        <f>_xlfn.XLOOKUP(Table8[[#This Row],[orderId]],orders[orderID],orders[orderDate],"not found",0)</f>
        <v>41696</v>
      </c>
      <c r="M562" s="1">
        <f>VLOOKUP(Table8[[#This Row],[orderId]],orders[],6,0)</f>
        <v>41702</v>
      </c>
      <c r="N562">
        <f>Table8[[#This Row],[Shipped date]]-Table8[[#This Row],[order_date]]</f>
        <v>6</v>
      </c>
    </row>
    <row r="563" spans="1:14" x14ac:dyDescent="0.35">
      <c r="A563" s="3">
        <v>10459</v>
      </c>
      <c r="B563" s="12">
        <v>7</v>
      </c>
      <c r="C563" s="6">
        <v>24</v>
      </c>
      <c r="D563" s="9">
        <v>16</v>
      </c>
      <c r="E563" s="2" t="str">
        <f>_xlfn.XLOOKUP(B563,products[productID],products[productName],"Not available",0)</f>
        <v>Uncle Bob's Organic Dried Pears</v>
      </c>
      <c r="F563">
        <f>_xlfn.XLOOKUP(B563,products[productID],products[categoryID],"Not found",0)</f>
        <v>7</v>
      </c>
      <c r="G563" t="str">
        <f>_xlfn.XLOOKUP(F563,categories[categoryID],categories[categoryName],"not found",0)</f>
        <v>Produce</v>
      </c>
      <c r="H563" s="4">
        <f>Table8[[#This Row],[Unit_price]]*Table8[[#This Row],[Quantity_sold]]</f>
        <v>384</v>
      </c>
      <c r="I563" t="str">
        <f>_xlfn.XLOOKUP(Table8[[#This Row],[orderId]],orders[orderID],orders[customerID],"not seen",0)</f>
        <v>VICTE</v>
      </c>
      <c r="J563">
        <f>_xlfn.XLOOKUP(Table8[[#This Row],[orderId]],orders[orderID],orders[employeeID],"not found",0)</f>
        <v>4</v>
      </c>
      <c r="K563" t="str">
        <f>_xlfn.XLOOKUP(Table8[[#This Row],[Employee_id]],employees[employeeID],employees[employeeName],"Not found",0)</f>
        <v>Margaret Peacock</v>
      </c>
      <c r="L563" s="1">
        <f>_xlfn.XLOOKUP(Table8[[#This Row],[orderId]],orders[orderID],orders[orderDate],"not found",0)</f>
        <v>41697</v>
      </c>
      <c r="M563" s="1">
        <f>VLOOKUP(Table8[[#This Row],[orderId]],orders[],6,0)</f>
        <v>41698</v>
      </c>
      <c r="N563">
        <f>Table8[[#This Row],[Shipped date]]-Table8[[#This Row],[order_date]]</f>
        <v>1</v>
      </c>
    </row>
    <row r="564" spans="1:14" x14ac:dyDescent="0.35">
      <c r="A564" s="2">
        <v>10459</v>
      </c>
      <c r="B564" s="11">
        <v>46</v>
      </c>
      <c r="C564" s="5">
        <v>9.6</v>
      </c>
      <c r="D564" s="8">
        <v>20</v>
      </c>
      <c r="E564" s="2" t="str">
        <f>_xlfn.XLOOKUP(B564,products[productID],products[productName],"Not available",0)</f>
        <v>Spegesild</v>
      </c>
      <c r="F564">
        <f>_xlfn.XLOOKUP(B564,products[productID],products[categoryID],"Not found",0)</f>
        <v>8</v>
      </c>
      <c r="G564" t="str">
        <f>_xlfn.XLOOKUP(F564,categories[categoryID],categories[categoryName],"not found",0)</f>
        <v>Seafood</v>
      </c>
      <c r="H564" s="4">
        <f>Table8[[#This Row],[Unit_price]]*Table8[[#This Row],[Quantity_sold]]</f>
        <v>192</v>
      </c>
      <c r="I564" t="str">
        <f>_xlfn.XLOOKUP(Table8[[#This Row],[orderId]],orders[orderID],orders[customerID],"not seen",0)</f>
        <v>VICTE</v>
      </c>
      <c r="J564">
        <f>_xlfn.XLOOKUP(Table8[[#This Row],[orderId]],orders[orderID],orders[employeeID],"not found",0)</f>
        <v>4</v>
      </c>
      <c r="K564" t="str">
        <f>_xlfn.XLOOKUP(Table8[[#This Row],[Employee_id]],employees[employeeID],employees[employeeName],"Not found",0)</f>
        <v>Margaret Peacock</v>
      </c>
      <c r="L564" s="1">
        <f>_xlfn.XLOOKUP(Table8[[#This Row],[orderId]],orders[orderID],orders[orderDate],"not found",0)</f>
        <v>41697</v>
      </c>
      <c r="M564" s="1">
        <f>VLOOKUP(Table8[[#This Row],[orderId]],orders[],6,0)</f>
        <v>41698</v>
      </c>
      <c r="N564">
        <f>Table8[[#This Row],[Shipped date]]-Table8[[#This Row],[order_date]]</f>
        <v>1</v>
      </c>
    </row>
    <row r="565" spans="1:14" x14ac:dyDescent="0.35">
      <c r="A565" s="3">
        <v>10459</v>
      </c>
      <c r="B565" s="12">
        <v>72</v>
      </c>
      <c r="C565" s="6">
        <v>27.8</v>
      </c>
      <c r="D565" s="9">
        <v>40</v>
      </c>
      <c r="E565" s="2" t="str">
        <f>_xlfn.XLOOKUP(B565,products[productID],products[productName],"Not available",0)</f>
        <v>Mozzarella di Giovanni</v>
      </c>
      <c r="F565">
        <f>_xlfn.XLOOKUP(B565,products[productID],products[categoryID],"Not found",0)</f>
        <v>4</v>
      </c>
      <c r="G565" t="str">
        <f>_xlfn.XLOOKUP(F565,categories[categoryID],categories[categoryName],"not found",0)</f>
        <v>Dairy Products</v>
      </c>
      <c r="H565" s="4">
        <f>Table8[[#This Row],[Unit_price]]*Table8[[#This Row],[Quantity_sold]]</f>
        <v>1112</v>
      </c>
      <c r="I565" t="str">
        <f>_xlfn.XLOOKUP(Table8[[#This Row],[orderId]],orders[orderID],orders[customerID],"not seen",0)</f>
        <v>VICTE</v>
      </c>
      <c r="J565">
        <f>_xlfn.XLOOKUP(Table8[[#This Row],[orderId]],orders[orderID],orders[employeeID],"not found",0)</f>
        <v>4</v>
      </c>
      <c r="K565" t="str">
        <f>_xlfn.XLOOKUP(Table8[[#This Row],[Employee_id]],employees[employeeID],employees[employeeName],"Not found",0)</f>
        <v>Margaret Peacock</v>
      </c>
      <c r="L565" s="1">
        <f>_xlfn.XLOOKUP(Table8[[#This Row],[orderId]],orders[orderID],orders[orderDate],"not found",0)</f>
        <v>41697</v>
      </c>
      <c r="M565" s="1">
        <f>VLOOKUP(Table8[[#This Row],[orderId]],orders[],6,0)</f>
        <v>41698</v>
      </c>
      <c r="N565">
        <f>Table8[[#This Row],[Shipped date]]-Table8[[#This Row],[order_date]]</f>
        <v>1</v>
      </c>
    </row>
    <row r="566" spans="1:14" x14ac:dyDescent="0.35">
      <c r="A566" s="2">
        <v>10460</v>
      </c>
      <c r="B566" s="11">
        <v>68</v>
      </c>
      <c r="C566" s="5">
        <v>10</v>
      </c>
      <c r="D566" s="8">
        <v>21</v>
      </c>
      <c r="E566" s="2" t="str">
        <f>_xlfn.XLOOKUP(B566,products[productID],products[productName],"Not available",0)</f>
        <v>Scottish Longbreads</v>
      </c>
      <c r="F566">
        <f>_xlfn.XLOOKUP(B566,products[productID],products[categoryID],"Not found",0)</f>
        <v>3</v>
      </c>
      <c r="G566" t="str">
        <f>_xlfn.XLOOKUP(F566,categories[categoryID],categories[categoryName],"not found",0)</f>
        <v>Confections</v>
      </c>
      <c r="H566" s="4">
        <f>Table8[[#This Row],[Unit_price]]*Table8[[#This Row],[Quantity_sold]]</f>
        <v>210</v>
      </c>
      <c r="I566" t="str">
        <f>_xlfn.XLOOKUP(Table8[[#This Row],[orderId]],orders[orderID],orders[customerID],"not seen",0)</f>
        <v>FOLKO</v>
      </c>
      <c r="J566">
        <f>_xlfn.XLOOKUP(Table8[[#This Row],[orderId]],orders[orderID],orders[employeeID],"not found",0)</f>
        <v>8</v>
      </c>
      <c r="K566" t="str">
        <f>_xlfn.XLOOKUP(Table8[[#This Row],[Employee_id]],employees[employeeID],employees[employeeName],"Not found",0)</f>
        <v>Laura Callahan</v>
      </c>
      <c r="L566" s="1">
        <f>_xlfn.XLOOKUP(Table8[[#This Row],[orderId]],orders[orderID],orders[orderDate],"not found",0)</f>
        <v>41698</v>
      </c>
      <c r="M566" s="1">
        <f>VLOOKUP(Table8[[#This Row],[orderId]],orders[],6,0)</f>
        <v>41701</v>
      </c>
      <c r="N566">
        <f>Table8[[#This Row],[Shipped date]]-Table8[[#This Row],[order_date]]</f>
        <v>3</v>
      </c>
    </row>
    <row r="567" spans="1:14" x14ac:dyDescent="0.35">
      <c r="A567" s="3">
        <v>10460</v>
      </c>
      <c r="B567" s="12">
        <v>75</v>
      </c>
      <c r="C567" s="6">
        <v>6.2</v>
      </c>
      <c r="D567" s="9">
        <v>4</v>
      </c>
      <c r="E567" s="2" t="str">
        <f>_xlfn.XLOOKUP(B567,products[productID],products[productName],"Not available",0)</f>
        <v>Rhönbräu Klosterbier</v>
      </c>
      <c r="F567">
        <f>_xlfn.XLOOKUP(B567,products[productID],products[categoryID],"Not found",0)</f>
        <v>1</v>
      </c>
      <c r="G567" t="str">
        <f>_xlfn.XLOOKUP(F567,categories[categoryID],categories[categoryName],"not found",0)</f>
        <v>Beverages</v>
      </c>
      <c r="H567" s="4">
        <f>Table8[[#This Row],[Unit_price]]*Table8[[#This Row],[Quantity_sold]]</f>
        <v>24.8</v>
      </c>
      <c r="I567" t="str">
        <f>_xlfn.XLOOKUP(Table8[[#This Row],[orderId]],orders[orderID],orders[customerID],"not seen",0)</f>
        <v>FOLKO</v>
      </c>
      <c r="J567">
        <f>_xlfn.XLOOKUP(Table8[[#This Row],[orderId]],orders[orderID],orders[employeeID],"not found",0)</f>
        <v>8</v>
      </c>
      <c r="K567" t="str">
        <f>_xlfn.XLOOKUP(Table8[[#This Row],[Employee_id]],employees[employeeID],employees[employeeName],"Not found",0)</f>
        <v>Laura Callahan</v>
      </c>
      <c r="L567" s="1">
        <f>_xlfn.XLOOKUP(Table8[[#This Row],[orderId]],orders[orderID],orders[orderDate],"not found",0)</f>
        <v>41698</v>
      </c>
      <c r="M567" s="1">
        <f>VLOOKUP(Table8[[#This Row],[orderId]],orders[],6,0)</f>
        <v>41701</v>
      </c>
      <c r="N567">
        <f>Table8[[#This Row],[Shipped date]]-Table8[[#This Row],[order_date]]</f>
        <v>3</v>
      </c>
    </row>
    <row r="568" spans="1:14" x14ac:dyDescent="0.35">
      <c r="A568" s="2">
        <v>10461</v>
      </c>
      <c r="B568" s="11">
        <v>21</v>
      </c>
      <c r="C568" s="5">
        <v>8</v>
      </c>
      <c r="D568" s="8">
        <v>40</v>
      </c>
      <c r="E568" s="2" t="str">
        <f>_xlfn.XLOOKUP(B568,products[productID],products[productName],"Not available",0)</f>
        <v>Sir Rodney's Scones</v>
      </c>
      <c r="F568">
        <f>_xlfn.XLOOKUP(B568,products[productID],products[categoryID],"Not found",0)</f>
        <v>3</v>
      </c>
      <c r="G568" t="str">
        <f>_xlfn.XLOOKUP(F568,categories[categoryID],categories[categoryName],"not found",0)</f>
        <v>Confections</v>
      </c>
      <c r="H568" s="4">
        <f>Table8[[#This Row],[Unit_price]]*Table8[[#This Row],[Quantity_sold]]</f>
        <v>320</v>
      </c>
      <c r="I568" t="str">
        <f>_xlfn.XLOOKUP(Table8[[#This Row],[orderId]],orders[orderID],orders[customerID],"not seen",0)</f>
        <v>LILAS</v>
      </c>
      <c r="J568">
        <f>_xlfn.XLOOKUP(Table8[[#This Row],[orderId]],orders[orderID],orders[employeeID],"not found",0)</f>
        <v>1</v>
      </c>
      <c r="K568" t="str">
        <f>_xlfn.XLOOKUP(Table8[[#This Row],[Employee_id]],employees[employeeID],employees[employeeName],"Not found",0)</f>
        <v>Nancy Davolio</v>
      </c>
      <c r="L568" s="1">
        <f>_xlfn.XLOOKUP(Table8[[#This Row],[orderId]],orders[orderID],orders[orderDate],"not found",0)</f>
        <v>41698</v>
      </c>
      <c r="M568" s="1">
        <f>VLOOKUP(Table8[[#This Row],[orderId]],orders[],6,0)</f>
        <v>41703</v>
      </c>
      <c r="N568">
        <f>Table8[[#This Row],[Shipped date]]-Table8[[#This Row],[order_date]]</f>
        <v>5</v>
      </c>
    </row>
    <row r="569" spans="1:14" x14ac:dyDescent="0.35">
      <c r="A569" s="3">
        <v>10461</v>
      </c>
      <c r="B569" s="12">
        <v>30</v>
      </c>
      <c r="C569" s="6">
        <v>20.7</v>
      </c>
      <c r="D569" s="9">
        <v>28</v>
      </c>
      <c r="E569" s="2" t="str">
        <f>_xlfn.XLOOKUP(B569,products[productID],products[productName],"Not available",0)</f>
        <v>Nord-Ost Matjeshering</v>
      </c>
      <c r="F569">
        <f>_xlfn.XLOOKUP(B569,products[productID],products[categoryID],"Not found",0)</f>
        <v>8</v>
      </c>
      <c r="G569" t="str">
        <f>_xlfn.XLOOKUP(F569,categories[categoryID],categories[categoryName],"not found",0)</f>
        <v>Seafood</v>
      </c>
      <c r="H569" s="4">
        <f>Table8[[#This Row],[Unit_price]]*Table8[[#This Row],[Quantity_sold]]</f>
        <v>579.6</v>
      </c>
      <c r="I569" t="str">
        <f>_xlfn.XLOOKUP(Table8[[#This Row],[orderId]],orders[orderID],orders[customerID],"not seen",0)</f>
        <v>LILAS</v>
      </c>
      <c r="J569">
        <f>_xlfn.XLOOKUP(Table8[[#This Row],[orderId]],orders[orderID],orders[employeeID],"not found",0)</f>
        <v>1</v>
      </c>
      <c r="K569" t="str">
        <f>_xlfn.XLOOKUP(Table8[[#This Row],[Employee_id]],employees[employeeID],employees[employeeName],"Not found",0)</f>
        <v>Nancy Davolio</v>
      </c>
      <c r="L569" s="1">
        <f>_xlfn.XLOOKUP(Table8[[#This Row],[orderId]],orders[orderID],orders[orderDate],"not found",0)</f>
        <v>41698</v>
      </c>
      <c r="M569" s="1">
        <f>VLOOKUP(Table8[[#This Row],[orderId]],orders[],6,0)</f>
        <v>41703</v>
      </c>
      <c r="N569">
        <f>Table8[[#This Row],[Shipped date]]-Table8[[#This Row],[order_date]]</f>
        <v>5</v>
      </c>
    </row>
    <row r="570" spans="1:14" x14ac:dyDescent="0.35">
      <c r="A570" s="2">
        <v>10461</v>
      </c>
      <c r="B570" s="11">
        <v>55</v>
      </c>
      <c r="C570" s="5">
        <v>19.2</v>
      </c>
      <c r="D570" s="8">
        <v>60</v>
      </c>
      <c r="E570" s="2" t="str">
        <f>_xlfn.XLOOKUP(B570,products[productID],products[productName],"Not available",0)</f>
        <v>Pâté chinois</v>
      </c>
      <c r="F570">
        <f>_xlfn.XLOOKUP(B570,products[productID],products[categoryID],"Not found",0)</f>
        <v>6</v>
      </c>
      <c r="G570" t="str">
        <f>_xlfn.XLOOKUP(F570,categories[categoryID],categories[categoryName],"not found",0)</f>
        <v>Meat &amp; Poultry</v>
      </c>
      <c r="H570" s="4">
        <f>Table8[[#This Row],[Unit_price]]*Table8[[#This Row],[Quantity_sold]]</f>
        <v>1152</v>
      </c>
      <c r="I570" t="str">
        <f>_xlfn.XLOOKUP(Table8[[#This Row],[orderId]],orders[orderID],orders[customerID],"not seen",0)</f>
        <v>LILAS</v>
      </c>
      <c r="J570">
        <f>_xlfn.XLOOKUP(Table8[[#This Row],[orderId]],orders[orderID],orders[employeeID],"not found",0)</f>
        <v>1</v>
      </c>
      <c r="K570" t="str">
        <f>_xlfn.XLOOKUP(Table8[[#This Row],[Employee_id]],employees[employeeID],employees[employeeName],"Not found",0)</f>
        <v>Nancy Davolio</v>
      </c>
      <c r="L570" s="1">
        <f>_xlfn.XLOOKUP(Table8[[#This Row],[orderId]],orders[orderID],orders[orderDate],"not found",0)</f>
        <v>41698</v>
      </c>
      <c r="M570" s="1">
        <f>VLOOKUP(Table8[[#This Row],[orderId]],orders[],6,0)</f>
        <v>41703</v>
      </c>
      <c r="N570">
        <f>Table8[[#This Row],[Shipped date]]-Table8[[#This Row],[order_date]]</f>
        <v>5</v>
      </c>
    </row>
    <row r="571" spans="1:14" x14ac:dyDescent="0.35">
      <c r="A571" s="3">
        <v>10462</v>
      </c>
      <c r="B571" s="12">
        <v>13</v>
      </c>
      <c r="C571" s="6">
        <v>4.8</v>
      </c>
      <c r="D571" s="9">
        <v>1</v>
      </c>
      <c r="E571" s="2" t="str">
        <f>_xlfn.XLOOKUP(B571,products[productID],products[productName],"Not available",0)</f>
        <v>Konbu</v>
      </c>
      <c r="F571">
        <f>_xlfn.XLOOKUP(B571,products[productID],products[categoryID],"Not found",0)</f>
        <v>8</v>
      </c>
      <c r="G571" t="str">
        <f>_xlfn.XLOOKUP(F571,categories[categoryID],categories[categoryName],"not found",0)</f>
        <v>Seafood</v>
      </c>
      <c r="H571" s="4">
        <f>Table8[[#This Row],[Unit_price]]*Table8[[#This Row],[Quantity_sold]]</f>
        <v>4.8</v>
      </c>
      <c r="I571" t="str">
        <f>_xlfn.XLOOKUP(Table8[[#This Row],[orderId]],orders[orderID],orders[customerID],"not seen",0)</f>
        <v>CONSH</v>
      </c>
      <c r="J571">
        <f>_xlfn.XLOOKUP(Table8[[#This Row],[orderId]],orders[orderID],orders[employeeID],"not found",0)</f>
        <v>2</v>
      </c>
      <c r="K571" t="str">
        <f>_xlfn.XLOOKUP(Table8[[#This Row],[Employee_id]],employees[employeeID],employees[employeeName],"Not found",0)</f>
        <v>Andrew Fuller</v>
      </c>
      <c r="L571" s="1">
        <f>_xlfn.XLOOKUP(Table8[[#This Row],[orderId]],orders[orderID],orders[orderDate],"not found",0)</f>
        <v>41701</v>
      </c>
      <c r="M571" s="1">
        <f>VLOOKUP(Table8[[#This Row],[orderId]],orders[],6,0)</f>
        <v>41716</v>
      </c>
      <c r="N571">
        <f>Table8[[#This Row],[Shipped date]]-Table8[[#This Row],[order_date]]</f>
        <v>15</v>
      </c>
    </row>
    <row r="572" spans="1:14" x14ac:dyDescent="0.35">
      <c r="A572" s="2">
        <v>10462</v>
      </c>
      <c r="B572" s="11">
        <v>23</v>
      </c>
      <c r="C572" s="5">
        <v>7.2</v>
      </c>
      <c r="D572" s="8">
        <v>21</v>
      </c>
      <c r="E572" s="2" t="str">
        <f>_xlfn.XLOOKUP(B572,products[productID],products[productName],"Not available",0)</f>
        <v>Tunnbröd</v>
      </c>
      <c r="F572">
        <f>_xlfn.XLOOKUP(B572,products[productID],products[categoryID],"Not found",0)</f>
        <v>5</v>
      </c>
      <c r="G572" t="str">
        <f>_xlfn.XLOOKUP(F572,categories[categoryID],categories[categoryName],"not found",0)</f>
        <v>Grains &amp; Cereals</v>
      </c>
      <c r="H572" s="4">
        <f>Table8[[#This Row],[Unit_price]]*Table8[[#This Row],[Quantity_sold]]</f>
        <v>151.20000000000002</v>
      </c>
      <c r="I572" t="str">
        <f>_xlfn.XLOOKUP(Table8[[#This Row],[orderId]],orders[orderID],orders[customerID],"not seen",0)</f>
        <v>CONSH</v>
      </c>
      <c r="J572">
        <f>_xlfn.XLOOKUP(Table8[[#This Row],[orderId]],orders[orderID],orders[employeeID],"not found",0)</f>
        <v>2</v>
      </c>
      <c r="K572" t="str">
        <f>_xlfn.XLOOKUP(Table8[[#This Row],[Employee_id]],employees[employeeID],employees[employeeName],"Not found",0)</f>
        <v>Andrew Fuller</v>
      </c>
      <c r="L572" s="1">
        <f>_xlfn.XLOOKUP(Table8[[#This Row],[orderId]],orders[orderID],orders[orderDate],"not found",0)</f>
        <v>41701</v>
      </c>
      <c r="M572" s="1">
        <f>VLOOKUP(Table8[[#This Row],[orderId]],orders[],6,0)</f>
        <v>41716</v>
      </c>
      <c r="N572">
        <f>Table8[[#This Row],[Shipped date]]-Table8[[#This Row],[order_date]]</f>
        <v>15</v>
      </c>
    </row>
    <row r="573" spans="1:14" x14ac:dyDescent="0.35">
      <c r="A573" s="3">
        <v>10463</v>
      </c>
      <c r="B573" s="12">
        <v>19</v>
      </c>
      <c r="C573" s="6">
        <v>7.3</v>
      </c>
      <c r="D573" s="9">
        <v>21</v>
      </c>
      <c r="E573" s="2" t="str">
        <f>_xlfn.XLOOKUP(B573,products[productID],products[productName],"Not available",0)</f>
        <v>Teatime Chocolate Biscuits</v>
      </c>
      <c r="F573">
        <f>_xlfn.XLOOKUP(B573,products[productID],products[categoryID],"Not found",0)</f>
        <v>3</v>
      </c>
      <c r="G573" t="str">
        <f>_xlfn.XLOOKUP(F573,categories[categoryID],categories[categoryName],"not found",0)</f>
        <v>Confections</v>
      </c>
      <c r="H573" s="4">
        <f>Table8[[#This Row],[Unit_price]]*Table8[[#This Row],[Quantity_sold]]</f>
        <v>153.29999999999998</v>
      </c>
      <c r="I573" t="str">
        <f>_xlfn.XLOOKUP(Table8[[#This Row],[orderId]],orders[orderID],orders[customerID],"not seen",0)</f>
        <v>SUPRD</v>
      </c>
      <c r="J573">
        <f>_xlfn.XLOOKUP(Table8[[#This Row],[orderId]],orders[orderID],orders[employeeID],"not found",0)</f>
        <v>5</v>
      </c>
      <c r="K573" t="str">
        <f>_xlfn.XLOOKUP(Table8[[#This Row],[Employee_id]],employees[employeeID],employees[employeeName],"Not found",0)</f>
        <v>Steven Buchanan</v>
      </c>
      <c r="L573" s="1">
        <f>_xlfn.XLOOKUP(Table8[[#This Row],[orderId]],orders[orderID],orders[orderDate],"not found",0)</f>
        <v>41702</v>
      </c>
      <c r="M573" s="1">
        <f>VLOOKUP(Table8[[#This Row],[orderId]],orders[],6,0)</f>
        <v>41704</v>
      </c>
      <c r="N573">
        <f>Table8[[#This Row],[Shipped date]]-Table8[[#This Row],[order_date]]</f>
        <v>2</v>
      </c>
    </row>
    <row r="574" spans="1:14" x14ac:dyDescent="0.35">
      <c r="A574" s="2">
        <v>10463</v>
      </c>
      <c r="B574" s="11">
        <v>42</v>
      </c>
      <c r="C574" s="5">
        <v>11.2</v>
      </c>
      <c r="D574" s="8">
        <v>50</v>
      </c>
      <c r="E574" s="2" t="str">
        <f>_xlfn.XLOOKUP(B574,products[productID],products[productName],"Not available",0)</f>
        <v>Singaporean Hokkien Fried Mee</v>
      </c>
      <c r="F574">
        <f>_xlfn.XLOOKUP(B574,products[productID],products[categoryID],"Not found",0)</f>
        <v>5</v>
      </c>
      <c r="G574" t="str">
        <f>_xlfn.XLOOKUP(F574,categories[categoryID],categories[categoryName],"not found",0)</f>
        <v>Grains &amp; Cereals</v>
      </c>
      <c r="H574" s="4">
        <f>Table8[[#This Row],[Unit_price]]*Table8[[#This Row],[Quantity_sold]]</f>
        <v>560</v>
      </c>
      <c r="I574" t="str">
        <f>_xlfn.XLOOKUP(Table8[[#This Row],[orderId]],orders[orderID],orders[customerID],"not seen",0)</f>
        <v>SUPRD</v>
      </c>
      <c r="J574">
        <f>_xlfn.XLOOKUP(Table8[[#This Row],[orderId]],orders[orderID],orders[employeeID],"not found",0)</f>
        <v>5</v>
      </c>
      <c r="K574" t="str">
        <f>_xlfn.XLOOKUP(Table8[[#This Row],[Employee_id]],employees[employeeID],employees[employeeName],"Not found",0)</f>
        <v>Steven Buchanan</v>
      </c>
      <c r="L574" s="1">
        <f>_xlfn.XLOOKUP(Table8[[#This Row],[orderId]],orders[orderID],orders[orderDate],"not found",0)</f>
        <v>41702</v>
      </c>
      <c r="M574" s="1">
        <f>VLOOKUP(Table8[[#This Row],[orderId]],orders[],6,0)</f>
        <v>41704</v>
      </c>
      <c r="N574">
        <f>Table8[[#This Row],[Shipped date]]-Table8[[#This Row],[order_date]]</f>
        <v>2</v>
      </c>
    </row>
    <row r="575" spans="1:14" x14ac:dyDescent="0.35">
      <c r="A575" s="3">
        <v>10464</v>
      </c>
      <c r="B575" s="12">
        <v>4</v>
      </c>
      <c r="C575" s="6">
        <v>17.600000000000001</v>
      </c>
      <c r="D575" s="9">
        <v>16</v>
      </c>
      <c r="E575" s="2" t="str">
        <f>_xlfn.XLOOKUP(B575,products[productID],products[productName],"Not available",0)</f>
        <v>Chef Anton's Cajun Seasoning</v>
      </c>
      <c r="F575">
        <f>_xlfn.XLOOKUP(B575,products[productID],products[categoryID],"Not found",0)</f>
        <v>2</v>
      </c>
      <c r="G575" t="str">
        <f>_xlfn.XLOOKUP(F575,categories[categoryID],categories[categoryName],"not found",0)</f>
        <v>Condiments</v>
      </c>
      <c r="H575" s="4">
        <f>Table8[[#This Row],[Unit_price]]*Table8[[#This Row],[Quantity_sold]]</f>
        <v>281.60000000000002</v>
      </c>
      <c r="I575" t="str">
        <f>_xlfn.XLOOKUP(Table8[[#This Row],[orderId]],orders[orderID],orders[customerID],"not seen",0)</f>
        <v>FURIB</v>
      </c>
      <c r="J575">
        <f>_xlfn.XLOOKUP(Table8[[#This Row],[orderId]],orders[orderID],orders[employeeID],"not found",0)</f>
        <v>4</v>
      </c>
      <c r="K575" t="str">
        <f>_xlfn.XLOOKUP(Table8[[#This Row],[Employee_id]],employees[employeeID],employees[employeeName],"Not found",0)</f>
        <v>Margaret Peacock</v>
      </c>
      <c r="L575" s="1">
        <f>_xlfn.XLOOKUP(Table8[[#This Row],[orderId]],orders[orderID],orders[orderDate],"not found",0)</f>
        <v>41702</v>
      </c>
      <c r="M575" s="1">
        <f>VLOOKUP(Table8[[#This Row],[orderId]],orders[],6,0)</f>
        <v>41712</v>
      </c>
      <c r="N575">
        <f>Table8[[#This Row],[Shipped date]]-Table8[[#This Row],[order_date]]</f>
        <v>10</v>
      </c>
    </row>
    <row r="576" spans="1:14" x14ac:dyDescent="0.35">
      <c r="A576" s="2">
        <v>10464</v>
      </c>
      <c r="B576" s="11">
        <v>43</v>
      </c>
      <c r="C576" s="5">
        <v>36.799999999999997</v>
      </c>
      <c r="D576" s="8">
        <v>3</v>
      </c>
      <c r="E576" s="2" t="str">
        <f>_xlfn.XLOOKUP(B576,products[productID],products[productName],"Not available",0)</f>
        <v>Ipoh Coffee</v>
      </c>
      <c r="F576">
        <f>_xlfn.XLOOKUP(B576,products[productID],products[categoryID],"Not found",0)</f>
        <v>1</v>
      </c>
      <c r="G576" t="str">
        <f>_xlfn.XLOOKUP(F576,categories[categoryID],categories[categoryName],"not found",0)</f>
        <v>Beverages</v>
      </c>
      <c r="H576" s="4">
        <f>Table8[[#This Row],[Unit_price]]*Table8[[#This Row],[Quantity_sold]]</f>
        <v>110.39999999999999</v>
      </c>
      <c r="I576" t="str">
        <f>_xlfn.XLOOKUP(Table8[[#This Row],[orderId]],orders[orderID],orders[customerID],"not seen",0)</f>
        <v>FURIB</v>
      </c>
      <c r="J576">
        <f>_xlfn.XLOOKUP(Table8[[#This Row],[orderId]],orders[orderID],orders[employeeID],"not found",0)</f>
        <v>4</v>
      </c>
      <c r="K576" t="str">
        <f>_xlfn.XLOOKUP(Table8[[#This Row],[Employee_id]],employees[employeeID],employees[employeeName],"Not found",0)</f>
        <v>Margaret Peacock</v>
      </c>
      <c r="L576" s="1">
        <f>_xlfn.XLOOKUP(Table8[[#This Row],[orderId]],orders[orderID],orders[orderDate],"not found",0)</f>
        <v>41702</v>
      </c>
      <c r="M576" s="1">
        <f>VLOOKUP(Table8[[#This Row],[orderId]],orders[],6,0)</f>
        <v>41712</v>
      </c>
      <c r="N576">
        <f>Table8[[#This Row],[Shipped date]]-Table8[[#This Row],[order_date]]</f>
        <v>10</v>
      </c>
    </row>
    <row r="577" spans="1:14" x14ac:dyDescent="0.35">
      <c r="A577" s="3">
        <v>10464</v>
      </c>
      <c r="B577" s="12">
        <v>56</v>
      </c>
      <c r="C577" s="6">
        <v>30.4</v>
      </c>
      <c r="D577" s="9">
        <v>30</v>
      </c>
      <c r="E577" s="2" t="str">
        <f>_xlfn.XLOOKUP(B577,products[productID],products[productName],"Not available",0)</f>
        <v>Gnocchi di nonna Alice</v>
      </c>
      <c r="F577">
        <f>_xlfn.XLOOKUP(B577,products[productID],products[categoryID],"Not found",0)</f>
        <v>5</v>
      </c>
      <c r="G577" t="str">
        <f>_xlfn.XLOOKUP(F577,categories[categoryID],categories[categoryName],"not found",0)</f>
        <v>Grains &amp; Cereals</v>
      </c>
      <c r="H577" s="4">
        <f>Table8[[#This Row],[Unit_price]]*Table8[[#This Row],[Quantity_sold]]</f>
        <v>912</v>
      </c>
      <c r="I577" t="str">
        <f>_xlfn.XLOOKUP(Table8[[#This Row],[orderId]],orders[orderID],orders[customerID],"not seen",0)</f>
        <v>FURIB</v>
      </c>
      <c r="J577">
        <f>_xlfn.XLOOKUP(Table8[[#This Row],[orderId]],orders[orderID],orders[employeeID],"not found",0)</f>
        <v>4</v>
      </c>
      <c r="K577" t="str">
        <f>_xlfn.XLOOKUP(Table8[[#This Row],[Employee_id]],employees[employeeID],employees[employeeName],"Not found",0)</f>
        <v>Margaret Peacock</v>
      </c>
      <c r="L577" s="1">
        <f>_xlfn.XLOOKUP(Table8[[#This Row],[orderId]],orders[orderID],orders[orderDate],"not found",0)</f>
        <v>41702</v>
      </c>
      <c r="M577" s="1">
        <f>VLOOKUP(Table8[[#This Row],[orderId]],orders[],6,0)</f>
        <v>41712</v>
      </c>
      <c r="N577">
        <f>Table8[[#This Row],[Shipped date]]-Table8[[#This Row],[order_date]]</f>
        <v>10</v>
      </c>
    </row>
    <row r="578" spans="1:14" x14ac:dyDescent="0.35">
      <c r="A578" s="2">
        <v>10464</v>
      </c>
      <c r="B578" s="11">
        <v>60</v>
      </c>
      <c r="C578" s="5">
        <v>27.2</v>
      </c>
      <c r="D578" s="8">
        <v>20</v>
      </c>
      <c r="E578" s="2" t="str">
        <f>_xlfn.XLOOKUP(B578,products[productID],products[productName],"Not available",0)</f>
        <v>Camembert Pierrot</v>
      </c>
      <c r="F578">
        <f>_xlfn.XLOOKUP(B578,products[productID],products[categoryID],"Not found",0)</f>
        <v>4</v>
      </c>
      <c r="G578" t="str">
        <f>_xlfn.XLOOKUP(F578,categories[categoryID],categories[categoryName],"not found",0)</f>
        <v>Dairy Products</v>
      </c>
      <c r="H578" s="4">
        <f>Table8[[#This Row],[Unit_price]]*Table8[[#This Row],[Quantity_sold]]</f>
        <v>544</v>
      </c>
      <c r="I578" t="str">
        <f>_xlfn.XLOOKUP(Table8[[#This Row],[orderId]],orders[orderID],orders[customerID],"not seen",0)</f>
        <v>FURIB</v>
      </c>
      <c r="J578">
        <f>_xlfn.XLOOKUP(Table8[[#This Row],[orderId]],orders[orderID],orders[employeeID],"not found",0)</f>
        <v>4</v>
      </c>
      <c r="K578" t="str">
        <f>_xlfn.XLOOKUP(Table8[[#This Row],[Employee_id]],employees[employeeID],employees[employeeName],"Not found",0)</f>
        <v>Margaret Peacock</v>
      </c>
      <c r="L578" s="1">
        <f>_xlfn.XLOOKUP(Table8[[#This Row],[orderId]],orders[orderID],orders[orderDate],"not found",0)</f>
        <v>41702</v>
      </c>
      <c r="M578" s="1">
        <f>VLOOKUP(Table8[[#This Row],[orderId]],orders[],6,0)</f>
        <v>41712</v>
      </c>
      <c r="N578">
        <f>Table8[[#This Row],[Shipped date]]-Table8[[#This Row],[order_date]]</f>
        <v>10</v>
      </c>
    </row>
    <row r="579" spans="1:14" x14ac:dyDescent="0.35">
      <c r="A579" s="3">
        <v>10465</v>
      </c>
      <c r="B579" s="12">
        <v>24</v>
      </c>
      <c r="C579" s="6">
        <v>3.6</v>
      </c>
      <c r="D579" s="9">
        <v>25</v>
      </c>
      <c r="E579" s="2" t="str">
        <f>_xlfn.XLOOKUP(B579,products[productID],products[productName],"Not available",0)</f>
        <v>Guarana Fantastica</v>
      </c>
      <c r="F579">
        <f>_xlfn.XLOOKUP(B579,products[productID],products[categoryID],"Not found",0)</f>
        <v>1</v>
      </c>
      <c r="G579" t="str">
        <f>_xlfn.XLOOKUP(F579,categories[categoryID],categories[categoryName],"not found",0)</f>
        <v>Beverages</v>
      </c>
      <c r="H579" s="4">
        <f>Table8[[#This Row],[Unit_price]]*Table8[[#This Row],[Quantity_sold]]</f>
        <v>90</v>
      </c>
      <c r="I579" t="str">
        <f>_xlfn.XLOOKUP(Table8[[#This Row],[orderId]],orders[orderID],orders[customerID],"not seen",0)</f>
        <v>VAFFE</v>
      </c>
      <c r="J579">
        <f>_xlfn.XLOOKUP(Table8[[#This Row],[orderId]],orders[orderID],orders[employeeID],"not found",0)</f>
        <v>1</v>
      </c>
      <c r="K579" t="str">
        <f>_xlfn.XLOOKUP(Table8[[#This Row],[Employee_id]],employees[employeeID],employees[employeeName],"Not found",0)</f>
        <v>Nancy Davolio</v>
      </c>
      <c r="L579" s="1">
        <f>_xlfn.XLOOKUP(Table8[[#This Row],[orderId]],orders[orderID],orders[orderDate],"not found",0)</f>
        <v>41703</v>
      </c>
      <c r="M579" s="1">
        <f>VLOOKUP(Table8[[#This Row],[orderId]],orders[],6,0)</f>
        <v>41712</v>
      </c>
      <c r="N579">
        <f>Table8[[#This Row],[Shipped date]]-Table8[[#This Row],[order_date]]</f>
        <v>9</v>
      </c>
    </row>
    <row r="580" spans="1:14" x14ac:dyDescent="0.35">
      <c r="A580" s="2">
        <v>10465</v>
      </c>
      <c r="B580" s="11">
        <v>29</v>
      </c>
      <c r="C580" s="5">
        <v>99</v>
      </c>
      <c r="D580" s="8">
        <v>18</v>
      </c>
      <c r="E580" s="2" t="str">
        <f>_xlfn.XLOOKUP(B580,products[productID],products[productName],"Not available",0)</f>
        <v>Thüringer Rostbratwurst</v>
      </c>
      <c r="F580">
        <f>_xlfn.XLOOKUP(B580,products[productID],products[categoryID],"Not found",0)</f>
        <v>6</v>
      </c>
      <c r="G580" t="str">
        <f>_xlfn.XLOOKUP(F580,categories[categoryID],categories[categoryName],"not found",0)</f>
        <v>Meat &amp; Poultry</v>
      </c>
      <c r="H580" s="4">
        <f>Table8[[#This Row],[Unit_price]]*Table8[[#This Row],[Quantity_sold]]</f>
        <v>1782</v>
      </c>
      <c r="I580" t="str">
        <f>_xlfn.XLOOKUP(Table8[[#This Row],[orderId]],orders[orderID],orders[customerID],"not seen",0)</f>
        <v>VAFFE</v>
      </c>
      <c r="J580">
        <f>_xlfn.XLOOKUP(Table8[[#This Row],[orderId]],orders[orderID],orders[employeeID],"not found",0)</f>
        <v>1</v>
      </c>
      <c r="K580" t="str">
        <f>_xlfn.XLOOKUP(Table8[[#This Row],[Employee_id]],employees[employeeID],employees[employeeName],"Not found",0)</f>
        <v>Nancy Davolio</v>
      </c>
      <c r="L580" s="1">
        <f>_xlfn.XLOOKUP(Table8[[#This Row],[orderId]],orders[orderID],orders[orderDate],"not found",0)</f>
        <v>41703</v>
      </c>
      <c r="M580" s="1">
        <f>VLOOKUP(Table8[[#This Row],[orderId]],orders[],6,0)</f>
        <v>41712</v>
      </c>
      <c r="N580">
        <f>Table8[[#This Row],[Shipped date]]-Table8[[#This Row],[order_date]]</f>
        <v>9</v>
      </c>
    </row>
    <row r="581" spans="1:14" x14ac:dyDescent="0.35">
      <c r="A581" s="3">
        <v>10465</v>
      </c>
      <c r="B581" s="12">
        <v>40</v>
      </c>
      <c r="C581" s="6">
        <v>14.7</v>
      </c>
      <c r="D581" s="9">
        <v>20</v>
      </c>
      <c r="E581" s="2" t="str">
        <f>_xlfn.XLOOKUP(B581,products[productID],products[productName],"Not available",0)</f>
        <v>Boston Crab Meat</v>
      </c>
      <c r="F581">
        <f>_xlfn.XLOOKUP(B581,products[productID],products[categoryID],"Not found",0)</f>
        <v>8</v>
      </c>
      <c r="G581" t="str">
        <f>_xlfn.XLOOKUP(F581,categories[categoryID],categories[categoryName],"not found",0)</f>
        <v>Seafood</v>
      </c>
      <c r="H581" s="4">
        <f>Table8[[#This Row],[Unit_price]]*Table8[[#This Row],[Quantity_sold]]</f>
        <v>294</v>
      </c>
      <c r="I581" t="str">
        <f>_xlfn.XLOOKUP(Table8[[#This Row],[orderId]],orders[orderID],orders[customerID],"not seen",0)</f>
        <v>VAFFE</v>
      </c>
      <c r="J581">
        <f>_xlfn.XLOOKUP(Table8[[#This Row],[orderId]],orders[orderID],orders[employeeID],"not found",0)</f>
        <v>1</v>
      </c>
      <c r="K581" t="str">
        <f>_xlfn.XLOOKUP(Table8[[#This Row],[Employee_id]],employees[employeeID],employees[employeeName],"Not found",0)</f>
        <v>Nancy Davolio</v>
      </c>
      <c r="L581" s="1">
        <f>_xlfn.XLOOKUP(Table8[[#This Row],[orderId]],orders[orderID],orders[orderDate],"not found",0)</f>
        <v>41703</v>
      </c>
      <c r="M581" s="1">
        <f>VLOOKUP(Table8[[#This Row],[orderId]],orders[],6,0)</f>
        <v>41712</v>
      </c>
      <c r="N581">
        <f>Table8[[#This Row],[Shipped date]]-Table8[[#This Row],[order_date]]</f>
        <v>9</v>
      </c>
    </row>
    <row r="582" spans="1:14" x14ac:dyDescent="0.35">
      <c r="A582" s="2">
        <v>10465</v>
      </c>
      <c r="B582" s="11">
        <v>45</v>
      </c>
      <c r="C582" s="5">
        <v>7.6</v>
      </c>
      <c r="D582" s="8">
        <v>30</v>
      </c>
      <c r="E582" s="2" t="str">
        <f>_xlfn.XLOOKUP(B582,products[productID],products[productName],"Not available",0)</f>
        <v>Rogede sild</v>
      </c>
      <c r="F582">
        <f>_xlfn.XLOOKUP(B582,products[productID],products[categoryID],"Not found",0)</f>
        <v>8</v>
      </c>
      <c r="G582" t="str">
        <f>_xlfn.XLOOKUP(F582,categories[categoryID],categories[categoryName],"not found",0)</f>
        <v>Seafood</v>
      </c>
      <c r="H582" s="4">
        <f>Table8[[#This Row],[Unit_price]]*Table8[[#This Row],[Quantity_sold]]</f>
        <v>228</v>
      </c>
      <c r="I582" t="str">
        <f>_xlfn.XLOOKUP(Table8[[#This Row],[orderId]],orders[orderID],orders[customerID],"not seen",0)</f>
        <v>VAFFE</v>
      </c>
      <c r="J582">
        <f>_xlfn.XLOOKUP(Table8[[#This Row],[orderId]],orders[orderID],orders[employeeID],"not found",0)</f>
        <v>1</v>
      </c>
      <c r="K582" t="str">
        <f>_xlfn.XLOOKUP(Table8[[#This Row],[Employee_id]],employees[employeeID],employees[employeeName],"Not found",0)</f>
        <v>Nancy Davolio</v>
      </c>
      <c r="L582" s="1">
        <f>_xlfn.XLOOKUP(Table8[[#This Row],[orderId]],orders[orderID],orders[orderDate],"not found",0)</f>
        <v>41703</v>
      </c>
      <c r="M582" s="1">
        <f>VLOOKUP(Table8[[#This Row],[orderId]],orders[],6,0)</f>
        <v>41712</v>
      </c>
      <c r="N582">
        <f>Table8[[#This Row],[Shipped date]]-Table8[[#This Row],[order_date]]</f>
        <v>9</v>
      </c>
    </row>
    <row r="583" spans="1:14" x14ac:dyDescent="0.35">
      <c r="A583" s="3">
        <v>10465</v>
      </c>
      <c r="B583" s="12">
        <v>50</v>
      </c>
      <c r="C583" s="6">
        <v>13</v>
      </c>
      <c r="D583" s="9">
        <v>25</v>
      </c>
      <c r="E583" s="2" t="str">
        <f>_xlfn.XLOOKUP(B583,products[productID],products[productName],"Not available",0)</f>
        <v>Valkoinen suklaa</v>
      </c>
      <c r="F583">
        <f>_xlfn.XLOOKUP(B583,products[productID],products[categoryID],"Not found",0)</f>
        <v>3</v>
      </c>
      <c r="G583" t="str">
        <f>_xlfn.XLOOKUP(F583,categories[categoryID],categories[categoryName],"not found",0)</f>
        <v>Confections</v>
      </c>
      <c r="H583" s="4">
        <f>Table8[[#This Row],[Unit_price]]*Table8[[#This Row],[Quantity_sold]]</f>
        <v>325</v>
      </c>
      <c r="I583" t="str">
        <f>_xlfn.XLOOKUP(Table8[[#This Row],[orderId]],orders[orderID],orders[customerID],"not seen",0)</f>
        <v>VAFFE</v>
      </c>
      <c r="J583">
        <f>_xlfn.XLOOKUP(Table8[[#This Row],[orderId]],orders[orderID],orders[employeeID],"not found",0)</f>
        <v>1</v>
      </c>
      <c r="K583" t="str">
        <f>_xlfn.XLOOKUP(Table8[[#This Row],[Employee_id]],employees[employeeID],employees[employeeName],"Not found",0)</f>
        <v>Nancy Davolio</v>
      </c>
      <c r="L583" s="1">
        <f>_xlfn.XLOOKUP(Table8[[#This Row],[orderId]],orders[orderID],orders[orderDate],"not found",0)</f>
        <v>41703</v>
      </c>
      <c r="M583" s="1">
        <f>VLOOKUP(Table8[[#This Row],[orderId]],orders[],6,0)</f>
        <v>41712</v>
      </c>
      <c r="N583">
        <f>Table8[[#This Row],[Shipped date]]-Table8[[#This Row],[order_date]]</f>
        <v>9</v>
      </c>
    </row>
    <row r="584" spans="1:14" x14ac:dyDescent="0.35">
      <c r="A584" s="2">
        <v>10466</v>
      </c>
      <c r="B584" s="11">
        <v>11</v>
      </c>
      <c r="C584" s="5">
        <v>16.8</v>
      </c>
      <c r="D584" s="8">
        <v>10</v>
      </c>
      <c r="E584" s="2" t="str">
        <f>_xlfn.XLOOKUP(B584,products[productID],products[productName],"Not available",0)</f>
        <v>Queso Cabrales</v>
      </c>
      <c r="F584">
        <f>_xlfn.XLOOKUP(B584,products[productID],products[categoryID],"Not found",0)</f>
        <v>4</v>
      </c>
      <c r="G584" t="str">
        <f>_xlfn.XLOOKUP(F584,categories[categoryID],categories[categoryName],"not found",0)</f>
        <v>Dairy Products</v>
      </c>
      <c r="H584" s="4">
        <f>Table8[[#This Row],[Unit_price]]*Table8[[#This Row],[Quantity_sold]]</f>
        <v>168</v>
      </c>
      <c r="I584" t="str">
        <f>_xlfn.XLOOKUP(Table8[[#This Row],[orderId]],orders[orderID],orders[customerID],"not seen",0)</f>
        <v>COMMI</v>
      </c>
      <c r="J584">
        <f>_xlfn.XLOOKUP(Table8[[#This Row],[orderId]],orders[orderID],orders[employeeID],"not found",0)</f>
        <v>4</v>
      </c>
      <c r="K584" t="str">
        <f>_xlfn.XLOOKUP(Table8[[#This Row],[Employee_id]],employees[employeeID],employees[employeeName],"Not found",0)</f>
        <v>Margaret Peacock</v>
      </c>
      <c r="L584" s="1">
        <f>_xlfn.XLOOKUP(Table8[[#This Row],[orderId]],orders[orderID],orders[orderDate],"not found",0)</f>
        <v>41704</v>
      </c>
      <c r="M584" s="1">
        <f>VLOOKUP(Table8[[#This Row],[orderId]],orders[],6,0)</f>
        <v>41711</v>
      </c>
      <c r="N584">
        <f>Table8[[#This Row],[Shipped date]]-Table8[[#This Row],[order_date]]</f>
        <v>7</v>
      </c>
    </row>
    <row r="585" spans="1:14" x14ac:dyDescent="0.35">
      <c r="A585" s="3">
        <v>10466</v>
      </c>
      <c r="B585" s="12">
        <v>46</v>
      </c>
      <c r="C585" s="6">
        <v>9.6</v>
      </c>
      <c r="D585" s="9">
        <v>5</v>
      </c>
      <c r="E585" s="2" t="str">
        <f>_xlfn.XLOOKUP(B585,products[productID],products[productName],"Not available",0)</f>
        <v>Spegesild</v>
      </c>
      <c r="F585">
        <f>_xlfn.XLOOKUP(B585,products[productID],products[categoryID],"Not found",0)</f>
        <v>8</v>
      </c>
      <c r="G585" t="str">
        <f>_xlfn.XLOOKUP(F585,categories[categoryID],categories[categoryName],"not found",0)</f>
        <v>Seafood</v>
      </c>
      <c r="H585" s="4">
        <f>Table8[[#This Row],[Unit_price]]*Table8[[#This Row],[Quantity_sold]]</f>
        <v>48</v>
      </c>
      <c r="I585" t="str">
        <f>_xlfn.XLOOKUP(Table8[[#This Row],[orderId]],orders[orderID],orders[customerID],"not seen",0)</f>
        <v>COMMI</v>
      </c>
      <c r="J585">
        <f>_xlfn.XLOOKUP(Table8[[#This Row],[orderId]],orders[orderID],orders[employeeID],"not found",0)</f>
        <v>4</v>
      </c>
      <c r="K585" t="str">
        <f>_xlfn.XLOOKUP(Table8[[#This Row],[Employee_id]],employees[employeeID],employees[employeeName],"Not found",0)</f>
        <v>Margaret Peacock</v>
      </c>
      <c r="L585" s="1">
        <f>_xlfn.XLOOKUP(Table8[[#This Row],[orderId]],orders[orderID],orders[orderDate],"not found",0)</f>
        <v>41704</v>
      </c>
      <c r="M585" s="1">
        <f>VLOOKUP(Table8[[#This Row],[orderId]],orders[],6,0)</f>
        <v>41711</v>
      </c>
      <c r="N585">
        <f>Table8[[#This Row],[Shipped date]]-Table8[[#This Row],[order_date]]</f>
        <v>7</v>
      </c>
    </row>
    <row r="586" spans="1:14" x14ac:dyDescent="0.35">
      <c r="A586" s="2">
        <v>10467</v>
      </c>
      <c r="B586" s="11">
        <v>24</v>
      </c>
      <c r="C586" s="5">
        <v>3.6</v>
      </c>
      <c r="D586" s="8">
        <v>28</v>
      </c>
      <c r="E586" s="2" t="str">
        <f>_xlfn.XLOOKUP(B586,products[productID],products[productName],"Not available",0)</f>
        <v>Guarana Fantastica</v>
      </c>
      <c r="F586">
        <f>_xlfn.XLOOKUP(B586,products[productID],products[categoryID],"Not found",0)</f>
        <v>1</v>
      </c>
      <c r="G586" t="str">
        <f>_xlfn.XLOOKUP(F586,categories[categoryID],categories[categoryName],"not found",0)</f>
        <v>Beverages</v>
      </c>
      <c r="H586" s="4">
        <f>Table8[[#This Row],[Unit_price]]*Table8[[#This Row],[Quantity_sold]]</f>
        <v>100.8</v>
      </c>
      <c r="I586" t="str">
        <f>_xlfn.XLOOKUP(Table8[[#This Row],[orderId]],orders[orderID],orders[customerID],"not seen",0)</f>
        <v>MAGAA</v>
      </c>
      <c r="J586">
        <f>_xlfn.XLOOKUP(Table8[[#This Row],[orderId]],orders[orderID],orders[employeeID],"not found",0)</f>
        <v>8</v>
      </c>
      <c r="K586" t="str">
        <f>_xlfn.XLOOKUP(Table8[[#This Row],[Employee_id]],employees[employeeID],employees[employeeName],"Not found",0)</f>
        <v>Laura Callahan</v>
      </c>
      <c r="L586" s="1">
        <f>_xlfn.XLOOKUP(Table8[[#This Row],[orderId]],orders[orderID],orders[orderDate],"not found",0)</f>
        <v>41704</v>
      </c>
      <c r="M586" s="1">
        <f>VLOOKUP(Table8[[#This Row],[orderId]],orders[],6,0)</f>
        <v>41709</v>
      </c>
      <c r="N586">
        <f>Table8[[#This Row],[Shipped date]]-Table8[[#This Row],[order_date]]</f>
        <v>5</v>
      </c>
    </row>
    <row r="587" spans="1:14" x14ac:dyDescent="0.35">
      <c r="A587" s="3">
        <v>10467</v>
      </c>
      <c r="B587" s="12">
        <v>25</v>
      </c>
      <c r="C587" s="6">
        <v>11.2</v>
      </c>
      <c r="D587" s="9">
        <v>12</v>
      </c>
      <c r="E587" s="2" t="str">
        <f>_xlfn.XLOOKUP(B587,products[productID],products[productName],"Not available",0)</f>
        <v>NuNuCa Nuß-Nougat-Creme</v>
      </c>
      <c r="F587">
        <f>_xlfn.XLOOKUP(B587,products[productID],products[categoryID],"Not found",0)</f>
        <v>3</v>
      </c>
      <c r="G587" t="str">
        <f>_xlfn.XLOOKUP(F587,categories[categoryID],categories[categoryName],"not found",0)</f>
        <v>Confections</v>
      </c>
      <c r="H587" s="4">
        <f>Table8[[#This Row],[Unit_price]]*Table8[[#This Row],[Quantity_sold]]</f>
        <v>134.39999999999998</v>
      </c>
      <c r="I587" t="str">
        <f>_xlfn.XLOOKUP(Table8[[#This Row],[orderId]],orders[orderID],orders[customerID],"not seen",0)</f>
        <v>MAGAA</v>
      </c>
      <c r="J587">
        <f>_xlfn.XLOOKUP(Table8[[#This Row],[orderId]],orders[orderID],orders[employeeID],"not found",0)</f>
        <v>8</v>
      </c>
      <c r="K587" t="str">
        <f>_xlfn.XLOOKUP(Table8[[#This Row],[Employee_id]],employees[employeeID],employees[employeeName],"Not found",0)</f>
        <v>Laura Callahan</v>
      </c>
      <c r="L587" s="1">
        <f>_xlfn.XLOOKUP(Table8[[#This Row],[orderId]],orders[orderID],orders[orderDate],"not found",0)</f>
        <v>41704</v>
      </c>
      <c r="M587" s="1">
        <f>VLOOKUP(Table8[[#This Row],[orderId]],orders[],6,0)</f>
        <v>41709</v>
      </c>
      <c r="N587">
        <f>Table8[[#This Row],[Shipped date]]-Table8[[#This Row],[order_date]]</f>
        <v>5</v>
      </c>
    </row>
    <row r="588" spans="1:14" x14ac:dyDescent="0.35">
      <c r="A588" s="2">
        <v>10468</v>
      </c>
      <c r="B588" s="11">
        <v>30</v>
      </c>
      <c r="C588" s="5">
        <v>20.7</v>
      </c>
      <c r="D588" s="8">
        <v>8</v>
      </c>
      <c r="E588" s="2" t="str">
        <f>_xlfn.XLOOKUP(B588,products[productID],products[productName],"Not available",0)</f>
        <v>Nord-Ost Matjeshering</v>
      </c>
      <c r="F588">
        <f>_xlfn.XLOOKUP(B588,products[productID],products[categoryID],"Not found",0)</f>
        <v>8</v>
      </c>
      <c r="G588" t="str">
        <f>_xlfn.XLOOKUP(F588,categories[categoryID],categories[categoryName],"not found",0)</f>
        <v>Seafood</v>
      </c>
      <c r="H588" s="4">
        <f>Table8[[#This Row],[Unit_price]]*Table8[[#This Row],[Quantity_sold]]</f>
        <v>165.6</v>
      </c>
      <c r="I588" t="str">
        <f>_xlfn.XLOOKUP(Table8[[#This Row],[orderId]],orders[orderID],orders[customerID],"not seen",0)</f>
        <v>KOENE</v>
      </c>
      <c r="J588">
        <f>_xlfn.XLOOKUP(Table8[[#This Row],[orderId]],orders[orderID],orders[employeeID],"not found",0)</f>
        <v>3</v>
      </c>
      <c r="K588" t="str">
        <f>_xlfn.XLOOKUP(Table8[[#This Row],[Employee_id]],employees[employeeID],employees[employeeName],"Not found",0)</f>
        <v>Janet Leverling</v>
      </c>
      <c r="L588" s="1">
        <f>_xlfn.XLOOKUP(Table8[[#This Row],[orderId]],orders[orderID],orders[orderDate],"not found",0)</f>
        <v>41705</v>
      </c>
      <c r="M588" s="1">
        <f>VLOOKUP(Table8[[#This Row],[orderId]],orders[],6,0)</f>
        <v>41710</v>
      </c>
      <c r="N588">
        <f>Table8[[#This Row],[Shipped date]]-Table8[[#This Row],[order_date]]</f>
        <v>5</v>
      </c>
    </row>
    <row r="589" spans="1:14" x14ac:dyDescent="0.35">
      <c r="A589" s="3">
        <v>10468</v>
      </c>
      <c r="B589" s="12">
        <v>43</v>
      </c>
      <c r="C589" s="6">
        <v>36.799999999999997</v>
      </c>
      <c r="D589" s="9">
        <v>15</v>
      </c>
      <c r="E589" s="2" t="str">
        <f>_xlfn.XLOOKUP(B589,products[productID],products[productName],"Not available",0)</f>
        <v>Ipoh Coffee</v>
      </c>
      <c r="F589">
        <f>_xlfn.XLOOKUP(B589,products[productID],products[categoryID],"Not found",0)</f>
        <v>1</v>
      </c>
      <c r="G589" t="str">
        <f>_xlfn.XLOOKUP(F589,categories[categoryID],categories[categoryName],"not found",0)</f>
        <v>Beverages</v>
      </c>
      <c r="H589" s="4">
        <f>Table8[[#This Row],[Unit_price]]*Table8[[#This Row],[Quantity_sold]]</f>
        <v>552</v>
      </c>
      <c r="I589" t="str">
        <f>_xlfn.XLOOKUP(Table8[[#This Row],[orderId]],orders[orderID],orders[customerID],"not seen",0)</f>
        <v>KOENE</v>
      </c>
      <c r="J589">
        <f>_xlfn.XLOOKUP(Table8[[#This Row],[orderId]],orders[orderID],orders[employeeID],"not found",0)</f>
        <v>3</v>
      </c>
      <c r="K589" t="str">
        <f>_xlfn.XLOOKUP(Table8[[#This Row],[Employee_id]],employees[employeeID],employees[employeeName],"Not found",0)</f>
        <v>Janet Leverling</v>
      </c>
      <c r="L589" s="1">
        <f>_xlfn.XLOOKUP(Table8[[#This Row],[orderId]],orders[orderID],orders[orderDate],"not found",0)</f>
        <v>41705</v>
      </c>
      <c r="M589" s="1">
        <f>VLOOKUP(Table8[[#This Row],[orderId]],orders[],6,0)</f>
        <v>41710</v>
      </c>
      <c r="N589">
        <f>Table8[[#This Row],[Shipped date]]-Table8[[#This Row],[order_date]]</f>
        <v>5</v>
      </c>
    </row>
    <row r="590" spans="1:14" x14ac:dyDescent="0.35">
      <c r="A590" s="2">
        <v>10469</v>
      </c>
      <c r="B590" s="11">
        <v>2</v>
      </c>
      <c r="C590" s="5">
        <v>15.2</v>
      </c>
      <c r="D590" s="8">
        <v>40</v>
      </c>
      <c r="E590" s="2" t="str">
        <f>_xlfn.XLOOKUP(B590,products[productID],products[productName],"Not available",0)</f>
        <v>Chang</v>
      </c>
      <c r="F590">
        <f>_xlfn.XLOOKUP(B590,products[productID],products[categoryID],"Not found",0)</f>
        <v>1</v>
      </c>
      <c r="G590" t="str">
        <f>_xlfn.XLOOKUP(F590,categories[categoryID],categories[categoryName],"not found",0)</f>
        <v>Beverages</v>
      </c>
      <c r="H590" s="4">
        <f>Table8[[#This Row],[Unit_price]]*Table8[[#This Row],[Quantity_sold]]</f>
        <v>608</v>
      </c>
      <c r="I590" t="str">
        <f>_xlfn.XLOOKUP(Table8[[#This Row],[orderId]],orders[orderID],orders[customerID],"not seen",0)</f>
        <v>WHITC</v>
      </c>
      <c r="J590">
        <f>_xlfn.XLOOKUP(Table8[[#This Row],[orderId]],orders[orderID],orders[employeeID],"not found",0)</f>
        <v>1</v>
      </c>
      <c r="K590" t="str">
        <f>_xlfn.XLOOKUP(Table8[[#This Row],[Employee_id]],employees[employeeID],employees[employeeName],"Not found",0)</f>
        <v>Nancy Davolio</v>
      </c>
      <c r="L590" s="1">
        <f>_xlfn.XLOOKUP(Table8[[#This Row],[orderId]],orders[orderID],orders[orderDate],"not found",0)</f>
        <v>41708</v>
      </c>
      <c r="M590" s="1">
        <f>VLOOKUP(Table8[[#This Row],[orderId]],orders[],6,0)</f>
        <v>41712</v>
      </c>
      <c r="N590">
        <f>Table8[[#This Row],[Shipped date]]-Table8[[#This Row],[order_date]]</f>
        <v>4</v>
      </c>
    </row>
    <row r="591" spans="1:14" x14ac:dyDescent="0.35">
      <c r="A591" s="3">
        <v>10469</v>
      </c>
      <c r="B591" s="12">
        <v>16</v>
      </c>
      <c r="C591" s="6">
        <v>13.9</v>
      </c>
      <c r="D591" s="9">
        <v>35</v>
      </c>
      <c r="E591" s="2" t="str">
        <f>_xlfn.XLOOKUP(B591,products[productID],products[productName],"Not available",0)</f>
        <v>Pavlova</v>
      </c>
      <c r="F591">
        <f>_xlfn.XLOOKUP(B591,products[productID],products[categoryID],"Not found",0)</f>
        <v>3</v>
      </c>
      <c r="G591" t="str">
        <f>_xlfn.XLOOKUP(F591,categories[categoryID],categories[categoryName],"not found",0)</f>
        <v>Confections</v>
      </c>
      <c r="H591" s="4">
        <f>Table8[[#This Row],[Unit_price]]*Table8[[#This Row],[Quantity_sold]]</f>
        <v>486.5</v>
      </c>
      <c r="I591" t="str">
        <f>_xlfn.XLOOKUP(Table8[[#This Row],[orderId]],orders[orderID],orders[customerID],"not seen",0)</f>
        <v>WHITC</v>
      </c>
      <c r="J591">
        <f>_xlfn.XLOOKUP(Table8[[#This Row],[orderId]],orders[orderID],orders[employeeID],"not found",0)</f>
        <v>1</v>
      </c>
      <c r="K591" t="str">
        <f>_xlfn.XLOOKUP(Table8[[#This Row],[Employee_id]],employees[employeeID],employees[employeeName],"Not found",0)</f>
        <v>Nancy Davolio</v>
      </c>
      <c r="L591" s="1">
        <f>_xlfn.XLOOKUP(Table8[[#This Row],[orderId]],orders[orderID],orders[orderDate],"not found",0)</f>
        <v>41708</v>
      </c>
      <c r="M591" s="1">
        <f>VLOOKUP(Table8[[#This Row],[orderId]],orders[],6,0)</f>
        <v>41712</v>
      </c>
      <c r="N591">
        <f>Table8[[#This Row],[Shipped date]]-Table8[[#This Row],[order_date]]</f>
        <v>4</v>
      </c>
    </row>
    <row r="592" spans="1:14" x14ac:dyDescent="0.35">
      <c r="A592" s="2">
        <v>10469</v>
      </c>
      <c r="B592" s="11">
        <v>44</v>
      </c>
      <c r="C592" s="5">
        <v>15.5</v>
      </c>
      <c r="D592" s="8">
        <v>2</v>
      </c>
      <c r="E592" s="2" t="str">
        <f>_xlfn.XLOOKUP(B592,products[productID],products[productName],"Not available",0)</f>
        <v>Gula Malacca</v>
      </c>
      <c r="F592">
        <f>_xlfn.XLOOKUP(B592,products[productID],products[categoryID],"Not found",0)</f>
        <v>2</v>
      </c>
      <c r="G592" t="str">
        <f>_xlfn.XLOOKUP(F592,categories[categoryID],categories[categoryName],"not found",0)</f>
        <v>Condiments</v>
      </c>
      <c r="H592" s="4">
        <f>Table8[[#This Row],[Unit_price]]*Table8[[#This Row],[Quantity_sold]]</f>
        <v>31</v>
      </c>
      <c r="I592" t="str">
        <f>_xlfn.XLOOKUP(Table8[[#This Row],[orderId]],orders[orderID],orders[customerID],"not seen",0)</f>
        <v>WHITC</v>
      </c>
      <c r="J592">
        <f>_xlfn.XLOOKUP(Table8[[#This Row],[orderId]],orders[orderID],orders[employeeID],"not found",0)</f>
        <v>1</v>
      </c>
      <c r="K592" t="str">
        <f>_xlfn.XLOOKUP(Table8[[#This Row],[Employee_id]],employees[employeeID],employees[employeeName],"Not found",0)</f>
        <v>Nancy Davolio</v>
      </c>
      <c r="L592" s="1">
        <f>_xlfn.XLOOKUP(Table8[[#This Row],[orderId]],orders[orderID],orders[orderDate],"not found",0)</f>
        <v>41708</v>
      </c>
      <c r="M592" s="1">
        <f>VLOOKUP(Table8[[#This Row],[orderId]],orders[],6,0)</f>
        <v>41712</v>
      </c>
      <c r="N592">
        <f>Table8[[#This Row],[Shipped date]]-Table8[[#This Row],[order_date]]</f>
        <v>4</v>
      </c>
    </row>
    <row r="593" spans="1:14" x14ac:dyDescent="0.35">
      <c r="A593" s="3">
        <v>10470</v>
      </c>
      <c r="B593" s="12">
        <v>18</v>
      </c>
      <c r="C593" s="6">
        <v>50</v>
      </c>
      <c r="D593" s="9">
        <v>30</v>
      </c>
      <c r="E593" s="2" t="str">
        <f>_xlfn.XLOOKUP(B593,products[productID],products[productName],"Not available",0)</f>
        <v>Carnarvon Tigers</v>
      </c>
      <c r="F593">
        <f>_xlfn.XLOOKUP(B593,products[productID],products[categoryID],"Not found",0)</f>
        <v>8</v>
      </c>
      <c r="G593" t="str">
        <f>_xlfn.XLOOKUP(F593,categories[categoryID],categories[categoryName],"not found",0)</f>
        <v>Seafood</v>
      </c>
      <c r="H593" s="4">
        <f>Table8[[#This Row],[Unit_price]]*Table8[[#This Row],[Quantity_sold]]</f>
        <v>1500</v>
      </c>
      <c r="I593" t="str">
        <f>_xlfn.XLOOKUP(Table8[[#This Row],[orderId]],orders[orderID],orders[customerID],"not seen",0)</f>
        <v>BONAP</v>
      </c>
      <c r="J593">
        <f>_xlfn.XLOOKUP(Table8[[#This Row],[orderId]],orders[orderID],orders[employeeID],"not found",0)</f>
        <v>4</v>
      </c>
      <c r="K593" t="str">
        <f>_xlfn.XLOOKUP(Table8[[#This Row],[Employee_id]],employees[employeeID],employees[employeeName],"Not found",0)</f>
        <v>Margaret Peacock</v>
      </c>
      <c r="L593" s="1">
        <f>_xlfn.XLOOKUP(Table8[[#This Row],[orderId]],orders[orderID],orders[orderDate],"not found",0)</f>
        <v>41709</v>
      </c>
      <c r="M593" s="1">
        <f>VLOOKUP(Table8[[#This Row],[orderId]],orders[],6,0)</f>
        <v>41712</v>
      </c>
      <c r="N593">
        <f>Table8[[#This Row],[Shipped date]]-Table8[[#This Row],[order_date]]</f>
        <v>3</v>
      </c>
    </row>
    <row r="594" spans="1:14" x14ac:dyDescent="0.35">
      <c r="A594" s="2">
        <v>10470</v>
      </c>
      <c r="B594" s="11">
        <v>23</v>
      </c>
      <c r="C594" s="5">
        <v>7.2</v>
      </c>
      <c r="D594" s="8">
        <v>15</v>
      </c>
      <c r="E594" s="2" t="str">
        <f>_xlfn.XLOOKUP(B594,products[productID],products[productName],"Not available",0)</f>
        <v>Tunnbröd</v>
      </c>
      <c r="F594">
        <f>_xlfn.XLOOKUP(B594,products[productID],products[categoryID],"Not found",0)</f>
        <v>5</v>
      </c>
      <c r="G594" t="str">
        <f>_xlfn.XLOOKUP(F594,categories[categoryID],categories[categoryName],"not found",0)</f>
        <v>Grains &amp; Cereals</v>
      </c>
      <c r="H594" s="4">
        <f>Table8[[#This Row],[Unit_price]]*Table8[[#This Row],[Quantity_sold]]</f>
        <v>108</v>
      </c>
      <c r="I594" t="str">
        <f>_xlfn.XLOOKUP(Table8[[#This Row],[orderId]],orders[orderID],orders[customerID],"not seen",0)</f>
        <v>BONAP</v>
      </c>
      <c r="J594">
        <f>_xlfn.XLOOKUP(Table8[[#This Row],[orderId]],orders[orderID],orders[employeeID],"not found",0)</f>
        <v>4</v>
      </c>
      <c r="K594" t="str">
        <f>_xlfn.XLOOKUP(Table8[[#This Row],[Employee_id]],employees[employeeID],employees[employeeName],"Not found",0)</f>
        <v>Margaret Peacock</v>
      </c>
      <c r="L594" s="1">
        <f>_xlfn.XLOOKUP(Table8[[#This Row],[orderId]],orders[orderID],orders[orderDate],"not found",0)</f>
        <v>41709</v>
      </c>
      <c r="M594" s="1">
        <f>VLOOKUP(Table8[[#This Row],[orderId]],orders[],6,0)</f>
        <v>41712</v>
      </c>
      <c r="N594">
        <f>Table8[[#This Row],[Shipped date]]-Table8[[#This Row],[order_date]]</f>
        <v>3</v>
      </c>
    </row>
    <row r="595" spans="1:14" x14ac:dyDescent="0.35">
      <c r="A595" s="3">
        <v>10470</v>
      </c>
      <c r="B595" s="12">
        <v>64</v>
      </c>
      <c r="C595" s="6">
        <v>26.6</v>
      </c>
      <c r="D595" s="9">
        <v>8</v>
      </c>
      <c r="E595" s="2" t="str">
        <f>_xlfn.XLOOKUP(B595,products[productID],products[productName],"Not available",0)</f>
        <v>Wimmers gute Semmelknödel</v>
      </c>
      <c r="F595">
        <f>_xlfn.XLOOKUP(B595,products[productID],products[categoryID],"Not found",0)</f>
        <v>5</v>
      </c>
      <c r="G595" t="str">
        <f>_xlfn.XLOOKUP(F595,categories[categoryID],categories[categoryName],"not found",0)</f>
        <v>Grains &amp; Cereals</v>
      </c>
      <c r="H595" s="4">
        <f>Table8[[#This Row],[Unit_price]]*Table8[[#This Row],[Quantity_sold]]</f>
        <v>212.8</v>
      </c>
      <c r="I595" t="str">
        <f>_xlfn.XLOOKUP(Table8[[#This Row],[orderId]],orders[orderID],orders[customerID],"not seen",0)</f>
        <v>BONAP</v>
      </c>
      <c r="J595">
        <f>_xlfn.XLOOKUP(Table8[[#This Row],[orderId]],orders[orderID],orders[employeeID],"not found",0)</f>
        <v>4</v>
      </c>
      <c r="K595" t="str">
        <f>_xlfn.XLOOKUP(Table8[[#This Row],[Employee_id]],employees[employeeID],employees[employeeName],"Not found",0)</f>
        <v>Margaret Peacock</v>
      </c>
      <c r="L595" s="1">
        <f>_xlfn.XLOOKUP(Table8[[#This Row],[orderId]],orders[orderID],orders[orderDate],"not found",0)</f>
        <v>41709</v>
      </c>
      <c r="M595" s="1">
        <f>VLOOKUP(Table8[[#This Row],[orderId]],orders[],6,0)</f>
        <v>41712</v>
      </c>
      <c r="N595">
        <f>Table8[[#This Row],[Shipped date]]-Table8[[#This Row],[order_date]]</f>
        <v>3</v>
      </c>
    </row>
    <row r="596" spans="1:14" x14ac:dyDescent="0.35">
      <c r="A596" s="2">
        <v>10471</v>
      </c>
      <c r="B596" s="11">
        <v>7</v>
      </c>
      <c r="C596" s="5">
        <v>24</v>
      </c>
      <c r="D596" s="8">
        <v>30</v>
      </c>
      <c r="E596" s="2" t="str">
        <f>_xlfn.XLOOKUP(B596,products[productID],products[productName],"Not available",0)</f>
        <v>Uncle Bob's Organic Dried Pears</v>
      </c>
      <c r="F596">
        <f>_xlfn.XLOOKUP(B596,products[productID],products[categoryID],"Not found",0)</f>
        <v>7</v>
      </c>
      <c r="G596" t="str">
        <f>_xlfn.XLOOKUP(F596,categories[categoryID],categories[categoryName],"not found",0)</f>
        <v>Produce</v>
      </c>
      <c r="H596" s="4">
        <f>Table8[[#This Row],[Unit_price]]*Table8[[#This Row],[Quantity_sold]]</f>
        <v>720</v>
      </c>
      <c r="I596" t="str">
        <f>_xlfn.XLOOKUP(Table8[[#This Row],[orderId]],orders[orderID],orders[customerID],"not seen",0)</f>
        <v>BSBEV</v>
      </c>
      <c r="J596">
        <f>_xlfn.XLOOKUP(Table8[[#This Row],[orderId]],orders[orderID],orders[employeeID],"not found",0)</f>
        <v>2</v>
      </c>
      <c r="K596" t="str">
        <f>_xlfn.XLOOKUP(Table8[[#This Row],[Employee_id]],employees[employeeID],employees[employeeName],"Not found",0)</f>
        <v>Andrew Fuller</v>
      </c>
      <c r="L596" s="1">
        <f>_xlfn.XLOOKUP(Table8[[#This Row],[orderId]],orders[orderID],orders[orderDate],"not found",0)</f>
        <v>41709</v>
      </c>
      <c r="M596" s="1">
        <f>VLOOKUP(Table8[[#This Row],[orderId]],orders[],6,0)</f>
        <v>41716</v>
      </c>
      <c r="N596">
        <f>Table8[[#This Row],[Shipped date]]-Table8[[#This Row],[order_date]]</f>
        <v>7</v>
      </c>
    </row>
    <row r="597" spans="1:14" x14ac:dyDescent="0.35">
      <c r="A597" s="3">
        <v>10471</v>
      </c>
      <c r="B597" s="12">
        <v>56</v>
      </c>
      <c r="C597" s="6">
        <v>30.4</v>
      </c>
      <c r="D597" s="9">
        <v>20</v>
      </c>
      <c r="E597" s="2" t="str">
        <f>_xlfn.XLOOKUP(B597,products[productID],products[productName],"Not available",0)</f>
        <v>Gnocchi di nonna Alice</v>
      </c>
      <c r="F597">
        <f>_xlfn.XLOOKUP(B597,products[productID],products[categoryID],"Not found",0)</f>
        <v>5</v>
      </c>
      <c r="G597" t="str">
        <f>_xlfn.XLOOKUP(F597,categories[categoryID],categories[categoryName],"not found",0)</f>
        <v>Grains &amp; Cereals</v>
      </c>
      <c r="H597" s="4">
        <f>Table8[[#This Row],[Unit_price]]*Table8[[#This Row],[Quantity_sold]]</f>
        <v>608</v>
      </c>
      <c r="I597" t="str">
        <f>_xlfn.XLOOKUP(Table8[[#This Row],[orderId]],orders[orderID],orders[customerID],"not seen",0)</f>
        <v>BSBEV</v>
      </c>
      <c r="J597">
        <f>_xlfn.XLOOKUP(Table8[[#This Row],[orderId]],orders[orderID],orders[employeeID],"not found",0)</f>
        <v>2</v>
      </c>
      <c r="K597" t="str">
        <f>_xlfn.XLOOKUP(Table8[[#This Row],[Employee_id]],employees[employeeID],employees[employeeName],"Not found",0)</f>
        <v>Andrew Fuller</v>
      </c>
      <c r="L597" s="1">
        <f>_xlfn.XLOOKUP(Table8[[#This Row],[orderId]],orders[orderID],orders[orderDate],"not found",0)</f>
        <v>41709</v>
      </c>
      <c r="M597" s="1">
        <f>VLOOKUP(Table8[[#This Row],[orderId]],orders[],6,0)</f>
        <v>41716</v>
      </c>
      <c r="N597">
        <f>Table8[[#This Row],[Shipped date]]-Table8[[#This Row],[order_date]]</f>
        <v>7</v>
      </c>
    </row>
    <row r="598" spans="1:14" x14ac:dyDescent="0.35">
      <c r="A598" s="2">
        <v>10472</v>
      </c>
      <c r="B598" s="11">
        <v>24</v>
      </c>
      <c r="C598" s="5">
        <v>3.6</v>
      </c>
      <c r="D598" s="8">
        <v>80</v>
      </c>
      <c r="E598" s="2" t="str">
        <f>_xlfn.XLOOKUP(B598,products[productID],products[productName],"Not available",0)</f>
        <v>Guarana Fantastica</v>
      </c>
      <c r="F598">
        <f>_xlfn.XLOOKUP(B598,products[productID],products[categoryID],"Not found",0)</f>
        <v>1</v>
      </c>
      <c r="G598" t="str">
        <f>_xlfn.XLOOKUP(F598,categories[categoryID],categories[categoryName],"not found",0)</f>
        <v>Beverages</v>
      </c>
      <c r="H598" s="4">
        <f>Table8[[#This Row],[Unit_price]]*Table8[[#This Row],[Quantity_sold]]</f>
        <v>288</v>
      </c>
      <c r="I598" t="str">
        <f>_xlfn.XLOOKUP(Table8[[#This Row],[orderId]],orders[orderID],orders[customerID],"not seen",0)</f>
        <v>SEVES</v>
      </c>
      <c r="J598">
        <f>_xlfn.XLOOKUP(Table8[[#This Row],[orderId]],orders[orderID],orders[employeeID],"not found",0)</f>
        <v>8</v>
      </c>
      <c r="K598" t="str">
        <f>_xlfn.XLOOKUP(Table8[[#This Row],[Employee_id]],employees[employeeID],employees[employeeName],"Not found",0)</f>
        <v>Laura Callahan</v>
      </c>
      <c r="L598" s="1">
        <f>_xlfn.XLOOKUP(Table8[[#This Row],[orderId]],orders[orderID],orders[orderDate],"not found",0)</f>
        <v>41710</v>
      </c>
      <c r="M598" s="1">
        <f>VLOOKUP(Table8[[#This Row],[orderId]],orders[],6,0)</f>
        <v>41717</v>
      </c>
      <c r="N598">
        <f>Table8[[#This Row],[Shipped date]]-Table8[[#This Row],[order_date]]</f>
        <v>7</v>
      </c>
    </row>
    <row r="599" spans="1:14" x14ac:dyDescent="0.35">
      <c r="A599" s="3">
        <v>10472</v>
      </c>
      <c r="B599" s="12">
        <v>51</v>
      </c>
      <c r="C599" s="6">
        <v>42.4</v>
      </c>
      <c r="D599" s="9">
        <v>18</v>
      </c>
      <c r="E599" s="2" t="str">
        <f>_xlfn.XLOOKUP(B599,products[productID],products[productName],"Not available",0)</f>
        <v>Manjimup Dried Apples</v>
      </c>
      <c r="F599">
        <f>_xlfn.XLOOKUP(B599,products[productID],products[categoryID],"Not found",0)</f>
        <v>7</v>
      </c>
      <c r="G599" t="str">
        <f>_xlfn.XLOOKUP(F599,categories[categoryID],categories[categoryName],"not found",0)</f>
        <v>Produce</v>
      </c>
      <c r="H599" s="4">
        <f>Table8[[#This Row],[Unit_price]]*Table8[[#This Row],[Quantity_sold]]</f>
        <v>763.19999999999993</v>
      </c>
      <c r="I599" t="str">
        <f>_xlfn.XLOOKUP(Table8[[#This Row],[orderId]],orders[orderID],orders[customerID],"not seen",0)</f>
        <v>SEVES</v>
      </c>
      <c r="J599">
        <f>_xlfn.XLOOKUP(Table8[[#This Row],[orderId]],orders[orderID],orders[employeeID],"not found",0)</f>
        <v>8</v>
      </c>
      <c r="K599" t="str">
        <f>_xlfn.XLOOKUP(Table8[[#This Row],[Employee_id]],employees[employeeID],employees[employeeName],"Not found",0)</f>
        <v>Laura Callahan</v>
      </c>
      <c r="L599" s="1">
        <f>_xlfn.XLOOKUP(Table8[[#This Row],[orderId]],orders[orderID],orders[orderDate],"not found",0)</f>
        <v>41710</v>
      </c>
      <c r="M599" s="1">
        <f>VLOOKUP(Table8[[#This Row],[orderId]],orders[],6,0)</f>
        <v>41717</v>
      </c>
      <c r="N599">
        <f>Table8[[#This Row],[Shipped date]]-Table8[[#This Row],[order_date]]</f>
        <v>7</v>
      </c>
    </row>
    <row r="600" spans="1:14" x14ac:dyDescent="0.35">
      <c r="A600" s="2">
        <v>10473</v>
      </c>
      <c r="B600" s="11">
        <v>33</v>
      </c>
      <c r="C600" s="5">
        <v>2</v>
      </c>
      <c r="D600" s="8">
        <v>12</v>
      </c>
      <c r="E600" s="2" t="str">
        <f>_xlfn.XLOOKUP(B600,products[productID],products[productName],"Not available",0)</f>
        <v>Geitost</v>
      </c>
      <c r="F600">
        <f>_xlfn.XLOOKUP(B600,products[productID],products[categoryID],"Not found",0)</f>
        <v>4</v>
      </c>
      <c r="G600" t="str">
        <f>_xlfn.XLOOKUP(F600,categories[categoryID],categories[categoryName],"not found",0)</f>
        <v>Dairy Products</v>
      </c>
      <c r="H600" s="4">
        <f>Table8[[#This Row],[Unit_price]]*Table8[[#This Row],[Quantity_sold]]</f>
        <v>24</v>
      </c>
      <c r="I600" t="str">
        <f>_xlfn.XLOOKUP(Table8[[#This Row],[orderId]],orders[orderID],orders[customerID],"not seen",0)</f>
        <v>ISLAT</v>
      </c>
      <c r="J600">
        <f>_xlfn.XLOOKUP(Table8[[#This Row],[orderId]],orders[orderID],orders[employeeID],"not found",0)</f>
        <v>1</v>
      </c>
      <c r="K600" t="str">
        <f>_xlfn.XLOOKUP(Table8[[#This Row],[Employee_id]],employees[employeeID],employees[employeeName],"Not found",0)</f>
        <v>Nancy Davolio</v>
      </c>
      <c r="L600" s="1">
        <f>_xlfn.XLOOKUP(Table8[[#This Row],[orderId]],orders[orderID],orders[orderDate],"not found",0)</f>
        <v>41711</v>
      </c>
      <c r="M600" s="1">
        <f>VLOOKUP(Table8[[#This Row],[orderId]],orders[],6,0)</f>
        <v>41719</v>
      </c>
      <c r="N600">
        <f>Table8[[#This Row],[Shipped date]]-Table8[[#This Row],[order_date]]</f>
        <v>8</v>
      </c>
    </row>
    <row r="601" spans="1:14" x14ac:dyDescent="0.35">
      <c r="A601" s="3">
        <v>10473</v>
      </c>
      <c r="B601" s="12">
        <v>71</v>
      </c>
      <c r="C601" s="6">
        <v>17.2</v>
      </c>
      <c r="D601" s="9">
        <v>12</v>
      </c>
      <c r="E601" s="2" t="str">
        <f>_xlfn.XLOOKUP(B601,products[productID],products[productName],"Not available",0)</f>
        <v>Flotemysost</v>
      </c>
      <c r="F601">
        <f>_xlfn.XLOOKUP(B601,products[productID],products[categoryID],"Not found",0)</f>
        <v>4</v>
      </c>
      <c r="G601" t="str">
        <f>_xlfn.XLOOKUP(F601,categories[categoryID],categories[categoryName],"not found",0)</f>
        <v>Dairy Products</v>
      </c>
      <c r="H601" s="4">
        <f>Table8[[#This Row],[Unit_price]]*Table8[[#This Row],[Quantity_sold]]</f>
        <v>206.39999999999998</v>
      </c>
      <c r="I601" t="str">
        <f>_xlfn.XLOOKUP(Table8[[#This Row],[orderId]],orders[orderID],orders[customerID],"not seen",0)</f>
        <v>ISLAT</v>
      </c>
      <c r="J601">
        <f>_xlfn.XLOOKUP(Table8[[#This Row],[orderId]],orders[orderID],orders[employeeID],"not found",0)</f>
        <v>1</v>
      </c>
      <c r="K601" t="str">
        <f>_xlfn.XLOOKUP(Table8[[#This Row],[Employee_id]],employees[employeeID],employees[employeeName],"Not found",0)</f>
        <v>Nancy Davolio</v>
      </c>
      <c r="L601" s="1">
        <f>_xlfn.XLOOKUP(Table8[[#This Row],[orderId]],orders[orderID],orders[orderDate],"not found",0)</f>
        <v>41711</v>
      </c>
      <c r="M601" s="1">
        <f>VLOOKUP(Table8[[#This Row],[orderId]],orders[],6,0)</f>
        <v>41719</v>
      </c>
      <c r="N601">
        <f>Table8[[#This Row],[Shipped date]]-Table8[[#This Row],[order_date]]</f>
        <v>8</v>
      </c>
    </row>
    <row r="602" spans="1:14" x14ac:dyDescent="0.35">
      <c r="A602" s="2">
        <v>10474</v>
      </c>
      <c r="B602" s="11">
        <v>14</v>
      </c>
      <c r="C602" s="5">
        <v>18.600000000000001</v>
      </c>
      <c r="D602" s="8">
        <v>12</v>
      </c>
      <c r="E602" s="2" t="str">
        <f>_xlfn.XLOOKUP(B602,products[productID],products[productName],"Not available",0)</f>
        <v>Tofu</v>
      </c>
      <c r="F602">
        <f>_xlfn.XLOOKUP(B602,products[productID],products[categoryID],"Not found",0)</f>
        <v>7</v>
      </c>
      <c r="G602" t="str">
        <f>_xlfn.XLOOKUP(F602,categories[categoryID],categories[categoryName],"not found",0)</f>
        <v>Produce</v>
      </c>
      <c r="H602" s="4">
        <f>Table8[[#This Row],[Unit_price]]*Table8[[#This Row],[Quantity_sold]]</f>
        <v>223.20000000000002</v>
      </c>
      <c r="I602" t="str">
        <f>_xlfn.XLOOKUP(Table8[[#This Row],[orderId]],orders[orderID],orders[customerID],"not seen",0)</f>
        <v>PERIC</v>
      </c>
      <c r="J602">
        <f>_xlfn.XLOOKUP(Table8[[#This Row],[orderId]],orders[orderID],orders[employeeID],"not found",0)</f>
        <v>5</v>
      </c>
      <c r="K602" t="str">
        <f>_xlfn.XLOOKUP(Table8[[#This Row],[Employee_id]],employees[employeeID],employees[employeeName],"Not found",0)</f>
        <v>Steven Buchanan</v>
      </c>
      <c r="L602" s="1">
        <f>_xlfn.XLOOKUP(Table8[[#This Row],[orderId]],orders[orderID],orders[orderDate],"not found",0)</f>
        <v>41711</v>
      </c>
      <c r="M602" s="1">
        <f>VLOOKUP(Table8[[#This Row],[orderId]],orders[],6,0)</f>
        <v>41719</v>
      </c>
      <c r="N602">
        <f>Table8[[#This Row],[Shipped date]]-Table8[[#This Row],[order_date]]</f>
        <v>8</v>
      </c>
    </row>
    <row r="603" spans="1:14" x14ac:dyDescent="0.35">
      <c r="A603" s="3">
        <v>10474</v>
      </c>
      <c r="B603" s="12">
        <v>28</v>
      </c>
      <c r="C603" s="6">
        <v>36.4</v>
      </c>
      <c r="D603" s="9">
        <v>18</v>
      </c>
      <c r="E603" s="2" t="str">
        <f>_xlfn.XLOOKUP(B603,products[productID],products[productName],"Not available",0)</f>
        <v>Rössle Sauerkraut</v>
      </c>
      <c r="F603">
        <f>_xlfn.XLOOKUP(B603,products[productID],products[categoryID],"Not found",0)</f>
        <v>7</v>
      </c>
      <c r="G603" t="str">
        <f>_xlfn.XLOOKUP(F603,categories[categoryID],categories[categoryName],"not found",0)</f>
        <v>Produce</v>
      </c>
      <c r="H603" s="4">
        <f>Table8[[#This Row],[Unit_price]]*Table8[[#This Row],[Quantity_sold]]</f>
        <v>655.19999999999993</v>
      </c>
      <c r="I603" t="str">
        <f>_xlfn.XLOOKUP(Table8[[#This Row],[orderId]],orders[orderID],orders[customerID],"not seen",0)</f>
        <v>PERIC</v>
      </c>
      <c r="J603">
        <f>_xlfn.XLOOKUP(Table8[[#This Row],[orderId]],orders[orderID],orders[employeeID],"not found",0)</f>
        <v>5</v>
      </c>
      <c r="K603" t="str">
        <f>_xlfn.XLOOKUP(Table8[[#This Row],[Employee_id]],employees[employeeID],employees[employeeName],"Not found",0)</f>
        <v>Steven Buchanan</v>
      </c>
      <c r="L603" s="1">
        <f>_xlfn.XLOOKUP(Table8[[#This Row],[orderId]],orders[orderID],orders[orderDate],"not found",0)</f>
        <v>41711</v>
      </c>
      <c r="M603" s="1">
        <f>VLOOKUP(Table8[[#This Row],[orderId]],orders[],6,0)</f>
        <v>41719</v>
      </c>
      <c r="N603">
        <f>Table8[[#This Row],[Shipped date]]-Table8[[#This Row],[order_date]]</f>
        <v>8</v>
      </c>
    </row>
    <row r="604" spans="1:14" x14ac:dyDescent="0.35">
      <c r="A604" s="2">
        <v>10474</v>
      </c>
      <c r="B604" s="11">
        <v>40</v>
      </c>
      <c r="C604" s="5">
        <v>14.7</v>
      </c>
      <c r="D604" s="8">
        <v>21</v>
      </c>
      <c r="E604" s="2" t="str">
        <f>_xlfn.XLOOKUP(B604,products[productID],products[productName],"Not available",0)</f>
        <v>Boston Crab Meat</v>
      </c>
      <c r="F604">
        <f>_xlfn.XLOOKUP(B604,products[productID],products[categoryID],"Not found",0)</f>
        <v>8</v>
      </c>
      <c r="G604" t="str">
        <f>_xlfn.XLOOKUP(F604,categories[categoryID],categories[categoryName],"not found",0)</f>
        <v>Seafood</v>
      </c>
      <c r="H604" s="4">
        <f>Table8[[#This Row],[Unit_price]]*Table8[[#This Row],[Quantity_sold]]</f>
        <v>308.7</v>
      </c>
      <c r="I604" t="str">
        <f>_xlfn.XLOOKUP(Table8[[#This Row],[orderId]],orders[orderID],orders[customerID],"not seen",0)</f>
        <v>PERIC</v>
      </c>
      <c r="J604">
        <f>_xlfn.XLOOKUP(Table8[[#This Row],[orderId]],orders[orderID],orders[employeeID],"not found",0)</f>
        <v>5</v>
      </c>
      <c r="K604" t="str">
        <f>_xlfn.XLOOKUP(Table8[[#This Row],[Employee_id]],employees[employeeID],employees[employeeName],"Not found",0)</f>
        <v>Steven Buchanan</v>
      </c>
      <c r="L604" s="1">
        <f>_xlfn.XLOOKUP(Table8[[#This Row],[orderId]],orders[orderID],orders[orderDate],"not found",0)</f>
        <v>41711</v>
      </c>
      <c r="M604" s="1">
        <f>VLOOKUP(Table8[[#This Row],[orderId]],orders[],6,0)</f>
        <v>41719</v>
      </c>
      <c r="N604">
        <f>Table8[[#This Row],[Shipped date]]-Table8[[#This Row],[order_date]]</f>
        <v>8</v>
      </c>
    </row>
    <row r="605" spans="1:14" x14ac:dyDescent="0.35">
      <c r="A605" s="3">
        <v>10474</v>
      </c>
      <c r="B605" s="12">
        <v>75</v>
      </c>
      <c r="C605" s="6">
        <v>6.2</v>
      </c>
      <c r="D605" s="9">
        <v>10</v>
      </c>
      <c r="E605" s="2" t="str">
        <f>_xlfn.XLOOKUP(B605,products[productID],products[productName],"Not available",0)</f>
        <v>Rhönbräu Klosterbier</v>
      </c>
      <c r="F605">
        <f>_xlfn.XLOOKUP(B605,products[productID],products[categoryID],"Not found",0)</f>
        <v>1</v>
      </c>
      <c r="G605" t="str">
        <f>_xlfn.XLOOKUP(F605,categories[categoryID],categories[categoryName],"not found",0)</f>
        <v>Beverages</v>
      </c>
      <c r="H605" s="4">
        <f>Table8[[#This Row],[Unit_price]]*Table8[[#This Row],[Quantity_sold]]</f>
        <v>62</v>
      </c>
      <c r="I605" t="str">
        <f>_xlfn.XLOOKUP(Table8[[#This Row],[orderId]],orders[orderID],orders[customerID],"not seen",0)</f>
        <v>PERIC</v>
      </c>
      <c r="J605">
        <f>_xlfn.XLOOKUP(Table8[[#This Row],[orderId]],orders[orderID],orders[employeeID],"not found",0)</f>
        <v>5</v>
      </c>
      <c r="K605" t="str">
        <f>_xlfn.XLOOKUP(Table8[[#This Row],[Employee_id]],employees[employeeID],employees[employeeName],"Not found",0)</f>
        <v>Steven Buchanan</v>
      </c>
      <c r="L605" s="1">
        <f>_xlfn.XLOOKUP(Table8[[#This Row],[orderId]],orders[orderID],orders[orderDate],"not found",0)</f>
        <v>41711</v>
      </c>
      <c r="M605" s="1">
        <f>VLOOKUP(Table8[[#This Row],[orderId]],orders[],6,0)</f>
        <v>41719</v>
      </c>
      <c r="N605">
        <f>Table8[[#This Row],[Shipped date]]-Table8[[#This Row],[order_date]]</f>
        <v>8</v>
      </c>
    </row>
    <row r="606" spans="1:14" x14ac:dyDescent="0.35">
      <c r="A606" s="2">
        <v>10475</v>
      </c>
      <c r="B606" s="11">
        <v>31</v>
      </c>
      <c r="C606" s="5">
        <v>10</v>
      </c>
      <c r="D606" s="8">
        <v>35</v>
      </c>
      <c r="E606" s="2" t="str">
        <f>_xlfn.XLOOKUP(B606,products[productID],products[productName],"Not available",0)</f>
        <v>Gorgonzola Telino</v>
      </c>
      <c r="F606">
        <f>_xlfn.XLOOKUP(B606,products[productID],products[categoryID],"Not found",0)</f>
        <v>4</v>
      </c>
      <c r="G606" t="str">
        <f>_xlfn.XLOOKUP(F606,categories[categoryID],categories[categoryName],"not found",0)</f>
        <v>Dairy Products</v>
      </c>
      <c r="H606" s="4">
        <f>Table8[[#This Row],[Unit_price]]*Table8[[#This Row],[Quantity_sold]]</f>
        <v>350</v>
      </c>
      <c r="I606" t="str">
        <f>_xlfn.XLOOKUP(Table8[[#This Row],[orderId]],orders[orderID],orders[customerID],"not seen",0)</f>
        <v>SUPRD</v>
      </c>
      <c r="J606">
        <f>_xlfn.XLOOKUP(Table8[[#This Row],[orderId]],orders[orderID],orders[employeeID],"not found",0)</f>
        <v>9</v>
      </c>
      <c r="K606" t="str">
        <f>_xlfn.XLOOKUP(Table8[[#This Row],[Employee_id]],employees[employeeID],employees[employeeName],"Not found",0)</f>
        <v>Anne Dodsworth</v>
      </c>
      <c r="L606" s="1">
        <f>_xlfn.XLOOKUP(Table8[[#This Row],[orderId]],orders[orderID],orders[orderDate],"not found",0)</f>
        <v>41712</v>
      </c>
      <c r="M606" s="1">
        <f>VLOOKUP(Table8[[#This Row],[orderId]],orders[],6,0)</f>
        <v>41733</v>
      </c>
      <c r="N606">
        <f>Table8[[#This Row],[Shipped date]]-Table8[[#This Row],[order_date]]</f>
        <v>21</v>
      </c>
    </row>
    <row r="607" spans="1:14" x14ac:dyDescent="0.35">
      <c r="A607" s="3">
        <v>10475</v>
      </c>
      <c r="B607" s="12">
        <v>66</v>
      </c>
      <c r="C607" s="6">
        <v>13.6</v>
      </c>
      <c r="D607" s="9">
        <v>60</v>
      </c>
      <c r="E607" s="2" t="str">
        <f>_xlfn.XLOOKUP(B607,products[productID],products[productName],"Not available",0)</f>
        <v>Louisiana Hot Spiced Okra</v>
      </c>
      <c r="F607">
        <f>_xlfn.XLOOKUP(B607,products[productID],products[categoryID],"Not found",0)</f>
        <v>2</v>
      </c>
      <c r="G607" t="str">
        <f>_xlfn.XLOOKUP(F607,categories[categoryID],categories[categoryName],"not found",0)</f>
        <v>Condiments</v>
      </c>
      <c r="H607" s="4">
        <f>Table8[[#This Row],[Unit_price]]*Table8[[#This Row],[Quantity_sold]]</f>
        <v>816</v>
      </c>
      <c r="I607" t="str">
        <f>_xlfn.XLOOKUP(Table8[[#This Row],[orderId]],orders[orderID],orders[customerID],"not seen",0)</f>
        <v>SUPRD</v>
      </c>
      <c r="J607">
        <f>_xlfn.XLOOKUP(Table8[[#This Row],[orderId]],orders[orderID],orders[employeeID],"not found",0)</f>
        <v>9</v>
      </c>
      <c r="K607" t="str">
        <f>_xlfn.XLOOKUP(Table8[[#This Row],[Employee_id]],employees[employeeID],employees[employeeName],"Not found",0)</f>
        <v>Anne Dodsworth</v>
      </c>
      <c r="L607" s="1">
        <f>_xlfn.XLOOKUP(Table8[[#This Row],[orderId]],orders[orderID],orders[orderDate],"not found",0)</f>
        <v>41712</v>
      </c>
      <c r="M607" s="1">
        <f>VLOOKUP(Table8[[#This Row],[orderId]],orders[],6,0)</f>
        <v>41733</v>
      </c>
      <c r="N607">
        <f>Table8[[#This Row],[Shipped date]]-Table8[[#This Row],[order_date]]</f>
        <v>21</v>
      </c>
    </row>
    <row r="608" spans="1:14" x14ac:dyDescent="0.35">
      <c r="A608" s="2">
        <v>10475</v>
      </c>
      <c r="B608" s="11">
        <v>76</v>
      </c>
      <c r="C608" s="5">
        <v>14.4</v>
      </c>
      <c r="D608" s="8">
        <v>42</v>
      </c>
      <c r="E608" s="2" t="str">
        <f>_xlfn.XLOOKUP(B608,products[productID],products[productName],"Not available",0)</f>
        <v>Lakkaliköri</v>
      </c>
      <c r="F608">
        <f>_xlfn.XLOOKUP(B608,products[productID],products[categoryID],"Not found",0)</f>
        <v>1</v>
      </c>
      <c r="G608" t="str">
        <f>_xlfn.XLOOKUP(F608,categories[categoryID],categories[categoryName],"not found",0)</f>
        <v>Beverages</v>
      </c>
      <c r="H608" s="4">
        <f>Table8[[#This Row],[Unit_price]]*Table8[[#This Row],[Quantity_sold]]</f>
        <v>604.80000000000007</v>
      </c>
      <c r="I608" t="str">
        <f>_xlfn.XLOOKUP(Table8[[#This Row],[orderId]],orders[orderID],orders[customerID],"not seen",0)</f>
        <v>SUPRD</v>
      </c>
      <c r="J608">
        <f>_xlfn.XLOOKUP(Table8[[#This Row],[orderId]],orders[orderID],orders[employeeID],"not found",0)</f>
        <v>9</v>
      </c>
      <c r="K608" t="str">
        <f>_xlfn.XLOOKUP(Table8[[#This Row],[Employee_id]],employees[employeeID],employees[employeeName],"Not found",0)</f>
        <v>Anne Dodsworth</v>
      </c>
      <c r="L608" s="1">
        <f>_xlfn.XLOOKUP(Table8[[#This Row],[orderId]],orders[orderID],orders[orderDate],"not found",0)</f>
        <v>41712</v>
      </c>
      <c r="M608" s="1">
        <f>VLOOKUP(Table8[[#This Row],[orderId]],orders[],6,0)</f>
        <v>41733</v>
      </c>
      <c r="N608">
        <f>Table8[[#This Row],[Shipped date]]-Table8[[#This Row],[order_date]]</f>
        <v>21</v>
      </c>
    </row>
    <row r="609" spans="1:14" x14ac:dyDescent="0.35">
      <c r="A609" s="3">
        <v>10476</v>
      </c>
      <c r="B609" s="12">
        <v>55</v>
      </c>
      <c r="C609" s="6">
        <v>19.2</v>
      </c>
      <c r="D609" s="9">
        <v>2</v>
      </c>
      <c r="E609" s="2" t="str">
        <f>_xlfn.XLOOKUP(B609,products[productID],products[productName],"Not available",0)</f>
        <v>Pâté chinois</v>
      </c>
      <c r="F609">
        <f>_xlfn.XLOOKUP(B609,products[productID],products[categoryID],"Not found",0)</f>
        <v>6</v>
      </c>
      <c r="G609" t="str">
        <f>_xlfn.XLOOKUP(F609,categories[categoryID],categories[categoryName],"not found",0)</f>
        <v>Meat &amp; Poultry</v>
      </c>
      <c r="H609" s="4">
        <f>Table8[[#This Row],[Unit_price]]*Table8[[#This Row],[Quantity_sold]]</f>
        <v>38.4</v>
      </c>
      <c r="I609" t="str">
        <f>_xlfn.XLOOKUP(Table8[[#This Row],[orderId]],orders[orderID],orders[customerID],"not seen",0)</f>
        <v>HILAA</v>
      </c>
      <c r="J609">
        <f>_xlfn.XLOOKUP(Table8[[#This Row],[orderId]],orders[orderID],orders[employeeID],"not found",0)</f>
        <v>8</v>
      </c>
      <c r="K609" t="str">
        <f>_xlfn.XLOOKUP(Table8[[#This Row],[Employee_id]],employees[employeeID],employees[employeeName],"Not found",0)</f>
        <v>Laura Callahan</v>
      </c>
      <c r="L609" s="1">
        <f>_xlfn.XLOOKUP(Table8[[#This Row],[orderId]],orders[orderID],orders[orderDate],"not found",0)</f>
        <v>41715</v>
      </c>
      <c r="M609" s="1">
        <f>VLOOKUP(Table8[[#This Row],[orderId]],orders[],6,0)</f>
        <v>41722</v>
      </c>
      <c r="N609">
        <f>Table8[[#This Row],[Shipped date]]-Table8[[#This Row],[order_date]]</f>
        <v>7</v>
      </c>
    </row>
    <row r="610" spans="1:14" x14ac:dyDescent="0.35">
      <c r="A610" s="2">
        <v>10476</v>
      </c>
      <c r="B610" s="11">
        <v>70</v>
      </c>
      <c r="C610" s="5">
        <v>12</v>
      </c>
      <c r="D610" s="8">
        <v>12</v>
      </c>
      <c r="E610" s="2" t="str">
        <f>_xlfn.XLOOKUP(B610,products[productID],products[productName],"Not available",0)</f>
        <v>Outback Lager</v>
      </c>
      <c r="F610">
        <f>_xlfn.XLOOKUP(B610,products[productID],products[categoryID],"Not found",0)</f>
        <v>1</v>
      </c>
      <c r="G610" t="str">
        <f>_xlfn.XLOOKUP(F610,categories[categoryID],categories[categoryName],"not found",0)</f>
        <v>Beverages</v>
      </c>
      <c r="H610" s="4">
        <f>Table8[[#This Row],[Unit_price]]*Table8[[#This Row],[Quantity_sold]]</f>
        <v>144</v>
      </c>
      <c r="I610" t="str">
        <f>_xlfn.XLOOKUP(Table8[[#This Row],[orderId]],orders[orderID],orders[customerID],"not seen",0)</f>
        <v>HILAA</v>
      </c>
      <c r="J610">
        <f>_xlfn.XLOOKUP(Table8[[#This Row],[orderId]],orders[orderID],orders[employeeID],"not found",0)</f>
        <v>8</v>
      </c>
      <c r="K610" t="str">
        <f>_xlfn.XLOOKUP(Table8[[#This Row],[Employee_id]],employees[employeeID],employees[employeeName],"Not found",0)</f>
        <v>Laura Callahan</v>
      </c>
      <c r="L610" s="1">
        <f>_xlfn.XLOOKUP(Table8[[#This Row],[orderId]],orders[orderID],orders[orderDate],"not found",0)</f>
        <v>41715</v>
      </c>
      <c r="M610" s="1">
        <f>VLOOKUP(Table8[[#This Row],[orderId]],orders[],6,0)</f>
        <v>41722</v>
      </c>
      <c r="N610">
        <f>Table8[[#This Row],[Shipped date]]-Table8[[#This Row],[order_date]]</f>
        <v>7</v>
      </c>
    </row>
    <row r="611" spans="1:14" x14ac:dyDescent="0.35">
      <c r="A611" s="3">
        <v>10477</v>
      </c>
      <c r="B611" s="12">
        <v>1</v>
      </c>
      <c r="C611" s="6">
        <v>14.4</v>
      </c>
      <c r="D611" s="9">
        <v>15</v>
      </c>
      <c r="E611" s="2" t="str">
        <f>_xlfn.XLOOKUP(B611,products[productID],products[productName],"Not available",0)</f>
        <v>Chai</v>
      </c>
      <c r="F611">
        <f>_xlfn.XLOOKUP(B611,products[productID],products[categoryID],"Not found",0)</f>
        <v>1</v>
      </c>
      <c r="G611" t="str">
        <f>_xlfn.XLOOKUP(F611,categories[categoryID],categories[categoryName],"not found",0)</f>
        <v>Beverages</v>
      </c>
      <c r="H611" s="4">
        <f>Table8[[#This Row],[Unit_price]]*Table8[[#This Row],[Quantity_sold]]</f>
        <v>216</v>
      </c>
      <c r="I611" t="str">
        <f>_xlfn.XLOOKUP(Table8[[#This Row],[orderId]],orders[orderID],orders[customerID],"not seen",0)</f>
        <v>PRINI</v>
      </c>
      <c r="J611">
        <f>_xlfn.XLOOKUP(Table8[[#This Row],[orderId]],orders[orderID],orders[employeeID],"not found",0)</f>
        <v>5</v>
      </c>
      <c r="K611" t="str">
        <f>_xlfn.XLOOKUP(Table8[[#This Row],[Employee_id]],employees[employeeID],employees[employeeName],"Not found",0)</f>
        <v>Steven Buchanan</v>
      </c>
      <c r="L611" s="1">
        <f>_xlfn.XLOOKUP(Table8[[#This Row],[orderId]],orders[orderID],orders[orderDate],"not found",0)</f>
        <v>41715</v>
      </c>
      <c r="M611" s="1">
        <f>VLOOKUP(Table8[[#This Row],[orderId]],orders[],6,0)</f>
        <v>41723</v>
      </c>
      <c r="N611">
        <f>Table8[[#This Row],[Shipped date]]-Table8[[#This Row],[order_date]]</f>
        <v>8</v>
      </c>
    </row>
    <row r="612" spans="1:14" x14ac:dyDescent="0.35">
      <c r="A612" s="2">
        <v>10477</v>
      </c>
      <c r="B612" s="11">
        <v>21</v>
      </c>
      <c r="C612" s="5">
        <v>8</v>
      </c>
      <c r="D612" s="8">
        <v>21</v>
      </c>
      <c r="E612" s="2" t="str">
        <f>_xlfn.XLOOKUP(B612,products[productID],products[productName],"Not available",0)</f>
        <v>Sir Rodney's Scones</v>
      </c>
      <c r="F612">
        <f>_xlfn.XLOOKUP(B612,products[productID],products[categoryID],"Not found",0)</f>
        <v>3</v>
      </c>
      <c r="G612" t="str">
        <f>_xlfn.XLOOKUP(F612,categories[categoryID],categories[categoryName],"not found",0)</f>
        <v>Confections</v>
      </c>
      <c r="H612" s="4">
        <f>Table8[[#This Row],[Unit_price]]*Table8[[#This Row],[Quantity_sold]]</f>
        <v>168</v>
      </c>
      <c r="I612" t="str">
        <f>_xlfn.XLOOKUP(Table8[[#This Row],[orderId]],orders[orderID],orders[customerID],"not seen",0)</f>
        <v>PRINI</v>
      </c>
      <c r="J612">
        <f>_xlfn.XLOOKUP(Table8[[#This Row],[orderId]],orders[orderID],orders[employeeID],"not found",0)</f>
        <v>5</v>
      </c>
      <c r="K612" t="str">
        <f>_xlfn.XLOOKUP(Table8[[#This Row],[Employee_id]],employees[employeeID],employees[employeeName],"Not found",0)</f>
        <v>Steven Buchanan</v>
      </c>
      <c r="L612" s="1">
        <f>_xlfn.XLOOKUP(Table8[[#This Row],[orderId]],orders[orderID],orders[orderDate],"not found",0)</f>
        <v>41715</v>
      </c>
      <c r="M612" s="1">
        <f>VLOOKUP(Table8[[#This Row],[orderId]],orders[],6,0)</f>
        <v>41723</v>
      </c>
      <c r="N612">
        <f>Table8[[#This Row],[Shipped date]]-Table8[[#This Row],[order_date]]</f>
        <v>8</v>
      </c>
    </row>
    <row r="613" spans="1:14" x14ac:dyDescent="0.35">
      <c r="A613" s="3">
        <v>10477</v>
      </c>
      <c r="B613" s="12">
        <v>39</v>
      </c>
      <c r="C613" s="6">
        <v>14.4</v>
      </c>
      <c r="D613" s="9">
        <v>20</v>
      </c>
      <c r="E613" s="2" t="str">
        <f>_xlfn.XLOOKUP(B613,products[productID],products[productName],"Not available",0)</f>
        <v>Chartreuse verte</v>
      </c>
      <c r="F613">
        <f>_xlfn.XLOOKUP(B613,products[productID],products[categoryID],"Not found",0)</f>
        <v>1</v>
      </c>
      <c r="G613" t="str">
        <f>_xlfn.XLOOKUP(F613,categories[categoryID],categories[categoryName],"not found",0)</f>
        <v>Beverages</v>
      </c>
      <c r="H613" s="4">
        <f>Table8[[#This Row],[Unit_price]]*Table8[[#This Row],[Quantity_sold]]</f>
        <v>288</v>
      </c>
      <c r="I613" t="str">
        <f>_xlfn.XLOOKUP(Table8[[#This Row],[orderId]],orders[orderID],orders[customerID],"not seen",0)</f>
        <v>PRINI</v>
      </c>
      <c r="J613">
        <f>_xlfn.XLOOKUP(Table8[[#This Row],[orderId]],orders[orderID],orders[employeeID],"not found",0)</f>
        <v>5</v>
      </c>
      <c r="K613" t="str">
        <f>_xlfn.XLOOKUP(Table8[[#This Row],[Employee_id]],employees[employeeID],employees[employeeName],"Not found",0)</f>
        <v>Steven Buchanan</v>
      </c>
      <c r="L613" s="1">
        <f>_xlfn.XLOOKUP(Table8[[#This Row],[orderId]],orders[orderID],orders[orderDate],"not found",0)</f>
        <v>41715</v>
      </c>
      <c r="M613" s="1">
        <f>VLOOKUP(Table8[[#This Row],[orderId]],orders[],6,0)</f>
        <v>41723</v>
      </c>
      <c r="N613">
        <f>Table8[[#This Row],[Shipped date]]-Table8[[#This Row],[order_date]]</f>
        <v>8</v>
      </c>
    </row>
    <row r="614" spans="1:14" x14ac:dyDescent="0.35">
      <c r="A614" s="2">
        <v>10478</v>
      </c>
      <c r="B614" s="11">
        <v>10</v>
      </c>
      <c r="C614" s="5">
        <v>24.8</v>
      </c>
      <c r="D614" s="8">
        <v>20</v>
      </c>
      <c r="E614" s="2" t="str">
        <f>_xlfn.XLOOKUP(B614,products[productID],products[productName],"Not available",0)</f>
        <v>Ikura</v>
      </c>
      <c r="F614">
        <f>_xlfn.XLOOKUP(B614,products[productID],products[categoryID],"Not found",0)</f>
        <v>8</v>
      </c>
      <c r="G614" t="str">
        <f>_xlfn.XLOOKUP(F614,categories[categoryID],categories[categoryName],"not found",0)</f>
        <v>Seafood</v>
      </c>
      <c r="H614" s="4">
        <f>Table8[[#This Row],[Unit_price]]*Table8[[#This Row],[Quantity_sold]]</f>
        <v>496</v>
      </c>
      <c r="I614" t="str">
        <f>_xlfn.XLOOKUP(Table8[[#This Row],[orderId]],orders[orderID],orders[customerID],"not seen",0)</f>
        <v>VICTE</v>
      </c>
      <c r="J614">
        <f>_xlfn.XLOOKUP(Table8[[#This Row],[orderId]],orders[orderID],orders[employeeID],"not found",0)</f>
        <v>2</v>
      </c>
      <c r="K614" t="str">
        <f>_xlfn.XLOOKUP(Table8[[#This Row],[Employee_id]],employees[employeeID],employees[employeeName],"Not found",0)</f>
        <v>Andrew Fuller</v>
      </c>
      <c r="L614" s="1">
        <f>_xlfn.XLOOKUP(Table8[[#This Row],[orderId]],orders[orderID],orders[orderDate],"not found",0)</f>
        <v>41716</v>
      </c>
      <c r="M614" s="1">
        <f>VLOOKUP(Table8[[#This Row],[orderId]],orders[],6,0)</f>
        <v>41724</v>
      </c>
      <c r="N614">
        <f>Table8[[#This Row],[Shipped date]]-Table8[[#This Row],[order_date]]</f>
        <v>8</v>
      </c>
    </row>
    <row r="615" spans="1:14" x14ac:dyDescent="0.35">
      <c r="A615" s="3">
        <v>10479</v>
      </c>
      <c r="B615" s="12">
        <v>38</v>
      </c>
      <c r="C615" s="6">
        <v>210.8</v>
      </c>
      <c r="D615" s="9">
        <v>30</v>
      </c>
      <c r="E615" s="2" t="str">
        <f>_xlfn.XLOOKUP(B615,products[productID],products[productName],"Not available",0)</f>
        <v>Côte de Blaye</v>
      </c>
      <c r="F615">
        <f>_xlfn.XLOOKUP(B615,products[productID],products[categoryID],"Not found",0)</f>
        <v>1</v>
      </c>
      <c r="G615" t="str">
        <f>_xlfn.XLOOKUP(F615,categories[categoryID],categories[categoryName],"not found",0)</f>
        <v>Beverages</v>
      </c>
      <c r="H615" s="4">
        <f>Table8[[#This Row],[Unit_price]]*Table8[[#This Row],[Quantity_sold]]</f>
        <v>6324</v>
      </c>
      <c r="I615" t="str">
        <f>_xlfn.XLOOKUP(Table8[[#This Row],[orderId]],orders[orderID],orders[customerID],"not seen",0)</f>
        <v>RATTC</v>
      </c>
      <c r="J615">
        <f>_xlfn.XLOOKUP(Table8[[#This Row],[orderId]],orders[orderID],orders[employeeID],"not found",0)</f>
        <v>3</v>
      </c>
      <c r="K615" t="str">
        <f>_xlfn.XLOOKUP(Table8[[#This Row],[Employee_id]],employees[employeeID],employees[employeeName],"Not found",0)</f>
        <v>Janet Leverling</v>
      </c>
      <c r="L615" s="1">
        <f>_xlfn.XLOOKUP(Table8[[#This Row],[orderId]],orders[orderID],orders[orderDate],"not found",0)</f>
        <v>41717</v>
      </c>
      <c r="M615" s="1">
        <f>VLOOKUP(Table8[[#This Row],[orderId]],orders[],6,0)</f>
        <v>41719</v>
      </c>
      <c r="N615">
        <f>Table8[[#This Row],[Shipped date]]-Table8[[#This Row],[order_date]]</f>
        <v>2</v>
      </c>
    </row>
    <row r="616" spans="1:14" x14ac:dyDescent="0.35">
      <c r="A616" s="2">
        <v>10479</v>
      </c>
      <c r="B616" s="11">
        <v>53</v>
      </c>
      <c r="C616" s="5">
        <v>26.2</v>
      </c>
      <c r="D616" s="8">
        <v>28</v>
      </c>
      <c r="E616" s="2" t="str">
        <f>_xlfn.XLOOKUP(B616,products[productID],products[productName],"Not available",0)</f>
        <v>Perth Pasties</v>
      </c>
      <c r="F616">
        <f>_xlfn.XLOOKUP(B616,products[productID],products[categoryID],"Not found",0)</f>
        <v>6</v>
      </c>
      <c r="G616" t="str">
        <f>_xlfn.XLOOKUP(F616,categories[categoryID],categories[categoryName],"not found",0)</f>
        <v>Meat &amp; Poultry</v>
      </c>
      <c r="H616" s="4">
        <f>Table8[[#This Row],[Unit_price]]*Table8[[#This Row],[Quantity_sold]]</f>
        <v>733.6</v>
      </c>
      <c r="I616" t="str">
        <f>_xlfn.XLOOKUP(Table8[[#This Row],[orderId]],orders[orderID],orders[customerID],"not seen",0)</f>
        <v>RATTC</v>
      </c>
      <c r="J616">
        <f>_xlfn.XLOOKUP(Table8[[#This Row],[orderId]],orders[orderID],orders[employeeID],"not found",0)</f>
        <v>3</v>
      </c>
      <c r="K616" t="str">
        <f>_xlfn.XLOOKUP(Table8[[#This Row],[Employee_id]],employees[employeeID],employees[employeeName],"Not found",0)</f>
        <v>Janet Leverling</v>
      </c>
      <c r="L616" s="1">
        <f>_xlfn.XLOOKUP(Table8[[#This Row],[orderId]],orders[orderID],orders[orderDate],"not found",0)</f>
        <v>41717</v>
      </c>
      <c r="M616" s="1">
        <f>VLOOKUP(Table8[[#This Row],[orderId]],orders[],6,0)</f>
        <v>41719</v>
      </c>
      <c r="N616">
        <f>Table8[[#This Row],[Shipped date]]-Table8[[#This Row],[order_date]]</f>
        <v>2</v>
      </c>
    </row>
    <row r="617" spans="1:14" x14ac:dyDescent="0.35">
      <c r="A617" s="3">
        <v>10479</v>
      </c>
      <c r="B617" s="12">
        <v>59</v>
      </c>
      <c r="C617" s="6">
        <v>44</v>
      </c>
      <c r="D617" s="9">
        <v>60</v>
      </c>
      <c r="E617" s="2" t="str">
        <f>_xlfn.XLOOKUP(B617,products[productID],products[productName],"Not available",0)</f>
        <v>Raclette Courdavault</v>
      </c>
      <c r="F617">
        <f>_xlfn.XLOOKUP(B617,products[productID],products[categoryID],"Not found",0)</f>
        <v>4</v>
      </c>
      <c r="G617" t="str">
        <f>_xlfn.XLOOKUP(F617,categories[categoryID],categories[categoryName],"not found",0)</f>
        <v>Dairy Products</v>
      </c>
      <c r="H617" s="4">
        <f>Table8[[#This Row],[Unit_price]]*Table8[[#This Row],[Quantity_sold]]</f>
        <v>2640</v>
      </c>
      <c r="I617" t="str">
        <f>_xlfn.XLOOKUP(Table8[[#This Row],[orderId]],orders[orderID],orders[customerID],"not seen",0)</f>
        <v>RATTC</v>
      </c>
      <c r="J617">
        <f>_xlfn.XLOOKUP(Table8[[#This Row],[orderId]],orders[orderID],orders[employeeID],"not found",0)</f>
        <v>3</v>
      </c>
      <c r="K617" t="str">
        <f>_xlfn.XLOOKUP(Table8[[#This Row],[Employee_id]],employees[employeeID],employees[employeeName],"Not found",0)</f>
        <v>Janet Leverling</v>
      </c>
      <c r="L617" s="1">
        <f>_xlfn.XLOOKUP(Table8[[#This Row],[orderId]],orders[orderID],orders[orderDate],"not found",0)</f>
        <v>41717</v>
      </c>
      <c r="M617" s="1">
        <f>VLOOKUP(Table8[[#This Row],[orderId]],orders[],6,0)</f>
        <v>41719</v>
      </c>
      <c r="N617">
        <f>Table8[[#This Row],[Shipped date]]-Table8[[#This Row],[order_date]]</f>
        <v>2</v>
      </c>
    </row>
    <row r="618" spans="1:14" x14ac:dyDescent="0.35">
      <c r="A618" s="2">
        <v>10479</v>
      </c>
      <c r="B618" s="11">
        <v>64</v>
      </c>
      <c r="C618" s="5">
        <v>26.6</v>
      </c>
      <c r="D618" s="8">
        <v>30</v>
      </c>
      <c r="E618" s="2" t="str">
        <f>_xlfn.XLOOKUP(B618,products[productID],products[productName],"Not available",0)</f>
        <v>Wimmers gute Semmelknödel</v>
      </c>
      <c r="F618">
        <f>_xlfn.XLOOKUP(B618,products[productID],products[categoryID],"Not found",0)</f>
        <v>5</v>
      </c>
      <c r="G618" t="str">
        <f>_xlfn.XLOOKUP(F618,categories[categoryID],categories[categoryName],"not found",0)</f>
        <v>Grains &amp; Cereals</v>
      </c>
      <c r="H618" s="4">
        <f>Table8[[#This Row],[Unit_price]]*Table8[[#This Row],[Quantity_sold]]</f>
        <v>798</v>
      </c>
      <c r="I618" t="str">
        <f>_xlfn.XLOOKUP(Table8[[#This Row],[orderId]],orders[orderID],orders[customerID],"not seen",0)</f>
        <v>RATTC</v>
      </c>
      <c r="J618">
        <f>_xlfn.XLOOKUP(Table8[[#This Row],[orderId]],orders[orderID],orders[employeeID],"not found",0)</f>
        <v>3</v>
      </c>
      <c r="K618" t="str">
        <f>_xlfn.XLOOKUP(Table8[[#This Row],[Employee_id]],employees[employeeID],employees[employeeName],"Not found",0)</f>
        <v>Janet Leverling</v>
      </c>
      <c r="L618" s="1">
        <f>_xlfn.XLOOKUP(Table8[[#This Row],[orderId]],orders[orderID],orders[orderDate],"not found",0)</f>
        <v>41717</v>
      </c>
      <c r="M618" s="1">
        <f>VLOOKUP(Table8[[#This Row],[orderId]],orders[],6,0)</f>
        <v>41719</v>
      </c>
      <c r="N618">
        <f>Table8[[#This Row],[Shipped date]]-Table8[[#This Row],[order_date]]</f>
        <v>2</v>
      </c>
    </row>
    <row r="619" spans="1:14" x14ac:dyDescent="0.35">
      <c r="A619" s="3">
        <v>10480</v>
      </c>
      <c r="B619" s="12">
        <v>47</v>
      </c>
      <c r="C619" s="6">
        <v>7.6</v>
      </c>
      <c r="D619" s="9">
        <v>30</v>
      </c>
      <c r="E619" s="2" t="str">
        <f>_xlfn.XLOOKUP(B619,products[productID],products[productName],"Not available",0)</f>
        <v>Zaanse koeken</v>
      </c>
      <c r="F619">
        <f>_xlfn.XLOOKUP(B619,products[productID],products[categoryID],"Not found",0)</f>
        <v>3</v>
      </c>
      <c r="G619" t="str">
        <f>_xlfn.XLOOKUP(F619,categories[categoryID],categories[categoryName],"not found",0)</f>
        <v>Confections</v>
      </c>
      <c r="H619" s="4">
        <f>Table8[[#This Row],[Unit_price]]*Table8[[#This Row],[Quantity_sold]]</f>
        <v>228</v>
      </c>
      <c r="I619" t="str">
        <f>_xlfn.XLOOKUP(Table8[[#This Row],[orderId]],orders[orderID],orders[customerID],"not seen",0)</f>
        <v>FOLIG</v>
      </c>
      <c r="J619">
        <f>_xlfn.XLOOKUP(Table8[[#This Row],[orderId]],orders[orderID],orders[employeeID],"not found",0)</f>
        <v>6</v>
      </c>
      <c r="K619" t="str">
        <f>_xlfn.XLOOKUP(Table8[[#This Row],[Employee_id]],employees[employeeID],employees[employeeName],"Not found",0)</f>
        <v>Michael Suyama</v>
      </c>
      <c r="L619" s="1">
        <f>_xlfn.XLOOKUP(Table8[[#This Row],[orderId]],orders[orderID],orders[orderDate],"not found",0)</f>
        <v>41718</v>
      </c>
      <c r="M619" s="1">
        <f>VLOOKUP(Table8[[#This Row],[orderId]],orders[],6,0)</f>
        <v>41722</v>
      </c>
      <c r="N619">
        <f>Table8[[#This Row],[Shipped date]]-Table8[[#This Row],[order_date]]</f>
        <v>4</v>
      </c>
    </row>
    <row r="620" spans="1:14" x14ac:dyDescent="0.35">
      <c r="A620" s="2">
        <v>10480</v>
      </c>
      <c r="B620" s="11">
        <v>59</v>
      </c>
      <c r="C620" s="5">
        <v>44</v>
      </c>
      <c r="D620" s="8">
        <v>12</v>
      </c>
      <c r="E620" s="2" t="str">
        <f>_xlfn.XLOOKUP(B620,products[productID],products[productName],"Not available",0)</f>
        <v>Raclette Courdavault</v>
      </c>
      <c r="F620">
        <f>_xlfn.XLOOKUP(B620,products[productID],products[categoryID],"Not found",0)</f>
        <v>4</v>
      </c>
      <c r="G620" t="str">
        <f>_xlfn.XLOOKUP(F620,categories[categoryID],categories[categoryName],"not found",0)</f>
        <v>Dairy Products</v>
      </c>
      <c r="H620" s="4">
        <f>Table8[[#This Row],[Unit_price]]*Table8[[#This Row],[Quantity_sold]]</f>
        <v>528</v>
      </c>
      <c r="I620" t="str">
        <f>_xlfn.XLOOKUP(Table8[[#This Row],[orderId]],orders[orderID],orders[customerID],"not seen",0)</f>
        <v>FOLIG</v>
      </c>
      <c r="J620">
        <f>_xlfn.XLOOKUP(Table8[[#This Row],[orderId]],orders[orderID],orders[employeeID],"not found",0)</f>
        <v>6</v>
      </c>
      <c r="K620" t="str">
        <f>_xlfn.XLOOKUP(Table8[[#This Row],[Employee_id]],employees[employeeID],employees[employeeName],"Not found",0)</f>
        <v>Michael Suyama</v>
      </c>
      <c r="L620" s="1">
        <f>_xlfn.XLOOKUP(Table8[[#This Row],[orderId]],orders[orderID],orders[orderDate],"not found",0)</f>
        <v>41718</v>
      </c>
      <c r="M620" s="1">
        <f>VLOOKUP(Table8[[#This Row],[orderId]],orders[],6,0)</f>
        <v>41722</v>
      </c>
      <c r="N620">
        <f>Table8[[#This Row],[Shipped date]]-Table8[[#This Row],[order_date]]</f>
        <v>4</v>
      </c>
    </row>
    <row r="621" spans="1:14" x14ac:dyDescent="0.35">
      <c r="A621" s="3">
        <v>10481</v>
      </c>
      <c r="B621" s="12">
        <v>49</v>
      </c>
      <c r="C621" s="6">
        <v>16</v>
      </c>
      <c r="D621" s="9">
        <v>24</v>
      </c>
      <c r="E621" s="2" t="str">
        <f>_xlfn.XLOOKUP(B621,products[productID],products[productName],"Not available",0)</f>
        <v>Maxilaku</v>
      </c>
      <c r="F621">
        <f>_xlfn.XLOOKUP(B621,products[productID],products[categoryID],"Not found",0)</f>
        <v>3</v>
      </c>
      <c r="G621" t="str">
        <f>_xlfn.XLOOKUP(F621,categories[categoryID],categories[categoryName],"not found",0)</f>
        <v>Confections</v>
      </c>
      <c r="H621" s="4">
        <f>Table8[[#This Row],[Unit_price]]*Table8[[#This Row],[Quantity_sold]]</f>
        <v>384</v>
      </c>
      <c r="I621" t="str">
        <f>_xlfn.XLOOKUP(Table8[[#This Row],[orderId]],orders[orderID],orders[customerID],"not seen",0)</f>
        <v>RICAR</v>
      </c>
      <c r="J621">
        <f>_xlfn.XLOOKUP(Table8[[#This Row],[orderId]],orders[orderID],orders[employeeID],"not found",0)</f>
        <v>8</v>
      </c>
      <c r="K621" t="str">
        <f>_xlfn.XLOOKUP(Table8[[#This Row],[Employee_id]],employees[employeeID],employees[employeeName],"Not found",0)</f>
        <v>Laura Callahan</v>
      </c>
      <c r="L621" s="1">
        <f>_xlfn.XLOOKUP(Table8[[#This Row],[orderId]],orders[orderID],orders[orderDate],"not found",0)</f>
        <v>41718</v>
      </c>
      <c r="M621" s="1">
        <f>VLOOKUP(Table8[[#This Row],[orderId]],orders[],6,0)</f>
        <v>41723</v>
      </c>
      <c r="N621">
        <f>Table8[[#This Row],[Shipped date]]-Table8[[#This Row],[order_date]]</f>
        <v>5</v>
      </c>
    </row>
    <row r="622" spans="1:14" x14ac:dyDescent="0.35">
      <c r="A622" s="2">
        <v>10481</v>
      </c>
      <c r="B622" s="11">
        <v>60</v>
      </c>
      <c r="C622" s="5">
        <v>27.2</v>
      </c>
      <c r="D622" s="8">
        <v>40</v>
      </c>
      <c r="E622" s="2" t="str">
        <f>_xlfn.XLOOKUP(B622,products[productID],products[productName],"Not available",0)</f>
        <v>Camembert Pierrot</v>
      </c>
      <c r="F622">
        <f>_xlfn.XLOOKUP(B622,products[productID],products[categoryID],"Not found",0)</f>
        <v>4</v>
      </c>
      <c r="G622" t="str">
        <f>_xlfn.XLOOKUP(F622,categories[categoryID],categories[categoryName],"not found",0)</f>
        <v>Dairy Products</v>
      </c>
      <c r="H622" s="4">
        <f>Table8[[#This Row],[Unit_price]]*Table8[[#This Row],[Quantity_sold]]</f>
        <v>1088</v>
      </c>
      <c r="I622" t="str">
        <f>_xlfn.XLOOKUP(Table8[[#This Row],[orderId]],orders[orderID],orders[customerID],"not seen",0)</f>
        <v>RICAR</v>
      </c>
      <c r="J622">
        <f>_xlfn.XLOOKUP(Table8[[#This Row],[orderId]],orders[orderID],orders[employeeID],"not found",0)</f>
        <v>8</v>
      </c>
      <c r="K622" t="str">
        <f>_xlfn.XLOOKUP(Table8[[#This Row],[Employee_id]],employees[employeeID],employees[employeeName],"Not found",0)</f>
        <v>Laura Callahan</v>
      </c>
      <c r="L622" s="1">
        <f>_xlfn.XLOOKUP(Table8[[#This Row],[orderId]],orders[orderID],orders[orderDate],"not found",0)</f>
        <v>41718</v>
      </c>
      <c r="M622" s="1">
        <f>VLOOKUP(Table8[[#This Row],[orderId]],orders[],6,0)</f>
        <v>41723</v>
      </c>
      <c r="N622">
        <f>Table8[[#This Row],[Shipped date]]-Table8[[#This Row],[order_date]]</f>
        <v>5</v>
      </c>
    </row>
    <row r="623" spans="1:14" x14ac:dyDescent="0.35">
      <c r="A623" s="3">
        <v>10482</v>
      </c>
      <c r="B623" s="12">
        <v>40</v>
      </c>
      <c r="C623" s="6">
        <v>14.7</v>
      </c>
      <c r="D623" s="9">
        <v>10</v>
      </c>
      <c r="E623" s="2" t="str">
        <f>_xlfn.XLOOKUP(B623,products[productID],products[productName],"Not available",0)</f>
        <v>Boston Crab Meat</v>
      </c>
      <c r="F623">
        <f>_xlfn.XLOOKUP(B623,products[productID],products[categoryID],"Not found",0)</f>
        <v>8</v>
      </c>
      <c r="G623" t="str">
        <f>_xlfn.XLOOKUP(F623,categories[categoryID],categories[categoryName],"not found",0)</f>
        <v>Seafood</v>
      </c>
      <c r="H623" s="4">
        <f>Table8[[#This Row],[Unit_price]]*Table8[[#This Row],[Quantity_sold]]</f>
        <v>147</v>
      </c>
      <c r="I623" t="str">
        <f>_xlfn.XLOOKUP(Table8[[#This Row],[orderId]],orders[orderID],orders[customerID],"not seen",0)</f>
        <v>LAZYK</v>
      </c>
      <c r="J623">
        <f>_xlfn.XLOOKUP(Table8[[#This Row],[orderId]],orders[orderID],orders[employeeID],"not found",0)</f>
        <v>1</v>
      </c>
      <c r="K623" t="str">
        <f>_xlfn.XLOOKUP(Table8[[#This Row],[Employee_id]],employees[employeeID],employees[employeeName],"Not found",0)</f>
        <v>Nancy Davolio</v>
      </c>
      <c r="L623" s="1">
        <f>_xlfn.XLOOKUP(Table8[[#This Row],[orderId]],orders[orderID],orders[orderDate],"not found",0)</f>
        <v>41719</v>
      </c>
      <c r="M623" s="1">
        <f>VLOOKUP(Table8[[#This Row],[orderId]],orders[],6,0)</f>
        <v>41739</v>
      </c>
      <c r="N623">
        <f>Table8[[#This Row],[Shipped date]]-Table8[[#This Row],[order_date]]</f>
        <v>20</v>
      </c>
    </row>
    <row r="624" spans="1:14" x14ac:dyDescent="0.35">
      <c r="A624" s="2">
        <v>10483</v>
      </c>
      <c r="B624" s="11">
        <v>34</v>
      </c>
      <c r="C624" s="5">
        <v>11.2</v>
      </c>
      <c r="D624" s="8">
        <v>35</v>
      </c>
      <c r="E624" s="2" t="str">
        <f>_xlfn.XLOOKUP(B624,products[productID],products[productName],"Not available",0)</f>
        <v>Sasquatch Ale</v>
      </c>
      <c r="F624">
        <f>_xlfn.XLOOKUP(B624,products[productID],products[categoryID],"Not found",0)</f>
        <v>1</v>
      </c>
      <c r="G624" t="str">
        <f>_xlfn.XLOOKUP(F624,categories[categoryID],categories[categoryName],"not found",0)</f>
        <v>Beverages</v>
      </c>
      <c r="H624" s="4">
        <f>Table8[[#This Row],[Unit_price]]*Table8[[#This Row],[Quantity_sold]]</f>
        <v>392</v>
      </c>
      <c r="I624" t="str">
        <f>_xlfn.XLOOKUP(Table8[[#This Row],[orderId]],orders[orderID],orders[customerID],"not seen",0)</f>
        <v>WHITC</v>
      </c>
      <c r="J624">
        <f>_xlfn.XLOOKUP(Table8[[#This Row],[orderId]],orders[orderID],orders[employeeID],"not found",0)</f>
        <v>7</v>
      </c>
      <c r="K624" t="str">
        <f>_xlfn.XLOOKUP(Table8[[#This Row],[Employee_id]],employees[employeeID],employees[employeeName],"Not found",0)</f>
        <v>Robert King</v>
      </c>
      <c r="L624" s="1">
        <f>_xlfn.XLOOKUP(Table8[[#This Row],[orderId]],orders[orderID],orders[orderDate],"not found",0)</f>
        <v>41722</v>
      </c>
      <c r="M624" s="1">
        <f>VLOOKUP(Table8[[#This Row],[orderId]],orders[],6,0)</f>
        <v>41754</v>
      </c>
      <c r="N624">
        <f>Table8[[#This Row],[Shipped date]]-Table8[[#This Row],[order_date]]</f>
        <v>32</v>
      </c>
    </row>
    <row r="625" spans="1:14" x14ac:dyDescent="0.35">
      <c r="A625" s="3">
        <v>10483</v>
      </c>
      <c r="B625" s="12">
        <v>77</v>
      </c>
      <c r="C625" s="6">
        <v>10.4</v>
      </c>
      <c r="D625" s="9">
        <v>30</v>
      </c>
      <c r="E625" s="2" t="str">
        <f>_xlfn.XLOOKUP(B625,products[productID],products[productName],"Not available",0)</f>
        <v>Original Frankfurter Grüne Soße</v>
      </c>
      <c r="F625">
        <f>_xlfn.XLOOKUP(B625,products[productID],products[categoryID],"Not found",0)</f>
        <v>2</v>
      </c>
      <c r="G625" t="str">
        <f>_xlfn.XLOOKUP(F625,categories[categoryID],categories[categoryName],"not found",0)</f>
        <v>Condiments</v>
      </c>
      <c r="H625" s="4">
        <f>Table8[[#This Row],[Unit_price]]*Table8[[#This Row],[Quantity_sold]]</f>
        <v>312</v>
      </c>
      <c r="I625" t="str">
        <f>_xlfn.XLOOKUP(Table8[[#This Row],[orderId]],orders[orderID],orders[customerID],"not seen",0)</f>
        <v>WHITC</v>
      </c>
      <c r="J625">
        <f>_xlfn.XLOOKUP(Table8[[#This Row],[orderId]],orders[orderID],orders[employeeID],"not found",0)</f>
        <v>7</v>
      </c>
      <c r="K625" t="str">
        <f>_xlfn.XLOOKUP(Table8[[#This Row],[Employee_id]],employees[employeeID],employees[employeeName],"Not found",0)</f>
        <v>Robert King</v>
      </c>
      <c r="L625" s="1">
        <f>_xlfn.XLOOKUP(Table8[[#This Row],[orderId]],orders[orderID],orders[orderDate],"not found",0)</f>
        <v>41722</v>
      </c>
      <c r="M625" s="1">
        <f>VLOOKUP(Table8[[#This Row],[orderId]],orders[],6,0)</f>
        <v>41754</v>
      </c>
      <c r="N625">
        <f>Table8[[#This Row],[Shipped date]]-Table8[[#This Row],[order_date]]</f>
        <v>32</v>
      </c>
    </row>
    <row r="626" spans="1:14" x14ac:dyDescent="0.35">
      <c r="A626" s="2">
        <v>10484</v>
      </c>
      <c r="B626" s="11">
        <v>21</v>
      </c>
      <c r="C626" s="5">
        <v>8</v>
      </c>
      <c r="D626" s="8">
        <v>14</v>
      </c>
      <c r="E626" s="2" t="str">
        <f>_xlfn.XLOOKUP(B626,products[productID],products[productName],"Not available",0)</f>
        <v>Sir Rodney's Scones</v>
      </c>
      <c r="F626">
        <f>_xlfn.XLOOKUP(B626,products[productID],products[categoryID],"Not found",0)</f>
        <v>3</v>
      </c>
      <c r="G626" t="str">
        <f>_xlfn.XLOOKUP(F626,categories[categoryID],categories[categoryName],"not found",0)</f>
        <v>Confections</v>
      </c>
      <c r="H626" s="4">
        <f>Table8[[#This Row],[Unit_price]]*Table8[[#This Row],[Quantity_sold]]</f>
        <v>112</v>
      </c>
      <c r="I626" t="str">
        <f>_xlfn.XLOOKUP(Table8[[#This Row],[orderId]],orders[orderID],orders[customerID],"not seen",0)</f>
        <v>BSBEV</v>
      </c>
      <c r="J626">
        <f>_xlfn.XLOOKUP(Table8[[#This Row],[orderId]],orders[orderID],orders[employeeID],"not found",0)</f>
        <v>3</v>
      </c>
      <c r="K626" t="str">
        <f>_xlfn.XLOOKUP(Table8[[#This Row],[Employee_id]],employees[employeeID],employees[employeeName],"Not found",0)</f>
        <v>Janet Leverling</v>
      </c>
      <c r="L626" s="1">
        <f>_xlfn.XLOOKUP(Table8[[#This Row],[orderId]],orders[orderID],orders[orderDate],"not found",0)</f>
        <v>41722</v>
      </c>
      <c r="M626" s="1">
        <f>VLOOKUP(Table8[[#This Row],[orderId]],orders[],6,0)</f>
        <v>41730</v>
      </c>
      <c r="N626">
        <f>Table8[[#This Row],[Shipped date]]-Table8[[#This Row],[order_date]]</f>
        <v>8</v>
      </c>
    </row>
    <row r="627" spans="1:14" x14ac:dyDescent="0.35">
      <c r="A627" s="3">
        <v>10484</v>
      </c>
      <c r="B627" s="12">
        <v>40</v>
      </c>
      <c r="C627" s="6">
        <v>14.7</v>
      </c>
      <c r="D627" s="9">
        <v>10</v>
      </c>
      <c r="E627" s="2" t="str">
        <f>_xlfn.XLOOKUP(B627,products[productID],products[productName],"Not available",0)</f>
        <v>Boston Crab Meat</v>
      </c>
      <c r="F627">
        <f>_xlfn.XLOOKUP(B627,products[productID],products[categoryID],"Not found",0)</f>
        <v>8</v>
      </c>
      <c r="G627" t="str">
        <f>_xlfn.XLOOKUP(F627,categories[categoryID],categories[categoryName],"not found",0)</f>
        <v>Seafood</v>
      </c>
      <c r="H627" s="4">
        <f>Table8[[#This Row],[Unit_price]]*Table8[[#This Row],[Quantity_sold]]</f>
        <v>147</v>
      </c>
      <c r="I627" t="str">
        <f>_xlfn.XLOOKUP(Table8[[#This Row],[orderId]],orders[orderID],orders[customerID],"not seen",0)</f>
        <v>BSBEV</v>
      </c>
      <c r="J627">
        <f>_xlfn.XLOOKUP(Table8[[#This Row],[orderId]],orders[orderID],orders[employeeID],"not found",0)</f>
        <v>3</v>
      </c>
      <c r="K627" t="str">
        <f>_xlfn.XLOOKUP(Table8[[#This Row],[Employee_id]],employees[employeeID],employees[employeeName],"Not found",0)</f>
        <v>Janet Leverling</v>
      </c>
      <c r="L627" s="1">
        <f>_xlfn.XLOOKUP(Table8[[#This Row],[orderId]],orders[orderID],orders[orderDate],"not found",0)</f>
        <v>41722</v>
      </c>
      <c r="M627" s="1">
        <f>VLOOKUP(Table8[[#This Row],[orderId]],orders[],6,0)</f>
        <v>41730</v>
      </c>
      <c r="N627">
        <f>Table8[[#This Row],[Shipped date]]-Table8[[#This Row],[order_date]]</f>
        <v>8</v>
      </c>
    </row>
    <row r="628" spans="1:14" x14ac:dyDescent="0.35">
      <c r="A628" s="2">
        <v>10484</v>
      </c>
      <c r="B628" s="11">
        <v>51</v>
      </c>
      <c r="C628" s="5">
        <v>42.4</v>
      </c>
      <c r="D628" s="8">
        <v>3</v>
      </c>
      <c r="E628" s="2" t="str">
        <f>_xlfn.XLOOKUP(B628,products[productID],products[productName],"Not available",0)</f>
        <v>Manjimup Dried Apples</v>
      </c>
      <c r="F628">
        <f>_xlfn.XLOOKUP(B628,products[productID],products[categoryID],"Not found",0)</f>
        <v>7</v>
      </c>
      <c r="G628" t="str">
        <f>_xlfn.XLOOKUP(F628,categories[categoryID],categories[categoryName],"not found",0)</f>
        <v>Produce</v>
      </c>
      <c r="H628" s="4">
        <f>Table8[[#This Row],[Unit_price]]*Table8[[#This Row],[Quantity_sold]]</f>
        <v>127.19999999999999</v>
      </c>
      <c r="I628" t="str">
        <f>_xlfn.XLOOKUP(Table8[[#This Row],[orderId]],orders[orderID],orders[customerID],"not seen",0)</f>
        <v>BSBEV</v>
      </c>
      <c r="J628">
        <f>_xlfn.XLOOKUP(Table8[[#This Row],[orderId]],orders[orderID],orders[employeeID],"not found",0)</f>
        <v>3</v>
      </c>
      <c r="K628" t="str">
        <f>_xlfn.XLOOKUP(Table8[[#This Row],[Employee_id]],employees[employeeID],employees[employeeName],"Not found",0)</f>
        <v>Janet Leverling</v>
      </c>
      <c r="L628" s="1">
        <f>_xlfn.XLOOKUP(Table8[[#This Row],[orderId]],orders[orderID],orders[orderDate],"not found",0)</f>
        <v>41722</v>
      </c>
      <c r="M628" s="1">
        <f>VLOOKUP(Table8[[#This Row],[orderId]],orders[],6,0)</f>
        <v>41730</v>
      </c>
      <c r="N628">
        <f>Table8[[#This Row],[Shipped date]]-Table8[[#This Row],[order_date]]</f>
        <v>8</v>
      </c>
    </row>
    <row r="629" spans="1:14" x14ac:dyDescent="0.35">
      <c r="A629" s="3">
        <v>10485</v>
      </c>
      <c r="B629" s="12">
        <v>2</v>
      </c>
      <c r="C629" s="6">
        <v>15.2</v>
      </c>
      <c r="D629" s="9">
        <v>20</v>
      </c>
      <c r="E629" s="2" t="str">
        <f>_xlfn.XLOOKUP(B629,products[productID],products[productName],"Not available",0)</f>
        <v>Chang</v>
      </c>
      <c r="F629">
        <f>_xlfn.XLOOKUP(B629,products[productID],products[categoryID],"Not found",0)</f>
        <v>1</v>
      </c>
      <c r="G629" t="str">
        <f>_xlfn.XLOOKUP(F629,categories[categoryID],categories[categoryName],"not found",0)</f>
        <v>Beverages</v>
      </c>
      <c r="H629" s="4">
        <f>Table8[[#This Row],[Unit_price]]*Table8[[#This Row],[Quantity_sold]]</f>
        <v>304</v>
      </c>
      <c r="I629" t="str">
        <f>_xlfn.XLOOKUP(Table8[[#This Row],[orderId]],orders[orderID],orders[customerID],"not seen",0)</f>
        <v>LINOD</v>
      </c>
      <c r="J629">
        <f>_xlfn.XLOOKUP(Table8[[#This Row],[orderId]],orders[orderID],orders[employeeID],"not found",0)</f>
        <v>4</v>
      </c>
      <c r="K629" t="str">
        <f>_xlfn.XLOOKUP(Table8[[#This Row],[Employee_id]],employees[employeeID],employees[employeeName],"Not found",0)</f>
        <v>Margaret Peacock</v>
      </c>
      <c r="L629" s="1">
        <f>_xlfn.XLOOKUP(Table8[[#This Row],[orderId]],orders[orderID],orders[orderDate],"not found",0)</f>
        <v>41723</v>
      </c>
      <c r="M629" s="1">
        <f>VLOOKUP(Table8[[#This Row],[orderId]],orders[],6,0)</f>
        <v>41729</v>
      </c>
      <c r="N629">
        <f>Table8[[#This Row],[Shipped date]]-Table8[[#This Row],[order_date]]</f>
        <v>6</v>
      </c>
    </row>
    <row r="630" spans="1:14" x14ac:dyDescent="0.35">
      <c r="A630" s="2">
        <v>10485</v>
      </c>
      <c r="B630" s="11">
        <v>3</v>
      </c>
      <c r="C630" s="5">
        <v>8</v>
      </c>
      <c r="D630" s="8">
        <v>20</v>
      </c>
      <c r="E630" s="2" t="str">
        <f>_xlfn.XLOOKUP(B630,products[productID],products[productName],"Not available",0)</f>
        <v>Aniseed Syrup</v>
      </c>
      <c r="F630">
        <f>_xlfn.XLOOKUP(B630,products[productID],products[categoryID],"Not found",0)</f>
        <v>2</v>
      </c>
      <c r="G630" t="str">
        <f>_xlfn.XLOOKUP(F630,categories[categoryID],categories[categoryName],"not found",0)</f>
        <v>Condiments</v>
      </c>
      <c r="H630" s="4">
        <f>Table8[[#This Row],[Unit_price]]*Table8[[#This Row],[Quantity_sold]]</f>
        <v>160</v>
      </c>
      <c r="I630" t="str">
        <f>_xlfn.XLOOKUP(Table8[[#This Row],[orderId]],orders[orderID],orders[customerID],"not seen",0)</f>
        <v>LINOD</v>
      </c>
      <c r="J630">
        <f>_xlfn.XLOOKUP(Table8[[#This Row],[orderId]],orders[orderID],orders[employeeID],"not found",0)</f>
        <v>4</v>
      </c>
      <c r="K630" t="str">
        <f>_xlfn.XLOOKUP(Table8[[#This Row],[Employee_id]],employees[employeeID],employees[employeeName],"Not found",0)</f>
        <v>Margaret Peacock</v>
      </c>
      <c r="L630" s="1">
        <f>_xlfn.XLOOKUP(Table8[[#This Row],[orderId]],orders[orderID],orders[orderDate],"not found",0)</f>
        <v>41723</v>
      </c>
      <c r="M630" s="1">
        <f>VLOOKUP(Table8[[#This Row],[orderId]],orders[],6,0)</f>
        <v>41729</v>
      </c>
      <c r="N630">
        <f>Table8[[#This Row],[Shipped date]]-Table8[[#This Row],[order_date]]</f>
        <v>6</v>
      </c>
    </row>
    <row r="631" spans="1:14" x14ac:dyDescent="0.35">
      <c r="A631" s="3">
        <v>10485</v>
      </c>
      <c r="B631" s="12">
        <v>55</v>
      </c>
      <c r="C631" s="6">
        <v>19.2</v>
      </c>
      <c r="D631" s="9">
        <v>30</v>
      </c>
      <c r="E631" s="2" t="str">
        <f>_xlfn.XLOOKUP(B631,products[productID],products[productName],"Not available",0)</f>
        <v>Pâté chinois</v>
      </c>
      <c r="F631">
        <f>_xlfn.XLOOKUP(B631,products[productID],products[categoryID],"Not found",0)</f>
        <v>6</v>
      </c>
      <c r="G631" t="str">
        <f>_xlfn.XLOOKUP(F631,categories[categoryID],categories[categoryName],"not found",0)</f>
        <v>Meat &amp; Poultry</v>
      </c>
      <c r="H631" s="4">
        <f>Table8[[#This Row],[Unit_price]]*Table8[[#This Row],[Quantity_sold]]</f>
        <v>576</v>
      </c>
      <c r="I631" t="str">
        <f>_xlfn.XLOOKUP(Table8[[#This Row],[orderId]],orders[orderID],orders[customerID],"not seen",0)</f>
        <v>LINOD</v>
      </c>
      <c r="J631">
        <f>_xlfn.XLOOKUP(Table8[[#This Row],[orderId]],orders[orderID],orders[employeeID],"not found",0)</f>
        <v>4</v>
      </c>
      <c r="K631" t="str">
        <f>_xlfn.XLOOKUP(Table8[[#This Row],[Employee_id]],employees[employeeID],employees[employeeName],"Not found",0)</f>
        <v>Margaret Peacock</v>
      </c>
      <c r="L631" s="1">
        <f>_xlfn.XLOOKUP(Table8[[#This Row],[orderId]],orders[orderID],orders[orderDate],"not found",0)</f>
        <v>41723</v>
      </c>
      <c r="M631" s="1">
        <f>VLOOKUP(Table8[[#This Row],[orderId]],orders[],6,0)</f>
        <v>41729</v>
      </c>
      <c r="N631">
        <f>Table8[[#This Row],[Shipped date]]-Table8[[#This Row],[order_date]]</f>
        <v>6</v>
      </c>
    </row>
    <row r="632" spans="1:14" x14ac:dyDescent="0.35">
      <c r="A632" s="2">
        <v>10485</v>
      </c>
      <c r="B632" s="11">
        <v>70</v>
      </c>
      <c r="C632" s="5">
        <v>12</v>
      </c>
      <c r="D632" s="8">
        <v>60</v>
      </c>
      <c r="E632" s="2" t="str">
        <f>_xlfn.XLOOKUP(B632,products[productID],products[productName],"Not available",0)</f>
        <v>Outback Lager</v>
      </c>
      <c r="F632">
        <f>_xlfn.XLOOKUP(B632,products[productID],products[categoryID],"Not found",0)</f>
        <v>1</v>
      </c>
      <c r="G632" t="str">
        <f>_xlfn.XLOOKUP(F632,categories[categoryID],categories[categoryName],"not found",0)</f>
        <v>Beverages</v>
      </c>
      <c r="H632" s="4">
        <f>Table8[[#This Row],[Unit_price]]*Table8[[#This Row],[Quantity_sold]]</f>
        <v>720</v>
      </c>
      <c r="I632" t="str">
        <f>_xlfn.XLOOKUP(Table8[[#This Row],[orderId]],orders[orderID],orders[customerID],"not seen",0)</f>
        <v>LINOD</v>
      </c>
      <c r="J632">
        <f>_xlfn.XLOOKUP(Table8[[#This Row],[orderId]],orders[orderID],orders[employeeID],"not found",0)</f>
        <v>4</v>
      </c>
      <c r="K632" t="str">
        <f>_xlfn.XLOOKUP(Table8[[#This Row],[Employee_id]],employees[employeeID],employees[employeeName],"Not found",0)</f>
        <v>Margaret Peacock</v>
      </c>
      <c r="L632" s="1">
        <f>_xlfn.XLOOKUP(Table8[[#This Row],[orderId]],orders[orderID],orders[orderDate],"not found",0)</f>
        <v>41723</v>
      </c>
      <c r="M632" s="1">
        <f>VLOOKUP(Table8[[#This Row],[orderId]],orders[],6,0)</f>
        <v>41729</v>
      </c>
      <c r="N632">
        <f>Table8[[#This Row],[Shipped date]]-Table8[[#This Row],[order_date]]</f>
        <v>6</v>
      </c>
    </row>
    <row r="633" spans="1:14" x14ac:dyDescent="0.35">
      <c r="A633" s="3">
        <v>10486</v>
      </c>
      <c r="B633" s="12">
        <v>11</v>
      </c>
      <c r="C633" s="6">
        <v>16.8</v>
      </c>
      <c r="D633" s="9">
        <v>5</v>
      </c>
      <c r="E633" s="2" t="str">
        <f>_xlfn.XLOOKUP(B633,products[productID],products[productName],"Not available",0)</f>
        <v>Queso Cabrales</v>
      </c>
      <c r="F633">
        <f>_xlfn.XLOOKUP(B633,products[productID],products[categoryID],"Not found",0)</f>
        <v>4</v>
      </c>
      <c r="G633" t="str">
        <f>_xlfn.XLOOKUP(F633,categories[categoryID],categories[categoryName],"not found",0)</f>
        <v>Dairy Products</v>
      </c>
      <c r="H633" s="4">
        <f>Table8[[#This Row],[Unit_price]]*Table8[[#This Row],[Quantity_sold]]</f>
        <v>84</v>
      </c>
      <c r="I633" t="str">
        <f>_xlfn.XLOOKUP(Table8[[#This Row],[orderId]],orders[orderID],orders[customerID],"not seen",0)</f>
        <v>HILAA</v>
      </c>
      <c r="J633">
        <f>_xlfn.XLOOKUP(Table8[[#This Row],[orderId]],orders[orderID],orders[employeeID],"not found",0)</f>
        <v>1</v>
      </c>
      <c r="K633" t="str">
        <f>_xlfn.XLOOKUP(Table8[[#This Row],[Employee_id]],employees[employeeID],employees[employeeName],"Not found",0)</f>
        <v>Nancy Davolio</v>
      </c>
      <c r="L633" s="1">
        <f>_xlfn.XLOOKUP(Table8[[#This Row],[orderId]],orders[orderID],orders[orderDate],"not found",0)</f>
        <v>41724</v>
      </c>
      <c r="M633" s="1">
        <f>VLOOKUP(Table8[[#This Row],[orderId]],orders[],6,0)</f>
        <v>41731</v>
      </c>
      <c r="N633">
        <f>Table8[[#This Row],[Shipped date]]-Table8[[#This Row],[order_date]]</f>
        <v>7</v>
      </c>
    </row>
    <row r="634" spans="1:14" x14ac:dyDescent="0.35">
      <c r="A634" s="2">
        <v>10486</v>
      </c>
      <c r="B634" s="11">
        <v>51</v>
      </c>
      <c r="C634" s="5">
        <v>42.4</v>
      </c>
      <c r="D634" s="8">
        <v>25</v>
      </c>
      <c r="E634" s="2" t="str">
        <f>_xlfn.XLOOKUP(B634,products[productID],products[productName],"Not available",0)</f>
        <v>Manjimup Dried Apples</v>
      </c>
      <c r="F634">
        <f>_xlfn.XLOOKUP(B634,products[productID],products[categoryID],"Not found",0)</f>
        <v>7</v>
      </c>
      <c r="G634" t="str">
        <f>_xlfn.XLOOKUP(F634,categories[categoryID],categories[categoryName],"not found",0)</f>
        <v>Produce</v>
      </c>
      <c r="H634" s="4">
        <f>Table8[[#This Row],[Unit_price]]*Table8[[#This Row],[Quantity_sold]]</f>
        <v>1060</v>
      </c>
      <c r="I634" t="str">
        <f>_xlfn.XLOOKUP(Table8[[#This Row],[orderId]],orders[orderID],orders[customerID],"not seen",0)</f>
        <v>HILAA</v>
      </c>
      <c r="J634">
        <f>_xlfn.XLOOKUP(Table8[[#This Row],[orderId]],orders[orderID],orders[employeeID],"not found",0)</f>
        <v>1</v>
      </c>
      <c r="K634" t="str">
        <f>_xlfn.XLOOKUP(Table8[[#This Row],[Employee_id]],employees[employeeID],employees[employeeName],"Not found",0)</f>
        <v>Nancy Davolio</v>
      </c>
      <c r="L634" s="1">
        <f>_xlfn.XLOOKUP(Table8[[#This Row],[orderId]],orders[orderID],orders[orderDate],"not found",0)</f>
        <v>41724</v>
      </c>
      <c r="M634" s="1">
        <f>VLOOKUP(Table8[[#This Row],[orderId]],orders[],6,0)</f>
        <v>41731</v>
      </c>
      <c r="N634">
        <f>Table8[[#This Row],[Shipped date]]-Table8[[#This Row],[order_date]]</f>
        <v>7</v>
      </c>
    </row>
    <row r="635" spans="1:14" x14ac:dyDescent="0.35">
      <c r="A635" s="3">
        <v>10486</v>
      </c>
      <c r="B635" s="12">
        <v>74</v>
      </c>
      <c r="C635" s="6">
        <v>8</v>
      </c>
      <c r="D635" s="9">
        <v>16</v>
      </c>
      <c r="E635" s="2" t="str">
        <f>_xlfn.XLOOKUP(B635,products[productID],products[productName],"Not available",0)</f>
        <v>Longlife Tofu</v>
      </c>
      <c r="F635">
        <f>_xlfn.XLOOKUP(B635,products[productID],products[categoryID],"Not found",0)</f>
        <v>7</v>
      </c>
      <c r="G635" t="str">
        <f>_xlfn.XLOOKUP(F635,categories[categoryID],categories[categoryName],"not found",0)</f>
        <v>Produce</v>
      </c>
      <c r="H635" s="4">
        <f>Table8[[#This Row],[Unit_price]]*Table8[[#This Row],[Quantity_sold]]</f>
        <v>128</v>
      </c>
      <c r="I635" t="str">
        <f>_xlfn.XLOOKUP(Table8[[#This Row],[orderId]],orders[orderID],orders[customerID],"not seen",0)</f>
        <v>HILAA</v>
      </c>
      <c r="J635">
        <f>_xlfn.XLOOKUP(Table8[[#This Row],[orderId]],orders[orderID],orders[employeeID],"not found",0)</f>
        <v>1</v>
      </c>
      <c r="K635" t="str">
        <f>_xlfn.XLOOKUP(Table8[[#This Row],[Employee_id]],employees[employeeID],employees[employeeName],"Not found",0)</f>
        <v>Nancy Davolio</v>
      </c>
      <c r="L635" s="1">
        <f>_xlfn.XLOOKUP(Table8[[#This Row],[orderId]],orders[orderID],orders[orderDate],"not found",0)</f>
        <v>41724</v>
      </c>
      <c r="M635" s="1">
        <f>VLOOKUP(Table8[[#This Row],[orderId]],orders[],6,0)</f>
        <v>41731</v>
      </c>
      <c r="N635">
        <f>Table8[[#This Row],[Shipped date]]-Table8[[#This Row],[order_date]]</f>
        <v>7</v>
      </c>
    </row>
    <row r="636" spans="1:14" x14ac:dyDescent="0.35">
      <c r="A636" s="2">
        <v>10487</v>
      </c>
      <c r="B636" s="11">
        <v>19</v>
      </c>
      <c r="C636" s="5">
        <v>7.3</v>
      </c>
      <c r="D636" s="8">
        <v>5</v>
      </c>
      <c r="E636" s="2" t="str">
        <f>_xlfn.XLOOKUP(B636,products[productID],products[productName],"Not available",0)</f>
        <v>Teatime Chocolate Biscuits</v>
      </c>
      <c r="F636">
        <f>_xlfn.XLOOKUP(B636,products[productID],products[categoryID],"Not found",0)</f>
        <v>3</v>
      </c>
      <c r="G636" t="str">
        <f>_xlfn.XLOOKUP(F636,categories[categoryID],categories[categoryName],"not found",0)</f>
        <v>Confections</v>
      </c>
      <c r="H636" s="4">
        <f>Table8[[#This Row],[Unit_price]]*Table8[[#This Row],[Quantity_sold]]</f>
        <v>36.5</v>
      </c>
      <c r="I636" t="str">
        <f>_xlfn.XLOOKUP(Table8[[#This Row],[orderId]],orders[orderID],orders[customerID],"not seen",0)</f>
        <v>QUEEN</v>
      </c>
      <c r="J636">
        <f>_xlfn.XLOOKUP(Table8[[#This Row],[orderId]],orders[orderID],orders[employeeID],"not found",0)</f>
        <v>2</v>
      </c>
      <c r="K636" t="str">
        <f>_xlfn.XLOOKUP(Table8[[#This Row],[Employee_id]],employees[employeeID],employees[employeeName],"Not found",0)</f>
        <v>Andrew Fuller</v>
      </c>
      <c r="L636" s="1">
        <f>_xlfn.XLOOKUP(Table8[[#This Row],[orderId]],orders[orderID],orders[orderDate],"not found",0)</f>
        <v>41724</v>
      </c>
      <c r="M636" s="1">
        <f>VLOOKUP(Table8[[#This Row],[orderId]],orders[],6,0)</f>
        <v>41726</v>
      </c>
      <c r="N636">
        <f>Table8[[#This Row],[Shipped date]]-Table8[[#This Row],[order_date]]</f>
        <v>2</v>
      </c>
    </row>
    <row r="637" spans="1:14" x14ac:dyDescent="0.35">
      <c r="A637" s="3">
        <v>10487</v>
      </c>
      <c r="B637" s="12">
        <v>26</v>
      </c>
      <c r="C637" s="6">
        <v>24.9</v>
      </c>
      <c r="D637" s="9">
        <v>30</v>
      </c>
      <c r="E637" s="2" t="str">
        <f>_xlfn.XLOOKUP(B637,products[productID],products[productName],"Not available",0)</f>
        <v>Gumbär Gummibärchen</v>
      </c>
      <c r="F637">
        <f>_xlfn.XLOOKUP(B637,products[productID],products[categoryID],"Not found",0)</f>
        <v>3</v>
      </c>
      <c r="G637" t="str">
        <f>_xlfn.XLOOKUP(F637,categories[categoryID],categories[categoryName],"not found",0)</f>
        <v>Confections</v>
      </c>
      <c r="H637" s="4">
        <f>Table8[[#This Row],[Unit_price]]*Table8[[#This Row],[Quantity_sold]]</f>
        <v>747</v>
      </c>
      <c r="I637" t="str">
        <f>_xlfn.XLOOKUP(Table8[[#This Row],[orderId]],orders[orderID],orders[customerID],"not seen",0)</f>
        <v>QUEEN</v>
      </c>
      <c r="J637">
        <f>_xlfn.XLOOKUP(Table8[[#This Row],[orderId]],orders[orderID],orders[employeeID],"not found",0)</f>
        <v>2</v>
      </c>
      <c r="K637" t="str">
        <f>_xlfn.XLOOKUP(Table8[[#This Row],[Employee_id]],employees[employeeID],employees[employeeName],"Not found",0)</f>
        <v>Andrew Fuller</v>
      </c>
      <c r="L637" s="1">
        <f>_xlfn.XLOOKUP(Table8[[#This Row],[orderId]],orders[orderID],orders[orderDate],"not found",0)</f>
        <v>41724</v>
      </c>
      <c r="M637" s="1">
        <f>VLOOKUP(Table8[[#This Row],[orderId]],orders[],6,0)</f>
        <v>41726</v>
      </c>
      <c r="N637">
        <f>Table8[[#This Row],[Shipped date]]-Table8[[#This Row],[order_date]]</f>
        <v>2</v>
      </c>
    </row>
    <row r="638" spans="1:14" x14ac:dyDescent="0.35">
      <c r="A638" s="2">
        <v>10487</v>
      </c>
      <c r="B638" s="11">
        <v>54</v>
      </c>
      <c r="C638" s="5">
        <v>5.9</v>
      </c>
      <c r="D638" s="8">
        <v>24</v>
      </c>
      <c r="E638" s="2" t="str">
        <f>_xlfn.XLOOKUP(B638,products[productID],products[productName],"Not available",0)</f>
        <v>Tourtière</v>
      </c>
      <c r="F638">
        <f>_xlfn.XLOOKUP(B638,products[productID],products[categoryID],"Not found",0)</f>
        <v>6</v>
      </c>
      <c r="G638" t="str">
        <f>_xlfn.XLOOKUP(F638,categories[categoryID],categories[categoryName],"not found",0)</f>
        <v>Meat &amp; Poultry</v>
      </c>
      <c r="H638" s="4">
        <f>Table8[[#This Row],[Unit_price]]*Table8[[#This Row],[Quantity_sold]]</f>
        <v>141.60000000000002</v>
      </c>
      <c r="I638" t="str">
        <f>_xlfn.XLOOKUP(Table8[[#This Row],[orderId]],orders[orderID],orders[customerID],"not seen",0)</f>
        <v>QUEEN</v>
      </c>
      <c r="J638">
        <f>_xlfn.XLOOKUP(Table8[[#This Row],[orderId]],orders[orderID],orders[employeeID],"not found",0)</f>
        <v>2</v>
      </c>
      <c r="K638" t="str">
        <f>_xlfn.XLOOKUP(Table8[[#This Row],[Employee_id]],employees[employeeID],employees[employeeName],"Not found",0)</f>
        <v>Andrew Fuller</v>
      </c>
      <c r="L638" s="1">
        <f>_xlfn.XLOOKUP(Table8[[#This Row],[orderId]],orders[orderID],orders[orderDate],"not found",0)</f>
        <v>41724</v>
      </c>
      <c r="M638" s="1">
        <f>VLOOKUP(Table8[[#This Row],[orderId]],orders[],6,0)</f>
        <v>41726</v>
      </c>
      <c r="N638">
        <f>Table8[[#This Row],[Shipped date]]-Table8[[#This Row],[order_date]]</f>
        <v>2</v>
      </c>
    </row>
    <row r="639" spans="1:14" x14ac:dyDescent="0.35">
      <c r="A639" s="3">
        <v>10488</v>
      </c>
      <c r="B639" s="12">
        <v>59</v>
      </c>
      <c r="C639" s="6">
        <v>44</v>
      </c>
      <c r="D639" s="9">
        <v>30</v>
      </c>
      <c r="E639" s="2" t="str">
        <f>_xlfn.XLOOKUP(B639,products[productID],products[productName],"Not available",0)</f>
        <v>Raclette Courdavault</v>
      </c>
      <c r="F639">
        <f>_xlfn.XLOOKUP(B639,products[productID],products[categoryID],"Not found",0)</f>
        <v>4</v>
      </c>
      <c r="G639" t="str">
        <f>_xlfn.XLOOKUP(F639,categories[categoryID],categories[categoryName],"not found",0)</f>
        <v>Dairy Products</v>
      </c>
      <c r="H639" s="4">
        <f>Table8[[#This Row],[Unit_price]]*Table8[[#This Row],[Quantity_sold]]</f>
        <v>1320</v>
      </c>
      <c r="I639" t="str">
        <f>_xlfn.XLOOKUP(Table8[[#This Row],[orderId]],orders[orderID],orders[customerID],"not seen",0)</f>
        <v>FRANK</v>
      </c>
      <c r="J639">
        <f>_xlfn.XLOOKUP(Table8[[#This Row],[orderId]],orders[orderID],orders[employeeID],"not found",0)</f>
        <v>8</v>
      </c>
      <c r="K639" t="str">
        <f>_xlfn.XLOOKUP(Table8[[#This Row],[Employee_id]],employees[employeeID],employees[employeeName],"Not found",0)</f>
        <v>Laura Callahan</v>
      </c>
      <c r="L639" s="1">
        <f>_xlfn.XLOOKUP(Table8[[#This Row],[orderId]],orders[orderID],orders[orderDate],"not found",0)</f>
        <v>41725</v>
      </c>
      <c r="M639" s="1">
        <f>VLOOKUP(Table8[[#This Row],[orderId]],orders[],6,0)</f>
        <v>41731</v>
      </c>
      <c r="N639">
        <f>Table8[[#This Row],[Shipped date]]-Table8[[#This Row],[order_date]]</f>
        <v>6</v>
      </c>
    </row>
    <row r="640" spans="1:14" x14ac:dyDescent="0.35">
      <c r="A640" s="2">
        <v>10488</v>
      </c>
      <c r="B640" s="11">
        <v>73</v>
      </c>
      <c r="C640" s="5">
        <v>12</v>
      </c>
      <c r="D640" s="8">
        <v>20</v>
      </c>
      <c r="E640" s="2" t="str">
        <f>_xlfn.XLOOKUP(B640,products[productID],products[productName],"Not available",0)</f>
        <v>Röd Kaviar</v>
      </c>
      <c r="F640">
        <f>_xlfn.XLOOKUP(B640,products[productID],products[categoryID],"Not found",0)</f>
        <v>8</v>
      </c>
      <c r="G640" t="str">
        <f>_xlfn.XLOOKUP(F640,categories[categoryID],categories[categoryName],"not found",0)</f>
        <v>Seafood</v>
      </c>
      <c r="H640" s="4">
        <f>Table8[[#This Row],[Unit_price]]*Table8[[#This Row],[Quantity_sold]]</f>
        <v>240</v>
      </c>
      <c r="I640" t="str">
        <f>_xlfn.XLOOKUP(Table8[[#This Row],[orderId]],orders[orderID],orders[customerID],"not seen",0)</f>
        <v>FRANK</v>
      </c>
      <c r="J640">
        <f>_xlfn.XLOOKUP(Table8[[#This Row],[orderId]],orders[orderID],orders[employeeID],"not found",0)</f>
        <v>8</v>
      </c>
      <c r="K640" t="str">
        <f>_xlfn.XLOOKUP(Table8[[#This Row],[Employee_id]],employees[employeeID],employees[employeeName],"Not found",0)</f>
        <v>Laura Callahan</v>
      </c>
      <c r="L640" s="1">
        <f>_xlfn.XLOOKUP(Table8[[#This Row],[orderId]],orders[orderID],orders[orderDate],"not found",0)</f>
        <v>41725</v>
      </c>
      <c r="M640" s="1">
        <f>VLOOKUP(Table8[[#This Row],[orderId]],orders[],6,0)</f>
        <v>41731</v>
      </c>
      <c r="N640">
        <f>Table8[[#This Row],[Shipped date]]-Table8[[#This Row],[order_date]]</f>
        <v>6</v>
      </c>
    </row>
    <row r="641" spans="1:14" x14ac:dyDescent="0.35">
      <c r="A641" s="3">
        <v>10489</v>
      </c>
      <c r="B641" s="12">
        <v>11</v>
      </c>
      <c r="C641" s="6">
        <v>16.8</v>
      </c>
      <c r="D641" s="9">
        <v>15</v>
      </c>
      <c r="E641" s="2" t="str">
        <f>_xlfn.XLOOKUP(B641,products[productID],products[productName],"Not available",0)</f>
        <v>Queso Cabrales</v>
      </c>
      <c r="F641">
        <f>_xlfn.XLOOKUP(B641,products[productID],products[categoryID],"Not found",0)</f>
        <v>4</v>
      </c>
      <c r="G641" t="str">
        <f>_xlfn.XLOOKUP(F641,categories[categoryID],categories[categoryName],"not found",0)</f>
        <v>Dairy Products</v>
      </c>
      <c r="H641" s="4">
        <f>Table8[[#This Row],[Unit_price]]*Table8[[#This Row],[Quantity_sold]]</f>
        <v>252</v>
      </c>
      <c r="I641" t="str">
        <f>_xlfn.XLOOKUP(Table8[[#This Row],[orderId]],orders[orderID],orders[customerID],"not seen",0)</f>
        <v>PICCO</v>
      </c>
      <c r="J641">
        <f>_xlfn.XLOOKUP(Table8[[#This Row],[orderId]],orders[orderID],orders[employeeID],"not found",0)</f>
        <v>6</v>
      </c>
      <c r="K641" t="str">
        <f>_xlfn.XLOOKUP(Table8[[#This Row],[Employee_id]],employees[employeeID],employees[employeeName],"Not found",0)</f>
        <v>Michael Suyama</v>
      </c>
      <c r="L641" s="1">
        <f>_xlfn.XLOOKUP(Table8[[#This Row],[orderId]],orders[orderID],orders[orderDate],"not found",0)</f>
        <v>41726</v>
      </c>
      <c r="M641" s="1">
        <f>VLOOKUP(Table8[[#This Row],[orderId]],orders[],6,0)</f>
        <v>41738</v>
      </c>
      <c r="N641">
        <f>Table8[[#This Row],[Shipped date]]-Table8[[#This Row],[order_date]]</f>
        <v>12</v>
      </c>
    </row>
    <row r="642" spans="1:14" x14ac:dyDescent="0.35">
      <c r="A642" s="2">
        <v>10489</v>
      </c>
      <c r="B642" s="11">
        <v>16</v>
      </c>
      <c r="C642" s="5">
        <v>13.9</v>
      </c>
      <c r="D642" s="8">
        <v>18</v>
      </c>
      <c r="E642" s="2" t="str">
        <f>_xlfn.XLOOKUP(B642,products[productID],products[productName],"Not available",0)</f>
        <v>Pavlova</v>
      </c>
      <c r="F642">
        <f>_xlfn.XLOOKUP(B642,products[productID],products[categoryID],"Not found",0)</f>
        <v>3</v>
      </c>
      <c r="G642" t="str">
        <f>_xlfn.XLOOKUP(F642,categories[categoryID],categories[categoryName],"not found",0)</f>
        <v>Confections</v>
      </c>
      <c r="H642" s="4">
        <f>Table8[[#This Row],[Unit_price]]*Table8[[#This Row],[Quantity_sold]]</f>
        <v>250.20000000000002</v>
      </c>
      <c r="I642" t="str">
        <f>_xlfn.XLOOKUP(Table8[[#This Row],[orderId]],orders[orderID],orders[customerID],"not seen",0)</f>
        <v>PICCO</v>
      </c>
      <c r="J642">
        <f>_xlfn.XLOOKUP(Table8[[#This Row],[orderId]],orders[orderID],orders[employeeID],"not found",0)</f>
        <v>6</v>
      </c>
      <c r="K642" t="str">
        <f>_xlfn.XLOOKUP(Table8[[#This Row],[Employee_id]],employees[employeeID],employees[employeeName],"Not found",0)</f>
        <v>Michael Suyama</v>
      </c>
      <c r="L642" s="1">
        <f>_xlfn.XLOOKUP(Table8[[#This Row],[orderId]],orders[orderID],orders[orderDate],"not found",0)</f>
        <v>41726</v>
      </c>
      <c r="M642" s="1">
        <f>VLOOKUP(Table8[[#This Row],[orderId]],orders[],6,0)</f>
        <v>41738</v>
      </c>
      <c r="N642">
        <f>Table8[[#This Row],[Shipped date]]-Table8[[#This Row],[order_date]]</f>
        <v>12</v>
      </c>
    </row>
    <row r="643" spans="1:14" x14ac:dyDescent="0.35">
      <c r="A643" s="3">
        <v>10490</v>
      </c>
      <c r="B643" s="12">
        <v>59</v>
      </c>
      <c r="C643" s="6">
        <v>44</v>
      </c>
      <c r="D643" s="9">
        <v>60</v>
      </c>
      <c r="E643" s="2" t="str">
        <f>_xlfn.XLOOKUP(B643,products[productID],products[productName],"Not available",0)</f>
        <v>Raclette Courdavault</v>
      </c>
      <c r="F643">
        <f>_xlfn.XLOOKUP(B643,products[productID],products[categoryID],"Not found",0)</f>
        <v>4</v>
      </c>
      <c r="G643" t="str">
        <f>_xlfn.XLOOKUP(F643,categories[categoryID],categories[categoryName],"not found",0)</f>
        <v>Dairy Products</v>
      </c>
      <c r="H643" s="4">
        <f>Table8[[#This Row],[Unit_price]]*Table8[[#This Row],[Quantity_sold]]</f>
        <v>2640</v>
      </c>
      <c r="I643" t="str">
        <f>_xlfn.XLOOKUP(Table8[[#This Row],[orderId]],orders[orderID],orders[customerID],"not seen",0)</f>
        <v>HILAA</v>
      </c>
      <c r="J643">
        <f>_xlfn.XLOOKUP(Table8[[#This Row],[orderId]],orders[orderID],orders[employeeID],"not found",0)</f>
        <v>7</v>
      </c>
      <c r="K643" t="str">
        <f>_xlfn.XLOOKUP(Table8[[#This Row],[Employee_id]],employees[employeeID],employees[employeeName],"Not found",0)</f>
        <v>Robert King</v>
      </c>
      <c r="L643" s="1">
        <f>_xlfn.XLOOKUP(Table8[[#This Row],[orderId]],orders[orderID],orders[orderDate],"not found",0)</f>
        <v>41729</v>
      </c>
      <c r="M643" s="1">
        <f>VLOOKUP(Table8[[#This Row],[orderId]],orders[],6,0)</f>
        <v>41732</v>
      </c>
      <c r="N643">
        <f>Table8[[#This Row],[Shipped date]]-Table8[[#This Row],[order_date]]</f>
        <v>3</v>
      </c>
    </row>
    <row r="644" spans="1:14" x14ac:dyDescent="0.35">
      <c r="A644" s="2">
        <v>10490</v>
      </c>
      <c r="B644" s="11">
        <v>68</v>
      </c>
      <c r="C644" s="5">
        <v>10</v>
      </c>
      <c r="D644" s="8">
        <v>30</v>
      </c>
      <c r="E644" s="2" t="str">
        <f>_xlfn.XLOOKUP(B644,products[productID],products[productName],"Not available",0)</f>
        <v>Scottish Longbreads</v>
      </c>
      <c r="F644">
        <f>_xlfn.XLOOKUP(B644,products[productID],products[categoryID],"Not found",0)</f>
        <v>3</v>
      </c>
      <c r="G644" t="str">
        <f>_xlfn.XLOOKUP(F644,categories[categoryID],categories[categoryName],"not found",0)</f>
        <v>Confections</v>
      </c>
      <c r="H644" s="4">
        <f>Table8[[#This Row],[Unit_price]]*Table8[[#This Row],[Quantity_sold]]</f>
        <v>300</v>
      </c>
      <c r="I644" t="str">
        <f>_xlfn.XLOOKUP(Table8[[#This Row],[orderId]],orders[orderID],orders[customerID],"not seen",0)</f>
        <v>HILAA</v>
      </c>
      <c r="J644">
        <f>_xlfn.XLOOKUP(Table8[[#This Row],[orderId]],orders[orderID],orders[employeeID],"not found",0)</f>
        <v>7</v>
      </c>
      <c r="K644" t="str">
        <f>_xlfn.XLOOKUP(Table8[[#This Row],[Employee_id]],employees[employeeID],employees[employeeName],"Not found",0)</f>
        <v>Robert King</v>
      </c>
      <c r="L644" s="1">
        <f>_xlfn.XLOOKUP(Table8[[#This Row],[orderId]],orders[orderID],orders[orderDate],"not found",0)</f>
        <v>41729</v>
      </c>
      <c r="M644" s="1">
        <f>VLOOKUP(Table8[[#This Row],[orderId]],orders[],6,0)</f>
        <v>41732</v>
      </c>
      <c r="N644">
        <f>Table8[[#This Row],[Shipped date]]-Table8[[#This Row],[order_date]]</f>
        <v>3</v>
      </c>
    </row>
    <row r="645" spans="1:14" x14ac:dyDescent="0.35">
      <c r="A645" s="3">
        <v>10490</v>
      </c>
      <c r="B645" s="12">
        <v>75</v>
      </c>
      <c r="C645" s="6">
        <v>6.2</v>
      </c>
      <c r="D645" s="9">
        <v>36</v>
      </c>
      <c r="E645" s="2" t="str">
        <f>_xlfn.XLOOKUP(B645,products[productID],products[productName],"Not available",0)</f>
        <v>Rhönbräu Klosterbier</v>
      </c>
      <c r="F645">
        <f>_xlfn.XLOOKUP(B645,products[productID],products[categoryID],"Not found",0)</f>
        <v>1</v>
      </c>
      <c r="G645" t="str">
        <f>_xlfn.XLOOKUP(F645,categories[categoryID],categories[categoryName],"not found",0)</f>
        <v>Beverages</v>
      </c>
      <c r="H645" s="4">
        <f>Table8[[#This Row],[Unit_price]]*Table8[[#This Row],[Quantity_sold]]</f>
        <v>223.20000000000002</v>
      </c>
      <c r="I645" t="str">
        <f>_xlfn.XLOOKUP(Table8[[#This Row],[orderId]],orders[orderID],orders[customerID],"not seen",0)</f>
        <v>HILAA</v>
      </c>
      <c r="J645">
        <f>_xlfn.XLOOKUP(Table8[[#This Row],[orderId]],orders[orderID],orders[employeeID],"not found",0)</f>
        <v>7</v>
      </c>
      <c r="K645" t="str">
        <f>_xlfn.XLOOKUP(Table8[[#This Row],[Employee_id]],employees[employeeID],employees[employeeName],"Not found",0)</f>
        <v>Robert King</v>
      </c>
      <c r="L645" s="1">
        <f>_xlfn.XLOOKUP(Table8[[#This Row],[orderId]],orders[orderID],orders[orderDate],"not found",0)</f>
        <v>41729</v>
      </c>
      <c r="M645" s="1">
        <f>VLOOKUP(Table8[[#This Row],[orderId]],orders[],6,0)</f>
        <v>41732</v>
      </c>
      <c r="N645">
        <f>Table8[[#This Row],[Shipped date]]-Table8[[#This Row],[order_date]]</f>
        <v>3</v>
      </c>
    </row>
    <row r="646" spans="1:14" x14ac:dyDescent="0.35">
      <c r="A646" s="2">
        <v>10491</v>
      </c>
      <c r="B646" s="11">
        <v>44</v>
      </c>
      <c r="C646" s="5">
        <v>15.5</v>
      </c>
      <c r="D646" s="8">
        <v>15</v>
      </c>
      <c r="E646" s="2" t="str">
        <f>_xlfn.XLOOKUP(B646,products[productID],products[productName],"Not available",0)</f>
        <v>Gula Malacca</v>
      </c>
      <c r="F646">
        <f>_xlfn.XLOOKUP(B646,products[productID],products[categoryID],"Not found",0)</f>
        <v>2</v>
      </c>
      <c r="G646" t="str">
        <f>_xlfn.XLOOKUP(F646,categories[categoryID],categories[categoryName],"not found",0)</f>
        <v>Condiments</v>
      </c>
      <c r="H646" s="4">
        <f>Table8[[#This Row],[Unit_price]]*Table8[[#This Row],[Quantity_sold]]</f>
        <v>232.5</v>
      </c>
      <c r="I646" t="str">
        <f>_xlfn.XLOOKUP(Table8[[#This Row],[orderId]],orders[orderID],orders[customerID],"not seen",0)</f>
        <v>FURIB</v>
      </c>
      <c r="J646">
        <f>_xlfn.XLOOKUP(Table8[[#This Row],[orderId]],orders[orderID],orders[employeeID],"not found",0)</f>
        <v>8</v>
      </c>
      <c r="K646" t="str">
        <f>_xlfn.XLOOKUP(Table8[[#This Row],[Employee_id]],employees[employeeID],employees[employeeName],"Not found",0)</f>
        <v>Laura Callahan</v>
      </c>
      <c r="L646" s="1">
        <f>_xlfn.XLOOKUP(Table8[[#This Row],[orderId]],orders[orderID],orders[orderDate],"not found",0)</f>
        <v>41729</v>
      </c>
      <c r="M646" s="1">
        <f>VLOOKUP(Table8[[#This Row],[orderId]],orders[],6,0)</f>
        <v>41737</v>
      </c>
      <c r="N646">
        <f>Table8[[#This Row],[Shipped date]]-Table8[[#This Row],[order_date]]</f>
        <v>8</v>
      </c>
    </row>
    <row r="647" spans="1:14" x14ac:dyDescent="0.35">
      <c r="A647" s="3">
        <v>10491</v>
      </c>
      <c r="B647" s="12">
        <v>77</v>
      </c>
      <c r="C647" s="6">
        <v>10.4</v>
      </c>
      <c r="D647" s="9">
        <v>7</v>
      </c>
      <c r="E647" s="2" t="str">
        <f>_xlfn.XLOOKUP(B647,products[productID],products[productName],"Not available",0)</f>
        <v>Original Frankfurter Grüne Soße</v>
      </c>
      <c r="F647">
        <f>_xlfn.XLOOKUP(B647,products[productID],products[categoryID],"Not found",0)</f>
        <v>2</v>
      </c>
      <c r="G647" t="str">
        <f>_xlfn.XLOOKUP(F647,categories[categoryID],categories[categoryName],"not found",0)</f>
        <v>Condiments</v>
      </c>
      <c r="H647" s="4">
        <f>Table8[[#This Row],[Unit_price]]*Table8[[#This Row],[Quantity_sold]]</f>
        <v>72.8</v>
      </c>
      <c r="I647" t="str">
        <f>_xlfn.XLOOKUP(Table8[[#This Row],[orderId]],orders[orderID],orders[customerID],"not seen",0)</f>
        <v>FURIB</v>
      </c>
      <c r="J647">
        <f>_xlfn.XLOOKUP(Table8[[#This Row],[orderId]],orders[orderID],orders[employeeID],"not found",0)</f>
        <v>8</v>
      </c>
      <c r="K647" t="str">
        <f>_xlfn.XLOOKUP(Table8[[#This Row],[Employee_id]],employees[employeeID],employees[employeeName],"Not found",0)</f>
        <v>Laura Callahan</v>
      </c>
      <c r="L647" s="1">
        <f>_xlfn.XLOOKUP(Table8[[#This Row],[orderId]],orders[orderID],orders[orderDate],"not found",0)</f>
        <v>41729</v>
      </c>
      <c r="M647" s="1">
        <f>VLOOKUP(Table8[[#This Row],[orderId]],orders[],6,0)</f>
        <v>41737</v>
      </c>
      <c r="N647">
        <f>Table8[[#This Row],[Shipped date]]-Table8[[#This Row],[order_date]]</f>
        <v>8</v>
      </c>
    </row>
    <row r="648" spans="1:14" x14ac:dyDescent="0.35">
      <c r="A648" s="2">
        <v>10492</v>
      </c>
      <c r="B648" s="11">
        <v>25</v>
      </c>
      <c r="C648" s="5">
        <v>11.2</v>
      </c>
      <c r="D648" s="8">
        <v>60</v>
      </c>
      <c r="E648" s="2" t="str">
        <f>_xlfn.XLOOKUP(B648,products[productID],products[productName],"Not available",0)</f>
        <v>NuNuCa Nuß-Nougat-Creme</v>
      </c>
      <c r="F648">
        <f>_xlfn.XLOOKUP(B648,products[productID],products[categoryID],"Not found",0)</f>
        <v>3</v>
      </c>
      <c r="G648" t="str">
        <f>_xlfn.XLOOKUP(F648,categories[categoryID],categories[categoryName],"not found",0)</f>
        <v>Confections</v>
      </c>
      <c r="H648" s="4">
        <f>Table8[[#This Row],[Unit_price]]*Table8[[#This Row],[Quantity_sold]]</f>
        <v>672</v>
      </c>
      <c r="I648" t="str">
        <f>_xlfn.XLOOKUP(Table8[[#This Row],[orderId]],orders[orderID],orders[customerID],"not seen",0)</f>
        <v>BOTTM</v>
      </c>
      <c r="J648">
        <f>_xlfn.XLOOKUP(Table8[[#This Row],[orderId]],orders[orderID],orders[employeeID],"not found",0)</f>
        <v>3</v>
      </c>
      <c r="K648" t="str">
        <f>_xlfn.XLOOKUP(Table8[[#This Row],[Employee_id]],employees[employeeID],employees[employeeName],"Not found",0)</f>
        <v>Janet Leverling</v>
      </c>
      <c r="L648" s="1">
        <f>_xlfn.XLOOKUP(Table8[[#This Row],[orderId]],orders[orderID],orders[orderDate],"not found",0)</f>
        <v>41730</v>
      </c>
      <c r="M648" s="1">
        <f>VLOOKUP(Table8[[#This Row],[orderId]],orders[],6,0)</f>
        <v>41740</v>
      </c>
      <c r="N648">
        <f>Table8[[#This Row],[Shipped date]]-Table8[[#This Row],[order_date]]</f>
        <v>10</v>
      </c>
    </row>
    <row r="649" spans="1:14" x14ac:dyDescent="0.35">
      <c r="A649" s="3">
        <v>10492</v>
      </c>
      <c r="B649" s="12">
        <v>42</v>
      </c>
      <c r="C649" s="6">
        <v>11.2</v>
      </c>
      <c r="D649" s="9">
        <v>20</v>
      </c>
      <c r="E649" s="2" t="str">
        <f>_xlfn.XLOOKUP(B649,products[productID],products[productName],"Not available",0)</f>
        <v>Singaporean Hokkien Fried Mee</v>
      </c>
      <c r="F649">
        <f>_xlfn.XLOOKUP(B649,products[productID],products[categoryID],"Not found",0)</f>
        <v>5</v>
      </c>
      <c r="G649" t="str">
        <f>_xlfn.XLOOKUP(F649,categories[categoryID],categories[categoryName],"not found",0)</f>
        <v>Grains &amp; Cereals</v>
      </c>
      <c r="H649" s="4">
        <f>Table8[[#This Row],[Unit_price]]*Table8[[#This Row],[Quantity_sold]]</f>
        <v>224</v>
      </c>
      <c r="I649" t="str">
        <f>_xlfn.XLOOKUP(Table8[[#This Row],[orderId]],orders[orderID],orders[customerID],"not seen",0)</f>
        <v>BOTTM</v>
      </c>
      <c r="J649">
        <f>_xlfn.XLOOKUP(Table8[[#This Row],[orderId]],orders[orderID],orders[employeeID],"not found",0)</f>
        <v>3</v>
      </c>
      <c r="K649" t="str">
        <f>_xlfn.XLOOKUP(Table8[[#This Row],[Employee_id]],employees[employeeID],employees[employeeName],"Not found",0)</f>
        <v>Janet Leverling</v>
      </c>
      <c r="L649" s="1">
        <f>_xlfn.XLOOKUP(Table8[[#This Row],[orderId]],orders[orderID],orders[orderDate],"not found",0)</f>
        <v>41730</v>
      </c>
      <c r="M649" s="1">
        <f>VLOOKUP(Table8[[#This Row],[orderId]],orders[],6,0)</f>
        <v>41740</v>
      </c>
      <c r="N649">
        <f>Table8[[#This Row],[Shipped date]]-Table8[[#This Row],[order_date]]</f>
        <v>10</v>
      </c>
    </row>
    <row r="650" spans="1:14" x14ac:dyDescent="0.35">
      <c r="A650" s="2">
        <v>10493</v>
      </c>
      <c r="B650" s="11">
        <v>65</v>
      </c>
      <c r="C650" s="5">
        <v>16.8</v>
      </c>
      <c r="D650" s="8">
        <v>15</v>
      </c>
      <c r="E650" s="2" t="str">
        <f>_xlfn.XLOOKUP(B650,products[productID],products[productName],"Not available",0)</f>
        <v>Louisiana Fiery Hot Pepper Sauce</v>
      </c>
      <c r="F650">
        <f>_xlfn.XLOOKUP(B650,products[productID],products[categoryID],"Not found",0)</f>
        <v>2</v>
      </c>
      <c r="G650" t="str">
        <f>_xlfn.XLOOKUP(F650,categories[categoryID],categories[categoryName],"not found",0)</f>
        <v>Condiments</v>
      </c>
      <c r="H650" s="4">
        <f>Table8[[#This Row],[Unit_price]]*Table8[[#This Row],[Quantity_sold]]</f>
        <v>252</v>
      </c>
      <c r="I650" t="str">
        <f>_xlfn.XLOOKUP(Table8[[#This Row],[orderId]],orders[orderID],orders[customerID],"not seen",0)</f>
        <v>LAMAI</v>
      </c>
      <c r="J650">
        <f>_xlfn.XLOOKUP(Table8[[#This Row],[orderId]],orders[orderID],orders[employeeID],"not found",0)</f>
        <v>4</v>
      </c>
      <c r="K650" t="str">
        <f>_xlfn.XLOOKUP(Table8[[#This Row],[Employee_id]],employees[employeeID],employees[employeeName],"Not found",0)</f>
        <v>Margaret Peacock</v>
      </c>
      <c r="L650" s="1">
        <f>_xlfn.XLOOKUP(Table8[[#This Row],[orderId]],orders[orderID],orders[orderDate],"not found",0)</f>
        <v>41731</v>
      </c>
      <c r="M650" s="1">
        <f>VLOOKUP(Table8[[#This Row],[orderId]],orders[],6,0)</f>
        <v>41739</v>
      </c>
      <c r="N650">
        <f>Table8[[#This Row],[Shipped date]]-Table8[[#This Row],[order_date]]</f>
        <v>8</v>
      </c>
    </row>
    <row r="651" spans="1:14" x14ac:dyDescent="0.35">
      <c r="A651" s="3">
        <v>10493</v>
      </c>
      <c r="B651" s="12">
        <v>66</v>
      </c>
      <c r="C651" s="6">
        <v>13.6</v>
      </c>
      <c r="D651" s="9">
        <v>10</v>
      </c>
      <c r="E651" s="2" t="str">
        <f>_xlfn.XLOOKUP(B651,products[productID],products[productName],"Not available",0)</f>
        <v>Louisiana Hot Spiced Okra</v>
      </c>
      <c r="F651">
        <f>_xlfn.XLOOKUP(B651,products[productID],products[categoryID],"Not found",0)</f>
        <v>2</v>
      </c>
      <c r="G651" t="str">
        <f>_xlfn.XLOOKUP(F651,categories[categoryID],categories[categoryName],"not found",0)</f>
        <v>Condiments</v>
      </c>
      <c r="H651" s="4">
        <f>Table8[[#This Row],[Unit_price]]*Table8[[#This Row],[Quantity_sold]]</f>
        <v>136</v>
      </c>
      <c r="I651" t="str">
        <f>_xlfn.XLOOKUP(Table8[[#This Row],[orderId]],orders[orderID],orders[customerID],"not seen",0)</f>
        <v>LAMAI</v>
      </c>
      <c r="J651">
        <f>_xlfn.XLOOKUP(Table8[[#This Row],[orderId]],orders[orderID],orders[employeeID],"not found",0)</f>
        <v>4</v>
      </c>
      <c r="K651" t="str">
        <f>_xlfn.XLOOKUP(Table8[[#This Row],[Employee_id]],employees[employeeID],employees[employeeName],"Not found",0)</f>
        <v>Margaret Peacock</v>
      </c>
      <c r="L651" s="1">
        <f>_xlfn.XLOOKUP(Table8[[#This Row],[orderId]],orders[orderID],orders[orderDate],"not found",0)</f>
        <v>41731</v>
      </c>
      <c r="M651" s="1">
        <f>VLOOKUP(Table8[[#This Row],[orderId]],orders[],6,0)</f>
        <v>41739</v>
      </c>
      <c r="N651">
        <f>Table8[[#This Row],[Shipped date]]-Table8[[#This Row],[order_date]]</f>
        <v>8</v>
      </c>
    </row>
    <row r="652" spans="1:14" x14ac:dyDescent="0.35">
      <c r="A652" s="2">
        <v>10493</v>
      </c>
      <c r="B652" s="11">
        <v>69</v>
      </c>
      <c r="C652" s="5">
        <v>28.8</v>
      </c>
      <c r="D652" s="8">
        <v>10</v>
      </c>
      <c r="E652" s="2" t="str">
        <f>_xlfn.XLOOKUP(B652,products[productID],products[productName],"Not available",0)</f>
        <v>Gudbrandsdalsost</v>
      </c>
      <c r="F652">
        <f>_xlfn.XLOOKUP(B652,products[productID],products[categoryID],"Not found",0)</f>
        <v>4</v>
      </c>
      <c r="G652" t="str">
        <f>_xlfn.XLOOKUP(F652,categories[categoryID],categories[categoryName],"not found",0)</f>
        <v>Dairy Products</v>
      </c>
      <c r="H652" s="4">
        <f>Table8[[#This Row],[Unit_price]]*Table8[[#This Row],[Quantity_sold]]</f>
        <v>288</v>
      </c>
      <c r="I652" t="str">
        <f>_xlfn.XLOOKUP(Table8[[#This Row],[orderId]],orders[orderID],orders[customerID],"not seen",0)</f>
        <v>LAMAI</v>
      </c>
      <c r="J652">
        <f>_xlfn.XLOOKUP(Table8[[#This Row],[orderId]],orders[orderID],orders[employeeID],"not found",0)</f>
        <v>4</v>
      </c>
      <c r="K652" t="str">
        <f>_xlfn.XLOOKUP(Table8[[#This Row],[Employee_id]],employees[employeeID],employees[employeeName],"Not found",0)</f>
        <v>Margaret Peacock</v>
      </c>
      <c r="L652" s="1">
        <f>_xlfn.XLOOKUP(Table8[[#This Row],[orderId]],orders[orderID],orders[orderDate],"not found",0)</f>
        <v>41731</v>
      </c>
      <c r="M652" s="1">
        <f>VLOOKUP(Table8[[#This Row],[orderId]],orders[],6,0)</f>
        <v>41739</v>
      </c>
      <c r="N652">
        <f>Table8[[#This Row],[Shipped date]]-Table8[[#This Row],[order_date]]</f>
        <v>8</v>
      </c>
    </row>
    <row r="653" spans="1:14" x14ac:dyDescent="0.35">
      <c r="A653" s="3">
        <v>10494</v>
      </c>
      <c r="B653" s="12">
        <v>56</v>
      </c>
      <c r="C653" s="6">
        <v>30.4</v>
      </c>
      <c r="D653" s="9">
        <v>30</v>
      </c>
      <c r="E653" s="2" t="str">
        <f>_xlfn.XLOOKUP(B653,products[productID],products[productName],"Not available",0)</f>
        <v>Gnocchi di nonna Alice</v>
      </c>
      <c r="F653">
        <f>_xlfn.XLOOKUP(B653,products[productID],products[categoryID],"Not found",0)</f>
        <v>5</v>
      </c>
      <c r="G653" t="str">
        <f>_xlfn.XLOOKUP(F653,categories[categoryID],categories[categoryName],"not found",0)</f>
        <v>Grains &amp; Cereals</v>
      </c>
      <c r="H653" s="4">
        <f>Table8[[#This Row],[Unit_price]]*Table8[[#This Row],[Quantity_sold]]</f>
        <v>912</v>
      </c>
      <c r="I653" t="str">
        <f>_xlfn.XLOOKUP(Table8[[#This Row],[orderId]],orders[orderID],orders[customerID],"not seen",0)</f>
        <v>COMMI</v>
      </c>
      <c r="J653">
        <f>_xlfn.XLOOKUP(Table8[[#This Row],[orderId]],orders[orderID],orders[employeeID],"not found",0)</f>
        <v>4</v>
      </c>
      <c r="K653" t="str">
        <f>_xlfn.XLOOKUP(Table8[[#This Row],[Employee_id]],employees[employeeID],employees[employeeName],"Not found",0)</f>
        <v>Margaret Peacock</v>
      </c>
      <c r="L653" s="1">
        <f>_xlfn.XLOOKUP(Table8[[#This Row],[orderId]],orders[orderID],orders[orderDate],"not found",0)</f>
        <v>41731</v>
      </c>
      <c r="M653" s="1">
        <f>VLOOKUP(Table8[[#This Row],[orderId]],orders[],6,0)</f>
        <v>41738</v>
      </c>
      <c r="N653">
        <f>Table8[[#This Row],[Shipped date]]-Table8[[#This Row],[order_date]]</f>
        <v>7</v>
      </c>
    </row>
    <row r="654" spans="1:14" x14ac:dyDescent="0.35">
      <c r="A654" s="2">
        <v>10495</v>
      </c>
      <c r="B654" s="11">
        <v>23</v>
      </c>
      <c r="C654" s="5">
        <v>7.2</v>
      </c>
      <c r="D654" s="8">
        <v>10</v>
      </c>
      <c r="E654" s="2" t="str">
        <f>_xlfn.XLOOKUP(B654,products[productID],products[productName],"Not available",0)</f>
        <v>Tunnbröd</v>
      </c>
      <c r="F654">
        <f>_xlfn.XLOOKUP(B654,products[productID],products[categoryID],"Not found",0)</f>
        <v>5</v>
      </c>
      <c r="G654" t="str">
        <f>_xlfn.XLOOKUP(F654,categories[categoryID],categories[categoryName],"not found",0)</f>
        <v>Grains &amp; Cereals</v>
      </c>
      <c r="H654" s="4">
        <f>Table8[[#This Row],[Unit_price]]*Table8[[#This Row],[Quantity_sold]]</f>
        <v>72</v>
      </c>
      <c r="I654" t="str">
        <f>_xlfn.XLOOKUP(Table8[[#This Row],[orderId]],orders[orderID],orders[customerID],"not seen",0)</f>
        <v>LAUGB</v>
      </c>
      <c r="J654">
        <f>_xlfn.XLOOKUP(Table8[[#This Row],[orderId]],orders[orderID],orders[employeeID],"not found",0)</f>
        <v>3</v>
      </c>
      <c r="K654" t="str">
        <f>_xlfn.XLOOKUP(Table8[[#This Row],[Employee_id]],employees[employeeID],employees[employeeName],"Not found",0)</f>
        <v>Janet Leverling</v>
      </c>
      <c r="L654" s="1">
        <f>_xlfn.XLOOKUP(Table8[[#This Row],[orderId]],orders[orderID],orders[orderDate],"not found",0)</f>
        <v>41732</v>
      </c>
      <c r="M654" s="1">
        <f>VLOOKUP(Table8[[#This Row],[orderId]],orders[],6,0)</f>
        <v>41740</v>
      </c>
      <c r="N654">
        <f>Table8[[#This Row],[Shipped date]]-Table8[[#This Row],[order_date]]</f>
        <v>8</v>
      </c>
    </row>
    <row r="655" spans="1:14" x14ac:dyDescent="0.35">
      <c r="A655" s="3">
        <v>10495</v>
      </c>
      <c r="B655" s="12">
        <v>41</v>
      </c>
      <c r="C655" s="6">
        <v>7.7</v>
      </c>
      <c r="D655" s="9">
        <v>20</v>
      </c>
      <c r="E655" s="2" t="str">
        <f>_xlfn.XLOOKUP(B655,products[productID],products[productName],"Not available",0)</f>
        <v>Jack's New England Clam Chowder</v>
      </c>
      <c r="F655">
        <f>_xlfn.XLOOKUP(B655,products[productID],products[categoryID],"Not found",0)</f>
        <v>8</v>
      </c>
      <c r="G655" t="str">
        <f>_xlfn.XLOOKUP(F655,categories[categoryID],categories[categoryName],"not found",0)</f>
        <v>Seafood</v>
      </c>
      <c r="H655" s="4">
        <f>Table8[[#This Row],[Unit_price]]*Table8[[#This Row],[Quantity_sold]]</f>
        <v>154</v>
      </c>
      <c r="I655" t="str">
        <f>_xlfn.XLOOKUP(Table8[[#This Row],[orderId]],orders[orderID],orders[customerID],"not seen",0)</f>
        <v>LAUGB</v>
      </c>
      <c r="J655">
        <f>_xlfn.XLOOKUP(Table8[[#This Row],[orderId]],orders[orderID],orders[employeeID],"not found",0)</f>
        <v>3</v>
      </c>
      <c r="K655" t="str">
        <f>_xlfn.XLOOKUP(Table8[[#This Row],[Employee_id]],employees[employeeID],employees[employeeName],"Not found",0)</f>
        <v>Janet Leverling</v>
      </c>
      <c r="L655" s="1">
        <f>_xlfn.XLOOKUP(Table8[[#This Row],[orderId]],orders[orderID],orders[orderDate],"not found",0)</f>
        <v>41732</v>
      </c>
      <c r="M655" s="1">
        <f>VLOOKUP(Table8[[#This Row],[orderId]],orders[],6,0)</f>
        <v>41740</v>
      </c>
      <c r="N655">
        <f>Table8[[#This Row],[Shipped date]]-Table8[[#This Row],[order_date]]</f>
        <v>8</v>
      </c>
    </row>
    <row r="656" spans="1:14" x14ac:dyDescent="0.35">
      <c r="A656" s="2">
        <v>10495</v>
      </c>
      <c r="B656" s="11">
        <v>77</v>
      </c>
      <c r="C656" s="5">
        <v>10.4</v>
      </c>
      <c r="D656" s="8">
        <v>5</v>
      </c>
      <c r="E656" s="2" t="str">
        <f>_xlfn.XLOOKUP(B656,products[productID],products[productName],"Not available",0)</f>
        <v>Original Frankfurter Grüne Soße</v>
      </c>
      <c r="F656">
        <f>_xlfn.XLOOKUP(B656,products[productID],products[categoryID],"Not found",0)</f>
        <v>2</v>
      </c>
      <c r="G656" t="str">
        <f>_xlfn.XLOOKUP(F656,categories[categoryID],categories[categoryName],"not found",0)</f>
        <v>Condiments</v>
      </c>
      <c r="H656" s="4">
        <f>Table8[[#This Row],[Unit_price]]*Table8[[#This Row],[Quantity_sold]]</f>
        <v>52</v>
      </c>
      <c r="I656" t="str">
        <f>_xlfn.XLOOKUP(Table8[[#This Row],[orderId]],orders[orderID],orders[customerID],"not seen",0)</f>
        <v>LAUGB</v>
      </c>
      <c r="J656">
        <f>_xlfn.XLOOKUP(Table8[[#This Row],[orderId]],orders[orderID],orders[employeeID],"not found",0)</f>
        <v>3</v>
      </c>
      <c r="K656" t="str">
        <f>_xlfn.XLOOKUP(Table8[[#This Row],[Employee_id]],employees[employeeID],employees[employeeName],"Not found",0)</f>
        <v>Janet Leverling</v>
      </c>
      <c r="L656" s="1">
        <f>_xlfn.XLOOKUP(Table8[[#This Row],[orderId]],orders[orderID],orders[orderDate],"not found",0)</f>
        <v>41732</v>
      </c>
      <c r="M656" s="1">
        <f>VLOOKUP(Table8[[#This Row],[orderId]],orders[],6,0)</f>
        <v>41740</v>
      </c>
      <c r="N656">
        <f>Table8[[#This Row],[Shipped date]]-Table8[[#This Row],[order_date]]</f>
        <v>8</v>
      </c>
    </row>
    <row r="657" spans="1:14" x14ac:dyDescent="0.35">
      <c r="A657" s="3">
        <v>10496</v>
      </c>
      <c r="B657" s="12">
        <v>31</v>
      </c>
      <c r="C657" s="6">
        <v>10</v>
      </c>
      <c r="D657" s="9">
        <v>20</v>
      </c>
      <c r="E657" s="2" t="str">
        <f>_xlfn.XLOOKUP(B657,products[productID],products[productName],"Not available",0)</f>
        <v>Gorgonzola Telino</v>
      </c>
      <c r="F657">
        <f>_xlfn.XLOOKUP(B657,products[productID],products[categoryID],"Not found",0)</f>
        <v>4</v>
      </c>
      <c r="G657" t="str">
        <f>_xlfn.XLOOKUP(F657,categories[categoryID],categories[categoryName],"not found",0)</f>
        <v>Dairy Products</v>
      </c>
      <c r="H657" s="4">
        <f>Table8[[#This Row],[Unit_price]]*Table8[[#This Row],[Quantity_sold]]</f>
        <v>200</v>
      </c>
      <c r="I657" t="str">
        <f>_xlfn.XLOOKUP(Table8[[#This Row],[orderId]],orders[orderID],orders[customerID],"not seen",0)</f>
        <v>TRADH</v>
      </c>
      <c r="J657">
        <f>_xlfn.XLOOKUP(Table8[[#This Row],[orderId]],orders[orderID],orders[employeeID],"not found",0)</f>
        <v>7</v>
      </c>
      <c r="K657" t="str">
        <f>_xlfn.XLOOKUP(Table8[[#This Row],[Employee_id]],employees[employeeID],employees[employeeName],"Not found",0)</f>
        <v>Robert King</v>
      </c>
      <c r="L657" s="1">
        <f>_xlfn.XLOOKUP(Table8[[#This Row],[orderId]],orders[orderID],orders[orderDate],"not found",0)</f>
        <v>41733</v>
      </c>
      <c r="M657" s="1">
        <f>VLOOKUP(Table8[[#This Row],[orderId]],orders[],6,0)</f>
        <v>41736</v>
      </c>
      <c r="N657">
        <f>Table8[[#This Row],[Shipped date]]-Table8[[#This Row],[order_date]]</f>
        <v>3</v>
      </c>
    </row>
    <row r="658" spans="1:14" x14ac:dyDescent="0.35">
      <c r="A658" s="2">
        <v>10497</v>
      </c>
      <c r="B658" s="11">
        <v>56</v>
      </c>
      <c r="C658" s="5">
        <v>30.4</v>
      </c>
      <c r="D658" s="8">
        <v>14</v>
      </c>
      <c r="E658" s="2" t="str">
        <f>_xlfn.XLOOKUP(B658,products[productID],products[productName],"Not available",0)</f>
        <v>Gnocchi di nonna Alice</v>
      </c>
      <c r="F658">
        <f>_xlfn.XLOOKUP(B658,products[productID],products[categoryID],"Not found",0)</f>
        <v>5</v>
      </c>
      <c r="G658" t="str">
        <f>_xlfn.XLOOKUP(F658,categories[categoryID],categories[categoryName],"not found",0)</f>
        <v>Grains &amp; Cereals</v>
      </c>
      <c r="H658" s="4">
        <f>Table8[[#This Row],[Unit_price]]*Table8[[#This Row],[Quantity_sold]]</f>
        <v>425.59999999999997</v>
      </c>
      <c r="I658" t="str">
        <f>_xlfn.XLOOKUP(Table8[[#This Row],[orderId]],orders[orderID],orders[customerID],"not seen",0)</f>
        <v>LEHMS</v>
      </c>
      <c r="J658">
        <f>_xlfn.XLOOKUP(Table8[[#This Row],[orderId]],orders[orderID],orders[employeeID],"not found",0)</f>
        <v>7</v>
      </c>
      <c r="K658" t="str">
        <f>_xlfn.XLOOKUP(Table8[[#This Row],[Employee_id]],employees[employeeID],employees[employeeName],"Not found",0)</f>
        <v>Robert King</v>
      </c>
      <c r="L658" s="1">
        <f>_xlfn.XLOOKUP(Table8[[#This Row],[orderId]],orders[orderID],orders[orderDate],"not found",0)</f>
        <v>41733</v>
      </c>
      <c r="M658" s="1">
        <f>VLOOKUP(Table8[[#This Row],[orderId]],orders[],6,0)</f>
        <v>41736</v>
      </c>
      <c r="N658">
        <f>Table8[[#This Row],[Shipped date]]-Table8[[#This Row],[order_date]]</f>
        <v>3</v>
      </c>
    </row>
    <row r="659" spans="1:14" x14ac:dyDescent="0.35">
      <c r="A659" s="3">
        <v>10497</v>
      </c>
      <c r="B659" s="12">
        <v>72</v>
      </c>
      <c r="C659" s="6">
        <v>27.8</v>
      </c>
      <c r="D659" s="9">
        <v>25</v>
      </c>
      <c r="E659" s="2" t="str">
        <f>_xlfn.XLOOKUP(B659,products[productID],products[productName],"Not available",0)</f>
        <v>Mozzarella di Giovanni</v>
      </c>
      <c r="F659">
        <f>_xlfn.XLOOKUP(B659,products[productID],products[categoryID],"Not found",0)</f>
        <v>4</v>
      </c>
      <c r="G659" t="str">
        <f>_xlfn.XLOOKUP(F659,categories[categoryID],categories[categoryName],"not found",0)</f>
        <v>Dairy Products</v>
      </c>
      <c r="H659" s="4">
        <f>Table8[[#This Row],[Unit_price]]*Table8[[#This Row],[Quantity_sold]]</f>
        <v>695</v>
      </c>
      <c r="I659" t="str">
        <f>_xlfn.XLOOKUP(Table8[[#This Row],[orderId]],orders[orderID],orders[customerID],"not seen",0)</f>
        <v>LEHMS</v>
      </c>
      <c r="J659">
        <f>_xlfn.XLOOKUP(Table8[[#This Row],[orderId]],orders[orderID],orders[employeeID],"not found",0)</f>
        <v>7</v>
      </c>
      <c r="K659" t="str">
        <f>_xlfn.XLOOKUP(Table8[[#This Row],[Employee_id]],employees[employeeID],employees[employeeName],"Not found",0)</f>
        <v>Robert King</v>
      </c>
      <c r="L659" s="1">
        <f>_xlfn.XLOOKUP(Table8[[#This Row],[orderId]],orders[orderID],orders[orderDate],"not found",0)</f>
        <v>41733</v>
      </c>
      <c r="M659" s="1">
        <f>VLOOKUP(Table8[[#This Row],[orderId]],orders[],6,0)</f>
        <v>41736</v>
      </c>
      <c r="N659">
        <f>Table8[[#This Row],[Shipped date]]-Table8[[#This Row],[order_date]]</f>
        <v>3</v>
      </c>
    </row>
    <row r="660" spans="1:14" x14ac:dyDescent="0.35">
      <c r="A660" s="2">
        <v>10497</v>
      </c>
      <c r="B660" s="11">
        <v>77</v>
      </c>
      <c r="C660" s="5">
        <v>10.4</v>
      </c>
      <c r="D660" s="8">
        <v>25</v>
      </c>
      <c r="E660" s="2" t="str">
        <f>_xlfn.XLOOKUP(B660,products[productID],products[productName],"Not available",0)</f>
        <v>Original Frankfurter Grüne Soße</v>
      </c>
      <c r="F660">
        <f>_xlfn.XLOOKUP(B660,products[productID],products[categoryID],"Not found",0)</f>
        <v>2</v>
      </c>
      <c r="G660" t="str">
        <f>_xlfn.XLOOKUP(F660,categories[categoryID],categories[categoryName],"not found",0)</f>
        <v>Condiments</v>
      </c>
      <c r="H660" s="4">
        <f>Table8[[#This Row],[Unit_price]]*Table8[[#This Row],[Quantity_sold]]</f>
        <v>260</v>
      </c>
      <c r="I660" t="str">
        <f>_xlfn.XLOOKUP(Table8[[#This Row],[orderId]],orders[orderID],orders[customerID],"not seen",0)</f>
        <v>LEHMS</v>
      </c>
      <c r="J660">
        <f>_xlfn.XLOOKUP(Table8[[#This Row],[orderId]],orders[orderID],orders[employeeID],"not found",0)</f>
        <v>7</v>
      </c>
      <c r="K660" t="str">
        <f>_xlfn.XLOOKUP(Table8[[#This Row],[Employee_id]],employees[employeeID],employees[employeeName],"Not found",0)</f>
        <v>Robert King</v>
      </c>
      <c r="L660" s="1">
        <f>_xlfn.XLOOKUP(Table8[[#This Row],[orderId]],orders[orderID],orders[orderDate],"not found",0)</f>
        <v>41733</v>
      </c>
      <c r="M660" s="1">
        <f>VLOOKUP(Table8[[#This Row],[orderId]],orders[],6,0)</f>
        <v>41736</v>
      </c>
      <c r="N660">
        <f>Table8[[#This Row],[Shipped date]]-Table8[[#This Row],[order_date]]</f>
        <v>3</v>
      </c>
    </row>
    <row r="661" spans="1:14" x14ac:dyDescent="0.35">
      <c r="A661" s="3">
        <v>10498</v>
      </c>
      <c r="B661" s="12">
        <v>24</v>
      </c>
      <c r="C661" s="6">
        <v>4.5</v>
      </c>
      <c r="D661" s="9">
        <v>14</v>
      </c>
      <c r="E661" s="2" t="str">
        <f>_xlfn.XLOOKUP(B661,products[productID],products[productName],"Not available",0)</f>
        <v>Guarana Fantastica</v>
      </c>
      <c r="F661">
        <f>_xlfn.XLOOKUP(B661,products[productID],products[categoryID],"Not found",0)</f>
        <v>1</v>
      </c>
      <c r="G661" t="str">
        <f>_xlfn.XLOOKUP(F661,categories[categoryID],categories[categoryName],"not found",0)</f>
        <v>Beverages</v>
      </c>
      <c r="H661" s="4">
        <f>Table8[[#This Row],[Unit_price]]*Table8[[#This Row],[Quantity_sold]]</f>
        <v>63</v>
      </c>
      <c r="I661" t="str">
        <f>_xlfn.XLOOKUP(Table8[[#This Row],[orderId]],orders[orderID],orders[customerID],"not seen",0)</f>
        <v>HILAA</v>
      </c>
      <c r="J661">
        <f>_xlfn.XLOOKUP(Table8[[#This Row],[orderId]],orders[orderID],orders[employeeID],"not found",0)</f>
        <v>8</v>
      </c>
      <c r="K661" t="str">
        <f>_xlfn.XLOOKUP(Table8[[#This Row],[Employee_id]],employees[employeeID],employees[employeeName],"Not found",0)</f>
        <v>Laura Callahan</v>
      </c>
      <c r="L661" s="1">
        <f>_xlfn.XLOOKUP(Table8[[#This Row],[orderId]],orders[orderID],orders[orderDate],"not found",0)</f>
        <v>41736</v>
      </c>
      <c r="M661" s="1">
        <f>VLOOKUP(Table8[[#This Row],[orderId]],orders[],6,0)</f>
        <v>41740</v>
      </c>
      <c r="N661">
        <f>Table8[[#This Row],[Shipped date]]-Table8[[#This Row],[order_date]]</f>
        <v>4</v>
      </c>
    </row>
    <row r="662" spans="1:14" x14ac:dyDescent="0.35">
      <c r="A662" s="2">
        <v>10498</v>
      </c>
      <c r="B662" s="11">
        <v>40</v>
      </c>
      <c r="C662" s="5">
        <v>18.399999999999999</v>
      </c>
      <c r="D662" s="8">
        <v>5</v>
      </c>
      <c r="E662" s="2" t="str">
        <f>_xlfn.XLOOKUP(B662,products[productID],products[productName],"Not available",0)</f>
        <v>Boston Crab Meat</v>
      </c>
      <c r="F662">
        <f>_xlfn.XLOOKUP(B662,products[productID],products[categoryID],"Not found",0)</f>
        <v>8</v>
      </c>
      <c r="G662" t="str">
        <f>_xlfn.XLOOKUP(F662,categories[categoryID],categories[categoryName],"not found",0)</f>
        <v>Seafood</v>
      </c>
      <c r="H662" s="4">
        <f>Table8[[#This Row],[Unit_price]]*Table8[[#This Row],[Quantity_sold]]</f>
        <v>92</v>
      </c>
      <c r="I662" t="str">
        <f>_xlfn.XLOOKUP(Table8[[#This Row],[orderId]],orders[orderID],orders[customerID],"not seen",0)</f>
        <v>HILAA</v>
      </c>
      <c r="J662">
        <f>_xlfn.XLOOKUP(Table8[[#This Row],[orderId]],orders[orderID],orders[employeeID],"not found",0)</f>
        <v>8</v>
      </c>
      <c r="K662" t="str">
        <f>_xlfn.XLOOKUP(Table8[[#This Row],[Employee_id]],employees[employeeID],employees[employeeName],"Not found",0)</f>
        <v>Laura Callahan</v>
      </c>
      <c r="L662" s="1">
        <f>_xlfn.XLOOKUP(Table8[[#This Row],[orderId]],orders[orderID],orders[orderDate],"not found",0)</f>
        <v>41736</v>
      </c>
      <c r="M662" s="1">
        <f>VLOOKUP(Table8[[#This Row],[orderId]],orders[],6,0)</f>
        <v>41740</v>
      </c>
      <c r="N662">
        <f>Table8[[#This Row],[Shipped date]]-Table8[[#This Row],[order_date]]</f>
        <v>4</v>
      </c>
    </row>
    <row r="663" spans="1:14" x14ac:dyDescent="0.35">
      <c r="A663" s="3">
        <v>10498</v>
      </c>
      <c r="B663" s="12">
        <v>42</v>
      </c>
      <c r="C663" s="6">
        <v>14</v>
      </c>
      <c r="D663" s="9">
        <v>30</v>
      </c>
      <c r="E663" s="2" t="str">
        <f>_xlfn.XLOOKUP(B663,products[productID],products[productName],"Not available",0)</f>
        <v>Singaporean Hokkien Fried Mee</v>
      </c>
      <c r="F663">
        <f>_xlfn.XLOOKUP(B663,products[productID],products[categoryID],"Not found",0)</f>
        <v>5</v>
      </c>
      <c r="G663" t="str">
        <f>_xlfn.XLOOKUP(F663,categories[categoryID],categories[categoryName],"not found",0)</f>
        <v>Grains &amp; Cereals</v>
      </c>
      <c r="H663" s="4">
        <f>Table8[[#This Row],[Unit_price]]*Table8[[#This Row],[Quantity_sold]]</f>
        <v>420</v>
      </c>
      <c r="I663" t="str">
        <f>_xlfn.XLOOKUP(Table8[[#This Row],[orderId]],orders[orderID],orders[customerID],"not seen",0)</f>
        <v>HILAA</v>
      </c>
      <c r="J663">
        <f>_xlfn.XLOOKUP(Table8[[#This Row],[orderId]],orders[orderID],orders[employeeID],"not found",0)</f>
        <v>8</v>
      </c>
      <c r="K663" t="str">
        <f>_xlfn.XLOOKUP(Table8[[#This Row],[Employee_id]],employees[employeeID],employees[employeeName],"Not found",0)</f>
        <v>Laura Callahan</v>
      </c>
      <c r="L663" s="1">
        <f>_xlfn.XLOOKUP(Table8[[#This Row],[orderId]],orders[orderID],orders[orderDate],"not found",0)</f>
        <v>41736</v>
      </c>
      <c r="M663" s="1">
        <f>VLOOKUP(Table8[[#This Row],[orderId]],orders[],6,0)</f>
        <v>41740</v>
      </c>
      <c r="N663">
        <f>Table8[[#This Row],[Shipped date]]-Table8[[#This Row],[order_date]]</f>
        <v>4</v>
      </c>
    </row>
    <row r="664" spans="1:14" x14ac:dyDescent="0.35">
      <c r="A664" s="2">
        <v>10499</v>
      </c>
      <c r="B664" s="11">
        <v>28</v>
      </c>
      <c r="C664" s="5">
        <v>45.6</v>
      </c>
      <c r="D664" s="8">
        <v>20</v>
      </c>
      <c r="E664" s="2" t="str">
        <f>_xlfn.XLOOKUP(B664,products[productID],products[productName],"Not available",0)</f>
        <v>Rössle Sauerkraut</v>
      </c>
      <c r="F664">
        <f>_xlfn.XLOOKUP(B664,products[productID],products[categoryID],"Not found",0)</f>
        <v>7</v>
      </c>
      <c r="G664" t="str">
        <f>_xlfn.XLOOKUP(F664,categories[categoryID],categories[categoryName],"not found",0)</f>
        <v>Produce</v>
      </c>
      <c r="H664" s="4">
        <f>Table8[[#This Row],[Unit_price]]*Table8[[#This Row],[Quantity_sold]]</f>
        <v>912</v>
      </c>
      <c r="I664" t="str">
        <f>_xlfn.XLOOKUP(Table8[[#This Row],[orderId]],orders[orderID],orders[customerID],"not seen",0)</f>
        <v>LILAS</v>
      </c>
      <c r="J664">
        <f>_xlfn.XLOOKUP(Table8[[#This Row],[orderId]],orders[orderID],orders[employeeID],"not found",0)</f>
        <v>4</v>
      </c>
      <c r="K664" t="str">
        <f>_xlfn.XLOOKUP(Table8[[#This Row],[Employee_id]],employees[employeeID],employees[employeeName],"Not found",0)</f>
        <v>Margaret Peacock</v>
      </c>
      <c r="L664" s="1">
        <f>_xlfn.XLOOKUP(Table8[[#This Row],[orderId]],orders[orderID],orders[orderDate],"not found",0)</f>
        <v>41737</v>
      </c>
      <c r="M664" s="1">
        <f>VLOOKUP(Table8[[#This Row],[orderId]],orders[],6,0)</f>
        <v>41745</v>
      </c>
      <c r="N664">
        <f>Table8[[#This Row],[Shipped date]]-Table8[[#This Row],[order_date]]</f>
        <v>8</v>
      </c>
    </row>
    <row r="665" spans="1:14" x14ac:dyDescent="0.35">
      <c r="A665" s="3">
        <v>10499</v>
      </c>
      <c r="B665" s="12">
        <v>49</v>
      </c>
      <c r="C665" s="6">
        <v>20</v>
      </c>
      <c r="D665" s="9">
        <v>25</v>
      </c>
      <c r="E665" s="2" t="str">
        <f>_xlfn.XLOOKUP(B665,products[productID],products[productName],"Not available",0)</f>
        <v>Maxilaku</v>
      </c>
      <c r="F665">
        <f>_xlfn.XLOOKUP(B665,products[productID],products[categoryID],"Not found",0)</f>
        <v>3</v>
      </c>
      <c r="G665" t="str">
        <f>_xlfn.XLOOKUP(F665,categories[categoryID],categories[categoryName],"not found",0)</f>
        <v>Confections</v>
      </c>
      <c r="H665" s="4">
        <f>Table8[[#This Row],[Unit_price]]*Table8[[#This Row],[Quantity_sold]]</f>
        <v>500</v>
      </c>
      <c r="I665" t="str">
        <f>_xlfn.XLOOKUP(Table8[[#This Row],[orderId]],orders[orderID],orders[customerID],"not seen",0)</f>
        <v>LILAS</v>
      </c>
      <c r="J665">
        <f>_xlfn.XLOOKUP(Table8[[#This Row],[orderId]],orders[orderID],orders[employeeID],"not found",0)</f>
        <v>4</v>
      </c>
      <c r="K665" t="str">
        <f>_xlfn.XLOOKUP(Table8[[#This Row],[Employee_id]],employees[employeeID],employees[employeeName],"Not found",0)</f>
        <v>Margaret Peacock</v>
      </c>
      <c r="L665" s="1">
        <f>_xlfn.XLOOKUP(Table8[[#This Row],[orderId]],orders[orderID],orders[orderDate],"not found",0)</f>
        <v>41737</v>
      </c>
      <c r="M665" s="1">
        <f>VLOOKUP(Table8[[#This Row],[orderId]],orders[],6,0)</f>
        <v>41745</v>
      </c>
      <c r="N665">
        <f>Table8[[#This Row],[Shipped date]]-Table8[[#This Row],[order_date]]</f>
        <v>8</v>
      </c>
    </row>
    <row r="666" spans="1:14" x14ac:dyDescent="0.35">
      <c r="A666" s="2">
        <v>10500</v>
      </c>
      <c r="B666" s="11">
        <v>15</v>
      </c>
      <c r="C666" s="5">
        <v>15.5</v>
      </c>
      <c r="D666" s="8">
        <v>12</v>
      </c>
      <c r="E666" s="2" t="str">
        <f>_xlfn.XLOOKUP(B666,products[productID],products[productName],"Not available",0)</f>
        <v>Genen Shouyu</v>
      </c>
      <c r="F666">
        <f>_xlfn.XLOOKUP(B666,products[productID],products[categoryID],"Not found",0)</f>
        <v>2</v>
      </c>
      <c r="G666" t="str">
        <f>_xlfn.XLOOKUP(F666,categories[categoryID],categories[categoryName],"not found",0)</f>
        <v>Condiments</v>
      </c>
      <c r="H666" s="4">
        <f>Table8[[#This Row],[Unit_price]]*Table8[[#This Row],[Quantity_sold]]</f>
        <v>186</v>
      </c>
      <c r="I666" t="str">
        <f>_xlfn.XLOOKUP(Table8[[#This Row],[orderId]],orders[orderID],orders[customerID],"not seen",0)</f>
        <v>LAMAI</v>
      </c>
      <c r="J666">
        <f>_xlfn.XLOOKUP(Table8[[#This Row],[orderId]],orders[orderID],orders[employeeID],"not found",0)</f>
        <v>6</v>
      </c>
      <c r="K666" t="str">
        <f>_xlfn.XLOOKUP(Table8[[#This Row],[Employee_id]],employees[employeeID],employees[employeeName],"Not found",0)</f>
        <v>Michael Suyama</v>
      </c>
      <c r="L666" s="1">
        <f>_xlfn.XLOOKUP(Table8[[#This Row],[orderId]],orders[orderID],orders[orderDate],"not found",0)</f>
        <v>41738</v>
      </c>
      <c r="M666" s="1">
        <f>VLOOKUP(Table8[[#This Row],[orderId]],orders[],6,0)</f>
        <v>41746</v>
      </c>
      <c r="N666">
        <f>Table8[[#This Row],[Shipped date]]-Table8[[#This Row],[order_date]]</f>
        <v>8</v>
      </c>
    </row>
    <row r="667" spans="1:14" x14ac:dyDescent="0.35">
      <c r="A667" s="3">
        <v>10500</v>
      </c>
      <c r="B667" s="12">
        <v>28</v>
      </c>
      <c r="C667" s="6">
        <v>45.6</v>
      </c>
      <c r="D667" s="9">
        <v>8</v>
      </c>
      <c r="E667" s="2" t="str">
        <f>_xlfn.XLOOKUP(B667,products[productID],products[productName],"Not available",0)</f>
        <v>Rössle Sauerkraut</v>
      </c>
      <c r="F667">
        <f>_xlfn.XLOOKUP(B667,products[productID],products[categoryID],"Not found",0)</f>
        <v>7</v>
      </c>
      <c r="G667" t="str">
        <f>_xlfn.XLOOKUP(F667,categories[categoryID],categories[categoryName],"not found",0)</f>
        <v>Produce</v>
      </c>
      <c r="H667" s="4">
        <f>Table8[[#This Row],[Unit_price]]*Table8[[#This Row],[Quantity_sold]]</f>
        <v>364.8</v>
      </c>
      <c r="I667" t="str">
        <f>_xlfn.XLOOKUP(Table8[[#This Row],[orderId]],orders[orderID],orders[customerID],"not seen",0)</f>
        <v>LAMAI</v>
      </c>
      <c r="J667">
        <f>_xlfn.XLOOKUP(Table8[[#This Row],[orderId]],orders[orderID],orders[employeeID],"not found",0)</f>
        <v>6</v>
      </c>
      <c r="K667" t="str">
        <f>_xlfn.XLOOKUP(Table8[[#This Row],[Employee_id]],employees[employeeID],employees[employeeName],"Not found",0)</f>
        <v>Michael Suyama</v>
      </c>
      <c r="L667" s="1">
        <f>_xlfn.XLOOKUP(Table8[[#This Row],[orderId]],orders[orderID],orders[orderDate],"not found",0)</f>
        <v>41738</v>
      </c>
      <c r="M667" s="1">
        <f>VLOOKUP(Table8[[#This Row],[orderId]],orders[],6,0)</f>
        <v>41746</v>
      </c>
      <c r="N667">
        <f>Table8[[#This Row],[Shipped date]]-Table8[[#This Row],[order_date]]</f>
        <v>8</v>
      </c>
    </row>
    <row r="668" spans="1:14" x14ac:dyDescent="0.35">
      <c r="A668" s="2">
        <v>10501</v>
      </c>
      <c r="B668" s="11">
        <v>54</v>
      </c>
      <c r="C668" s="5">
        <v>7.45</v>
      </c>
      <c r="D668" s="8">
        <v>20</v>
      </c>
      <c r="E668" s="2" t="str">
        <f>_xlfn.XLOOKUP(B668,products[productID],products[productName],"Not available",0)</f>
        <v>Tourtière</v>
      </c>
      <c r="F668">
        <f>_xlfn.XLOOKUP(B668,products[productID],products[categoryID],"Not found",0)</f>
        <v>6</v>
      </c>
      <c r="G668" t="str">
        <f>_xlfn.XLOOKUP(F668,categories[categoryID],categories[categoryName],"not found",0)</f>
        <v>Meat &amp; Poultry</v>
      </c>
      <c r="H668" s="4">
        <f>Table8[[#This Row],[Unit_price]]*Table8[[#This Row],[Quantity_sold]]</f>
        <v>149</v>
      </c>
      <c r="I668" t="str">
        <f>_xlfn.XLOOKUP(Table8[[#This Row],[orderId]],orders[orderID],orders[customerID],"not seen",0)</f>
        <v>BLAUS</v>
      </c>
      <c r="J668">
        <f>_xlfn.XLOOKUP(Table8[[#This Row],[orderId]],orders[orderID],orders[employeeID],"not found",0)</f>
        <v>9</v>
      </c>
      <c r="K668" t="str">
        <f>_xlfn.XLOOKUP(Table8[[#This Row],[Employee_id]],employees[employeeID],employees[employeeName],"Not found",0)</f>
        <v>Anne Dodsworth</v>
      </c>
      <c r="L668" s="1">
        <f>_xlfn.XLOOKUP(Table8[[#This Row],[orderId]],orders[orderID],orders[orderDate],"not found",0)</f>
        <v>41738</v>
      </c>
      <c r="M668" s="1">
        <f>VLOOKUP(Table8[[#This Row],[orderId]],orders[],6,0)</f>
        <v>41745</v>
      </c>
      <c r="N668">
        <f>Table8[[#This Row],[Shipped date]]-Table8[[#This Row],[order_date]]</f>
        <v>7</v>
      </c>
    </row>
    <row r="669" spans="1:14" x14ac:dyDescent="0.35">
      <c r="A669" s="3">
        <v>10502</v>
      </c>
      <c r="B669" s="12">
        <v>45</v>
      </c>
      <c r="C669" s="6">
        <v>9.5</v>
      </c>
      <c r="D669" s="9">
        <v>21</v>
      </c>
      <c r="E669" s="2" t="str">
        <f>_xlfn.XLOOKUP(B669,products[productID],products[productName],"Not available",0)</f>
        <v>Rogede sild</v>
      </c>
      <c r="F669">
        <f>_xlfn.XLOOKUP(B669,products[productID],products[categoryID],"Not found",0)</f>
        <v>8</v>
      </c>
      <c r="G669" t="str">
        <f>_xlfn.XLOOKUP(F669,categories[categoryID],categories[categoryName],"not found",0)</f>
        <v>Seafood</v>
      </c>
      <c r="H669" s="4">
        <f>Table8[[#This Row],[Unit_price]]*Table8[[#This Row],[Quantity_sold]]</f>
        <v>199.5</v>
      </c>
      <c r="I669" t="str">
        <f>_xlfn.XLOOKUP(Table8[[#This Row],[orderId]],orders[orderID],orders[customerID],"not seen",0)</f>
        <v>PERIC</v>
      </c>
      <c r="J669">
        <f>_xlfn.XLOOKUP(Table8[[#This Row],[orderId]],orders[orderID],orders[employeeID],"not found",0)</f>
        <v>2</v>
      </c>
      <c r="K669" t="str">
        <f>_xlfn.XLOOKUP(Table8[[#This Row],[Employee_id]],employees[employeeID],employees[employeeName],"Not found",0)</f>
        <v>Andrew Fuller</v>
      </c>
      <c r="L669" s="1">
        <f>_xlfn.XLOOKUP(Table8[[#This Row],[orderId]],orders[orderID],orders[orderDate],"not found",0)</f>
        <v>41739</v>
      </c>
      <c r="M669" s="1">
        <f>VLOOKUP(Table8[[#This Row],[orderId]],orders[],6,0)</f>
        <v>41758</v>
      </c>
      <c r="N669">
        <f>Table8[[#This Row],[Shipped date]]-Table8[[#This Row],[order_date]]</f>
        <v>19</v>
      </c>
    </row>
    <row r="670" spans="1:14" x14ac:dyDescent="0.35">
      <c r="A670" s="2">
        <v>10502</v>
      </c>
      <c r="B670" s="11">
        <v>53</v>
      </c>
      <c r="C670" s="5">
        <v>32.799999999999997</v>
      </c>
      <c r="D670" s="8">
        <v>6</v>
      </c>
      <c r="E670" s="2" t="str">
        <f>_xlfn.XLOOKUP(B670,products[productID],products[productName],"Not available",0)</f>
        <v>Perth Pasties</v>
      </c>
      <c r="F670">
        <f>_xlfn.XLOOKUP(B670,products[productID],products[categoryID],"Not found",0)</f>
        <v>6</v>
      </c>
      <c r="G670" t="str">
        <f>_xlfn.XLOOKUP(F670,categories[categoryID],categories[categoryName],"not found",0)</f>
        <v>Meat &amp; Poultry</v>
      </c>
      <c r="H670" s="4">
        <f>Table8[[#This Row],[Unit_price]]*Table8[[#This Row],[Quantity_sold]]</f>
        <v>196.79999999999998</v>
      </c>
      <c r="I670" t="str">
        <f>_xlfn.XLOOKUP(Table8[[#This Row],[orderId]],orders[orderID],orders[customerID],"not seen",0)</f>
        <v>PERIC</v>
      </c>
      <c r="J670">
        <f>_xlfn.XLOOKUP(Table8[[#This Row],[orderId]],orders[orderID],orders[employeeID],"not found",0)</f>
        <v>2</v>
      </c>
      <c r="K670" t="str">
        <f>_xlfn.XLOOKUP(Table8[[#This Row],[Employee_id]],employees[employeeID],employees[employeeName],"Not found",0)</f>
        <v>Andrew Fuller</v>
      </c>
      <c r="L670" s="1">
        <f>_xlfn.XLOOKUP(Table8[[#This Row],[orderId]],orders[orderID],orders[orderDate],"not found",0)</f>
        <v>41739</v>
      </c>
      <c r="M670" s="1">
        <f>VLOOKUP(Table8[[#This Row],[orderId]],orders[],6,0)</f>
        <v>41758</v>
      </c>
      <c r="N670">
        <f>Table8[[#This Row],[Shipped date]]-Table8[[#This Row],[order_date]]</f>
        <v>19</v>
      </c>
    </row>
    <row r="671" spans="1:14" x14ac:dyDescent="0.35">
      <c r="A671" s="3">
        <v>10502</v>
      </c>
      <c r="B671" s="12">
        <v>67</v>
      </c>
      <c r="C671" s="6">
        <v>14</v>
      </c>
      <c r="D671" s="9">
        <v>30</v>
      </c>
      <c r="E671" s="2" t="str">
        <f>_xlfn.XLOOKUP(B671,products[productID],products[productName],"Not available",0)</f>
        <v>Laughing Lumberjack Lager</v>
      </c>
      <c r="F671">
        <f>_xlfn.XLOOKUP(B671,products[productID],products[categoryID],"Not found",0)</f>
        <v>1</v>
      </c>
      <c r="G671" t="str">
        <f>_xlfn.XLOOKUP(F671,categories[categoryID],categories[categoryName],"not found",0)</f>
        <v>Beverages</v>
      </c>
      <c r="H671" s="4">
        <f>Table8[[#This Row],[Unit_price]]*Table8[[#This Row],[Quantity_sold]]</f>
        <v>420</v>
      </c>
      <c r="I671" t="str">
        <f>_xlfn.XLOOKUP(Table8[[#This Row],[orderId]],orders[orderID],orders[customerID],"not seen",0)</f>
        <v>PERIC</v>
      </c>
      <c r="J671">
        <f>_xlfn.XLOOKUP(Table8[[#This Row],[orderId]],orders[orderID],orders[employeeID],"not found",0)</f>
        <v>2</v>
      </c>
      <c r="K671" t="str">
        <f>_xlfn.XLOOKUP(Table8[[#This Row],[Employee_id]],employees[employeeID],employees[employeeName],"Not found",0)</f>
        <v>Andrew Fuller</v>
      </c>
      <c r="L671" s="1">
        <f>_xlfn.XLOOKUP(Table8[[#This Row],[orderId]],orders[orderID],orders[orderDate],"not found",0)</f>
        <v>41739</v>
      </c>
      <c r="M671" s="1">
        <f>VLOOKUP(Table8[[#This Row],[orderId]],orders[],6,0)</f>
        <v>41758</v>
      </c>
      <c r="N671">
        <f>Table8[[#This Row],[Shipped date]]-Table8[[#This Row],[order_date]]</f>
        <v>19</v>
      </c>
    </row>
    <row r="672" spans="1:14" x14ac:dyDescent="0.35">
      <c r="A672" s="2">
        <v>10503</v>
      </c>
      <c r="B672" s="11">
        <v>14</v>
      </c>
      <c r="C672" s="5">
        <v>23.25</v>
      </c>
      <c r="D672" s="8">
        <v>70</v>
      </c>
      <c r="E672" s="2" t="str">
        <f>_xlfn.XLOOKUP(B672,products[productID],products[productName],"Not available",0)</f>
        <v>Tofu</v>
      </c>
      <c r="F672">
        <f>_xlfn.XLOOKUP(B672,products[productID],products[categoryID],"Not found",0)</f>
        <v>7</v>
      </c>
      <c r="G672" t="str">
        <f>_xlfn.XLOOKUP(F672,categories[categoryID],categories[categoryName],"not found",0)</f>
        <v>Produce</v>
      </c>
      <c r="H672" s="4">
        <f>Table8[[#This Row],[Unit_price]]*Table8[[#This Row],[Quantity_sold]]</f>
        <v>1627.5</v>
      </c>
      <c r="I672" t="str">
        <f>_xlfn.XLOOKUP(Table8[[#This Row],[orderId]],orders[orderID],orders[customerID],"not seen",0)</f>
        <v>HUNGO</v>
      </c>
      <c r="J672">
        <f>_xlfn.XLOOKUP(Table8[[#This Row],[orderId]],orders[orderID],orders[employeeID],"not found",0)</f>
        <v>6</v>
      </c>
      <c r="K672" t="str">
        <f>_xlfn.XLOOKUP(Table8[[#This Row],[Employee_id]],employees[employeeID],employees[employeeName],"Not found",0)</f>
        <v>Michael Suyama</v>
      </c>
      <c r="L672" s="1">
        <f>_xlfn.XLOOKUP(Table8[[#This Row],[orderId]],orders[orderID],orders[orderDate],"not found",0)</f>
        <v>41740</v>
      </c>
      <c r="M672" s="1">
        <f>VLOOKUP(Table8[[#This Row],[orderId]],orders[],6,0)</f>
        <v>41745</v>
      </c>
      <c r="N672">
        <f>Table8[[#This Row],[Shipped date]]-Table8[[#This Row],[order_date]]</f>
        <v>5</v>
      </c>
    </row>
    <row r="673" spans="1:14" x14ac:dyDescent="0.35">
      <c r="A673" s="3">
        <v>10503</v>
      </c>
      <c r="B673" s="12">
        <v>65</v>
      </c>
      <c r="C673" s="6">
        <v>21.05</v>
      </c>
      <c r="D673" s="9">
        <v>20</v>
      </c>
      <c r="E673" s="2" t="str">
        <f>_xlfn.XLOOKUP(B673,products[productID],products[productName],"Not available",0)</f>
        <v>Louisiana Fiery Hot Pepper Sauce</v>
      </c>
      <c r="F673">
        <f>_xlfn.XLOOKUP(B673,products[productID],products[categoryID],"Not found",0)</f>
        <v>2</v>
      </c>
      <c r="G673" t="str">
        <f>_xlfn.XLOOKUP(F673,categories[categoryID],categories[categoryName],"not found",0)</f>
        <v>Condiments</v>
      </c>
      <c r="H673" s="4">
        <f>Table8[[#This Row],[Unit_price]]*Table8[[#This Row],[Quantity_sold]]</f>
        <v>421</v>
      </c>
      <c r="I673" t="str">
        <f>_xlfn.XLOOKUP(Table8[[#This Row],[orderId]],orders[orderID],orders[customerID],"not seen",0)</f>
        <v>HUNGO</v>
      </c>
      <c r="J673">
        <f>_xlfn.XLOOKUP(Table8[[#This Row],[orderId]],orders[orderID],orders[employeeID],"not found",0)</f>
        <v>6</v>
      </c>
      <c r="K673" t="str">
        <f>_xlfn.XLOOKUP(Table8[[#This Row],[Employee_id]],employees[employeeID],employees[employeeName],"Not found",0)</f>
        <v>Michael Suyama</v>
      </c>
      <c r="L673" s="1">
        <f>_xlfn.XLOOKUP(Table8[[#This Row],[orderId]],orders[orderID],orders[orderDate],"not found",0)</f>
        <v>41740</v>
      </c>
      <c r="M673" s="1">
        <f>VLOOKUP(Table8[[#This Row],[orderId]],orders[],6,0)</f>
        <v>41745</v>
      </c>
      <c r="N673">
        <f>Table8[[#This Row],[Shipped date]]-Table8[[#This Row],[order_date]]</f>
        <v>5</v>
      </c>
    </row>
    <row r="674" spans="1:14" x14ac:dyDescent="0.35">
      <c r="A674" s="2">
        <v>10504</v>
      </c>
      <c r="B674" s="11">
        <v>2</v>
      </c>
      <c r="C674" s="5">
        <v>19</v>
      </c>
      <c r="D674" s="8">
        <v>12</v>
      </c>
      <c r="E674" s="2" t="str">
        <f>_xlfn.XLOOKUP(B674,products[productID],products[productName],"Not available",0)</f>
        <v>Chang</v>
      </c>
      <c r="F674">
        <f>_xlfn.XLOOKUP(B674,products[productID],products[categoryID],"Not found",0)</f>
        <v>1</v>
      </c>
      <c r="G674" t="str">
        <f>_xlfn.XLOOKUP(F674,categories[categoryID],categories[categoryName],"not found",0)</f>
        <v>Beverages</v>
      </c>
      <c r="H674" s="4">
        <f>Table8[[#This Row],[Unit_price]]*Table8[[#This Row],[Quantity_sold]]</f>
        <v>228</v>
      </c>
      <c r="I674" t="str">
        <f>_xlfn.XLOOKUP(Table8[[#This Row],[orderId]],orders[orderID],orders[customerID],"not seen",0)</f>
        <v>WHITC</v>
      </c>
      <c r="J674">
        <f>_xlfn.XLOOKUP(Table8[[#This Row],[orderId]],orders[orderID],orders[employeeID],"not found",0)</f>
        <v>4</v>
      </c>
      <c r="K674" t="str">
        <f>_xlfn.XLOOKUP(Table8[[#This Row],[Employee_id]],employees[employeeID],employees[employeeName],"Not found",0)</f>
        <v>Margaret Peacock</v>
      </c>
      <c r="L674" s="1">
        <f>_xlfn.XLOOKUP(Table8[[#This Row],[orderId]],orders[orderID],orders[orderDate],"not found",0)</f>
        <v>41740</v>
      </c>
      <c r="M674" s="1">
        <f>VLOOKUP(Table8[[#This Row],[orderId]],orders[],6,0)</f>
        <v>41747</v>
      </c>
      <c r="N674">
        <f>Table8[[#This Row],[Shipped date]]-Table8[[#This Row],[order_date]]</f>
        <v>7</v>
      </c>
    </row>
    <row r="675" spans="1:14" x14ac:dyDescent="0.35">
      <c r="A675" s="3">
        <v>10504</v>
      </c>
      <c r="B675" s="12">
        <v>21</v>
      </c>
      <c r="C675" s="6">
        <v>10</v>
      </c>
      <c r="D675" s="9">
        <v>12</v>
      </c>
      <c r="E675" s="2" t="str">
        <f>_xlfn.XLOOKUP(B675,products[productID],products[productName],"Not available",0)</f>
        <v>Sir Rodney's Scones</v>
      </c>
      <c r="F675">
        <f>_xlfn.XLOOKUP(B675,products[productID],products[categoryID],"Not found",0)</f>
        <v>3</v>
      </c>
      <c r="G675" t="str">
        <f>_xlfn.XLOOKUP(F675,categories[categoryID],categories[categoryName],"not found",0)</f>
        <v>Confections</v>
      </c>
      <c r="H675" s="4">
        <f>Table8[[#This Row],[Unit_price]]*Table8[[#This Row],[Quantity_sold]]</f>
        <v>120</v>
      </c>
      <c r="I675" t="str">
        <f>_xlfn.XLOOKUP(Table8[[#This Row],[orderId]],orders[orderID],orders[customerID],"not seen",0)</f>
        <v>WHITC</v>
      </c>
      <c r="J675">
        <f>_xlfn.XLOOKUP(Table8[[#This Row],[orderId]],orders[orderID],orders[employeeID],"not found",0)</f>
        <v>4</v>
      </c>
      <c r="K675" t="str">
        <f>_xlfn.XLOOKUP(Table8[[#This Row],[Employee_id]],employees[employeeID],employees[employeeName],"Not found",0)</f>
        <v>Margaret Peacock</v>
      </c>
      <c r="L675" s="1">
        <f>_xlfn.XLOOKUP(Table8[[#This Row],[orderId]],orders[orderID],orders[orderDate],"not found",0)</f>
        <v>41740</v>
      </c>
      <c r="M675" s="1">
        <f>VLOOKUP(Table8[[#This Row],[orderId]],orders[],6,0)</f>
        <v>41747</v>
      </c>
      <c r="N675">
        <f>Table8[[#This Row],[Shipped date]]-Table8[[#This Row],[order_date]]</f>
        <v>7</v>
      </c>
    </row>
    <row r="676" spans="1:14" x14ac:dyDescent="0.35">
      <c r="A676" s="2">
        <v>10504</v>
      </c>
      <c r="B676" s="11">
        <v>53</v>
      </c>
      <c r="C676" s="5">
        <v>32.799999999999997</v>
      </c>
      <c r="D676" s="8">
        <v>10</v>
      </c>
      <c r="E676" s="2" t="str">
        <f>_xlfn.XLOOKUP(B676,products[productID],products[productName],"Not available",0)</f>
        <v>Perth Pasties</v>
      </c>
      <c r="F676">
        <f>_xlfn.XLOOKUP(B676,products[productID],products[categoryID],"Not found",0)</f>
        <v>6</v>
      </c>
      <c r="G676" t="str">
        <f>_xlfn.XLOOKUP(F676,categories[categoryID],categories[categoryName],"not found",0)</f>
        <v>Meat &amp; Poultry</v>
      </c>
      <c r="H676" s="4">
        <f>Table8[[#This Row],[Unit_price]]*Table8[[#This Row],[Quantity_sold]]</f>
        <v>328</v>
      </c>
      <c r="I676" t="str">
        <f>_xlfn.XLOOKUP(Table8[[#This Row],[orderId]],orders[orderID],orders[customerID],"not seen",0)</f>
        <v>WHITC</v>
      </c>
      <c r="J676">
        <f>_xlfn.XLOOKUP(Table8[[#This Row],[orderId]],orders[orderID],orders[employeeID],"not found",0)</f>
        <v>4</v>
      </c>
      <c r="K676" t="str">
        <f>_xlfn.XLOOKUP(Table8[[#This Row],[Employee_id]],employees[employeeID],employees[employeeName],"Not found",0)</f>
        <v>Margaret Peacock</v>
      </c>
      <c r="L676" s="1">
        <f>_xlfn.XLOOKUP(Table8[[#This Row],[orderId]],orders[orderID],orders[orderDate],"not found",0)</f>
        <v>41740</v>
      </c>
      <c r="M676" s="1">
        <f>VLOOKUP(Table8[[#This Row],[orderId]],orders[],6,0)</f>
        <v>41747</v>
      </c>
      <c r="N676">
        <f>Table8[[#This Row],[Shipped date]]-Table8[[#This Row],[order_date]]</f>
        <v>7</v>
      </c>
    </row>
    <row r="677" spans="1:14" x14ac:dyDescent="0.35">
      <c r="A677" s="3">
        <v>10504</v>
      </c>
      <c r="B677" s="12">
        <v>61</v>
      </c>
      <c r="C677" s="6">
        <v>28.5</v>
      </c>
      <c r="D677" s="9">
        <v>25</v>
      </c>
      <c r="E677" s="2" t="str">
        <f>_xlfn.XLOOKUP(B677,products[productID],products[productName],"Not available",0)</f>
        <v>Sirop d'érable</v>
      </c>
      <c r="F677">
        <f>_xlfn.XLOOKUP(B677,products[productID],products[categoryID],"Not found",0)</f>
        <v>2</v>
      </c>
      <c r="G677" t="str">
        <f>_xlfn.XLOOKUP(F677,categories[categoryID],categories[categoryName],"not found",0)</f>
        <v>Condiments</v>
      </c>
      <c r="H677" s="4">
        <f>Table8[[#This Row],[Unit_price]]*Table8[[#This Row],[Quantity_sold]]</f>
        <v>712.5</v>
      </c>
      <c r="I677" t="str">
        <f>_xlfn.XLOOKUP(Table8[[#This Row],[orderId]],orders[orderID],orders[customerID],"not seen",0)</f>
        <v>WHITC</v>
      </c>
      <c r="J677">
        <f>_xlfn.XLOOKUP(Table8[[#This Row],[orderId]],orders[orderID],orders[employeeID],"not found",0)</f>
        <v>4</v>
      </c>
      <c r="K677" t="str">
        <f>_xlfn.XLOOKUP(Table8[[#This Row],[Employee_id]],employees[employeeID],employees[employeeName],"Not found",0)</f>
        <v>Margaret Peacock</v>
      </c>
      <c r="L677" s="1">
        <f>_xlfn.XLOOKUP(Table8[[#This Row],[orderId]],orders[orderID],orders[orderDate],"not found",0)</f>
        <v>41740</v>
      </c>
      <c r="M677" s="1">
        <f>VLOOKUP(Table8[[#This Row],[orderId]],orders[],6,0)</f>
        <v>41747</v>
      </c>
      <c r="N677">
        <f>Table8[[#This Row],[Shipped date]]-Table8[[#This Row],[order_date]]</f>
        <v>7</v>
      </c>
    </row>
    <row r="678" spans="1:14" x14ac:dyDescent="0.35">
      <c r="A678" s="2">
        <v>10505</v>
      </c>
      <c r="B678" s="11">
        <v>62</v>
      </c>
      <c r="C678" s="5">
        <v>49.3</v>
      </c>
      <c r="D678" s="8">
        <v>3</v>
      </c>
      <c r="E678" s="2" t="str">
        <f>_xlfn.XLOOKUP(B678,products[productID],products[productName],"Not available",0)</f>
        <v>Tarte au sucre</v>
      </c>
      <c r="F678">
        <f>_xlfn.XLOOKUP(B678,products[productID],products[categoryID],"Not found",0)</f>
        <v>3</v>
      </c>
      <c r="G678" t="str">
        <f>_xlfn.XLOOKUP(F678,categories[categoryID],categories[categoryName],"not found",0)</f>
        <v>Confections</v>
      </c>
      <c r="H678" s="4">
        <f>Table8[[#This Row],[Unit_price]]*Table8[[#This Row],[Quantity_sold]]</f>
        <v>147.89999999999998</v>
      </c>
      <c r="I678" t="str">
        <f>_xlfn.XLOOKUP(Table8[[#This Row],[orderId]],orders[orderID],orders[customerID],"not seen",0)</f>
        <v>MEREP</v>
      </c>
      <c r="J678">
        <f>_xlfn.XLOOKUP(Table8[[#This Row],[orderId]],orders[orderID],orders[employeeID],"not found",0)</f>
        <v>3</v>
      </c>
      <c r="K678" t="str">
        <f>_xlfn.XLOOKUP(Table8[[#This Row],[Employee_id]],employees[employeeID],employees[employeeName],"Not found",0)</f>
        <v>Janet Leverling</v>
      </c>
      <c r="L678" s="1">
        <f>_xlfn.XLOOKUP(Table8[[#This Row],[orderId]],orders[orderID],orders[orderDate],"not found",0)</f>
        <v>41743</v>
      </c>
      <c r="M678" s="1">
        <f>VLOOKUP(Table8[[#This Row],[orderId]],orders[],6,0)</f>
        <v>41750</v>
      </c>
      <c r="N678">
        <f>Table8[[#This Row],[Shipped date]]-Table8[[#This Row],[order_date]]</f>
        <v>7</v>
      </c>
    </row>
    <row r="679" spans="1:14" x14ac:dyDescent="0.35">
      <c r="A679" s="3">
        <v>10506</v>
      </c>
      <c r="B679" s="12">
        <v>25</v>
      </c>
      <c r="C679" s="6">
        <v>14</v>
      </c>
      <c r="D679" s="9">
        <v>18</v>
      </c>
      <c r="E679" s="2" t="str">
        <f>_xlfn.XLOOKUP(B679,products[productID],products[productName],"Not available",0)</f>
        <v>NuNuCa Nuß-Nougat-Creme</v>
      </c>
      <c r="F679">
        <f>_xlfn.XLOOKUP(B679,products[productID],products[categoryID],"Not found",0)</f>
        <v>3</v>
      </c>
      <c r="G679" t="str">
        <f>_xlfn.XLOOKUP(F679,categories[categoryID],categories[categoryName],"not found",0)</f>
        <v>Confections</v>
      </c>
      <c r="H679" s="4">
        <f>Table8[[#This Row],[Unit_price]]*Table8[[#This Row],[Quantity_sold]]</f>
        <v>252</v>
      </c>
      <c r="I679" t="str">
        <f>_xlfn.XLOOKUP(Table8[[#This Row],[orderId]],orders[orderID],orders[customerID],"not seen",0)</f>
        <v>KOENE</v>
      </c>
      <c r="J679">
        <f>_xlfn.XLOOKUP(Table8[[#This Row],[orderId]],orders[orderID],orders[employeeID],"not found",0)</f>
        <v>9</v>
      </c>
      <c r="K679" t="str">
        <f>_xlfn.XLOOKUP(Table8[[#This Row],[Employee_id]],employees[employeeID],employees[employeeName],"Not found",0)</f>
        <v>Anne Dodsworth</v>
      </c>
      <c r="L679" s="1">
        <f>_xlfn.XLOOKUP(Table8[[#This Row],[orderId]],orders[orderID],orders[orderDate],"not found",0)</f>
        <v>41744</v>
      </c>
      <c r="M679" s="1">
        <f>VLOOKUP(Table8[[#This Row],[orderId]],orders[],6,0)</f>
        <v>41761</v>
      </c>
      <c r="N679">
        <f>Table8[[#This Row],[Shipped date]]-Table8[[#This Row],[order_date]]</f>
        <v>17</v>
      </c>
    </row>
    <row r="680" spans="1:14" x14ac:dyDescent="0.35">
      <c r="A680" s="2">
        <v>10506</v>
      </c>
      <c r="B680" s="11">
        <v>70</v>
      </c>
      <c r="C680" s="5">
        <v>15</v>
      </c>
      <c r="D680" s="8">
        <v>14</v>
      </c>
      <c r="E680" s="2" t="str">
        <f>_xlfn.XLOOKUP(B680,products[productID],products[productName],"Not available",0)</f>
        <v>Outback Lager</v>
      </c>
      <c r="F680">
        <f>_xlfn.XLOOKUP(B680,products[productID],products[categoryID],"Not found",0)</f>
        <v>1</v>
      </c>
      <c r="G680" t="str">
        <f>_xlfn.XLOOKUP(F680,categories[categoryID],categories[categoryName],"not found",0)</f>
        <v>Beverages</v>
      </c>
      <c r="H680" s="4">
        <f>Table8[[#This Row],[Unit_price]]*Table8[[#This Row],[Quantity_sold]]</f>
        <v>210</v>
      </c>
      <c r="I680" t="str">
        <f>_xlfn.XLOOKUP(Table8[[#This Row],[orderId]],orders[orderID],orders[customerID],"not seen",0)</f>
        <v>KOENE</v>
      </c>
      <c r="J680">
        <f>_xlfn.XLOOKUP(Table8[[#This Row],[orderId]],orders[orderID],orders[employeeID],"not found",0)</f>
        <v>9</v>
      </c>
      <c r="K680" t="str">
        <f>_xlfn.XLOOKUP(Table8[[#This Row],[Employee_id]],employees[employeeID],employees[employeeName],"Not found",0)</f>
        <v>Anne Dodsworth</v>
      </c>
      <c r="L680" s="1">
        <f>_xlfn.XLOOKUP(Table8[[#This Row],[orderId]],orders[orderID],orders[orderDate],"not found",0)</f>
        <v>41744</v>
      </c>
      <c r="M680" s="1">
        <f>VLOOKUP(Table8[[#This Row],[orderId]],orders[],6,0)</f>
        <v>41761</v>
      </c>
      <c r="N680">
        <f>Table8[[#This Row],[Shipped date]]-Table8[[#This Row],[order_date]]</f>
        <v>17</v>
      </c>
    </row>
    <row r="681" spans="1:14" x14ac:dyDescent="0.35">
      <c r="A681" s="3">
        <v>10507</v>
      </c>
      <c r="B681" s="12">
        <v>43</v>
      </c>
      <c r="C681" s="6">
        <v>46</v>
      </c>
      <c r="D681" s="9">
        <v>15</v>
      </c>
      <c r="E681" s="2" t="str">
        <f>_xlfn.XLOOKUP(B681,products[productID],products[productName],"Not available",0)</f>
        <v>Ipoh Coffee</v>
      </c>
      <c r="F681">
        <f>_xlfn.XLOOKUP(B681,products[productID],products[categoryID],"Not found",0)</f>
        <v>1</v>
      </c>
      <c r="G681" t="str">
        <f>_xlfn.XLOOKUP(F681,categories[categoryID],categories[categoryName],"not found",0)</f>
        <v>Beverages</v>
      </c>
      <c r="H681" s="4">
        <f>Table8[[#This Row],[Unit_price]]*Table8[[#This Row],[Quantity_sold]]</f>
        <v>690</v>
      </c>
      <c r="I681" t="str">
        <f>_xlfn.XLOOKUP(Table8[[#This Row],[orderId]],orders[orderID],orders[customerID],"not seen",0)</f>
        <v>ANTON</v>
      </c>
      <c r="J681">
        <f>_xlfn.XLOOKUP(Table8[[#This Row],[orderId]],orders[orderID],orders[employeeID],"not found",0)</f>
        <v>7</v>
      </c>
      <c r="K681" t="str">
        <f>_xlfn.XLOOKUP(Table8[[#This Row],[Employee_id]],employees[employeeID],employees[employeeName],"Not found",0)</f>
        <v>Robert King</v>
      </c>
      <c r="L681" s="1">
        <f>_xlfn.XLOOKUP(Table8[[#This Row],[orderId]],orders[orderID],orders[orderDate],"not found",0)</f>
        <v>41744</v>
      </c>
      <c r="M681" s="1">
        <f>VLOOKUP(Table8[[#This Row],[orderId]],orders[],6,0)</f>
        <v>41751</v>
      </c>
      <c r="N681">
        <f>Table8[[#This Row],[Shipped date]]-Table8[[#This Row],[order_date]]</f>
        <v>7</v>
      </c>
    </row>
    <row r="682" spans="1:14" x14ac:dyDescent="0.35">
      <c r="A682" s="2">
        <v>10507</v>
      </c>
      <c r="B682" s="11">
        <v>48</v>
      </c>
      <c r="C682" s="5">
        <v>12.75</v>
      </c>
      <c r="D682" s="8">
        <v>15</v>
      </c>
      <c r="E682" s="2" t="str">
        <f>_xlfn.XLOOKUP(B682,products[productID],products[productName],"Not available",0)</f>
        <v>Chocolade</v>
      </c>
      <c r="F682">
        <f>_xlfn.XLOOKUP(B682,products[productID],products[categoryID],"Not found",0)</f>
        <v>3</v>
      </c>
      <c r="G682" t="str">
        <f>_xlfn.XLOOKUP(F682,categories[categoryID],categories[categoryName],"not found",0)</f>
        <v>Confections</v>
      </c>
      <c r="H682" s="4">
        <f>Table8[[#This Row],[Unit_price]]*Table8[[#This Row],[Quantity_sold]]</f>
        <v>191.25</v>
      </c>
      <c r="I682" t="str">
        <f>_xlfn.XLOOKUP(Table8[[#This Row],[orderId]],orders[orderID],orders[customerID],"not seen",0)</f>
        <v>ANTON</v>
      </c>
      <c r="J682">
        <f>_xlfn.XLOOKUP(Table8[[#This Row],[orderId]],orders[orderID],orders[employeeID],"not found",0)</f>
        <v>7</v>
      </c>
      <c r="K682" t="str">
        <f>_xlfn.XLOOKUP(Table8[[#This Row],[Employee_id]],employees[employeeID],employees[employeeName],"Not found",0)</f>
        <v>Robert King</v>
      </c>
      <c r="L682" s="1">
        <f>_xlfn.XLOOKUP(Table8[[#This Row],[orderId]],orders[orderID],orders[orderDate],"not found",0)</f>
        <v>41744</v>
      </c>
      <c r="M682" s="1">
        <f>VLOOKUP(Table8[[#This Row],[orderId]],orders[],6,0)</f>
        <v>41751</v>
      </c>
      <c r="N682">
        <f>Table8[[#This Row],[Shipped date]]-Table8[[#This Row],[order_date]]</f>
        <v>7</v>
      </c>
    </row>
    <row r="683" spans="1:14" x14ac:dyDescent="0.35">
      <c r="A683" s="3">
        <v>10508</v>
      </c>
      <c r="B683" s="12">
        <v>13</v>
      </c>
      <c r="C683" s="6">
        <v>6</v>
      </c>
      <c r="D683" s="9">
        <v>10</v>
      </c>
      <c r="E683" s="2" t="str">
        <f>_xlfn.XLOOKUP(B683,products[productID],products[productName],"Not available",0)</f>
        <v>Konbu</v>
      </c>
      <c r="F683">
        <f>_xlfn.XLOOKUP(B683,products[productID],products[categoryID],"Not found",0)</f>
        <v>8</v>
      </c>
      <c r="G683" t="str">
        <f>_xlfn.XLOOKUP(F683,categories[categoryID],categories[categoryName],"not found",0)</f>
        <v>Seafood</v>
      </c>
      <c r="H683" s="4">
        <f>Table8[[#This Row],[Unit_price]]*Table8[[#This Row],[Quantity_sold]]</f>
        <v>60</v>
      </c>
      <c r="I683" t="str">
        <f>_xlfn.XLOOKUP(Table8[[#This Row],[orderId]],orders[orderID],orders[customerID],"not seen",0)</f>
        <v>OTTIK</v>
      </c>
      <c r="J683">
        <f>_xlfn.XLOOKUP(Table8[[#This Row],[orderId]],orders[orderID],orders[employeeID],"not found",0)</f>
        <v>1</v>
      </c>
      <c r="K683" t="str">
        <f>_xlfn.XLOOKUP(Table8[[#This Row],[Employee_id]],employees[employeeID],employees[employeeName],"Not found",0)</f>
        <v>Nancy Davolio</v>
      </c>
      <c r="L683" s="1">
        <f>_xlfn.XLOOKUP(Table8[[#This Row],[orderId]],orders[orderID],orders[orderDate],"not found",0)</f>
        <v>41745</v>
      </c>
      <c r="M683" s="1">
        <f>VLOOKUP(Table8[[#This Row],[orderId]],orders[],6,0)</f>
        <v>41772</v>
      </c>
      <c r="N683">
        <f>Table8[[#This Row],[Shipped date]]-Table8[[#This Row],[order_date]]</f>
        <v>27</v>
      </c>
    </row>
    <row r="684" spans="1:14" x14ac:dyDescent="0.35">
      <c r="A684" s="2">
        <v>10508</v>
      </c>
      <c r="B684" s="11">
        <v>39</v>
      </c>
      <c r="C684" s="5">
        <v>18</v>
      </c>
      <c r="D684" s="8">
        <v>10</v>
      </c>
      <c r="E684" s="2" t="str">
        <f>_xlfn.XLOOKUP(B684,products[productID],products[productName],"Not available",0)</f>
        <v>Chartreuse verte</v>
      </c>
      <c r="F684">
        <f>_xlfn.XLOOKUP(B684,products[productID],products[categoryID],"Not found",0)</f>
        <v>1</v>
      </c>
      <c r="G684" t="str">
        <f>_xlfn.XLOOKUP(F684,categories[categoryID],categories[categoryName],"not found",0)</f>
        <v>Beverages</v>
      </c>
      <c r="H684" s="4">
        <f>Table8[[#This Row],[Unit_price]]*Table8[[#This Row],[Quantity_sold]]</f>
        <v>180</v>
      </c>
      <c r="I684" t="str">
        <f>_xlfn.XLOOKUP(Table8[[#This Row],[orderId]],orders[orderID],orders[customerID],"not seen",0)</f>
        <v>OTTIK</v>
      </c>
      <c r="J684">
        <f>_xlfn.XLOOKUP(Table8[[#This Row],[orderId]],orders[orderID],orders[employeeID],"not found",0)</f>
        <v>1</v>
      </c>
      <c r="K684" t="str">
        <f>_xlfn.XLOOKUP(Table8[[#This Row],[Employee_id]],employees[employeeID],employees[employeeName],"Not found",0)</f>
        <v>Nancy Davolio</v>
      </c>
      <c r="L684" s="1">
        <f>_xlfn.XLOOKUP(Table8[[#This Row],[orderId]],orders[orderID],orders[orderDate],"not found",0)</f>
        <v>41745</v>
      </c>
      <c r="M684" s="1">
        <f>VLOOKUP(Table8[[#This Row],[orderId]],orders[],6,0)</f>
        <v>41772</v>
      </c>
      <c r="N684">
        <f>Table8[[#This Row],[Shipped date]]-Table8[[#This Row],[order_date]]</f>
        <v>27</v>
      </c>
    </row>
    <row r="685" spans="1:14" x14ac:dyDescent="0.35">
      <c r="A685" s="3">
        <v>10509</v>
      </c>
      <c r="B685" s="12">
        <v>28</v>
      </c>
      <c r="C685" s="6">
        <v>45.6</v>
      </c>
      <c r="D685" s="9">
        <v>3</v>
      </c>
      <c r="E685" s="2" t="str">
        <f>_xlfn.XLOOKUP(B685,products[productID],products[productName],"Not available",0)</f>
        <v>Rössle Sauerkraut</v>
      </c>
      <c r="F685">
        <f>_xlfn.XLOOKUP(B685,products[productID],products[categoryID],"Not found",0)</f>
        <v>7</v>
      </c>
      <c r="G685" t="str">
        <f>_xlfn.XLOOKUP(F685,categories[categoryID],categories[categoryName],"not found",0)</f>
        <v>Produce</v>
      </c>
      <c r="H685" s="4">
        <f>Table8[[#This Row],[Unit_price]]*Table8[[#This Row],[Quantity_sold]]</f>
        <v>136.80000000000001</v>
      </c>
      <c r="I685" t="str">
        <f>_xlfn.XLOOKUP(Table8[[#This Row],[orderId]],orders[orderID],orders[customerID],"not seen",0)</f>
        <v>BLAUS</v>
      </c>
      <c r="J685">
        <f>_xlfn.XLOOKUP(Table8[[#This Row],[orderId]],orders[orderID],orders[employeeID],"not found",0)</f>
        <v>4</v>
      </c>
      <c r="K685" t="str">
        <f>_xlfn.XLOOKUP(Table8[[#This Row],[Employee_id]],employees[employeeID],employees[employeeName],"Not found",0)</f>
        <v>Margaret Peacock</v>
      </c>
      <c r="L685" s="1">
        <f>_xlfn.XLOOKUP(Table8[[#This Row],[orderId]],orders[orderID],orders[orderDate],"not found",0)</f>
        <v>41746</v>
      </c>
      <c r="M685" s="1">
        <f>VLOOKUP(Table8[[#This Row],[orderId]],orders[],6,0)</f>
        <v>41758</v>
      </c>
      <c r="N685">
        <f>Table8[[#This Row],[Shipped date]]-Table8[[#This Row],[order_date]]</f>
        <v>12</v>
      </c>
    </row>
    <row r="686" spans="1:14" x14ac:dyDescent="0.35">
      <c r="A686" s="2">
        <v>10510</v>
      </c>
      <c r="B686" s="11">
        <v>29</v>
      </c>
      <c r="C686" s="5">
        <v>123.79</v>
      </c>
      <c r="D686" s="8">
        <v>36</v>
      </c>
      <c r="E686" s="2" t="str">
        <f>_xlfn.XLOOKUP(B686,products[productID],products[productName],"Not available",0)</f>
        <v>Thüringer Rostbratwurst</v>
      </c>
      <c r="F686">
        <f>_xlfn.XLOOKUP(B686,products[productID],products[categoryID],"Not found",0)</f>
        <v>6</v>
      </c>
      <c r="G686" t="str">
        <f>_xlfn.XLOOKUP(F686,categories[categoryID],categories[categoryName],"not found",0)</f>
        <v>Meat &amp; Poultry</v>
      </c>
      <c r="H686" s="4">
        <f>Table8[[#This Row],[Unit_price]]*Table8[[#This Row],[Quantity_sold]]</f>
        <v>4456.4400000000005</v>
      </c>
      <c r="I686" t="str">
        <f>_xlfn.XLOOKUP(Table8[[#This Row],[orderId]],orders[orderID],orders[customerID],"not seen",0)</f>
        <v>SAVEA</v>
      </c>
      <c r="J686">
        <f>_xlfn.XLOOKUP(Table8[[#This Row],[orderId]],orders[orderID],orders[employeeID],"not found",0)</f>
        <v>6</v>
      </c>
      <c r="K686" t="str">
        <f>_xlfn.XLOOKUP(Table8[[#This Row],[Employee_id]],employees[employeeID],employees[employeeName],"Not found",0)</f>
        <v>Michael Suyama</v>
      </c>
      <c r="L686" s="1">
        <f>_xlfn.XLOOKUP(Table8[[#This Row],[orderId]],orders[orderID],orders[orderDate],"not found",0)</f>
        <v>41747</v>
      </c>
      <c r="M686" s="1">
        <f>VLOOKUP(Table8[[#This Row],[orderId]],orders[],6,0)</f>
        <v>41757</v>
      </c>
      <c r="N686">
        <f>Table8[[#This Row],[Shipped date]]-Table8[[#This Row],[order_date]]</f>
        <v>10</v>
      </c>
    </row>
    <row r="687" spans="1:14" x14ac:dyDescent="0.35">
      <c r="A687" s="3">
        <v>10510</v>
      </c>
      <c r="B687" s="12">
        <v>75</v>
      </c>
      <c r="C687" s="6">
        <v>7.75</v>
      </c>
      <c r="D687" s="9">
        <v>36</v>
      </c>
      <c r="E687" s="2" t="str">
        <f>_xlfn.XLOOKUP(B687,products[productID],products[productName],"Not available",0)</f>
        <v>Rhönbräu Klosterbier</v>
      </c>
      <c r="F687">
        <f>_xlfn.XLOOKUP(B687,products[productID],products[categoryID],"Not found",0)</f>
        <v>1</v>
      </c>
      <c r="G687" t="str">
        <f>_xlfn.XLOOKUP(F687,categories[categoryID],categories[categoryName],"not found",0)</f>
        <v>Beverages</v>
      </c>
      <c r="H687" s="4">
        <f>Table8[[#This Row],[Unit_price]]*Table8[[#This Row],[Quantity_sold]]</f>
        <v>279</v>
      </c>
      <c r="I687" t="str">
        <f>_xlfn.XLOOKUP(Table8[[#This Row],[orderId]],orders[orderID],orders[customerID],"not seen",0)</f>
        <v>SAVEA</v>
      </c>
      <c r="J687">
        <f>_xlfn.XLOOKUP(Table8[[#This Row],[orderId]],orders[orderID],orders[employeeID],"not found",0)</f>
        <v>6</v>
      </c>
      <c r="K687" t="str">
        <f>_xlfn.XLOOKUP(Table8[[#This Row],[Employee_id]],employees[employeeID],employees[employeeName],"Not found",0)</f>
        <v>Michael Suyama</v>
      </c>
      <c r="L687" s="1">
        <f>_xlfn.XLOOKUP(Table8[[#This Row],[orderId]],orders[orderID],orders[orderDate],"not found",0)</f>
        <v>41747</v>
      </c>
      <c r="M687" s="1">
        <f>VLOOKUP(Table8[[#This Row],[orderId]],orders[],6,0)</f>
        <v>41757</v>
      </c>
      <c r="N687">
        <f>Table8[[#This Row],[Shipped date]]-Table8[[#This Row],[order_date]]</f>
        <v>10</v>
      </c>
    </row>
    <row r="688" spans="1:14" x14ac:dyDescent="0.35">
      <c r="A688" s="2">
        <v>10511</v>
      </c>
      <c r="B688" s="11">
        <v>4</v>
      </c>
      <c r="C688" s="5">
        <v>22</v>
      </c>
      <c r="D688" s="8">
        <v>50</v>
      </c>
      <c r="E688" s="2" t="str">
        <f>_xlfn.XLOOKUP(B688,products[productID],products[productName],"Not available",0)</f>
        <v>Chef Anton's Cajun Seasoning</v>
      </c>
      <c r="F688">
        <f>_xlfn.XLOOKUP(B688,products[productID],products[categoryID],"Not found",0)</f>
        <v>2</v>
      </c>
      <c r="G688" t="str">
        <f>_xlfn.XLOOKUP(F688,categories[categoryID],categories[categoryName],"not found",0)</f>
        <v>Condiments</v>
      </c>
      <c r="H688" s="4">
        <f>Table8[[#This Row],[Unit_price]]*Table8[[#This Row],[Quantity_sold]]</f>
        <v>1100</v>
      </c>
      <c r="I688" t="str">
        <f>_xlfn.XLOOKUP(Table8[[#This Row],[orderId]],orders[orderID],orders[customerID],"not seen",0)</f>
        <v>BONAP</v>
      </c>
      <c r="J688">
        <f>_xlfn.XLOOKUP(Table8[[#This Row],[orderId]],orders[orderID],orders[employeeID],"not found",0)</f>
        <v>4</v>
      </c>
      <c r="K688" t="str">
        <f>_xlfn.XLOOKUP(Table8[[#This Row],[Employee_id]],employees[employeeID],employees[employeeName],"Not found",0)</f>
        <v>Margaret Peacock</v>
      </c>
      <c r="L688" s="1">
        <f>_xlfn.XLOOKUP(Table8[[#This Row],[orderId]],orders[orderID],orders[orderDate],"not found",0)</f>
        <v>41747</v>
      </c>
      <c r="M688" s="1">
        <f>VLOOKUP(Table8[[#This Row],[orderId]],orders[],6,0)</f>
        <v>41750</v>
      </c>
      <c r="N688">
        <f>Table8[[#This Row],[Shipped date]]-Table8[[#This Row],[order_date]]</f>
        <v>3</v>
      </c>
    </row>
    <row r="689" spans="1:14" x14ac:dyDescent="0.35">
      <c r="A689" s="3">
        <v>10511</v>
      </c>
      <c r="B689" s="12">
        <v>7</v>
      </c>
      <c r="C689" s="6">
        <v>30</v>
      </c>
      <c r="D689" s="9">
        <v>50</v>
      </c>
      <c r="E689" s="2" t="str">
        <f>_xlfn.XLOOKUP(B689,products[productID],products[productName],"Not available",0)</f>
        <v>Uncle Bob's Organic Dried Pears</v>
      </c>
      <c r="F689">
        <f>_xlfn.XLOOKUP(B689,products[productID],products[categoryID],"Not found",0)</f>
        <v>7</v>
      </c>
      <c r="G689" t="str">
        <f>_xlfn.XLOOKUP(F689,categories[categoryID],categories[categoryName],"not found",0)</f>
        <v>Produce</v>
      </c>
      <c r="H689" s="4">
        <f>Table8[[#This Row],[Unit_price]]*Table8[[#This Row],[Quantity_sold]]</f>
        <v>1500</v>
      </c>
      <c r="I689" t="str">
        <f>_xlfn.XLOOKUP(Table8[[#This Row],[orderId]],orders[orderID],orders[customerID],"not seen",0)</f>
        <v>BONAP</v>
      </c>
      <c r="J689">
        <f>_xlfn.XLOOKUP(Table8[[#This Row],[orderId]],orders[orderID],orders[employeeID],"not found",0)</f>
        <v>4</v>
      </c>
      <c r="K689" t="str">
        <f>_xlfn.XLOOKUP(Table8[[#This Row],[Employee_id]],employees[employeeID],employees[employeeName],"Not found",0)</f>
        <v>Margaret Peacock</v>
      </c>
      <c r="L689" s="1">
        <f>_xlfn.XLOOKUP(Table8[[#This Row],[orderId]],orders[orderID],orders[orderDate],"not found",0)</f>
        <v>41747</v>
      </c>
      <c r="M689" s="1">
        <f>VLOOKUP(Table8[[#This Row],[orderId]],orders[],6,0)</f>
        <v>41750</v>
      </c>
      <c r="N689">
        <f>Table8[[#This Row],[Shipped date]]-Table8[[#This Row],[order_date]]</f>
        <v>3</v>
      </c>
    </row>
    <row r="690" spans="1:14" x14ac:dyDescent="0.35">
      <c r="A690" s="2">
        <v>10511</v>
      </c>
      <c r="B690" s="11">
        <v>8</v>
      </c>
      <c r="C690" s="5">
        <v>40</v>
      </c>
      <c r="D690" s="8">
        <v>10</v>
      </c>
      <c r="E690" s="2" t="str">
        <f>_xlfn.XLOOKUP(B690,products[productID],products[productName],"Not available",0)</f>
        <v>Northwoods Cranberry Sauce</v>
      </c>
      <c r="F690">
        <f>_xlfn.XLOOKUP(B690,products[productID],products[categoryID],"Not found",0)</f>
        <v>2</v>
      </c>
      <c r="G690" t="str">
        <f>_xlfn.XLOOKUP(F690,categories[categoryID],categories[categoryName],"not found",0)</f>
        <v>Condiments</v>
      </c>
      <c r="H690" s="4">
        <f>Table8[[#This Row],[Unit_price]]*Table8[[#This Row],[Quantity_sold]]</f>
        <v>400</v>
      </c>
      <c r="I690" t="str">
        <f>_xlfn.XLOOKUP(Table8[[#This Row],[orderId]],orders[orderID],orders[customerID],"not seen",0)</f>
        <v>BONAP</v>
      </c>
      <c r="J690">
        <f>_xlfn.XLOOKUP(Table8[[#This Row],[orderId]],orders[orderID],orders[employeeID],"not found",0)</f>
        <v>4</v>
      </c>
      <c r="K690" t="str">
        <f>_xlfn.XLOOKUP(Table8[[#This Row],[Employee_id]],employees[employeeID],employees[employeeName],"Not found",0)</f>
        <v>Margaret Peacock</v>
      </c>
      <c r="L690" s="1">
        <f>_xlfn.XLOOKUP(Table8[[#This Row],[orderId]],orders[orderID],orders[orderDate],"not found",0)</f>
        <v>41747</v>
      </c>
      <c r="M690" s="1">
        <f>VLOOKUP(Table8[[#This Row],[orderId]],orders[],6,0)</f>
        <v>41750</v>
      </c>
      <c r="N690">
        <f>Table8[[#This Row],[Shipped date]]-Table8[[#This Row],[order_date]]</f>
        <v>3</v>
      </c>
    </row>
    <row r="691" spans="1:14" x14ac:dyDescent="0.35">
      <c r="A691" s="3">
        <v>10512</v>
      </c>
      <c r="B691" s="12">
        <v>24</v>
      </c>
      <c r="C691" s="6">
        <v>4.5</v>
      </c>
      <c r="D691" s="9">
        <v>10</v>
      </c>
      <c r="E691" s="2" t="str">
        <f>_xlfn.XLOOKUP(B691,products[productID],products[productName],"Not available",0)</f>
        <v>Guarana Fantastica</v>
      </c>
      <c r="F691">
        <f>_xlfn.XLOOKUP(B691,products[productID],products[categoryID],"Not found",0)</f>
        <v>1</v>
      </c>
      <c r="G691" t="str">
        <f>_xlfn.XLOOKUP(F691,categories[categoryID],categories[categoryName],"not found",0)</f>
        <v>Beverages</v>
      </c>
      <c r="H691" s="4">
        <f>Table8[[#This Row],[Unit_price]]*Table8[[#This Row],[Quantity_sold]]</f>
        <v>45</v>
      </c>
      <c r="I691" t="str">
        <f>_xlfn.XLOOKUP(Table8[[#This Row],[orderId]],orders[orderID],orders[customerID],"not seen",0)</f>
        <v>FAMIA</v>
      </c>
      <c r="J691">
        <f>_xlfn.XLOOKUP(Table8[[#This Row],[orderId]],orders[orderID],orders[employeeID],"not found",0)</f>
        <v>7</v>
      </c>
      <c r="K691" t="str">
        <f>_xlfn.XLOOKUP(Table8[[#This Row],[Employee_id]],employees[employeeID],employees[employeeName],"Not found",0)</f>
        <v>Robert King</v>
      </c>
      <c r="L691" s="1">
        <f>_xlfn.XLOOKUP(Table8[[#This Row],[orderId]],orders[orderID],orders[orderDate],"not found",0)</f>
        <v>41750</v>
      </c>
      <c r="M691" s="1">
        <f>VLOOKUP(Table8[[#This Row],[orderId]],orders[],6,0)</f>
        <v>41753</v>
      </c>
      <c r="N691">
        <f>Table8[[#This Row],[Shipped date]]-Table8[[#This Row],[order_date]]</f>
        <v>3</v>
      </c>
    </row>
    <row r="692" spans="1:14" x14ac:dyDescent="0.35">
      <c r="A692" s="2">
        <v>10512</v>
      </c>
      <c r="B692" s="11">
        <v>46</v>
      </c>
      <c r="C692" s="5">
        <v>12</v>
      </c>
      <c r="D692" s="8">
        <v>9</v>
      </c>
      <c r="E692" s="2" t="str">
        <f>_xlfn.XLOOKUP(B692,products[productID],products[productName],"Not available",0)</f>
        <v>Spegesild</v>
      </c>
      <c r="F692">
        <f>_xlfn.XLOOKUP(B692,products[productID],products[categoryID],"Not found",0)</f>
        <v>8</v>
      </c>
      <c r="G692" t="str">
        <f>_xlfn.XLOOKUP(F692,categories[categoryID],categories[categoryName],"not found",0)</f>
        <v>Seafood</v>
      </c>
      <c r="H692" s="4">
        <f>Table8[[#This Row],[Unit_price]]*Table8[[#This Row],[Quantity_sold]]</f>
        <v>108</v>
      </c>
      <c r="I692" t="str">
        <f>_xlfn.XLOOKUP(Table8[[#This Row],[orderId]],orders[orderID],orders[customerID],"not seen",0)</f>
        <v>FAMIA</v>
      </c>
      <c r="J692">
        <f>_xlfn.XLOOKUP(Table8[[#This Row],[orderId]],orders[orderID],orders[employeeID],"not found",0)</f>
        <v>7</v>
      </c>
      <c r="K692" t="str">
        <f>_xlfn.XLOOKUP(Table8[[#This Row],[Employee_id]],employees[employeeID],employees[employeeName],"Not found",0)</f>
        <v>Robert King</v>
      </c>
      <c r="L692" s="1">
        <f>_xlfn.XLOOKUP(Table8[[#This Row],[orderId]],orders[orderID],orders[orderDate],"not found",0)</f>
        <v>41750</v>
      </c>
      <c r="M692" s="1">
        <f>VLOOKUP(Table8[[#This Row],[orderId]],orders[],6,0)</f>
        <v>41753</v>
      </c>
      <c r="N692">
        <f>Table8[[#This Row],[Shipped date]]-Table8[[#This Row],[order_date]]</f>
        <v>3</v>
      </c>
    </row>
    <row r="693" spans="1:14" x14ac:dyDescent="0.35">
      <c r="A693" s="3">
        <v>10512</v>
      </c>
      <c r="B693" s="12">
        <v>47</v>
      </c>
      <c r="C693" s="6">
        <v>9.5</v>
      </c>
      <c r="D693" s="9">
        <v>6</v>
      </c>
      <c r="E693" s="2" t="str">
        <f>_xlfn.XLOOKUP(B693,products[productID],products[productName],"Not available",0)</f>
        <v>Zaanse koeken</v>
      </c>
      <c r="F693">
        <f>_xlfn.XLOOKUP(B693,products[productID],products[categoryID],"Not found",0)</f>
        <v>3</v>
      </c>
      <c r="G693" t="str">
        <f>_xlfn.XLOOKUP(F693,categories[categoryID],categories[categoryName],"not found",0)</f>
        <v>Confections</v>
      </c>
      <c r="H693" s="4">
        <f>Table8[[#This Row],[Unit_price]]*Table8[[#This Row],[Quantity_sold]]</f>
        <v>57</v>
      </c>
      <c r="I693" t="str">
        <f>_xlfn.XLOOKUP(Table8[[#This Row],[orderId]],orders[orderID],orders[customerID],"not seen",0)</f>
        <v>FAMIA</v>
      </c>
      <c r="J693">
        <f>_xlfn.XLOOKUP(Table8[[#This Row],[orderId]],orders[orderID],orders[employeeID],"not found",0)</f>
        <v>7</v>
      </c>
      <c r="K693" t="str">
        <f>_xlfn.XLOOKUP(Table8[[#This Row],[Employee_id]],employees[employeeID],employees[employeeName],"Not found",0)</f>
        <v>Robert King</v>
      </c>
      <c r="L693" s="1">
        <f>_xlfn.XLOOKUP(Table8[[#This Row],[orderId]],orders[orderID],orders[orderDate],"not found",0)</f>
        <v>41750</v>
      </c>
      <c r="M693" s="1">
        <f>VLOOKUP(Table8[[#This Row],[orderId]],orders[],6,0)</f>
        <v>41753</v>
      </c>
      <c r="N693">
        <f>Table8[[#This Row],[Shipped date]]-Table8[[#This Row],[order_date]]</f>
        <v>3</v>
      </c>
    </row>
    <row r="694" spans="1:14" x14ac:dyDescent="0.35">
      <c r="A694" s="2">
        <v>10512</v>
      </c>
      <c r="B694" s="11">
        <v>60</v>
      </c>
      <c r="C694" s="5">
        <v>34</v>
      </c>
      <c r="D694" s="8">
        <v>12</v>
      </c>
      <c r="E694" s="2" t="str">
        <f>_xlfn.XLOOKUP(B694,products[productID],products[productName],"Not available",0)</f>
        <v>Camembert Pierrot</v>
      </c>
      <c r="F694">
        <f>_xlfn.XLOOKUP(B694,products[productID],products[categoryID],"Not found",0)</f>
        <v>4</v>
      </c>
      <c r="G694" t="str">
        <f>_xlfn.XLOOKUP(F694,categories[categoryID],categories[categoryName],"not found",0)</f>
        <v>Dairy Products</v>
      </c>
      <c r="H694" s="4">
        <f>Table8[[#This Row],[Unit_price]]*Table8[[#This Row],[Quantity_sold]]</f>
        <v>408</v>
      </c>
      <c r="I694" t="str">
        <f>_xlfn.XLOOKUP(Table8[[#This Row],[orderId]],orders[orderID],orders[customerID],"not seen",0)</f>
        <v>FAMIA</v>
      </c>
      <c r="J694">
        <f>_xlfn.XLOOKUP(Table8[[#This Row],[orderId]],orders[orderID],orders[employeeID],"not found",0)</f>
        <v>7</v>
      </c>
      <c r="K694" t="str">
        <f>_xlfn.XLOOKUP(Table8[[#This Row],[Employee_id]],employees[employeeID],employees[employeeName],"Not found",0)</f>
        <v>Robert King</v>
      </c>
      <c r="L694" s="1">
        <f>_xlfn.XLOOKUP(Table8[[#This Row],[orderId]],orders[orderID],orders[orderDate],"not found",0)</f>
        <v>41750</v>
      </c>
      <c r="M694" s="1">
        <f>VLOOKUP(Table8[[#This Row],[orderId]],orders[],6,0)</f>
        <v>41753</v>
      </c>
      <c r="N694">
        <f>Table8[[#This Row],[Shipped date]]-Table8[[#This Row],[order_date]]</f>
        <v>3</v>
      </c>
    </row>
    <row r="695" spans="1:14" x14ac:dyDescent="0.35">
      <c r="A695" s="3">
        <v>10513</v>
      </c>
      <c r="B695" s="12">
        <v>21</v>
      </c>
      <c r="C695" s="6">
        <v>10</v>
      </c>
      <c r="D695" s="9">
        <v>40</v>
      </c>
      <c r="E695" s="2" t="str">
        <f>_xlfn.XLOOKUP(B695,products[productID],products[productName],"Not available",0)</f>
        <v>Sir Rodney's Scones</v>
      </c>
      <c r="F695">
        <f>_xlfn.XLOOKUP(B695,products[productID],products[categoryID],"Not found",0)</f>
        <v>3</v>
      </c>
      <c r="G695" t="str">
        <f>_xlfn.XLOOKUP(F695,categories[categoryID],categories[categoryName],"not found",0)</f>
        <v>Confections</v>
      </c>
      <c r="H695" s="4">
        <f>Table8[[#This Row],[Unit_price]]*Table8[[#This Row],[Quantity_sold]]</f>
        <v>400</v>
      </c>
      <c r="I695" t="str">
        <f>_xlfn.XLOOKUP(Table8[[#This Row],[orderId]],orders[orderID],orders[customerID],"not seen",0)</f>
        <v>WANDK</v>
      </c>
      <c r="J695">
        <f>_xlfn.XLOOKUP(Table8[[#This Row],[orderId]],orders[orderID],orders[employeeID],"not found",0)</f>
        <v>7</v>
      </c>
      <c r="K695" t="str">
        <f>_xlfn.XLOOKUP(Table8[[#This Row],[Employee_id]],employees[employeeID],employees[employeeName],"Not found",0)</f>
        <v>Robert King</v>
      </c>
      <c r="L695" s="1">
        <f>_xlfn.XLOOKUP(Table8[[#This Row],[orderId]],orders[orderID],orders[orderDate],"not found",0)</f>
        <v>41751</v>
      </c>
      <c r="M695" s="1">
        <f>VLOOKUP(Table8[[#This Row],[orderId]],orders[],6,0)</f>
        <v>41757</v>
      </c>
      <c r="N695">
        <f>Table8[[#This Row],[Shipped date]]-Table8[[#This Row],[order_date]]</f>
        <v>6</v>
      </c>
    </row>
    <row r="696" spans="1:14" x14ac:dyDescent="0.35">
      <c r="A696" s="2">
        <v>10513</v>
      </c>
      <c r="B696" s="11">
        <v>32</v>
      </c>
      <c r="C696" s="5">
        <v>32</v>
      </c>
      <c r="D696" s="8">
        <v>50</v>
      </c>
      <c r="E696" s="2" t="str">
        <f>_xlfn.XLOOKUP(B696,products[productID],products[productName],"Not available",0)</f>
        <v>Mascarpone Fabioli</v>
      </c>
      <c r="F696">
        <f>_xlfn.XLOOKUP(B696,products[productID],products[categoryID],"Not found",0)</f>
        <v>4</v>
      </c>
      <c r="G696" t="str">
        <f>_xlfn.XLOOKUP(F696,categories[categoryID],categories[categoryName],"not found",0)</f>
        <v>Dairy Products</v>
      </c>
      <c r="H696" s="4">
        <f>Table8[[#This Row],[Unit_price]]*Table8[[#This Row],[Quantity_sold]]</f>
        <v>1600</v>
      </c>
      <c r="I696" t="str">
        <f>_xlfn.XLOOKUP(Table8[[#This Row],[orderId]],orders[orderID],orders[customerID],"not seen",0)</f>
        <v>WANDK</v>
      </c>
      <c r="J696">
        <f>_xlfn.XLOOKUP(Table8[[#This Row],[orderId]],orders[orderID],orders[employeeID],"not found",0)</f>
        <v>7</v>
      </c>
      <c r="K696" t="str">
        <f>_xlfn.XLOOKUP(Table8[[#This Row],[Employee_id]],employees[employeeID],employees[employeeName],"Not found",0)</f>
        <v>Robert King</v>
      </c>
      <c r="L696" s="1">
        <f>_xlfn.XLOOKUP(Table8[[#This Row],[orderId]],orders[orderID],orders[orderDate],"not found",0)</f>
        <v>41751</v>
      </c>
      <c r="M696" s="1">
        <f>VLOOKUP(Table8[[#This Row],[orderId]],orders[],6,0)</f>
        <v>41757</v>
      </c>
      <c r="N696">
        <f>Table8[[#This Row],[Shipped date]]-Table8[[#This Row],[order_date]]</f>
        <v>6</v>
      </c>
    </row>
    <row r="697" spans="1:14" x14ac:dyDescent="0.35">
      <c r="A697" s="3">
        <v>10513</v>
      </c>
      <c r="B697" s="12">
        <v>61</v>
      </c>
      <c r="C697" s="6">
        <v>28.5</v>
      </c>
      <c r="D697" s="9">
        <v>15</v>
      </c>
      <c r="E697" s="2" t="str">
        <f>_xlfn.XLOOKUP(B697,products[productID],products[productName],"Not available",0)</f>
        <v>Sirop d'érable</v>
      </c>
      <c r="F697">
        <f>_xlfn.XLOOKUP(B697,products[productID],products[categoryID],"Not found",0)</f>
        <v>2</v>
      </c>
      <c r="G697" t="str">
        <f>_xlfn.XLOOKUP(F697,categories[categoryID],categories[categoryName],"not found",0)</f>
        <v>Condiments</v>
      </c>
      <c r="H697" s="4">
        <f>Table8[[#This Row],[Unit_price]]*Table8[[#This Row],[Quantity_sold]]</f>
        <v>427.5</v>
      </c>
      <c r="I697" t="str">
        <f>_xlfn.XLOOKUP(Table8[[#This Row],[orderId]],orders[orderID],orders[customerID],"not seen",0)</f>
        <v>WANDK</v>
      </c>
      <c r="J697">
        <f>_xlfn.XLOOKUP(Table8[[#This Row],[orderId]],orders[orderID],orders[employeeID],"not found",0)</f>
        <v>7</v>
      </c>
      <c r="K697" t="str">
        <f>_xlfn.XLOOKUP(Table8[[#This Row],[Employee_id]],employees[employeeID],employees[employeeName],"Not found",0)</f>
        <v>Robert King</v>
      </c>
      <c r="L697" s="1">
        <f>_xlfn.XLOOKUP(Table8[[#This Row],[orderId]],orders[orderID],orders[orderDate],"not found",0)</f>
        <v>41751</v>
      </c>
      <c r="M697" s="1">
        <f>VLOOKUP(Table8[[#This Row],[orderId]],orders[],6,0)</f>
        <v>41757</v>
      </c>
      <c r="N697">
        <f>Table8[[#This Row],[Shipped date]]-Table8[[#This Row],[order_date]]</f>
        <v>6</v>
      </c>
    </row>
    <row r="698" spans="1:14" x14ac:dyDescent="0.35">
      <c r="A698" s="2">
        <v>10514</v>
      </c>
      <c r="B698" s="11">
        <v>20</v>
      </c>
      <c r="C698" s="5">
        <v>81</v>
      </c>
      <c r="D698" s="8">
        <v>39</v>
      </c>
      <c r="E698" s="2" t="str">
        <f>_xlfn.XLOOKUP(B698,products[productID],products[productName],"Not available",0)</f>
        <v>Sir Rodney's Marmalade</v>
      </c>
      <c r="F698">
        <f>_xlfn.XLOOKUP(B698,products[productID],products[categoryID],"Not found",0)</f>
        <v>3</v>
      </c>
      <c r="G698" t="str">
        <f>_xlfn.XLOOKUP(F698,categories[categoryID],categories[categoryName],"not found",0)</f>
        <v>Confections</v>
      </c>
      <c r="H698" s="4">
        <f>Table8[[#This Row],[Unit_price]]*Table8[[#This Row],[Quantity_sold]]</f>
        <v>3159</v>
      </c>
      <c r="I698" t="str">
        <f>_xlfn.XLOOKUP(Table8[[#This Row],[orderId]],orders[orderID],orders[customerID],"not seen",0)</f>
        <v>ERNSH</v>
      </c>
      <c r="J698">
        <f>_xlfn.XLOOKUP(Table8[[#This Row],[orderId]],orders[orderID],orders[employeeID],"not found",0)</f>
        <v>3</v>
      </c>
      <c r="K698" t="str">
        <f>_xlfn.XLOOKUP(Table8[[#This Row],[Employee_id]],employees[employeeID],employees[employeeName],"Not found",0)</f>
        <v>Janet Leverling</v>
      </c>
      <c r="L698" s="1">
        <f>_xlfn.XLOOKUP(Table8[[#This Row],[orderId]],orders[orderID],orders[orderDate],"not found",0)</f>
        <v>41751</v>
      </c>
      <c r="M698" s="1">
        <f>VLOOKUP(Table8[[#This Row],[orderId]],orders[],6,0)</f>
        <v>41775</v>
      </c>
      <c r="N698">
        <f>Table8[[#This Row],[Shipped date]]-Table8[[#This Row],[order_date]]</f>
        <v>24</v>
      </c>
    </row>
    <row r="699" spans="1:14" x14ac:dyDescent="0.35">
      <c r="A699" s="3">
        <v>10514</v>
      </c>
      <c r="B699" s="12">
        <v>28</v>
      </c>
      <c r="C699" s="6">
        <v>45.6</v>
      </c>
      <c r="D699" s="9">
        <v>35</v>
      </c>
      <c r="E699" s="2" t="str">
        <f>_xlfn.XLOOKUP(B699,products[productID],products[productName],"Not available",0)</f>
        <v>Rössle Sauerkraut</v>
      </c>
      <c r="F699">
        <f>_xlfn.XLOOKUP(B699,products[productID],products[categoryID],"Not found",0)</f>
        <v>7</v>
      </c>
      <c r="G699" t="str">
        <f>_xlfn.XLOOKUP(F699,categories[categoryID],categories[categoryName],"not found",0)</f>
        <v>Produce</v>
      </c>
      <c r="H699" s="4">
        <f>Table8[[#This Row],[Unit_price]]*Table8[[#This Row],[Quantity_sold]]</f>
        <v>1596</v>
      </c>
      <c r="I699" t="str">
        <f>_xlfn.XLOOKUP(Table8[[#This Row],[orderId]],orders[orderID],orders[customerID],"not seen",0)</f>
        <v>ERNSH</v>
      </c>
      <c r="J699">
        <f>_xlfn.XLOOKUP(Table8[[#This Row],[orderId]],orders[orderID],orders[employeeID],"not found",0)</f>
        <v>3</v>
      </c>
      <c r="K699" t="str">
        <f>_xlfn.XLOOKUP(Table8[[#This Row],[Employee_id]],employees[employeeID],employees[employeeName],"Not found",0)</f>
        <v>Janet Leverling</v>
      </c>
      <c r="L699" s="1">
        <f>_xlfn.XLOOKUP(Table8[[#This Row],[orderId]],orders[orderID],orders[orderDate],"not found",0)</f>
        <v>41751</v>
      </c>
      <c r="M699" s="1">
        <f>VLOOKUP(Table8[[#This Row],[orderId]],orders[],6,0)</f>
        <v>41775</v>
      </c>
      <c r="N699">
        <f>Table8[[#This Row],[Shipped date]]-Table8[[#This Row],[order_date]]</f>
        <v>24</v>
      </c>
    </row>
    <row r="700" spans="1:14" x14ac:dyDescent="0.35">
      <c r="A700" s="2">
        <v>10514</v>
      </c>
      <c r="B700" s="11">
        <v>56</v>
      </c>
      <c r="C700" s="5">
        <v>38</v>
      </c>
      <c r="D700" s="8">
        <v>70</v>
      </c>
      <c r="E700" s="2" t="str">
        <f>_xlfn.XLOOKUP(B700,products[productID],products[productName],"Not available",0)</f>
        <v>Gnocchi di nonna Alice</v>
      </c>
      <c r="F700">
        <f>_xlfn.XLOOKUP(B700,products[productID],products[categoryID],"Not found",0)</f>
        <v>5</v>
      </c>
      <c r="G700" t="str">
        <f>_xlfn.XLOOKUP(F700,categories[categoryID],categories[categoryName],"not found",0)</f>
        <v>Grains &amp; Cereals</v>
      </c>
      <c r="H700" s="4">
        <f>Table8[[#This Row],[Unit_price]]*Table8[[#This Row],[Quantity_sold]]</f>
        <v>2660</v>
      </c>
      <c r="I700" t="str">
        <f>_xlfn.XLOOKUP(Table8[[#This Row],[orderId]],orders[orderID],orders[customerID],"not seen",0)</f>
        <v>ERNSH</v>
      </c>
      <c r="J700">
        <f>_xlfn.XLOOKUP(Table8[[#This Row],[orderId]],orders[orderID],orders[employeeID],"not found",0)</f>
        <v>3</v>
      </c>
      <c r="K700" t="str">
        <f>_xlfn.XLOOKUP(Table8[[#This Row],[Employee_id]],employees[employeeID],employees[employeeName],"Not found",0)</f>
        <v>Janet Leverling</v>
      </c>
      <c r="L700" s="1">
        <f>_xlfn.XLOOKUP(Table8[[#This Row],[orderId]],orders[orderID],orders[orderDate],"not found",0)</f>
        <v>41751</v>
      </c>
      <c r="M700" s="1">
        <f>VLOOKUP(Table8[[#This Row],[orderId]],orders[],6,0)</f>
        <v>41775</v>
      </c>
      <c r="N700">
        <f>Table8[[#This Row],[Shipped date]]-Table8[[#This Row],[order_date]]</f>
        <v>24</v>
      </c>
    </row>
    <row r="701" spans="1:14" x14ac:dyDescent="0.35">
      <c r="A701" s="3">
        <v>10514</v>
      </c>
      <c r="B701" s="12">
        <v>65</v>
      </c>
      <c r="C701" s="6">
        <v>21.05</v>
      </c>
      <c r="D701" s="9">
        <v>39</v>
      </c>
      <c r="E701" s="2" t="str">
        <f>_xlfn.XLOOKUP(B701,products[productID],products[productName],"Not available",0)</f>
        <v>Louisiana Fiery Hot Pepper Sauce</v>
      </c>
      <c r="F701">
        <f>_xlfn.XLOOKUP(B701,products[productID],products[categoryID],"Not found",0)</f>
        <v>2</v>
      </c>
      <c r="G701" t="str">
        <f>_xlfn.XLOOKUP(F701,categories[categoryID],categories[categoryName],"not found",0)</f>
        <v>Condiments</v>
      </c>
      <c r="H701" s="4">
        <f>Table8[[#This Row],[Unit_price]]*Table8[[#This Row],[Quantity_sold]]</f>
        <v>820.95</v>
      </c>
      <c r="I701" t="str">
        <f>_xlfn.XLOOKUP(Table8[[#This Row],[orderId]],orders[orderID],orders[customerID],"not seen",0)</f>
        <v>ERNSH</v>
      </c>
      <c r="J701">
        <f>_xlfn.XLOOKUP(Table8[[#This Row],[orderId]],orders[orderID],orders[employeeID],"not found",0)</f>
        <v>3</v>
      </c>
      <c r="K701" t="str">
        <f>_xlfn.XLOOKUP(Table8[[#This Row],[Employee_id]],employees[employeeID],employees[employeeName],"Not found",0)</f>
        <v>Janet Leverling</v>
      </c>
      <c r="L701" s="1">
        <f>_xlfn.XLOOKUP(Table8[[#This Row],[orderId]],orders[orderID],orders[orderDate],"not found",0)</f>
        <v>41751</v>
      </c>
      <c r="M701" s="1">
        <f>VLOOKUP(Table8[[#This Row],[orderId]],orders[],6,0)</f>
        <v>41775</v>
      </c>
      <c r="N701">
        <f>Table8[[#This Row],[Shipped date]]-Table8[[#This Row],[order_date]]</f>
        <v>24</v>
      </c>
    </row>
    <row r="702" spans="1:14" x14ac:dyDescent="0.35">
      <c r="A702" s="2">
        <v>10514</v>
      </c>
      <c r="B702" s="11">
        <v>75</v>
      </c>
      <c r="C702" s="5">
        <v>7.75</v>
      </c>
      <c r="D702" s="8">
        <v>50</v>
      </c>
      <c r="E702" s="2" t="str">
        <f>_xlfn.XLOOKUP(B702,products[productID],products[productName],"Not available",0)</f>
        <v>Rhönbräu Klosterbier</v>
      </c>
      <c r="F702">
        <f>_xlfn.XLOOKUP(B702,products[productID],products[categoryID],"Not found",0)</f>
        <v>1</v>
      </c>
      <c r="G702" t="str">
        <f>_xlfn.XLOOKUP(F702,categories[categoryID],categories[categoryName],"not found",0)</f>
        <v>Beverages</v>
      </c>
      <c r="H702" s="4">
        <f>Table8[[#This Row],[Unit_price]]*Table8[[#This Row],[Quantity_sold]]</f>
        <v>387.5</v>
      </c>
      <c r="I702" t="str">
        <f>_xlfn.XLOOKUP(Table8[[#This Row],[orderId]],orders[orderID],orders[customerID],"not seen",0)</f>
        <v>ERNSH</v>
      </c>
      <c r="J702">
        <f>_xlfn.XLOOKUP(Table8[[#This Row],[orderId]],orders[orderID],orders[employeeID],"not found",0)</f>
        <v>3</v>
      </c>
      <c r="K702" t="str">
        <f>_xlfn.XLOOKUP(Table8[[#This Row],[Employee_id]],employees[employeeID],employees[employeeName],"Not found",0)</f>
        <v>Janet Leverling</v>
      </c>
      <c r="L702" s="1">
        <f>_xlfn.XLOOKUP(Table8[[#This Row],[orderId]],orders[orderID],orders[orderDate],"not found",0)</f>
        <v>41751</v>
      </c>
      <c r="M702" s="1">
        <f>VLOOKUP(Table8[[#This Row],[orderId]],orders[],6,0)</f>
        <v>41775</v>
      </c>
      <c r="N702">
        <f>Table8[[#This Row],[Shipped date]]-Table8[[#This Row],[order_date]]</f>
        <v>24</v>
      </c>
    </row>
    <row r="703" spans="1:14" x14ac:dyDescent="0.35">
      <c r="A703" s="3">
        <v>10515</v>
      </c>
      <c r="B703" s="12">
        <v>9</v>
      </c>
      <c r="C703" s="6">
        <v>97</v>
      </c>
      <c r="D703" s="9">
        <v>16</v>
      </c>
      <c r="E703" s="2" t="str">
        <f>_xlfn.XLOOKUP(B703,products[productID],products[productName],"Not available",0)</f>
        <v>Mishi Kobe Niku</v>
      </c>
      <c r="F703">
        <f>_xlfn.XLOOKUP(B703,products[productID],products[categoryID],"Not found",0)</f>
        <v>6</v>
      </c>
      <c r="G703" t="str">
        <f>_xlfn.XLOOKUP(F703,categories[categoryID],categories[categoryName],"not found",0)</f>
        <v>Meat &amp; Poultry</v>
      </c>
      <c r="H703" s="4">
        <f>Table8[[#This Row],[Unit_price]]*Table8[[#This Row],[Quantity_sold]]</f>
        <v>1552</v>
      </c>
      <c r="I703" t="str">
        <f>_xlfn.XLOOKUP(Table8[[#This Row],[orderId]],orders[orderID],orders[customerID],"not seen",0)</f>
        <v>QUICK</v>
      </c>
      <c r="J703">
        <f>_xlfn.XLOOKUP(Table8[[#This Row],[orderId]],orders[orderID],orders[employeeID],"not found",0)</f>
        <v>2</v>
      </c>
      <c r="K703" t="str">
        <f>_xlfn.XLOOKUP(Table8[[#This Row],[Employee_id]],employees[employeeID],employees[employeeName],"Not found",0)</f>
        <v>Andrew Fuller</v>
      </c>
      <c r="L703" s="1">
        <f>_xlfn.XLOOKUP(Table8[[#This Row],[orderId]],orders[orderID],orders[orderDate],"not found",0)</f>
        <v>41752</v>
      </c>
      <c r="M703" s="1">
        <f>VLOOKUP(Table8[[#This Row],[orderId]],orders[],6,0)</f>
        <v>41782</v>
      </c>
      <c r="N703">
        <f>Table8[[#This Row],[Shipped date]]-Table8[[#This Row],[order_date]]</f>
        <v>30</v>
      </c>
    </row>
    <row r="704" spans="1:14" x14ac:dyDescent="0.35">
      <c r="A704" s="2">
        <v>10515</v>
      </c>
      <c r="B704" s="11">
        <v>16</v>
      </c>
      <c r="C704" s="5">
        <v>17.45</v>
      </c>
      <c r="D704" s="8">
        <v>50</v>
      </c>
      <c r="E704" s="2" t="str">
        <f>_xlfn.XLOOKUP(B704,products[productID],products[productName],"Not available",0)</f>
        <v>Pavlova</v>
      </c>
      <c r="F704">
        <f>_xlfn.XLOOKUP(B704,products[productID],products[categoryID],"Not found",0)</f>
        <v>3</v>
      </c>
      <c r="G704" t="str">
        <f>_xlfn.XLOOKUP(F704,categories[categoryID],categories[categoryName],"not found",0)</f>
        <v>Confections</v>
      </c>
      <c r="H704" s="4">
        <f>Table8[[#This Row],[Unit_price]]*Table8[[#This Row],[Quantity_sold]]</f>
        <v>872.5</v>
      </c>
      <c r="I704" t="str">
        <f>_xlfn.XLOOKUP(Table8[[#This Row],[orderId]],orders[orderID],orders[customerID],"not seen",0)</f>
        <v>QUICK</v>
      </c>
      <c r="J704">
        <f>_xlfn.XLOOKUP(Table8[[#This Row],[orderId]],orders[orderID],orders[employeeID],"not found",0)</f>
        <v>2</v>
      </c>
      <c r="K704" t="str">
        <f>_xlfn.XLOOKUP(Table8[[#This Row],[Employee_id]],employees[employeeID],employees[employeeName],"Not found",0)</f>
        <v>Andrew Fuller</v>
      </c>
      <c r="L704" s="1">
        <f>_xlfn.XLOOKUP(Table8[[#This Row],[orderId]],orders[orderID],orders[orderDate],"not found",0)</f>
        <v>41752</v>
      </c>
      <c r="M704" s="1">
        <f>VLOOKUP(Table8[[#This Row],[orderId]],orders[],6,0)</f>
        <v>41782</v>
      </c>
      <c r="N704">
        <f>Table8[[#This Row],[Shipped date]]-Table8[[#This Row],[order_date]]</f>
        <v>30</v>
      </c>
    </row>
    <row r="705" spans="1:14" x14ac:dyDescent="0.35">
      <c r="A705" s="3">
        <v>10515</v>
      </c>
      <c r="B705" s="12">
        <v>27</v>
      </c>
      <c r="C705" s="6">
        <v>43.9</v>
      </c>
      <c r="D705" s="9">
        <v>120</v>
      </c>
      <c r="E705" s="2" t="str">
        <f>_xlfn.XLOOKUP(B705,products[productID],products[productName],"Not available",0)</f>
        <v>Schoggi Schokolade</v>
      </c>
      <c r="F705">
        <f>_xlfn.XLOOKUP(B705,products[productID],products[categoryID],"Not found",0)</f>
        <v>3</v>
      </c>
      <c r="G705" t="str">
        <f>_xlfn.XLOOKUP(F705,categories[categoryID],categories[categoryName],"not found",0)</f>
        <v>Confections</v>
      </c>
      <c r="H705" s="4">
        <f>Table8[[#This Row],[Unit_price]]*Table8[[#This Row],[Quantity_sold]]</f>
        <v>5268</v>
      </c>
      <c r="I705" t="str">
        <f>_xlfn.XLOOKUP(Table8[[#This Row],[orderId]],orders[orderID],orders[customerID],"not seen",0)</f>
        <v>QUICK</v>
      </c>
      <c r="J705">
        <f>_xlfn.XLOOKUP(Table8[[#This Row],[orderId]],orders[orderID],orders[employeeID],"not found",0)</f>
        <v>2</v>
      </c>
      <c r="K705" t="str">
        <f>_xlfn.XLOOKUP(Table8[[#This Row],[Employee_id]],employees[employeeID],employees[employeeName],"Not found",0)</f>
        <v>Andrew Fuller</v>
      </c>
      <c r="L705" s="1">
        <f>_xlfn.XLOOKUP(Table8[[#This Row],[orderId]],orders[orderID],orders[orderDate],"not found",0)</f>
        <v>41752</v>
      </c>
      <c r="M705" s="1">
        <f>VLOOKUP(Table8[[#This Row],[orderId]],orders[],6,0)</f>
        <v>41782</v>
      </c>
      <c r="N705">
        <f>Table8[[#This Row],[Shipped date]]-Table8[[#This Row],[order_date]]</f>
        <v>30</v>
      </c>
    </row>
    <row r="706" spans="1:14" x14ac:dyDescent="0.35">
      <c r="A706" s="2">
        <v>10515</v>
      </c>
      <c r="B706" s="11">
        <v>33</v>
      </c>
      <c r="C706" s="5">
        <v>2.5</v>
      </c>
      <c r="D706" s="8">
        <v>16</v>
      </c>
      <c r="E706" s="2" t="str">
        <f>_xlfn.XLOOKUP(B706,products[productID],products[productName],"Not available",0)</f>
        <v>Geitost</v>
      </c>
      <c r="F706">
        <f>_xlfn.XLOOKUP(B706,products[productID],products[categoryID],"Not found",0)</f>
        <v>4</v>
      </c>
      <c r="G706" t="str">
        <f>_xlfn.XLOOKUP(F706,categories[categoryID],categories[categoryName],"not found",0)</f>
        <v>Dairy Products</v>
      </c>
      <c r="H706" s="4">
        <f>Table8[[#This Row],[Unit_price]]*Table8[[#This Row],[Quantity_sold]]</f>
        <v>40</v>
      </c>
      <c r="I706" t="str">
        <f>_xlfn.XLOOKUP(Table8[[#This Row],[orderId]],orders[orderID],orders[customerID],"not seen",0)</f>
        <v>QUICK</v>
      </c>
      <c r="J706">
        <f>_xlfn.XLOOKUP(Table8[[#This Row],[orderId]],orders[orderID],orders[employeeID],"not found",0)</f>
        <v>2</v>
      </c>
      <c r="K706" t="str">
        <f>_xlfn.XLOOKUP(Table8[[#This Row],[Employee_id]],employees[employeeID],employees[employeeName],"Not found",0)</f>
        <v>Andrew Fuller</v>
      </c>
      <c r="L706" s="1">
        <f>_xlfn.XLOOKUP(Table8[[#This Row],[orderId]],orders[orderID],orders[orderDate],"not found",0)</f>
        <v>41752</v>
      </c>
      <c r="M706" s="1">
        <f>VLOOKUP(Table8[[#This Row],[orderId]],orders[],6,0)</f>
        <v>41782</v>
      </c>
      <c r="N706">
        <f>Table8[[#This Row],[Shipped date]]-Table8[[#This Row],[order_date]]</f>
        <v>30</v>
      </c>
    </row>
    <row r="707" spans="1:14" x14ac:dyDescent="0.35">
      <c r="A707" s="3">
        <v>10515</v>
      </c>
      <c r="B707" s="12">
        <v>60</v>
      </c>
      <c r="C707" s="6">
        <v>34</v>
      </c>
      <c r="D707" s="9">
        <v>84</v>
      </c>
      <c r="E707" s="2" t="str">
        <f>_xlfn.XLOOKUP(B707,products[productID],products[productName],"Not available",0)</f>
        <v>Camembert Pierrot</v>
      </c>
      <c r="F707">
        <f>_xlfn.XLOOKUP(B707,products[productID],products[categoryID],"Not found",0)</f>
        <v>4</v>
      </c>
      <c r="G707" t="str">
        <f>_xlfn.XLOOKUP(F707,categories[categoryID],categories[categoryName],"not found",0)</f>
        <v>Dairy Products</v>
      </c>
      <c r="H707" s="4">
        <f>Table8[[#This Row],[Unit_price]]*Table8[[#This Row],[Quantity_sold]]</f>
        <v>2856</v>
      </c>
      <c r="I707" t="str">
        <f>_xlfn.XLOOKUP(Table8[[#This Row],[orderId]],orders[orderID],orders[customerID],"not seen",0)</f>
        <v>QUICK</v>
      </c>
      <c r="J707">
        <f>_xlfn.XLOOKUP(Table8[[#This Row],[orderId]],orders[orderID],orders[employeeID],"not found",0)</f>
        <v>2</v>
      </c>
      <c r="K707" t="str">
        <f>_xlfn.XLOOKUP(Table8[[#This Row],[Employee_id]],employees[employeeID],employees[employeeName],"Not found",0)</f>
        <v>Andrew Fuller</v>
      </c>
      <c r="L707" s="1">
        <f>_xlfn.XLOOKUP(Table8[[#This Row],[orderId]],orders[orderID],orders[orderDate],"not found",0)</f>
        <v>41752</v>
      </c>
      <c r="M707" s="1">
        <f>VLOOKUP(Table8[[#This Row],[orderId]],orders[],6,0)</f>
        <v>41782</v>
      </c>
      <c r="N707">
        <f>Table8[[#This Row],[Shipped date]]-Table8[[#This Row],[order_date]]</f>
        <v>30</v>
      </c>
    </row>
    <row r="708" spans="1:14" x14ac:dyDescent="0.35">
      <c r="A708" s="2">
        <v>10516</v>
      </c>
      <c r="B708" s="11">
        <v>18</v>
      </c>
      <c r="C708" s="5">
        <v>62.5</v>
      </c>
      <c r="D708" s="8">
        <v>25</v>
      </c>
      <c r="E708" s="2" t="str">
        <f>_xlfn.XLOOKUP(B708,products[productID],products[productName],"Not available",0)</f>
        <v>Carnarvon Tigers</v>
      </c>
      <c r="F708">
        <f>_xlfn.XLOOKUP(B708,products[productID],products[categoryID],"Not found",0)</f>
        <v>8</v>
      </c>
      <c r="G708" t="str">
        <f>_xlfn.XLOOKUP(F708,categories[categoryID],categories[categoryName],"not found",0)</f>
        <v>Seafood</v>
      </c>
      <c r="H708" s="4">
        <f>Table8[[#This Row],[Unit_price]]*Table8[[#This Row],[Quantity_sold]]</f>
        <v>1562.5</v>
      </c>
      <c r="I708" t="str">
        <f>_xlfn.XLOOKUP(Table8[[#This Row],[orderId]],orders[orderID],orders[customerID],"not seen",0)</f>
        <v>HUNGO</v>
      </c>
      <c r="J708">
        <f>_xlfn.XLOOKUP(Table8[[#This Row],[orderId]],orders[orderID],orders[employeeID],"not found",0)</f>
        <v>2</v>
      </c>
      <c r="K708" t="str">
        <f>_xlfn.XLOOKUP(Table8[[#This Row],[Employee_id]],employees[employeeID],employees[employeeName],"Not found",0)</f>
        <v>Andrew Fuller</v>
      </c>
      <c r="L708" s="1">
        <f>_xlfn.XLOOKUP(Table8[[#This Row],[orderId]],orders[orderID],orders[orderDate],"not found",0)</f>
        <v>41753</v>
      </c>
      <c r="M708" s="1">
        <f>VLOOKUP(Table8[[#This Row],[orderId]],orders[],6,0)</f>
        <v>41760</v>
      </c>
      <c r="N708">
        <f>Table8[[#This Row],[Shipped date]]-Table8[[#This Row],[order_date]]</f>
        <v>7</v>
      </c>
    </row>
    <row r="709" spans="1:14" x14ac:dyDescent="0.35">
      <c r="A709" s="3">
        <v>10516</v>
      </c>
      <c r="B709" s="12">
        <v>41</v>
      </c>
      <c r="C709" s="6">
        <v>9.65</v>
      </c>
      <c r="D709" s="9">
        <v>80</v>
      </c>
      <c r="E709" s="2" t="str">
        <f>_xlfn.XLOOKUP(B709,products[productID],products[productName],"Not available",0)</f>
        <v>Jack's New England Clam Chowder</v>
      </c>
      <c r="F709">
        <f>_xlfn.XLOOKUP(B709,products[productID],products[categoryID],"Not found",0)</f>
        <v>8</v>
      </c>
      <c r="G709" t="str">
        <f>_xlfn.XLOOKUP(F709,categories[categoryID],categories[categoryName],"not found",0)</f>
        <v>Seafood</v>
      </c>
      <c r="H709" s="4">
        <f>Table8[[#This Row],[Unit_price]]*Table8[[#This Row],[Quantity_sold]]</f>
        <v>772</v>
      </c>
      <c r="I709" t="str">
        <f>_xlfn.XLOOKUP(Table8[[#This Row],[orderId]],orders[orderID],orders[customerID],"not seen",0)</f>
        <v>HUNGO</v>
      </c>
      <c r="J709">
        <f>_xlfn.XLOOKUP(Table8[[#This Row],[orderId]],orders[orderID],orders[employeeID],"not found",0)</f>
        <v>2</v>
      </c>
      <c r="K709" t="str">
        <f>_xlfn.XLOOKUP(Table8[[#This Row],[Employee_id]],employees[employeeID],employees[employeeName],"Not found",0)</f>
        <v>Andrew Fuller</v>
      </c>
      <c r="L709" s="1">
        <f>_xlfn.XLOOKUP(Table8[[#This Row],[orderId]],orders[orderID],orders[orderDate],"not found",0)</f>
        <v>41753</v>
      </c>
      <c r="M709" s="1">
        <f>VLOOKUP(Table8[[#This Row],[orderId]],orders[],6,0)</f>
        <v>41760</v>
      </c>
      <c r="N709">
        <f>Table8[[#This Row],[Shipped date]]-Table8[[#This Row],[order_date]]</f>
        <v>7</v>
      </c>
    </row>
    <row r="710" spans="1:14" x14ac:dyDescent="0.35">
      <c r="A710" s="2">
        <v>10516</v>
      </c>
      <c r="B710" s="11">
        <v>42</v>
      </c>
      <c r="C710" s="5">
        <v>14</v>
      </c>
      <c r="D710" s="8">
        <v>20</v>
      </c>
      <c r="E710" s="2" t="str">
        <f>_xlfn.XLOOKUP(B710,products[productID],products[productName],"Not available",0)</f>
        <v>Singaporean Hokkien Fried Mee</v>
      </c>
      <c r="F710">
        <f>_xlfn.XLOOKUP(B710,products[productID],products[categoryID],"Not found",0)</f>
        <v>5</v>
      </c>
      <c r="G710" t="str">
        <f>_xlfn.XLOOKUP(F710,categories[categoryID],categories[categoryName],"not found",0)</f>
        <v>Grains &amp; Cereals</v>
      </c>
      <c r="H710" s="4">
        <f>Table8[[#This Row],[Unit_price]]*Table8[[#This Row],[Quantity_sold]]</f>
        <v>280</v>
      </c>
      <c r="I710" t="str">
        <f>_xlfn.XLOOKUP(Table8[[#This Row],[orderId]],orders[orderID],orders[customerID],"not seen",0)</f>
        <v>HUNGO</v>
      </c>
      <c r="J710">
        <f>_xlfn.XLOOKUP(Table8[[#This Row],[orderId]],orders[orderID],orders[employeeID],"not found",0)</f>
        <v>2</v>
      </c>
      <c r="K710" t="str">
        <f>_xlfn.XLOOKUP(Table8[[#This Row],[Employee_id]],employees[employeeID],employees[employeeName],"Not found",0)</f>
        <v>Andrew Fuller</v>
      </c>
      <c r="L710" s="1">
        <f>_xlfn.XLOOKUP(Table8[[#This Row],[orderId]],orders[orderID],orders[orderDate],"not found",0)</f>
        <v>41753</v>
      </c>
      <c r="M710" s="1">
        <f>VLOOKUP(Table8[[#This Row],[orderId]],orders[],6,0)</f>
        <v>41760</v>
      </c>
      <c r="N710">
        <f>Table8[[#This Row],[Shipped date]]-Table8[[#This Row],[order_date]]</f>
        <v>7</v>
      </c>
    </row>
    <row r="711" spans="1:14" x14ac:dyDescent="0.35">
      <c r="A711" s="3">
        <v>10517</v>
      </c>
      <c r="B711" s="12">
        <v>52</v>
      </c>
      <c r="C711" s="6">
        <v>7</v>
      </c>
      <c r="D711" s="9">
        <v>6</v>
      </c>
      <c r="E711" s="2" t="str">
        <f>_xlfn.XLOOKUP(B711,products[productID],products[productName],"Not available",0)</f>
        <v>Filo Mix</v>
      </c>
      <c r="F711">
        <f>_xlfn.XLOOKUP(B711,products[productID],products[categoryID],"Not found",0)</f>
        <v>5</v>
      </c>
      <c r="G711" t="str">
        <f>_xlfn.XLOOKUP(F711,categories[categoryID],categories[categoryName],"not found",0)</f>
        <v>Grains &amp; Cereals</v>
      </c>
      <c r="H711" s="4">
        <f>Table8[[#This Row],[Unit_price]]*Table8[[#This Row],[Quantity_sold]]</f>
        <v>42</v>
      </c>
      <c r="I711" t="str">
        <f>_xlfn.XLOOKUP(Table8[[#This Row],[orderId]],orders[orderID],orders[customerID],"not seen",0)</f>
        <v>NORTS</v>
      </c>
      <c r="J711">
        <f>_xlfn.XLOOKUP(Table8[[#This Row],[orderId]],orders[orderID],orders[employeeID],"not found",0)</f>
        <v>3</v>
      </c>
      <c r="K711" t="str">
        <f>_xlfn.XLOOKUP(Table8[[#This Row],[Employee_id]],employees[employeeID],employees[employeeName],"Not found",0)</f>
        <v>Janet Leverling</v>
      </c>
      <c r="L711" s="1">
        <f>_xlfn.XLOOKUP(Table8[[#This Row],[orderId]],orders[orderID],orders[orderDate],"not found",0)</f>
        <v>41753</v>
      </c>
      <c r="M711" s="1">
        <f>VLOOKUP(Table8[[#This Row],[orderId]],orders[],6,0)</f>
        <v>41758</v>
      </c>
      <c r="N711">
        <f>Table8[[#This Row],[Shipped date]]-Table8[[#This Row],[order_date]]</f>
        <v>5</v>
      </c>
    </row>
    <row r="712" spans="1:14" x14ac:dyDescent="0.35">
      <c r="A712" s="2">
        <v>10517</v>
      </c>
      <c r="B712" s="11">
        <v>59</v>
      </c>
      <c r="C712" s="5">
        <v>55</v>
      </c>
      <c r="D712" s="8">
        <v>4</v>
      </c>
      <c r="E712" s="2" t="str">
        <f>_xlfn.XLOOKUP(B712,products[productID],products[productName],"Not available",0)</f>
        <v>Raclette Courdavault</v>
      </c>
      <c r="F712">
        <f>_xlfn.XLOOKUP(B712,products[productID],products[categoryID],"Not found",0)</f>
        <v>4</v>
      </c>
      <c r="G712" t="str">
        <f>_xlfn.XLOOKUP(F712,categories[categoryID],categories[categoryName],"not found",0)</f>
        <v>Dairy Products</v>
      </c>
      <c r="H712" s="4">
        <f>Table8[[#This Row],[Unit_price]]*Table8[[#This Row],[Quantity_sold]]</f>
        <v>220</v>
      </c>
      <c r="I712" t="str">
        <f>_xlfn.XLOOKUP(Table8[[#This Row],[orderId]],orders[orderID],orders[customerID],"not seen",0)</f>
        <v>NORTS</v>
      </c>
      <c r="J712">
        <f>_xlfn.XLOOKUP(Table8[[#This Row],[orderId]],orders[orderID],orders[employeeID],"not found",0)</f>
        <v>3</v>
      </c>
      <c r="K712" t="str">
        <f>_xlfn.XLOOKUP(Table8[[#This Row],[Employee_id]],employees[employeeID],employees[employeeName],"Not found",0)</f>
        <v>Janet Leverling</v>
      </c>
      <c r="L712" s="1">
        <f>_xlfn.XLOOKUP(Table8[[#This Row],[orderId]],orders[orderID],orders[orderDate],"not found",0)</f>
        <v>41753</v>
      </c>
      <c r="M712" s="1">
        <f>VLOOKUP(Table8[[#This Row],[orderId]],orders[],6,0)</f>
        <v>41758</v>
      </c>
      <c r="N712">
        <f>Table8[[#This Row],[Shipped date]]-Table8[[#This Row],[order_date]]</f>
        <v>5</v>
      </c>
    </row>
    <row r="713" spans="1:14" x14ac:dyDescent="0.35">
      <c r="A713" s="3">
        <v>10517</v>
      </c>
      <c r="B713" s="12">
        <v>70</v>
      </c>
      <c r="C713" s="6">
        <v>15</v>
      </c>
      <c r="D713" s="9">
        <v>6</v>
      </c>
      <c r="E713" s="2" t="str">
        <f>_xlfn.XLOOKUP(B713,products[productID],products[productName],"Not available",0)</f>
        <v>Outback Lager</v>
      </c>
      <c r="F713">
        <f>_xlfn.XLOOKUP(B713,products[productID],products[categoryID],"Not found",0)</f>
        <v>1</v>
      </c>
      <c r="G713" t="str">
        <f>_xlfn.XLOOKUP(F713,categories[categoryID],categories[categoryName],"not found",0)</f>
        <v>Beverages</v>
      </c>
      <c r="H713" s="4">
        <f>Table8[[#This Row],[Unit_price]]*Table8[[#This Row],[Quantity_sold]]</f>
        <v>90</v>
      </c>
      <c r="I713" t="str">
        <f>_xlfn.XLOOKUP(Table8[[#This Row],[orderId]],orders[orderID],orders[customerID],"not seen",0)</f>
        <v>NORTS</v>
      </c>
      <c r="J713">
        <f>_xlfn.XLOOKUP(Table8[[#This Row],[orderId]],orders[orderID],orders[employeeID],"not found",0)</f>
        <v>3</v>
      </c>
      <c r="K713" t="str">
        <f>_xlfn.XLOOKUP(Table8[[#This Row],[Employee_id]],employees[employeeID],employees[employeeName],"Not found",0)</f>
        <v>Janet Leverling</v>
      </c>
      <c r="L713" s="1">
        <f>_xlfn.XLOOKUP(Table8[[#This Row],[orderId]],orders[orderID],orders[orderDate],"not found",0)</f>
        <v>41753</v>
      </c>
      <c r="M713" s="1">
        <f>VLOOKUP(Table8[[#This Row],[orderId]],orders[],6,0)</f>
        <v>41758</v>
      </c>
      <c r="N713">
        <f>Table8[[#This Row],[Shipped date]]-Table8[[#This Row],[order_date]]</f>
        <v>5</v>
      </c>
    </row>
    <row r="714" spans="1:14" x14ac:dyDescent="0.35">
      <c r="A714" s="2">
        <v>10518</v>
      </c>
      <c r="B714" s="11">
        <v>24</v>
      </c>
      <c r="C714" s="5">
        <v>4.5</v>
      </c>
      <c r="D714" s="8">
        <v>5</v>
      </c>
      <c r="E714" s="2" t="str">
        <f>_xlfn.XLOOKUP(B714,products[productID],products[productName],"Not available",0)</f>
        <v>Guarana Fantastica</v>
      </c>
      <c r="F714">
        <f>_xlfn.XLOOKUP(B714,products[productID],products[categoryID],"Not found",0)</f>
        <v>1</v>
      </c>
      <c r="G714" t="str">
        <f>_xlfn.XLOOKUP(F714,categories[categoryID],categories[categoryName],"not found",0)</f>
        <v>Beverages</v>
      </c>
      <c r="H714" s="4">
        <f>Table8[[#This Row],[Unit_price]]*Table8[[#This Row],[Quantity_sold]]</f>
        <v>22.5</v>
      </c>
      <c r="I714" t="str">
        <f>_xlfn.XLOOKUP(Table8[[#This Row],[orderId]],orders[orderID],orders[customerID],"not seen",0)</f>
        <v>TORTU</v>
      </c>
      <c r="J714">
        <f>_xlfn.XLOOKUP(Table8[[#This Row],[orderId]],orders[orderID],orders[employeeID],"not found",0)</f>
        <v>4</v>
      </c>
      <c r="K714" t="str">
        <f>_xlfn.XLOOKUP(Table8[[#This Row],[Employee_id]],employees[employeeID],employees[employeeName],"Not found",0)</f>
        <v>Margaret Peacock</v>
      </c>
      <c r="L714" s="1">
        <f>_xlfn.XLOOKUP(Table8[[#This Row],[orderId]],orders[orderID],orders[orderDate],"not found",0)</f>
        <v>41754</v>
      </c>
      <c r="M714" s="1">
        <f>VLOOKUP(Table8[[#This Row],[orderId]],orders[],6,0)</f>
        <v>41764</v>
      </c>
      <c r="N714">
        <f>Table8[[#This Row],[Shipped date]]-Table8[[#This Row],[order_date]]</f>
        <v>10</v>
      </c>
    </row>
    <row r="715" spans="1:14" x14ac:dyDescent="0.35">
      <c r="A715" s="3">
        <v>10518</v>
      </c>
      <c r="B715" s="12">
        <v>38</v>
      </c>
      <c r="C715" s="6">
        <v>263.5</v>
      </c>
      <c r="D715" s="9">
        <v>15</v>
      </c>
      <c r="E715" s="2" t="str">
        <f>_xlfn.XLOOKUP(B715,products[productID],products[productName],"Not available",0)</f>
        <v>Côte de Blaye</v>
      </c>
      <c r="F715">
        <f>_xlfn.XLOOKUP(B715,products[productID],products[categoryID],"Not found",0)</f>
        <v>1</v>
      </c>
      <c r="G715" t="str">
        <f>_xlfn.XLOOKUP(F715,categories[categoryID],categories[categoryName],"not found",0)</f>
        <v>Beverages</v>
      </c>
      <c r="H715" s="4">
        <f>Table8[[#This Row],[Unit_price]]*Table8[[#This Row],[Quantity_sold]]</f>
        <v>3952.5</v>
      </c>
      <c r="I715" t="str">
        <f>_xlfn.XLOOKUP(Table8[[#This Row],[orderId]],orders[orderID],orders[customerID],"not seen",0)</f>
        <v>TORTU</v>
      </c>
      <c r="J715">
        <f>_xlfn.XLOOKUP(Table8[[#This Row],[orderId]],orders[orderID],orders[employeeID],"not found",0)</f>
        <v>4</v>
      </c>
      <c r="K715" t="str">
        <f>_xlfn.XLOOKUP(Table8[[#This Row],[Employee_id]],employees[employeeID],employees[employeeName],"Not found",0)</f>
        <v>Margaret Peacock</v>
      </c>
      <c r="L715" s="1">
        <f>_xlfn.XLOOKUP(Table8[[#This Row],[orderId]],orders[orderID],orders[orderDate],"not found",0)</f>
        <v>41754</v>
      </c>
      <c r="M715" s="1">
        <f>VLOOKUP(Table8[[#This Row],[orderId]],orders[],6,0)</f>
        <v>41764</v>
      </c>
      <c r="N715">
        <f>Table8[[#This Row],[Shipped date]]-Table8[[#This Row],[order_date]]</f>
        <v>10</v>
      </c>
    </row>
    <row r="716" spans="1:14" x14ac:dyDescent="0.35">
      <c r="A716" s="2">
        <v>10518</v>
      </c>
      <c r="B716" s="11">
        <v>44</v>
      </c>
      <c r="C716" s="5">
        <v>19.45</v>
      </c>
      <c r="D716" s="8">
        <v>9</v>
      </c>
      <c r="E716" s="2" t="str">
        <f>_xlfn.XLOOKUP(B716,products[productID],products[productName],"Not available",0)</f>
        <v>Gula Malacca</v>
      </c>
      <c r="F716">
        <f>_xlfn.XLOOKUP(B716,products[productID],products[categoryID],"Not found",0)</f>
        <v>2</v>
      </c>
      <c r="G716" t="str">
        <f>_xlfn.XLOOKUP(F716,categories[categoryID],categories[categoryName],"not found",0)</f>
        <v>Condiments</v>
      </c>
      <c r="H716" s="4">
        <f>Table8[[#This Row],[Unit_price]]*Table8[[#This Row],[Quantity_sold]]</f>
        <v>175.04999999999998</v>
      </c>
      <c r="I716" t="str">
        <f>_xlfn.XLOOKUP(Table8[[#This Row],[orderId]],orders[orderID],orders[customerID],"not seen",0)</f>
        <v>TORTU</v>
      </c>
      <c r="J716">
        <f>_xlfn.XLOOKUP(Table8[[#This Row],[orderId]],orders[orderID],orders[employeeID],"not found",0)</f>
        <v>4</v>
      </c>
      <c r="K716" t="str">
        <f>_xlfn.XLOOKUP(Table8[[#This Row],[Employee_id]],employees[employeeID],employees[employeeName],"Not found",0)</f>
        <v>Margaret Peacock</v>
      </c>
      <c r="L716" s="1">
        <f>_xlfn.XLOOKUP(Table8[[#This Row],[orderId]],orders[orderID],orders[orderDate],"not found",0)</f>
        <v>41754</v>
      </c>
      <c r="M716" s="1">
        <f>VLOOKUP(Table8[[#This Row],[orderId]],orders[],6,0)</f>
        <v>41764</v>
      </c>
      <c r="N716">
        <f>Table8[[#This Row],[Shipped date]]-Table8[[#This Row],[order_date]]</f>
        <v>10</v>
      </c>
    </row>
    <row r="717" spans="1:14" x14ac:dyDescent="0.35">
      <c r="A717" s="3">
        <v>10519</v>
      </c>
      <c r="B717" s="12">
        <v>10</v>
      </c>
      <c r="C717" s="6">
        <v>31</v>
      </c>
      <c r="D717" s="9">
        <v>16</v>
      </c>
      <c r="E717" s="2" t="str">
        <f>_xlfn.XLOOKUP(B717,products[productID],products[productName],"Not available",0)</f>
        <v>Ikura</v>
      </c>
      <c r="F717">
        <f>_xlfn.XLOOKUP(B717,products[productID],products[categoryID],"Not found",0)</f>
        <v>8</v>
      </c>
      <c r="G717" t="str">
        <f>_xlfn.XLOOKUP(F717,categories[categoryID],categories[categoryName],"not found",0)</f>
        <v>Seafood</v>
      </c>
      <c r="H717" s="4">
        <f>Table8[[#This Row],[Unit_price]]*Table8[[#This Row],[Quantity_sold]]</f>
        <v>496</v>
      </c>
      <c r="I717" t="str">
        <f>_xlfn.XLOOKUP(Table8[[#This Row],[orderId]],orders[orderID],orders[customerID],"not seen",0)</f>
        <v>CHOPS</v>
      </c>
      <c r="J717">
        <f>_xlfn.XLOOKUP(Table8[[#This Row],[orderId]],orders[orderID],orders[employeeID],"not found",0)</f>
        <v>6</v>
      </c>
      <c r="K717" t="str">
        <f>_xlfn.XLOOKUP(Table8[[#This Row],[Employee_id]],employees[employeeID],employees[employeeName],"Not found",0)</f>
        <v>Michael Suyama</v>
      </c>
      <c r="L717" s="1">
        <f>_xlfn.XLOOKUP(Table8[[#This Row],[orderId]],orders[orderID],orders[orderDate],"not found",0)</f>
        <v>41757</v>
      </c>
      <c r="M717" s="1">
        <f>VLOOKUP(Table8[[#This Row],[orderId]],orders[],6,0)</f>
        <v>41760</v>
      </c>
      <c r="N717">
        <f>Table8[[#This Row],[Shipped date]]-Table8[[#This Row],[order_date]]</f>
        <v>3</v>
      </c>
    </row>
    <row r="718" spans="1:14" x14ac:dyDescent="0.35">
      <c r="A718" s="2">
        <v>10519</v>
      </c>
      <c r="B718" s="11">
        <v>56</v>
      </c>
      <c r="C718" s="5">
        <v>38</v>
      </c>
      <c r="D718" s="8">
        <v>40</v>
      </c>
      <c r="E718" s="2" t="str">
        <f>_xlfn.XLOOKUP(B718,products[productID],products[productName],"Not available",0)</f>
        <v>Gnocchi di nonna Alice</v>
      </c>
      <c r="F718">
        <f>_xlfn.XLOOKUP(B718,products[productID],products[categoryID],"Not found",0)</f>
        <v>5</v>
      </c>
      <c r="G718" t="str">
        <f>_xlfn.XLOOKUP(F718,categories[categoryID],categories[categoryName],"not found",0)</f>
        <v>Grains &amp; Cereals</v>
      </c>
      <c r="H718" s="4">
        <f>Table8[[#This Row],[Unit_price]]*Table8[[#This Row],[Quantity_sold]]</f>
        <v>1520</v>
      </c>
      <c r="I718" t="str">
        <f>_xlfn.XLOOKUP(Table8[[#This Row],[orderId]],orders[orderID],orders[customerID],"not seen",0)</f>
        <v>CHOPS</v>
      </c>
      <c r="J718">
        <f>_xlfn.XLOOKUP(Table8[[#This Row],[orderId]],orders[orderID],orders[employeeID],"not found",0)</f>
        <v>6</v>
      </c>
      <c r="K718" t="str">
        <f>_xlfn.XLOOKUP(Table8[[#This Row],[Employee_id]],employees[employeeID],employees[employeeName],"Not found",0)</f>
        <v>Michael Suyama</v>
      </c>
      <c r="L718" s="1">
        <f>_xlfn.XLOOKUP(Table8[[#This Row],[orderId]],orders[orderID],orders[orderDate],"not found",0)</f>
        <v>41757</v>
      </c>
      <c r="M718" s="1">
        <f>VLOOKUP(Table8[[#This Row],[orderId]],orders[],6,0)</f>
        <v>41760</v>
      </c>
      <c r="N718">
        <f>Table8[[#This Row],[Shipped date]]-Table8[[#This Row],[order_date]]</f>
        <v>3</v>
      </c>
    </row>
    <row r="719" spans="1:14" x14ac:dyDescent="0.35">
      <c r="A719" s="3">
        <v>10519</v>
      </c>
      <c r="B719" s="12">
        <v>60</v>
      </c>
      <c r="C719" s="6">
        <v>34</v>
      </c>
      <c r="D719" s="9">
        <v>10</v>
      </c>
      <c r="E719" s="2" t="str">
        <f>_xlfn.XLOOKUP(B719,products[productID],products[productName],"Not available",0)</f>
        <v>Camembert Pierrot</v>
      </c>
      <c r="F719">
        <f>_xlfn.XLOOKUP(B719,products[productID],products[categoryID],"Not found",0)</f>
        <v>4</v>
      </c>
      <c r="G719" t="str">
        <f>_xlfn.XLOOKUP(F719,categories[categoryID],categories[categoryName],"not found",0)</f>
        <v>Dairy Products</v>
      </c>
      <c r="H719" s="4">
        <f>Table8[[#This Row],[Unit_price]]*Table8[[#This Row],[Quantity_sold]]</f>
        <v>340</v>
      </c>
      <c r="I719" t="str">
        <f>_xlfn.XLOOKUP(Table8[[#This Row],[orderId]],orders[orderID],orders[customerID],"not seen",0)</f>
        <v>CHOPS</v>
      </c>
      <c r="J719">
        <f>_xlfn.XLOOKUP(Table8[[#This Row],[orderId]],orders[orderID],orders[employeeID],"not found",0)</f>
        <v>6</v>
      </c>
      <c r="K719" t="str">
        <f>_xlfn.XLOOKUP(Table8[[#This Row],[Employee_id]],employees[employeeID],employees[employeeName],"Not found",0)</f>
        <v>Michael Suyama</v>
      </c>
      <c r="L719" s="1">
        <f>_xlfn.XLOOKUP(Table8[[#This Row],[orderId]],orders[orderID],orders[orderDate],"not found",0)</f>
        <v>41757</v>
      </c>
      <c r="M719" s="1">
        <f>VLOOKUP(Table8[[#This Row],[orderId]],orders[],6,0)</f>
        <v>41760</v>
      </c>
      <c r="N719">
        <f>Table8[[#This Row],[Shipped date]]-Table8[[#This Row],[order_date]]</f>
        <v>3</v>
      </c>
    </row>
    <row r="720" spans="1:14" x14ac:dyDescent="0.35">
      <c r="A720" s="2">
        <v>10520</v>
      </c>
      <c r="B720" s="11">
        <v>24</v>
      </c>
      <c r="C720" s="5">
        <v>4.5</v>
      </c>
      <c r="D720" s="8">
        <v>8</v>
      </c>
      <c r="E720" s="2" t="str">
        <f>_xlfn.XLOOKUP(B720,products[productID],products[productName],"Not available",0)</f>
        <v>Guarana Fantastica</v>
      </c>
      <c r="F720">
        <f>_xlfn.XLOOKUP(B720,products[productID],products[categoryID],"Not found",0)</f>
        <v>1</v>
      </c>
      <c r="G720" t="str">
        <f>_xlfn.XLOOKUP(F720,categories[categoryID],categories[categoryName],"not found",0)</f>
        <v>Beverages</v>
      </c>
      <c r="H720" s="4">
        <f>Table8[[#This Row],[Unit_price]]*Table8[[#This Row],[Quantity_sold]]</f>
        <v>36</v>
      </c>
      <c r="I720" t="str">
        <f>_xlfn.XLOOKUP(Table8[[#This Row],[orderId]],orders[orderID],orders[customerID],"not seen",0)</f>
        <v>SANTG</v>
      </c>
      <c r="J720">
        <f>_xlfn.XLOOKUP(Table8[[#This Row],[orderId]],orders[orderID],orders[employeeID],"not found",0)</f>
        <v>7</v>
      </c>
      <c r="K720" t="str">
        <f>_xlfn.XLOOKUP(Table8[[#This Row],[Employee_id]],employees[employeeID],employees[employeeName],"Not found",0)</f>
        <v>Robert King</v>
      </c>
      <c r="L720" s="1">
        <f>_xlfn.XLOOKUP(Table8[[#This Row],[orderId]],orders[orderID],orders[orderDate],"not found",0)</f>
        <v>41758</v>
      </c>
      <c r="M720" s="1">
        <f>VLOOKUP(Table8[[#This Row],[orderId]],orders[],6,0)</f>
        <v>41760</v>
      </c>
      <c r="N720">
        <f>Table8[[#This Row],[Shipped date]]-Table8[[#This Row],[order_date]]</f>
        <v>2</v>
      </c>
    </row>
    <row r="721" spans="1:14" x14ac:dyDescent="0.35">
      <c r="A721" s="3">
        <v>10520</v>
      </c>
      <c r="B721" s="12">
        <v>53</v>
      </c>
      <c r="C721" s="6">
        <v>32.799999999999997</v>
      </c>
      <c r="D721" s="9">
        <v>5</v>
      </c>
      <c r="E721" s="2" t="str">
        <f>_xlfn.XLOOKUP(B721,products[productID],products[productName],"Not available",0)</f>
        <v>Perth Pasties</v>
      </c>
      <c r="F721">
        <f>_xlfn.XLOOKUP(B721,products[productID],products[categoryID],"Not found",0)</f>
        <v>6</v>
      </c>
      <c r="G721" t="str">
        <f>_xlfn.XLOOKUP(F721,categories[categoryID],categories[categoryName],"not found",0)</f>
        <v>Meat &amp; Poultry</v>
      </c>
      <c r="H721" s="4">
        <f>Table8[[#This Row],[Unit_price]]*Table8[[#This Row],[Quantity_sold]]</f>
        <v>164</v>
      </c>
      <c r="I721" t="str">
        <f>_xlfn.XLOOKUP(Table8[[#This Row],[orderId]],orders[orderID],orders[customerID],"not seen",0)</f>
        <v>SANTG</v>
      </c>
      <c r="J721">
        <f>_xlfn.XLOOKUP(Table8[[#This Row],[orderId]],orders[orderID],orders[employeeID],"not found",0)</f>
        <v>7</v>
      </c>
      <c r="K721" t="str">
        <f>_xlfn.XLOOKUP(Table8[[#This Row],[Employee_id]],employees[employeeID],employees[employeeName],"Not found",0)</f>
        <v>Robert King</v>
      </c>
      <c r="L721" s="1">
        <f>_xlfn.XLOOKUP(Table8[[#This Row],[orderId]],orders[orderID],orders[orderDate],"not found",0)</f>
        <v>41758</v>
      </c>
      <c r="M721" s="1">
        <f>VLOOKUP(Table8[[#This Row],[orderId]],orders[],6,0)</f>
        <v>41760</v>
      </c>
      <c r="N721">
        <f>Table8[[#This Row],[Shipped date]]-Table8[[#This Row],[order_date]]</f>
        <v>2</v>
      </c>
    </row>
    <row r="722" spans="1:14" x14ac:dyDescent="0.35">
      <c r="A722" s="2">
        <v>10521</v>
      </c>
      <c r="B722" s="11">
        <v>35</v>
      </c>
      <c r="C722" s="5">
        <v>18</v>
      </c>
      <c r="D722" s="8">
        <v>3</v>
      </c>
      <c r="E722" s="2" t="str">
        <f>_xlfn.XLOOKUP(B722,products[productID],products[productName],"Not available",0)</f>
        <v>Steeleye Stout</v>
      </c>
      <c r="F722">
        <f>_xlfn.XLOOKUP(B722,products[productID],products[categoryID],"Not found",0)</f>
        <v>1</v>
      </c>
      <c r="G722" t="str">
        <f>_xlfn.XLOOKUP(F722,categories[categoryID],categories[categoryName],"not found",0)</f>
        <v>Beverages</v>
      </c>
      <c r="H722" s="4">
        <f>Table8[[#This Row],[Unit_price]]*Table8[[#This Row],[Quantity_sold]]</f>
        <v>54</v>
      </c>
      <c r="I722" t="str">
        <f>_xlfn.XLOOKUP(Table8[[#This Row],[orderId]],orders[orderID],orders[customerID],"not seen",0)</f>
        <v>CACTU</v>
      </c>
      <c r="J722">
        <f>_xlfn.XLOOKUP(Table8[[#This Row],[orderId]],orders[orderID],orders[employeeID],"not found",0)</f>
        <v>8</v>
      </c>
      <c r="K722" t="str">
        <f>_xlfn.XLOOKUP(Table8[[#This Row],[Employee_id]],employees[employeeID],employees[employeeName],"Not found",0)</f>
        <v>Laura Callahan</v>
      </c>
      <c r="L722" s="1">
        <f>_xlfn.XLOOKUP(Table8[[#This Row],[orderId]],orders[orderID],orders[orderDate],"not found",0)</f>
        <v>41758</v>
      </c>
      <c r="M722" s="1">
        <f>VLOOKUP(Table8[[#This Row],[orderId]],orders[],6,0)</f>
        <v>41761</v>
      </c>
      <c r="N722">
        <f>Table8[[#This Row],[Shipped date]]-Table8[[#This Row],[order_date]]</f>
        <v>3</v>
      </c>
    </row>
    <row r="723" spans="1:14" x14ac:dyDescent="0.35">
      <c r="A723" s="3">
        <v>10521</v>
      </c>
      <c r="B723" s="12">
        <v>41</v>
      </c>
      <c r="C723" s="6">
        <v>9.65</v>
      </c>
      <c r="D723" s="9">
        <v>10</v>
      </c>
      <c r="E723" s="2" t="str">
        <f>_xlfn.XLOOKUP(B723,products[productID],products[productName],"Not available",0)</f>
        <v>Jack's New England Clam Chowder</v>
      </c>
      <c r="F723">
        <f>_xlfn.XLOOKUP(B723,products[productID],products[categoryID],"Not found",0)</f>
        <v>8</v>
      </c>
      <c r="G723" t="str">
        <f>_xlfn.XLOOKUP(F723,categories[categoryID],categories[categoryName],"not found",0)</f>
        <v>Seafood</v>
      </c>
      <c r="H723" s="4">
        <f>Table8[[#This Row],[Unit_price]]*Table8[[#This Row],[Quantity_sold]]</f>
        <v>96.5</v>
      </c>
      <c r="I723" t="str">
        <f>_xlfn.XLOOKUP(Table8[[#This Row],[orderId]],orders[orderID],orders[customerID],"not seen",0)</f>
        <v>CACTU</v>
      </c>
      <c r="J723">
        <f>_xlfn.XLOOKUP(Table8[[#This Row],[orderId]],orders[orderID],orders[employeeID],"not found",0)</f>
        <v>8</v>
      </c>
      <c r="K723" t="str">
        <f>_xlfn.XLOOKUP(Table8[[#This Row],[Employee_id]],employees[employeeID],employees[employeeName],"Not found",0)</f>
        <v>Laura Callahan</v>
      </c>
      <c r="L723" s="1">
        <f>_xlfn.XLOOKUP(Table8[[#This Row],[orderId]],orders[orderID],orders[orderDate],"not found",0)</f>
        <v>41758</v>
      </c>
      <c r="M723" s="1">
        <f>VLOOKUP(Table8[[#This Row],[orderId]],orders[],6,0)</f>
        <v>41761</v>
      </c>
      <c r="N723">
        <f>Table8[[#This Row],[Shipped date]]-Table8[[#This Row],[order_date]]</f>
        <v>3</v>
      </c>
    </row>
    <row r="724" spans="1:14" x14ac:dyDescent="0.35">
      <c r="A724" s="2">
        <v>10521</v>
      </c>
      <c r="B724" s="11">
        <v>68</v>
      </c>
      <c r="C724" s="5">
        <v>12.5</v>
      </c>
      <c r="D724" s="8">
        <v>6</v>
      </c>
      <c r="E724" s="2" t="str">
        <f>_xlfn.XLOOKUP(B724,products[productID],products[productName],"Not available",0)</f>
        <v>Scottish Longbreads</v>
      </c>
      <c r="F724">
        <f>_xlfn.XLOOKUP(B724,products[productID],products[categoryID],"Not found",0)</f>
        <v>3</v>
      </c>
      <c r="G724" t="str">
        <f>_xlfn.XLOOKUP(F724,categories[categoryID],categories[categoryName],"not found",0)</f>
        <v>Confections</v>
      </c>
      <c r="H724" s="4">
        <f>Table8[[#This Row],[Unit_price]]*Table8[[#This Row],[Quantity_sold]]</f>
        <v>75</v>
      </c>
      <c r="I724" t="str">
        <f>_xlfn.XLOOKUP(Table8[[#This Row],[orderId]],orders[orderID],orders[customerID],"not seen",0)</f>
        <v>CACTU</v>
      </c>
      <c r="J724">
        <f>_xlfn.XLOOKUP(Table8[[#This Row],[orderId]],orders[orderID],orders[employeeID],"not found",0)</f>
        <v>8</v>
      </c>
      <c r="K724" t="str">
        <f>_xlfn.XLOOKUP(Table8[[#This Row],[Employee_id]],employees[employeeID],employees[employeeName],"Not found",0)</f>
        <v>Laura Callahan</v>
      </c>
      <c r="L724" s="1">
        <f>_xlfn.XLOOKUP(Table8[[#This Row],[orderId]],orders[orderID],orders[orderDate],"not found",0)</f>
        <v>41758</v>
      </c>
      <c r="M724" s="1">
        <f>VLOOKUP(Table8[[#This Row],[orderId]],orders[],6,0)</f>
        <v>41761</v>
      </c>
      <c r="N724">
        <f>Table8[[#This Row],[Shipped date]]-Table8[[#This Row],[order_date]]</f>
        <v>3</v>
      </c>
    </row>
    <row r="725" spans="1:14" x14ac:dyDescent="0.35">
      <c r="A725" s="3">
        <v>10522</v>
      </c>
      <c r="B725" s="12">
        <v>1</v>
      </c>
      <c r="C725" s="6">
        <v>18</v>
      </c>
      <c r="D725" s="9">
        <v>40</v>
      </c>
      <c r="E725" s="2" t="str">
        <f>_xlfn.XLOOKUP(B725,products[productID],products[productName],"Not available",0)</f>
        <v>Chai</v>
      </c>
      <c r="F725">
        <f>_xlfn.XLOOKUP(B725,products[productID],products[categoryID],"Not found",0)</f>
        <v>1</v>
      </c>
      <c r="G725" t="str">
        <f>_xlfn.XLOOKUP(F725,categories[categoryID],categories[categoryName],"not found",0)</f>
        <v>Beverages</v>
      </c>
      <c r="H725" s="4">
        <f>Table8[[#This Row],[Unit_price]]*Table8[[#This Row],[Quantity_sold]]</f>
        <v>720</v>
      </c>
      <c r="I725" t="str">
        <f>_xlfn.XLOOKUP(Table8[[#This Row],[orderId]],orders[orderID],orders[customerID],"not seen",0)</f>
        <v>LEHMS</v>
      </c>
      <c r="J725">
        <f>_xlfn.XLOOKUP(Table8[[#This Row],[orderId]],orders[orderID],orders[employeeID],"not found",0)</f>
        <v>4</v>
      </c>
      <c r="K725" t="str">
        <f>_xlfn.XLOOKUP(Table8[[#This Row],[Employee_id]],employees[employeeID],employees[employeeName],"Not found",0)</f>
        <v>Margaret Peacock</v>
      </c>
      <c r="L725" s="1">
        <f>_xlfn.XLOOKUP(Table8[[#This Row],[orderId]],orders[orderID],orders[orderDate],"not found",0)</f>
        <v>41759</v>
      </c>
      <c r="M725" s="1">
        <f>VLOOKUP(Table8[[#This Row],[orderId]],orders[],6,0)</f>
        <v>41765</v>
      </c>
      <c r="N725">
        <f>Table8[[#This Row],[Shipped date]]-Table8[[#This Row],[order_date]]</f>
        <v>6</v>
      </c>
    </row>
    <row r="726" spans="1:14" x14ac:dyDescent="0.35">
      <c r="A726" s="2">
        <v>10522</v>
      </c>
      <c r="B726" s="11">
        <v>8</v>
      </c>
      <c r="C726" s="5">
        <v>40</v>
      </c>
      <c r="D726" s="8">
        <v>24</v>
      </c>
      <c r="E726" s="2" t="str">
        <f>_xlfn.XLOOKUP(B726,products[productID],products[productName],"Not available",0)</f>
        <v>Northwoods Cranberry Sauce</v>
      </c>
      <c r="F726">
        <f>_xlfn.XLOOKUP(B726,products[productID],products[categoryID],"Not found",0)</f>
        <v>2</v>
      </c>
      <c r="G726" t="str">
        <f>_xlfn.XLOOKUP(F726,categories[categoryID],categories[categoryName],"not found",0)</f>
        <v>Condiments</v>
      </c>
      <c r="H726" s="4">
        <f>Table8[[#This Row],[Unit_price]]*Table8[[#This Row],[Quantity_sold]]</f>
        <v>960</v>
      </c>
      <c r="I726" t="str">
        <f>_xlfn.XLOOKUP(Table8[[#This Row],[orderId]],orders[orderID],orders[customerID],"not seen",0)</f>
        <v>LEHMS</v>
      </c>
      <c r="J726">
        <f>_xlfn.XLOOKUP(Table8[[#This Row],[orderId]],orders[orderID],orders[employeeID],"not found",0)</f>
        <v>4</v>
      </c>
      <c r="K726" t="str">
        <f>_xlfn.XLOOKUP(Table8[[#This Row],[Employee_id]],employees[employeeID],employees[employeeName],"Not found",0)</f>
        <v>Margaret Peacock</v>
      </c>
      <c r="L726" s="1">
        <f>_xlfn.XLOOKUP(Table8[[#This Row],[orderId]],orders[orderID],orders[orderDate],"not found",0)</f>
        <v>41759</v>
      </c>
      <c r="M726" s="1">
        <f>VLOOKUP(Table8[[#This Row],[orderId]],orders[],6,0)</f>
        <v>41765</v>
      </c>
      <c r="N726">
        <f>Table8[[#This Row],[Shipped date]]-Table8[[#This Row],[order_date]]</f>
        <v>6</v>
      </c>
    </row>
    <row r="727" spans="1:14" x14ac:dyDescent="0.35">
      <c r="A727" s="3">
        <v>10522</v>
      </c>
      <c r="B727" s="12">
        <v>30</v>
      </c>
      <c r="C727" s="6">
        <v>25.89</v>
      </c>
      <c r="D727" s="9">
        <v>20</v>
      </c>
      <c r="E727" s="2" t="str">
        <f>_xlfn.XLOOKUP(B727,products[productID],products[productName],"Not available",0)</f>
        <v>Nord-Ost Matjeshering</v>
      </c>
      <c r="F727">
        <f>_xlfn.XLOOKUP(B727,products[productID],products[categoryID],"Not found",0)</f>
        <v>8</v>
      </c>
      <c r="G727" t="str">
        <f>_xlfn.XLOOKUP(F727,categories[categoryID],categories[categoryName],"not found",0)</f>
        <v>Seafood</v>
      </c>
      <c r="H727" s="4">
        <f>Table8[[#This Row],[Unit_price]]*Table8[[#This Row],[Quantity_sold]]</f>
        <v>517.79999999999995</v>
      </c>
      <c r="I727" t="str">
        <f>_xlfn.XLOOKUP(Table8[[#This Row],[orderId]],orders[orderID],orders[customerID],"not seen",0)</f>
        <v>LEHMS</v>
      </c>
      <c r="J727">
        <f>_xlfn.XLOOKUP(Table8[[#This Row],[orderId]],orders[orderID],orders[employeeID],"not found",0)</f>
        <v>4</v>
      </c>
      <c r="K727" t="str">
        <f>_xlfn.XLOOKUP(Table8[[#This Row],[Employee_id]],employees[employeeID],employees[employeeName],"Not found",0)</f>
        <v>Margaret Peacock</v>
      </c>
      <c r="L727" s="1">
        <f>_xlfn.XLOOKUP(Table8[[#This Row],[orderId]],orders[orderID],orders[orderDate],"not found",0)</f>
        <v>41759</v>
      </c>
      <c r="M727" s="1">
        <f>VLOOKUP(Table8[[#This Row],[orderId]],orders[],6,0)</f>
        <v>41765</v>
      </c>
      <c r="N727">
        <f>Table8[[#This Row],[Shipped date]]-Table8[[#This Row],[order_date]]</f>
        <v>6</v>
      </c>
    </row>
    <row r="728" spans="1:14" x14ac:dyDescent="0.35">
      <c r="A728" s="2">
        <v>10522</v>
      </c>
      <c r="B728" s="11">
        <v>40</v>
      </c>
      <c r="C728" s="5">
        <v>18.399999999999999</v>
      </c>
      <c r="D728" s="8">
        <v>25</v>
      </c>
      <c r="E728" s="2" t="str">
        <f>_xlfn.XLOOKUP(B728,products[productID],products[productName],"Not available",0)</f>
        <v>Boston Crab Meat</v>
      </c>
      <c r="F728">
        <f>_xlfn.XLOOKUP(B728,products[productID],products[categoryID],"Not found",0)</f>
        <v>8</v>
      </c>
      <c r="G728" t="str">
        <f>_xlfn.XLOOKUP(F728,categories[categoryID],categories[categoryName],"not found",0)</f>
        <v>Seafood</v>
      </c>
      <c r="H728" s="4">
        <f>Table8[[#This Row],[Unit_price]]*Table8[[#This Row],[Quantity_sold]]</f>
        <v>459.99999999999994</v>
      </c>
      <c r="I728" t="str">
        <f>_xlfn.XLOOKUP(Table8[[#This Row],[orderId]],orders[orderID],orders[customerID],"not seen",0)</f>
        <v>LEHMS</v>
      </c>
      <c r="J728">
        <f>_xlfn.XLOOKUP(Table8[[#This Row],[orderId]],orders[orderID],orders[employeeID],"not found",0)</f>
        <v>4</v>
      </c>
      <c r="K728" t="str">
        <f>_xlfn.XLOOKUP(Table8[[#This Row],[Employee_id]],employees[employeeID],employees[employeeName],"Not found",0)</f>
        <v>Margaret Peacock</v>
      </c>
      <c r="L728" s="1">
        <f>_xlfn.XLOOKUP(Table8[[#This Row],[orderId]],orders[orderID],orders[orderDate],"not found",0)</f>
        <v>41759</v>
      </c>
      <c r="M728" s="1">
        <f>VLOOKUP(Table8[[#This Row],[orderId]],orders[],6,0)</f>
        <v>41765</v>
      </c>
      <c r="N728">
        <f>Table8[[#This Row],[Shipped date]]-Table8[[#This Row],[order_date]]</f>
        <v>6</v>
      </c>
    </row>
    <row r="729" spans="1:14" x14ac:dyDescent="0.35">
      <c r="A729" s="3">
        <v>10523</v>
      </c>
      <c r="B729" s="12">
        <v>17</v>
      </c>
      <c r="C729" s="6">
        <v>39</v>
      </c>
      <c r="D729" s="9">
        <v>25</v>
      </c>
      <c r="E729" s="2" t="str">
        <f>_xlfn.XLOOKUP(B729,products[productID],products[productName],"Not available",0)</f>
        <v>Alice Mutton</v>
      </c>
      <c r="F729">
        <f>_xlfn.XLOOKUP(B729,products[productID],products[categoryID],"Not found",0)</f>
        <v>6</v>
      </c>
      <c r="G729" t="str">
        <f>_xlfn.XLOOKUP(F729,categories[categoryID],categories[categoryName],"not found",0)</f>
        <v>Meat &amp; Poultry</v>
      </c>
      <c r="H729" s="4">
        <f>Table8[[#This Row],[Unit_price]]*Table8[[#This Row],[Quantity_sold]]</f>
        <v>975</v>
      </c>
      <c r="I729" t="str">
        <f>_xlfn.XLOOKUP(Table8[[#This Row],[orderId]],orders[orderID],orders[customerID],"not seen",0)</f>
        <v>SEVES</v>
      </c>
      <c r="J729">
        <f>_xlfn.XLOOKUP(Table8[[#This Row],[orderId]],orders[orderID],orders[employeeID],"not found",0)</f>
        <v>7</v>
      </c>
      <c r="K729" t="str">
        <f>_xlfn.XLOOKUP(Table8[[#This Row],[Employee_id]],employees[employeeID],employees[employeeName],"Not found",0)</f>
        <v>Robert King</v>
      </c>
      <c r="L729" s="1">
        <f>_xlfn.XLOOKUP(Table8[[#This Row],[orderId]],orders[orderID],orders[orderDate],"not found",0)</f>
        <v>41760</v>
      </c>
      <c r="M729" s="1">
        <f>VLOOKUP(Table8[[#This Row],[orderId]],orders[],6,0)</f>
        <v>41789</v>
      </c>
      <c r="N729">
        <f>Table8[[#This Row],[Shipped date]]-Table8[[#This Row],[order_date]]</f>
        <v>29</v>
      </c>
    </row>
    <row r="730" spans="1:14" x14ac:dyDescent="0.35">
      <c r="A730" s="2">
        <v>10523</v>
      </c>
      <c r="B730" s="11">
        <v>20</v>
      </c>
      <c r="C730" s="5">
        <v>81</v>
      </c>
      <c r="D730" s="8">
        <v>15</v>
      </c>
      <c r="E730" s="2" t="str">
        <f>_xlfn.XLOOKUP(B730,products[productID],products[productName],"Not available",0)</f>
        <v>Sir Rodney's Marmalade</v>
      </c>
      <c r="F730">
        <f>_xlfn.XLOOKUP(B730,products[productID],products[categoryID],"Not found",0)</f>
        <v>3</v>
      </c>
      <c r="G730" t="str">
        <f>_xlfn.XLOOKUP(F730,categories[categoryID],categories[categoryName],"not found",0)</f>
        <v>Confections</v>
      </c>
      <c r="H730" s="4">
        <f>Table8[[#This Row],[Unit_price]]*Table8[[#This Row],[Quantity_sold]]</f>
        <v>1215</v>
      </c>
      <c r="I730" t="str">
        <f>_xlfn.XLOOKUP(Table8[[#This Row],[orderId]],orders[orderID],orders[customerID],"not seen",0)</f>
        <v>SEVES</v>
      </c>
      <c r="J730">
        <f>_xlfn.XLOOKUP(Table8[[#This Row],[orderId]],orders[orderID],orders[employeeID],"not found",0)</f>
        <v>7</v>
      </c>
      <c r="K730" t="str">
        <f>_xlfn.XLOOKUP(Table8[[#This Row],[Employee_id]],employees[employeeID],employees[employeeName],"Not found",0)</f>
        <v>Robert King</v>
      </c>
      <c r="L730" s="1">
        <f>_xlfn.XLOOKUP(Table8[[#This Row],[orderId]],orders[orderID],orders[orderDate],"not found",0)</f>
        <v>41760</v>
      </c>
      <c r="M730" s="1">
        <f>VLOOKUP(Table8[[#This Row],[orderId]],orders[],6,0)</f>
        <v>41789</v>
      </c>
      <c r="N730">
        <f>Table8[[#This Row],[Shipped date]]-Table8[[#This Row],[order_date]]</f>
        <v>29</v>
      </c>
    </row>
    <row r="731" spans="1:14" x14ac:dyDescent="0.35">
      <c r="A731" s="3">
        <v>10523</v>
      </c>
      <c r="B731" s="12">
        <v>37</v>
      </c>
      <c r="C731" s="6">
        <v>26</v>
      </c>
      <c r="D731" s="9">
        <v>18</v>
      </c>
      <c r="E731" s="2" t="str">
        <f>_xlfn.XLOOKUP(B731,products[productID],products[productName],"Not available",0)</f>
        <v>Gravad lax</v>
      </c>
      <c r="F731">
        <f>_xlfn.XLOOKUP(B731,products[productID],products[categoryID],"Not found",0)</f>
        <v>8</v>
      </c>
      <c r="G731" t="str">
        <f>_xlfn.XLOOKUP(F731,categories[categoryID],categories[categoryName],"not found",0)</f>
        <v>Seafood</v>
      </c>
      <c r="H731" s="4">
        <f>Table8[[#This Row],[Unit_price]]*Table8[[#This Row],[Quantity_sold]]</f>
        <v>468</v>
      </c>
      <c r="I731" t="str">
        <f>_xlfn.XLOOKUP(Table8[[#This Row],[orderId]],orders[orderID],orders[customerID],"not seen",0)</f>
        <v>SEVES</v>
      </c>
      <c r="J731">
        <f>_xlfn.XLOOKUP(Table8[[#This Row],[orderId]],orders[orderID],orders[employeeID],"not found",0)</f>
        <v>7</v>
      </c>
      <c r="K731" t="str">
        <f>_xlfn.XLOOKUP(Table8[[#This Row],[Employee_id]],employees[employeeID],employees[employeeName],"Not found",0)</f>
        <v>Robert King</v>
      </c>
      <c r="L731" s="1">
        <f>_xlfn.XLOOKUP(Table8[[#This Row],[orderId]],orders[orderID],orders[orderDate],"not found",0)</f>
        <v>41760</v>
      </c>
      <c r="M731" s="1">
        <f>VLOOKUP(Table8[[#This Row],[orderId]],orders[],6,0)</f>
        <v>41789</v>
      </c>
      <c r="N731">
        <f>Table8[[#This Row],[Shipped date]]-Table8[[#This Row],[order_date]]</f>
        <v>29</v>
      </c>
    </row>
    <row r="732" spans="1:14" x14ac:dyDescent="0.35">
      <c r="A732" s="2">
        <v>10523</v>
      </c>
      <c r="B732" s="11">
        <v>41</v>
      </c>
      <c r="C732" s="5">
        <v>9.65</v>
      </c>
      <c r="D732" s="8">
        <v>6</v>
      </c>
      <c r="E732" s="2" t="str">
        <f>_xlfn.XLOOKUP(B732,products[productID],products[productName],"Not available",0)</f>
        <v>Jack's New England Clam Chowder</v>
      </c>
      <c r="F732">
        <f>_xlfn.XLOOKUP(B732,products[productID],products[categoryID],"Not found",0)</f>
        <v>8</v>
      </c>
      <c r="G732" t="str">
        <f>_xlfn.XLOOKUP(F732,categories[categoryID],categories[categoryName],"not found",0)</f>
        <v>Seafood</v>
      </c>
      <c r="H732" s="4">
        <f>Table8[[#This Row],[Unit_price]]*Table8[[#This Row],[Quantity_sold]]</f>
        <v>57.900000000000006</v>
      </c>
      <c r="I732" t="str">
        <f>_xlfn.XLOOKUP(Table8[[#This Row],[orderId]],orders[orderID],orders[customerID],"not seen",0)</f>
        <v>SEVES</v>
      </c>
      <c r="J732">
        <f>_xlfn.XLOOKUP(Table8[[#This Row],[orderId]],orders[orderID],orders[employeeID],"not found",0)</f>
        <v>7</v>
      </c>
      <c r="K732" t="str">
        <f>_xlfn.XLOOKUP(Table8[[#This Row],[Employee_id]],employees[employeeID],employees[employeeName],"Not found",0)</f>
        <v>Robert King</v>
      </c>
      <c r="L732" s="1">
        <f>_xlfn.XLOOKUP(Table8[[#This Row],[orderId]],orders[orderID],orders[orderDate],"not found",0)</f>
        <v>41760</v>
      </c>
      <c r="M732" s="1">
        <f>VLOOKUP(Table8[[#This Row],[orderId]],orders[],6,0)</f>
        <v>41789</v>
      </c>
      <c r="N732">
        <f>Table8[[#This Row],[Shipped date]]-Table8[[#This Row],[order_date]]</f>
        <v>29</v>
      </c>
    </row>
    <row r="733" spans="1:14" x14ac:dyDescent="0.35">
      <c r="A733" s="3">
        <v>10524</v>
      </c>
      <c r="B733" s="12">
        <v>10</v>
      </c>
      <c r="C733" s="6">
        <v>31</v>
      </c>
      <c r="D733" s="9">
        <v>2</v>
      </c>
      <c r="E733" s="2" t="str">
        <f>_xlfn.XLOOKUP(B733,products[productID],products[productName],"Not available",0)</f>
        <v>Ikura</v>
      </c>
      <c r="F733">
        <f>_xlfn.XLOOKUP(B733,products[productID],products[categoryID],"Not found",0)</f>
        <v>8</v>
      </c>
      <c r="G733" t="str">
        <f>_xlfn.XLOOKUP(F733,categories[categoryID],categories[categoryName],"not found",0)</f>
        <v>Seafood</v>
      </c>
      <c r="H733" s="4">
        <f>Table8[[#This Row],[Unit_price]]*Table8[[#This Row],[Quantity_sold]]</f>
        <v>62</v>
      </c>
      <c r="I733" t="str">
        <f>_xlfn.XLOOKUP(Table8[[#This Row],[orderId]],orders[orderID],orders[customerID],"not seen",0)</f>
        <v>BERGS</v>
      </c>
      <c r="J733">
        <f>_xlfn.XLOOKUP(Table8[[#This Row],[orderId]],orders[orderID],orders[employeeID],"not found",0)</f>
        <v>1</v>
      </c>
      <c r="K733" t="str">
        <f>_xlfn.XLOOKUP(Table8[[#This Row],[Employee_id]],employees[employeeID],employees[employeeName],"Not found",0)</f>
        <v>Nancy Davolio</v>
      </c>
      <c r="L733" s="1">
        <f>_xlfn.XLOOKUP(Table8[[#This Row],[orderId]],orders[orderID],orders[orderDate],"not found",0)</f>
        <v>41760</v>
      </c>
      <c r="M733" s="1">
        <f>VLOOKUP(Table8[[#This Row],[orderId]],orders[],6,0)</f>
        <v>41766</v>
      </c>
      <c r="N733">
        <f>Table8[[#This Row],[Shipped date]]-Table8[[#This Row],[order_date]]</f>
        <v>6</v>
      </c>
    </row>
    <row r="734" spans="1:14" x14ac:dyDescent="0.35">
      <c r="A734" s="2">
        <v>10524</v>
      </c>
      <c r="B734" s="11">
        <v>30</v>
      </c>
      <c r="C734" s="5">
        <v>25.89</v>
      </c>
      <c r="D734" s="8">
        <v>10</v>
      </c>
      <c r="E734" s="2" t="str">
        <f>_xlfn.XLOOKUP(B734,products[productID],products[productName],"Not available",0)</f>
        <v>Nord-Ost Matjeshering</v>
      </c>
      <c r="F734">
        <f>_xlfn.XLOOKUP(B734,products[productID],products[categoryID],"Not found",0)</f>
        <v>8</v>
      </c>
      <c r="G734" t="str">
        <f>_xlfn.XLOOKUP(F734,categories[categoryID],categories[categoryName],"not found",0)</f>
        <v>Seafood</v>
      </c>
      <c r="H734" s="4">
        <f>Table8[[#This Row],[Unit_price]]*Table8[[#This Row],[Quantity_sold]]</f>
        <v>258.89999999999998</v>
      </c>
      <c r="I734" t="str">
        <f>_xlfn.XLOOKUP(Table8[[#This Row],[orderId]],orders[orderID],orders[customerID],"not seen",0)</f>
        <v>BERGS</v>
      </c>
      <c r="J734">
        <f>_xlfn.XLOOKUP(Table8[[#This Row],[orderId]],orders[orderID],orders[employeeID],"not found",0)</f>
        <v>1</v>
      </c>
      <c r="K734" t="str">
        <f>_xlfn.XLOOKUP(Table8[[#This Row],[Employee_id]],employees[employeeID],employees[employeeName],"Not found",0)</f>
        <v>Nancy Davolio</v>
      </c>
      <c r="L734" s="1">
        <f>_xlfn.XLOOKUP(Table8[[#This Row],[orderId]],orders[orderID],orders[orderDate],"not found",0)</f>
        <v>41760</v>
      </c>
      <c r="M734" s="1">
        <f>VLOOKUP(Table8[[#This Row],[orderId]],orders[],6,0)</f>
        <v>41766</v>
      </c>
      <c r="N734">
        <f>Table8[[#This Row],[Shipped date]]-Table8[[#This Row],[order_date]]</f>
        <v>6</v>
      </c>
    </row>
    <row r="735" spans="1:14" x14ac:dyDescent="0.35">
      <c r="A735" s="3">
        <v>10524</v>
      </c>
      <c r="B735" s="12">
        <v>43</v>
      </c>
      <c r="C735" s="6">
        <v>46</v>
      </c>
      <c r="D735" s="9">
        <v>60</v>
      </c>
      <c r="E735" s="2" t="str">
        <f>_xlfn.XLOOKUP(B735,products[productID],products[productName],"Not available",0)</f>
        <v>Ipoh Coffee</v>
      </c>
      <c r="F735">
        <f>_xlfn.XLOOKUP(B735,products[productID],products[categoryID],"Not found",0)</f>
        <v>1</v>
      </c>
      <c r="G735" t="str">
        <f>_xlfn.XLOOKUP(F735,categories[categoryID],categories[categoryName],"not found",0)</f>
        <v>Beverages</v>
      </c>
      <c r="H735" s="4">
        <f>Table8[[#This Row],[Unit_price]]*Table8[[#This Row],[Quantity_sold]]</f>
        <v>2760</v>
      </c>
      <c r="I735" t="str">
        <f>_xlfn.XLOOKUP(Table8[[#This Row],[orderId]],orders[orderID],orders[customerID],"not seen",0)</f>
        <v>BERGS</v>
      </c>
      <c r="J735">
        <f>_xlfn.XLOOKUP(Table8[[#This Row],[orderId]],orders[orderID],orders[employeeID],"not found",0)</f>
        <v>1</v>
      </c>
      <c r="K735" t="str">
        <f>_xlfn.XLOOKUP(Table8[[#This Row],[Employee_id]],employees[employeeID],employees[employeeName],"Not found",0)</f>
        <v>Nancy Davolio</v>
      </c>
      <c r="L735" s="1">
        <f>_xlfn.XLOOKUP(Table8[[#This Row],[orderId]],orders[orderID],orders[orderDate],"not found",0)</f>
        <v>41760</v>
      </c>
      <c r="M735" s="1">
        <f>VLOOKUP(Table8[[#This Row],[orderId]],orders[],6,0)</f>
        <v>41766</v>
      </c>
      <c r="N735">
        <f>Table8[[#This Row],[Shipped date]]-Table8[[#This Row],[order_date]]</f>
        <v>6</v>
      </c>
    </row>
    <row r="736" spans="1:14" x14ac:dyDescent="0.35">
      <c r="A736" s="2">
        <v>10524</v>
      </c>
      <c r="B736" s="11">
        <v>54</v>
      </c>
      <c r="C736" s="5">
        <v>7.45</v>
      </c>
      <c r="D736" s="8">
        <v>15</v>
      </c>
      <c r="E736" s="2" t="str">
        <f>_xlfn.XLOOKUP(B736,products[productID],products[productName],"Not available",0)</f>
        <v>Tourtière</v>
      </c>
      <c r="F736">
        <f>_xlfn.XLOOKUP(B736,products[productID],products[categoryID],"Not found",0)</f>
        <v>6</v>
      </c>
      <c r="G736" t="str">
        <f>_xlfn.XLOOKUP(F736,categories[categoryID],categories[categoryName],"not found",0)</f>
        <v>Meat &amp; Poultry</v>
      </c>
      <c r="H736" s="4">
        <f>Table8[[#This Row],[Unit_price]]*Table8[[#This Row],[Quantity_sold]]</f>
        <v>111.75</v>
      </c>
      <c r="I736" t="str">
        <f>_xlfn.XLOOKUP(Table8[[#This Row],[orderId]],orders[orderID],orders[customerID],"not seen",0)</f>
        <v>BERGS</v>
      </c>
      <c r="J736">
        <f>_xlfn.XLOOKUP(Table8[[#This Row],[orderId]],orders[orderID],orders[employeeID],"not found",0)</f>
        <v>1</v>
      </c>
      <c r="K736" t="str">
        <f>_xlfn.XLOOKUP(Table8[[#This Row],[Employee_id]],employees[employeeID],employees[employeeName],"Not found",0)</f>
        <v>Nancy Davolio</v>
      </c>
      <c r="L736" s="1">
        <f>_xlfn.XLOOKUP(Table8[[#This Row],[orderId]],orders[orderID],orders[orderDate],"not found",0)</f>
        <v>41760</v>
      </c>
      <c r="M736" s="1">
        <f>VLOOKUP(Table8[[#This Row],[orderId]],orders[],6,0)</f>
        <v>41766</v>
      </c>
      <c r="N736">
        <f>Table8[[#This Row],[Shipped date]]-Table8[[#This Row],[order_date]]</f>
        <v>6</v>
      </c>
    </row>
    <row r="737" spans="1:14" x14ac:dyDescent="0.35">
      <c r="A737" s="3">
        <v>10525</v>
      </c>
      <c r="B737" s="12">
        <v>36</v>
      </c>
      <c r="C737" s="6">
        <v>19</v>
      </c>
      <c r="D737" s="9">
        <v>30</v>
      </c>
      <c r="E737" s="2" t="str">
        <f>_xlfn.XLOOKUP(B737,products[productID],products[productName],"Not available",0)</f>
        <v>Inlagd Sill</v>
      </c>
      <c r="F737">
        <f>_xlfn.XLOOKUP(B737,products[productID],products[categoryID],"Not found",0)</f>
        <v>8</v>
      </c>
      <c r="G737" t="str">
        <f>_xlfn.XLOOKUP(F737,categories[categoryID],categories[categoryName],"not found",0)</f>
        <v>Seafood</v>
      </c>
      <c r="H737" s="4">
        <f>Table8[[#This Row],[Unit_price]]*Table8[[#This Row],[Quantity_sold]]</f>
        <v>570</v>
      </c>
      <c r="I737" t="str">
        <f>_xlfn.XLOOKUP(Table8[[#This Row],[orderId]],orders[orderID],orders[customerID],"not seen",0)</f>
        <v>BONAP</v>
      </c>
      <c r="J737">
        <f>_xlfn.XLOOKUP(Table8[[#This Row],[orderId]],orders[orderID],orders[employeeID],"not found",0)</f>
        <v>1</v>
      </c>
      <c r="K737" t="str">
        <f>_xlfn.XLOOKUP(Table8[[#This Row],[Employee_id]],employees[employeeID],employees[employeeName],"Not found",0)</f>
        <v>Nancy Davolio</v>
      </c>
      <c r="L737" s="1">
        <f>_xlfn.XLOOKUP(Table8[[#This Row],[orderId]],orders[orderID],orders[orderDate],"not found",0)</f>
        <v>41761</v>
      </c>
      <c r="M737" s="1">
        <f>VLOOKUP(Table8[[#This Row],[orderId]],orders[],6,0)</f>
        <v>41782</v>
      </c>
      <c r="N737">
        <f>Table8[[#This Row],[Shipped date]]-Table8[[#This Row],[order_date]]</f>
        <v>21</v>
      </c>
    </row>
    <row r="738" spans="1:14" x14ac:dyDescent="0.35">
      <c r="A738" s="2">
        <v>10525</v>
      </c>
      <c r="B738" s="11">
        <v>40</v>
      </c>
      <c r="C738" s="5">
        <v>18.399999999999999</v>
      </c>
      <c r="D738" s="8">
        <v>15</v>
      </c>
      <c r="E738" s="2" t="str">
        <f>_xlfn.XLOOKUP(B738,products[productID],products[productName],"Not available",0)</f>
        <v>Boston Crab Meat</v>
      </c>
      <c r="F738">
        <f>_xlfn.XLOOKUP(B738,products[productID],products[categoryID],"Not found",0)</f>
        <v>8</v>
      </c>
      <c r="G738" t="str">
        <f>_xlfn.XLOOKUP(F738,categories[categoryID],categories[categoryName],"not found",0)</f>
        <v>Seafood</v>
      </c>
      <c r="H738" s="4">
        <f>Table8[[#This Row],[Unit_price]]*Table8[[#This Row],[Quantity_sold]]</f>
        <v>276</v>
      </c>
      <c r="I738" t="str">
        <f>_xlfn.XLOOKUP(Table8[[#This Row],[orderId]],orders[orderID],orders[customerID],"not seen",0)</f>
        <v>BONAP</v>
      </c>
      <c r="J738">
        <f>_xlfn.XLOOKUP(Table8[[#This Row],[orderId]],orders[orderID],orders[employeeID],"not found",0)</f>
        <v>1</v>
      </c>
      <c r="K738" t="str">
        <f>_xlfn.XLOOKUP(Table8[[#This Row],[Employee_id]],employees[employeeID],employees[employeeName],"Not found",0)</f>
        <v>Nancy Davolio</v>
      </c>
      <c r="L738" s="1">
        <f>_xlfn.XLOOKUP(Table8[[#This Row],[orderId]],orders[orderID],orders[orderDate],"not found",0)</f>
        <v>41761</v>
      </c>
      <c r="M738" s="1">
        <f>VLOOKUP(Table8[[#This Row],[orderId]],orders[],6,0)</f>
        <v>41782</v>
      </c>
      <c r="N738">
        <f>Table8[[#This Row],[Shipped date]]-Table8[[#This Row],[order_date]]</f>
        <v>21</v>
      </c>
    </row>
    <row r="739" spans="1:14" x14ac:dyDescent="0.35">
      <c r="A739" s="3">
        <v>10526</v>
      </c>
      <c r="B739" s="12">
        <v>1</v>
      </c>
      <c r="C739" s="6">
        <v>18</v>
      </c>
      <c r="D739" s="9">
        <v>8</v>
      </c>
      <c r="E739" s="2" t="str">
        <f>_xlfn.XLOOKUP(B739,products[productID],products[productName],"Not available",0)</f>
        <v>Chai</v>
      </c>
      <c r="F739">
        <f>_xlfn.XLOOKUP(B739,products[productID],products[categoryID],"Not found",0)</f>
        <v>1</v>
      </c>
      <c r="G739" t="str">
        <f>_xlfn.XLOOKUP(F739,categories[categoryID],categories[categoryName],"not found",0)</f>
        <v>Beverages</v>
      </c>
      <c r="H739" s="4">
        <f>Table8[[#This Row],[Unit_price]]*Table8[[#This Row],[Quantity_sold]]</f>
        <v>144</v>
      </c>
      <c r="I739" t="str">
        <f>_xlfn.XLOOKUP(Table8[[#This Row],[orderId]],orders[orderID],orders[customerID],"not seen",0)</f>
        <v>WARTH</v>
      </c>
      <c r="J739">
        <f>_xlfn.XLOOKUP(Table8[[#This Row],[orderId]],orders[orderID],orders[employeeID],"not found",0)</f>
        <v>4</v>
      </c>
      <c r="K739" t="str">
        <f>_xlfn.XLOOKUP(Table8[[#This Row],[Employee_id]],employees[employeeID],employees[employeeName],"Not found",0)</f>
        <v>Margaret Peacock</v>
      </c>
      <c r="L739" s="1">
        <f>_xlfn.XLOOKUP(Table8[[#This Row],[orderId]],orders[orderID],orders[orderDate],"not found",0)</f>
        <v>41764</v>
      </c>
      <c r="M739" s="1">
        <f>VLOOKUP(Table8[[#This Row],[orderId]],orders[],6,0)</f>
        <v>41774</v>
      </c>
      <c r="N739">
        <f>Table8[[#This Row],[Shipped date]]-Table8[[#This Row],[order_date]]</f>
        <v>10</v>
      </c>
    </row>
    <row r="740" spans="1:14" x14ac:dyDescent="0.35">
      <c r="A740" s="2">
        <v>10526</v>
      </c>
      <c r="B740" s="11">
        <v>13</v>
      </c>
      <c r="C740" s="5">
        <v>6</v>
      </c>
      <c r="D740" s="8">
        <v>10</v>
      </c>
      <c r="E740" s="2" t="str">
        <f>_xlfn.XLOOKUP(B740,products[productID],products[productName],"Not available",0)</f>
        <v>Konbu</v>
      </c>
      <c r="F740">
        <f>_xlfn.XLOOKUP(B740,products[productID],products[categoryID],"Not found",0)</f>
        <v>8</v>
      </c>
      <c r="G740" t="str">
        <f>_xlfn.XLOOKUP(F740,categories[categoryID],categories[categoryName],"not found",0)</f>
        <v>Seafood</v>
      </c>
      <c r="H740" s="4">
        <f>Table8[[#This Row],[Unit_price]]*Table8[[#This Row],[Quantity_sold]]</f>
        <v>60</v>
      </c>
      <c r="I740" t="str">
        <f>_xlfn.XLOOKUP(Table8[[#This Row],[orderId]],orders[orderID],orders[customerID],"not seen",0)</f>
        <v>WARTH</v>
      </c>
      <c r="J740">
        <f>_xlfn.XLOOKUP(Table8[[#This Row],[orderId]],orders[orderID],orders[employeeID],"not found",0)</f>
        <v>4</v>
      </c>
      <c r="K740" t="str">
        <f>_xlfn.XLOOKUP(Table8[[#This Row],[Employee_id]],employees[employeeID],employees[employeeName],"Not found",0)</f>
        <v>Margaret Peacock</v>
      </c>
      <c r="L740" s="1">
        <f>_xlfn.XLOOKUP(Table8[[#This Row],[orderId]],orders[orderID],orders[orderDate],"not found",0)</f>
        <v>41764</v>
      </c>
      <c r="M740" s="1">
        <f>VLOOKUP(Table8[[#This Row],[orderId]],orders[],6,0)</f>
        <v>41774</v>
      </c>
      <c r="N740">
        <f>Table8[[#This Row],[Shipped date]]-Table8[[#This Row],[order_date]]</f>
        <v>10</v>
      </c>
    </row>
    <row r="741" spans="1:14" x14ac:dyDescent="0.35">
      <c r="A741" s="3">
        <v>10526</v>
      </c>
      <c r="B741" s="12">
        <v>56</v>
      </c>
      <c r="C741" s="6">
        <v>38</v>
      </c>
      <c r="D741" s="9">
        <v>30</v>
      </c>
      <c r="E741" s="2" t="str">
        <f>_xlfn.XLOOKUP(B741,products[productID],products[productName],"Not available",0)</f>
        <v>Gnocchi di nonna Alice</v>
      </c>
      <c r="F741">
        <f>_xlfn.XLOOKUP(B741,products[productID],products[categoryID],"Not found",0)</f>
        <v>5</v>
      </c>
      <c r="G741" t="str">
        <f>_xlfn.XLOOKUP(F741,categories[categoryID],categories[categoryName],"not found",0)</f>
        <v>Grains &amp; Cereals</v>
      </c>
      <c r="H741" s="4">
        <f>Table8[[#This Row],[Unit_price]]*Table8[[#This Row],[Quantity_sold]]</f>
        <v>1140</v>
      </c>
      <c r="I741" t="str">
        <f>_xlfn.XLOOKUP(Table8[[#This Row],[orderId]],orders[orderID],orders[customerID],"not seen",0)</f>
        <v>WARTH</v>
      </c>
      <c r="J741">
        <f>_xlfn.XLOOKUP(Table8[[#This Row],[orderId]],orders[orderID],orders[employeeID],"not found",0)</f>
        <v>4</v>
      </c>
      <c r="K741" t="str">
        <f>_xlfn.XLOOKUP(Table8[[#This Row],[Employee_id]],employees[employeeID],employees[employeeName],"Not found",0)</f>
        <v>Margaret Peacock</v>
      </c>
      <c r="L741" s="1">
        <f>_xlfn.XLOOKUP(Table8[[#This Row],[orderId]],orders[orderID],orders[orderDate],"not found",0)</f>
        <v>41764</v>
      </c>
      <c r="M741" s="1">
        <f>VLOOKUP(Table8[[#This Row],[orderId]],orders[],6,0)</f>
        <v>41774</v>
      </c>
      <c r="N741">
        <f>Table8[[#This Row],[Shipped date]]-Table8[[#This Row],[order_date]]</f>
        <v>10</v>
      </c>
    </row>
    <row r="742" spans="1:14" x14ac:dyDescent="0.35">
      <c r="A742" s="2">
        <v>10527</v>
      </c>
      <c r="B742" s="11">
        <v>4</v>
      </c>
      <c r="C742" s="5">
        <v>22</v>
      </c>
      <c r="D742" s="8">
        <v>50</v>
      </c>
      <c r="E742" s="2" t="str">
        <f>_xlfn.XLOOKUP(B742,products[productID],products[productName],"Not available",0)</f>
        <v>Chef Anton's Cajun Seasoning</v>
      </c>
      <c r="F742">
        <f>_xlfn.XLOOKUP(B742,products[productID],products[categoryID],"Not found",0)</f>
        <v>2</v>
      </c>
      <c r="G742" t="str">
        <f>_xlfn.XLOOKUP(F742,categories[categoryID],categories[categoryName],"not found",0)</f>
        <v>Condiments</v>
      </c>
      <c r="H742" s="4">
        <f>Table8[[#This Row],[Unit_price]]*Table8[[#This Row],[Quantity_sold]]</f>
        <v>1100</v>
      </c>
      <c r="I742" t="str">
        <f>_xlfn.XLOOKUP(Table8[[#This Row],[orderId]],orders[orderID],orders[customerID],"not seen",0)</f>
        <v>QUICK</v>
      </c>
      <c r="J742">
        <f>_xlfn.XLOOKUP(Table8[[#This Row],[orderId]],orders[orderID],orders[employeeID],"not found",0)</f>
        <v>7</v>
      </c>
      <c r="K742" t="str">
        <f>_xlfn.XLOOKUP(Table8[[#This Row],[Employee_id]],employees[employeeID],employees[employeeName],"Not found",0)</f>
        <v>Robert King</v>
      </c>
      <c r="L742" s="1">
        <f>_xlfn.XLOOKUP(Table8[[#This Row],[orderId]],orders[orderID],orders[orderDate],"not found",0)</f>
        <v>41764</v>
      </c>
      <c r="M742" s="1">
        <f>VLOOKUP(Table8[[#This Row],[orderId]],orders[],6,0)</f>
        <v>41766</v>
      </c>
      <c r="N742">
        <f>Table8[[#This Row],[Shipped date]]-Table8[[#This Row],[order_date]]</f>
        <v>2</v>
      </c>
    </row>
    <row r="743" spans="1:14" x14ac:dyDescent="0.35">
      <c r="A743" s="3">
        <v>10527</v>
      </c>
      <c r="B743" s="12">
        <v>36</v>
      </c>
      <c r="C743" s="6">
        <v>19</v>
      </c>
      <c r="D743" s="9">
        <v>30</v>
      </c>
      <c r="E743" s="2" t="str">
        <f>_xlfn.XLOOKUP(B743,products[productID],products[productName],"Not available",0)</f>
        <v>Inlagd Sill</v>
      </c>
      <c r="F743">
        <f>_xlfn.XLOOKUP(B743,products[productID],products[categoryID],"Not found",0)</f>
        <v>8</v>
      </c>
      <c r="G743" t="str">
        <f>_xlfn.XLOOKUP(F743,categories[categoryID],categories[categoryName],"not found",0)</f>
        <v>Seafood</v>
      </c>
      <c r="H743" s="4">
        <f>Table8[[#This Row],[Unit_price]]*Table8[[#This Row],[Quantity_sold]]</f>
        <v>570</v>
      </c>
      <c r="I743" t="str">
        <f>_xlfn.XLOOKUP(Table8[[#This Row],[orderId]],orders[orderID],orders[customerID],"not seen",0)</f>
        <v>QUICK</v>
      </c>
      <c r="J743">
        <f>_xlfn.XLOOKUP(Table8[[#This Row],[orderId]],orders[orderID],orders[employeeID],"not found",0)</f>
        <v>7</v>
      </c>
      <c r="K743" t="str">
        <f>_xlfn.XLOOKUP(Table8[[#This Row],[Employee_id]],employees[employeeID],employees[employeeName],"Not found",0)</f>
        <v>Robert King</v>
      </c>
      <c r="L743" s="1">
        <f>_xlfn.XLOOKUP(Table8[[#This Row],[orderId]],orders[orderID],orders[orderDate],"not found",0)</f>
        <v>41764</v>
      </c>
      <c r="M743" s="1">
        <f>VLOOKUP(Table8[[#This Row],[orderId]],orders[],6,0)</f>
        <v>41766</v>
      </c>
      <c r="N743">
        <f>Table8[[#This Row],[Shipped date]]-Table8[[#This Row],[order_date]]</f>
        <v>2</v>
      </c>
    </row>
    <row r="744" spans="1:14" x14ac:dyDescent="0.35">
      <c r="A744" s="2">
        <v>10528</v>
      </c>
      <c r="B744" s="11">
        <v>11</v>
      </c>
      <c r="C744" s="5">
        <v>21</v>
      </c>
      <c r="D744" s="8">
        <v>3</v>
      </c>
      <c r="E744" s="2" t="str">
        <f>_xlfn.XLOOKUP(B744,products[productID],products[productName],"Not available",0)</f>
        <v>Queso Cabrales</v>
      </c>
      <c r="F744">
        <f>_xlfn.XLOOKUP(B744,products[productID],products[categoryID],"Not found",0)</f>
        <v>4</v>
      </c>
      <c r="G744" t="str">
        <f>_xlfn.XLOOKUP(F744,categories[categoryID],categories[categoryName],"not found",0)</f>
        <v>Dairy Products</v>
      </c>
      <c r="H744" s="4">
        <f>Table8[[#This Row],[Unit_price]]*Table8[[#This Row],[Quantity_sold]]</f>
        <v>63</v>
      </c>
      <c r="I744" t="str">
        <f>_xlfn.XLOOKUP(Table8[[#This Row],[orderId]],orders[orderID],orders[customerID],"not seen",0)</f>
        <v>GREAL</v>
      </c>
      <c r="J744">
        <f>_xlfn.XLOOKUP(Table8[[#This Row],[orderId]],orders[orderID],orders[employeeID],"not found",0)</f>
        <v>6</v>
      </c>
      <c r="K744" t="str">
        <f>_xlfn.XLOOKUP(Table8[[#This Row],[Employee_id]],employees[employeeID],employees[employeeName],"Not found",0)</f>
        <v>Michael Suyama</v>
      </c>
      <c r="L744" s="1">
        <f>_xlfn.XLOOKUP(Table8[[#This Row],[orderId]],orders[orderID],orders[orderDate],"not found",0)</f>
        <v>41765</v>
      </c>
      <c r="M744" s="1">
        <f>VLOOKUP(Table8[[#This Row],[orderId]],orders[],6,0)</f>
        <v>41768</v>
      </c>
      <c r="N744">
        <f>Table8[[#This Row],[Shipped date]]-Table8[[#This Row],[order_date]]</f>
        <v>3</v>
      </c>
    </row>
    <row r="745" spans="1:14" x14ac:dyDescent="0.35">
      <c r="A745" s="3">
        <v>10528</v>
      </c>
      <c r="B745" s="12">
        <v>33</v>
      </c>
      <c r="C745" s="6">
        <v>2.5</v>
      </c>
      <c r="D745" s="9">
        <v>8</v>
      </c>
      <c r="E745" s="2" t="str">
        <f>_xlfn.XLOOKUP(B745,products[productID],products[productName],"Not available",0)</f>
        <v>Geitost</v>
      </c>
      <c r="F745">
        <f>_xlfn.XLOOKUP(B745,products[productID],products[categoryID],"Not found",0)</f>
        <v>4</v>
      </c>
      <c r="G745" t="str">
        <f>_xlfn.XLOOKUP(F745,categories[categoryID],categories[categoryName],"not found",0)</f>
        <v>Dairy Products</v>
      </c>
      <c r="H745" s="4">
        <f>Table8[[#This Row],[Unit_price]]*Table8[[#This Row],[Quantity_sold]]</f>
        <v>20</v>
      </c>
      <c r="I745" t="str">
        <f>_xlfn.XLOOKUP(Table8[[#This Row],[orderId]],orders[orderID],orders[customerID],"not seen",0)</f>
        <v>GREAL</v>
      </c>
      <c r="J745">
        <f>_xlfn.XLOOKUP(Table8[[#This Row],[orderId]],orders[orderID],orders[employeeID],"not found",0)</f>
        <v>6</v>
      </c>
      <c r="K745" t="str">
        <f>_xlfn.XLOOKUP(Table8[[#This Row],[Employee_id]],employees[employeeID],employees[employeeName],"Not found",0)</f>
        <v>Michael Suyama</v>
      </c>
      <c r="L745" s="1">
        <f>_xlfn.XLOOKUP(Table8[[#This Row],[orderId]],orders[orderID],orders[orderDate],"not found",0)</f>
        <v>41765</v>
      </c>
      <c r="M745" s="1">
        <f>VLOOKUP(Table8[[#This Row],[orderId]],orders[],6,0)</f>
        <v>41768</v>
      </c>
      <c r="N745">
        <f>Table8[[#This Row],[Shipped date]]-Table8[[#This Row],[order_date]]</f>
        <v>3</v>
      </c>
    </row>
    <row r="746" spans="1:14" x14ac:dyDescent="0.35">
      <c r="A746" s="2">
        <v>10528</v>
      </c>
      <c r="B746" s="11">
        <v>72</v>
      </c>
      <c r="C746" s="5">
        <v>34.799999999999997</v>
      </c>
      <c r="D746" s="8">
        <v>9</v>
      </c>
      <c r="E746" s="2" t="str">
        <f>_xlfn.XLOOKUP(B746,products[productID],products[productName],"Not available",0)</f>
        <v>Mozzarella di Giovanni</v>
      </c>
      <c r="F746">
        <f>_xlfn.XLOOKUP(B746,products[productID],products[categoryID],"Not found",0)</f>
        <v>4</v>
      </c>
      <c r="G746" t="str">
        <f>_xlfn.XLOOKUP(F746,categories[categoryID],categories[categoryName],"not found",0)</f>
        <v>Dairy Products</v>
      </c>
      <c r="H746" s="4">
        <f>Table8[[#This Row],[Unit_price]]*Table8[[#This Row],[Quantity_sold]]</f>
        <v>313.2</v>
      </c>
      <c r="I746" t="str">
        <f>_xlfn.XLOOKUP(Table8[[#This Row],[orderId]],orders[orderID],orders[customerID],"not seen",0)</f>
        <v>GREAL</v>
      </c>
      <c r="J746">
        <f>_xlfn.XLOOKUP(Table8[[#This Row],[orderId]],orders[orderID],orders[employeeID],"not found",0)</f>
        <v>6</v>
      </c>
      <c r="K746" t="str">
        <f>_xlfn.XLOOKUP(Table8[[#This Row],[Employee_id]],employees[employeeID],employees[employeeName],"Not found",0)</f>
        <v>Michael Suyama</v>
      </c>
      <c r="L746" s="1">
        <f>_xlfn.XLOOKUP(Table8[[#This Row],[orderId]],orders[orderID],orders[orderDate],"not found",0)</f>
        <v>41765</v>
      </c>
      <c r="M746" s="1">
        <f>VLOOKUP(Table8[[#This Row],[orderId]],orders[],6,0)</f>
        <v>41768</v>
      </c>
      <c r="N746">
        <f>Table8[[#This Row],[Shipped date]]-Table8[[#This Row],[order_date]]</f>
        <v>3</v>
      </c>
    </row>
    <row r="747" spans="1:14" x14ac:dyDescent="0.35">
      <c r="A747" s="3">
        <v>10529</v>
      </c>
      <c r="B747" s="12">
        <v>55</v>
      </c>
      <c r="C747" s="6">
        <v>24</v>
      </c>
      <c r="D747" s="9">
        <v>14</v>
      </c>
      <c r="E747" s="2" t="str">
        <f>_xlfn.XLOOKUP(B747,products[productID],products[productName],"Not available",0)</f>
        <v>Pâté chinois</v>
      </c>
      <c r="F747">
        <f>_xlfn.XLOOKUP(B747,products[productID],products[categoryID],"Not found",0)</f>
        <v>6</v>
      </c>
      <c r="G747" t="str">
        <f>_xlfn.XLOOKUP(F747,categories[categoryID],categories[categoryName],"not found",0)</f>
        <v>Meat &amp; Poultry</v>
      </c>
      <c r="H747" s="4">
        <f>Table8[[#This Row],[Unit_price]]*Table8[[#This Row],[Quantity_sold]]</f>
        <v>336</v>
      </c>
      <c r="I747" t="str">
        <f>_xlfn.XLOOKUP(Table8[[#This Row],[orderId]],orders[orderID],orders[customerID],"not seen",0)</f>
        <v>MAISD</v>
      </c>
      <c r="J747">
        <f>_xlfn.XLOOKUP(Table8[[#This Row],[orderId]],orders[orderID],orders[employeeID],"not found",0)</f>
        <v>5</v>
      </c>
      <c r="K747" t="str">
        <f>_xlfn.XLOOKUP(Table8[[#This Row],[Employee_id]],employees[employeeID],employees[employeeName],"Not found",0)</f>
        <v>Steven Buchanan</v>
      </c>
      <c r="L747" s="1">
        <f>_xlfn.XLOOKUP(Table8[[#This Row],[orderId]],orders[orderID],orders[orderDate],"not found",0)</f>
        <v>41766</v>
      </c>
      <c r="M747" s="1">
        <f>VLOOKUP(Table8[[#This Row],[orderId]],orders[],6,0)</f>
        <v>41768</v>
      </c>
      <c r="N747">
        <f>Table8[[#This Row],[Shipped date]]-Table8[[#This Row],[order_date]]</f>
        <v>2</v>
      </c>
    </row>
    <row r="748" spans="1:14" x14ac:dyDescent="0.35">
      <c r="A748" s="2">
        <v>10529</v>
      </c>
      <c r="B748" s="11">
        <v>68</v>
      </c>
      <c r="C748" s="5">
        <v>12.5</v>
      </c>
      <c r="D748" s="8">
        <v>20</v>
      </c>
      <c r="E748" s="2" t="str">
        <f>_xlfn.XLOOKUP(B748,products[productID],products[productName],"Not available",0)</f>
        <v>Scottish Longbreads</v>
      </c>
      <c r="F748">
        <f>_xlfn.XLOOKUP(B748,products[productID],products[categoryID],"Not found",0)</f>
        <v>3</v>
      </c>
      <c r="G748" t="str">
        <f>_xlfn.XLOOKUP(F748,categories[categoryID],categories[categoryName],"not found",0)</f>
        <v>Confections</v>
      </c>
      <c r="H748" s="4">
        <f>Table8[[#This Row],[Unit_price]]*Table8[[#This Row],[Quantity_sold]]</f>
        <v>250</v>
      </c>
      <c r="I748" t="str">
        <f>_xlfn.XLOOKUP(Table8[[#This Row],[orderId]],orders[orderID],orders[customerID],"not seen",0)</f>
        <v>MAISD</v>
      </c>
      <c r="J748">
        <f>_xlfn.XLOOKUP(Table8[[#This Row],[orderId]],orders[orderID],orders[employeeID],"not found",0)</f>
        <v>5</v>
      </c>
      <c r="K748" t="str">
        <f>_xlfn.XLOOKUP(Table8[[#This Row],[Employee_id]],employees[employeeID],employees[employeeName],"Not found",0)</f>
        <v>Steven Buchanan</v>
      </c>
      <c r="L748" s="1">
        <f>_xlfn.XLOOKUP(Table8[[#This Row],[orderId]],orders[orderID],orders[orderDate],"not found",0)</f>
        <v>41766</v>
      </c>
      <c r="M748" s="1">
        <f>VLOOKUP(Table8[[#This Row],[orderId]],orders[],6,0)</f>
        <v>41768</v>
      </c>
      <c r="N748">
        <f>Table8[[#This Row],[Shipped date]]-Table8[[#This Row],[order_date]]</f>
        <v>2</v>
      </c>
    </row>
    <row r="749" spans="1:14" x14ac:dyDescent="0.35">
      <c r="A749" s="3">
        <v>10529</v>
      </c>
      <c r="B749" s="12">
        <v>69</v>
      </c>
      <c r="C749" s="6">
        <v>36</v>
      </c>
      <c r="D749" s="9">
        <v>10</v>
      </c>
      <c r="E749" s="2" t="str">
        <f>_xlfn.XLOOKUP(B749,products[productID],products[productName],"Not available",0)</f>
        <v>Gudbrandsdalsost</v>
      </c>
      <c r="F749">
        <f>_xlfn.XLOOKUP(B749,products[productID],products[categoryID],"Not found",0)</f>
        <v>4</v>
      </c>
      <c r="G749" t="str">
        <f>_xlfn.XLOOKUP(F749,categories[categoryID],categories[categoryName],"not found",0)</f>
        <v>Dairy Products</v>
      </c>
      <c r="H749" s="4">
        <f>Table8[[#This Row],[Unit_price]]*Table8[[#This Row],[Quantity_sold]]</f>
        <v>360</v>
      </c>
      <c r="I749" t="str">
        <f>_xlfn.XLOOKUP(Table8[[#This Row],[orderId]],orders[orderID],orders[customerID],"not seen",0)</f>
        <v>MAISD</v>
      </c>
      <c r="J749">
        <f>_xlfn.XLOOKUP(Table8[[#This Row],[orderId]],orders[orderID],orders[employeeID],"not found",0)</f>
        <v>5</v>
      </c>
      <c r="K749" t="str">
        <f>_xlfn.XLOOKUP(Table8[[#This Row],[Employee_id]],employees[employeeID],employees[employeeName],"Not found",0)</f>
        <v>Steven Buchanan</v>
      </c>
      <c r="L749" s="1">
        <f>_xlfn.XLOOKUP(Table8[[#This Row],[orderId]],orders[orderID],orders[orderDate],"not found",0)</f>
        <v>41766</v>
      </c>
      <c r="M749" s="1">
        <f>VLOOKUP(Table8[[#This Row],[orderId]],orders[],6,0)</f>
        <v>41768</v>
      </c>
      <c r="N749">
        <f>Table8[[#This Row],[Shipped date]]-Table8[[#This Row],[order_date]]</f>
        <v>2</v>
      </c>
    </row>
    <row r="750" spans="1:14" x14ac:dyDescent="0.35">
      <c r="A750" s="2">
        <v>10530</v>
      </c>
      <c r="B750" s="11">
        <v>17</v>
      </c>
      <c r="C750" s="5">
        <v>39</v>
      </c>
      <c r="D750" s="8">
        <v>40</v>
      </c>
      <c r="E750" s="2" t="str">
        <f>_xlfn.XLOOKUP(B750,products[productID],products[productName],"Not available",0)</f>
        <v>Alice Mutton</v>
      </c>
      <c r="F750">
        <f>_xlfn.XLOOKUP(B750,products[productID],products[categoryID],"Not found",0)</f>
        <v>6</v>
      </c>
      <c r="G750" t="str">
        <f>_xlfn.XLOOKUP(F750,categories[categoryID],categories[categoryName],"not found",0)</f>
        <v>Meat &amp; Poultry</v>
      </c>
      <c r="H750" s="4">
        <f>Table8[[#This Row],[Unit_price]]*Table8[[#This Row],[Quantity_sold]]</f>
        <v>1560</v>
      </c>
      <c r="I750" t="str">
        <f>_xlfn.XLOOKUP(Table8[[#This Row],[orderId]],orders[orderID],orders[customerID],"not seen",0)</f>
        <v>PICCO</v>
      </c>
      <c r="J750">
        <f>_xlfn.XLOOKUP(Table8[[#This Row],[orderId]],orders[orderID],orders[employeeID],"not found",0)</f>
        <v>3</v>
      </c>
      <c r="K750" t="str">
        <f>_xlfn.XLOOKUP(Table8[[#This Row],[Employee_id]],employees[employeeID],employees[employeeName],"Not found",0)</f>
        <v>Janet Leverling</v>
      </c>
      <c r="L750" s="1">
        <f>_xlfn.XLOOKUP(Table8[[#This Row],[orderId]],orders[orderID],orders[orderDate],"not found",0)</f>
        <v>41767</v>
      </c>
      <c r="M750" s="1">
        <f>VLOOKUP(Table8[[#This Row],[orderId]],orders[],6,0)</f>
        <v>41771</v>
      </c>
      <c r="N750">
        <f>Table8[[#This Row],[Shipped date]]-Table8[[#This Row],[order_date]]</f>
        <v>4</v>
      </c>
    </row>
    <row r="751" spans="1:14" x14ac:dyDescent="0.35">
      <c r="A751" s="3">
        <v>10530</v>
      </c>
      <c r="B751" s="12">
        <v>43</v>
      </c>
      <c r="C751" s="6">
        <v>46</v>
      </c>
      <c r="D751" s="9">
        <v>25</v>
      </c>
      <c r="E751" s="2" t="str">
        <f>_xlfn.XLOOKUP(B751,products[productID],products[productName],"Not available",0)</f>
        <v>Ipoh Coffee</v>
      </c>
      <c r="F751">
        <f>_xlfn.XLOOKUP(B751,products[productID],products[categoryID],"Not found",0)</f>
        <v>1</v>
      </c>
      <c r="G751" t="str">
        <f>_xlfn.XLOOKUP(F751,categories[categoryID],categories[categoryName],"not found",0)</f>
        <v>Beverages</v>
      </c>
      <c r="H751" s="4">
        <f>Table8[[#This Row],[Unit_price]]*Table8[[#This Row],[Quantity_sold]]</f>
        <v>1150</v>
      </c>
      <c r="I751" t="str">
        <f>_xlfn.XLOOKUP(Table8[[#This Row],[orderId]],orders[orderID],orders[customerID],"not seen",0)</f>
        <v>PICCO</v>
      </c>
      <c r="J751">
        <f>_xlfn.XLOOKUP(Table8[[#This Row],[orderId]],orders[orderID],orders[employeeID],"not found",0)</f>
        <v>3</v>
      </c>
      <c r="K751" t="str">
        <f>_xlfn.XLOOKUP(Table8[[#This Row],[Employee_id]],employees[employeeID],employees[employeeName],"Not found",0)</f>
        <v>Janet Leverling</v>
      </c>
      <c r="L751" s="1">
        <f>_xlfn.XLOOKUP(Table8[[#This Row],[orderId]],orders[orderID],orders[orderDate],"not found",0)</f>
        <v>41767</v>
      </c>
      <c r="M751" s="1">
        <f>VLOOKUP(Table8[[#This Row],[orderId]],orders[],6,0)</f>
        <v>41771</v>
      </c>
      <c r="N751">
        <f>Table8[[#This Row],[Shipped date]]-Table8[[#This Row],[order_date]]</f>
        <v>4</v>
      </c>
    </row>
    <row r="752" spans="1:14" x14ac:dyDescent="0.35">
      <c r="A752" s="2">
        <v>10530</v>
      </c>
      <c r="B752" s="11">
        <v>61</v>
      </c>
      <c r="C752" s="5">
        <v>28.5</v>
      </c>
      <c r="D752" s="8">
        <v>20</v>
      </c>
      <c r="E752" s="2" t="str">
        <f>_xlfn.XLOOKUP(B752,products[productID],products[productName],"Not available",0)</f>
        <v>Sirop d'érable</v>
      </c>
      <c r="F752">
        <f>_xlfn.XLOOKUP(B752,products[productID],products[categoryID],"Not found",0)</f>
        <v>2</v>
      </c>
      <c r="G752" t="str">
        <f>_xlfn.XLOOKUP(F752,categories[categoryID],categories[categoryName],"not found",0)</f>
        <v>Condiments</v>
      </c>
      <c r="H752" s="4">
        <f>Table8[[#This Row],[Unit_price]]*Table8[[#This Row],[Quantity_sold]]</f>
        <v>570</v>
      </c>
      <c r="I752" t="str">
        <f>_xlfn.XLOOKUP(Table8[[#This Row],[orderId]],orders[orderID],orders[customerID],"not seen",0)</f>
        <v>PICCO</v>
      </c>
      <c r="J752">
        <f>_xlfn.XLOOKUP(Table8[[#This Row],[orderId]],orders[orderID],orders[employeeID],"not found",0)</f>
        <v>3</v>
      </c>
      <c r="K752" t="str">
        <f>_xlfn.XLOOKUP(Table8[[#This Row],[Employee_id]],employees[employeeID],employees[employeeName],"Not found",0)</f>
        <v>Janet Leverling</v>
      </c>
      <c r="L752" s="1">
        <f>_xlfn.XLOOKUP(Table8[[#This Row],[orderId]],orders[orderID],orders[orderDate],"not found",0)</f>
        <v>41767</v>
      </c>
      <c r="M752" s="1">
        <f>VLOOKUP(Table8[[#This Row],[orderId]],orders[],6,0)</f>
        <v>41771</v>
      </c>
      <c r="N752">
        <f>Table8[[#This Row],[Shipped date]]-Table8[[#This Row],[order_date]]</f>
        <v>4</v>
      </c>
    </row>
    <row r="753" spans="1:14" x14ac:dyDescent="0.35">
      <c r="A753" s="3">
        <v>10530</v>
      </c>
      <c r="B753" s="12">
        <v>76</v>
      </c>
      <c r="C753" s="6">
        <v>18</v>
      </c>
      <c r="D753" s="9">
        <v>50</v>
      </c>
      <c r="E753" s="2" t="str">
        <f>_xlfn.XLOOKUP(B753,products[productID],products[productName],"Not available",0)</f>
        <v>Lakkaliköri</v>
      </c>
      <c r="F753">
        <f>_xlfn.XLOOKUP(B753,products[productID],products[categoryID],"Not found",0)</f>
        <v>1</v>
      </c>
      <c r="G753" t="str">
        <f>_xlfn.XLOOKUP(F753,categories[categoryID],categories[categoryName],"not found",0)</f>
        <v>Beverages</v>
      </c>
      <c r="H753" s="4">
        <f>Table8[[#This Row],[Unit_price]]*Table8[[#This Row],[Quantity_sold]]</f>
        <v>900</v>
      </c>
      <c r="I753" t="str">
        <f>_xlfn.XLOOKUP(Table8[[#This Row],[orderId]],orders[orderID],orders[customerID],"not seen",0)</f>
        <v>PICCO</v>
      </c>
      <c r="J753">
        <f>_xlfn.XLOOKUP(Table8[[#This Row],[orderId]],orders[orderID],orders[employeeID],"not found",0)</f>
        <v>3</v>
      </c>
      <c r="K753" t="str">
        <f>_xlfn.XLOOKUP(Table8[[#This Row],[Employee_id]],employees[employeeID],employees[employeeName],"Not found",0)</f>
        <v>Janet Leverling</v>
      </c>
      <c r="L753" s="1">
        <f>_xlfn.XLOOKUP(Table8[[#This Row],[orderId]],orders[orderID],orders[orderDate],"not found",0)</f>
        <v>41767</v>
      </c>
      <c r="M753" s="1">
        <f>VLOOKUP(Table8[[#This Row],[orderId]],orders[],6,0)</f>
        <v>41771</v>
      </c>
      <c r="N753">
        <f>Table8[[#This Row],[Shipped date]]-Table8[[#This Row],[order_date]]</f>
        <v>4</v>
      </c>
    </row>
    <row r="754" spans="1:14" x14ac:dyDescent="0.35">
      <c r="A754" s="2">
        <v>10531</v>
      </c>
      <c r="B754" s="11">
        <v>59</v>
      </c>
      <c r="C754" s="5">
        <v>55</v>
      </c>
      <c r="D754" s="8">
        <v>2</v>
      </c>
      <c r="E754" s="2" t="str">
        <f>_xlfn.XLOOKUP(B754,products[productID],products[productName],"Not available",0)</f>
        <v>Raclette Courdavault</v>
      </c>
      <c r="F754">
        <f>_xlfn.XLOOKUP(B754,products[productID],products[categoryID],"Not found",0)</f>
        <v>4</v>
      </c>
      <c r="G754" t="str">
        <f>_xlfn.XLOOKUP(F754,categories[categoryID],categories[categoryName],"not found",0)</f>
        <v>Dairy Products</v>
      </c>
      <c r="H754" s="4">
        <f>Table8[[#This Row],[Unit_price]]*Table8[[#This Row],[Quantity_sold]]</f>
        <v>110</v>
      </c>
      <c r="I754" t="str">
        <f>_xlfn.XLOOKUP(Table8[[#This Row],[orderId]],orders[orderID],orders[customerID],"not seen",0)</f>
        <v>OCEAN</v>
      </c>
      <c r="J754">
        <f>_xlfn.XLOOKUP(Table8[[#This Row],[orderId]],orders[orderID],orders[employeeID],"not found",0)</f>
        <v>7</v>
      </c>
      <c r="K754" t="str">
        <f>_xlfn.XLOOKUP(Table8[[#This Row],[Employee_id]],employees[employeeID],employees[employeeName],"Not found",0)</f>
        <v>Robert King</v>
      </c>
      <c r="L754" s="1">
        <f>_xlfn.XLOOKUP(Table8[[#This Row],[orderId]],orders[orderID],orders[orderDate],"not found",0)</f>
        <v>41767</v>
      </c>
      <c r="M754" s="1">
        <f>VLOOKUP(Table8[[#This Row],[orderId]],orders[],6,0)</f>
        <v>41778</v>
      </c>
      <c r="N754">
        <f>Table8[[#This Row],[Shipped date]]-Table8[[#This Row],[order_date]]</f>
        <v>11</v>
      </c>
    </row>
    <row r="755" spans="1:14" x14ac:dyDescent="0.35">
      <c r="A755" s="3">
        <v>10532</v>
      </c>
      <c r="B755" s="12">
        <v>30</v>
      </c>
      <c r="C755" s="6">
        <v>25.89</v>
      </c>
      <c r="D755" s="9">
        <v>15</v>
      </c>
      <c r="E755" s="2" t="str">
        <f>_xlfn.XLOOKUP(B755,products[productID],products[productName],"Not available",0)</f>
        <v>Nord-Ost Matjeshering</v>
      </c>
      <c r="F755">
        <f>_xlfn.XLOOKUP(B755,products[productID],products[categoryID],"Not found",0)</f>
        <v>8</v>
      </c>
      <c r="G755" t="str">
        <f>_xlfn.XLOOKUP(F755,categories[categoryID],categories[categoryName],"not found",0)</f>
        <v>Seafood</v>
      </c>
      <c r="H755" s="4">
        <f>Table8[[#This Row],[Unit_price]]*Table8[[#This Row],[Quantity_sold]]</f>
        <v>388.35</v>
      </c>
      <c r="I755" t="str">
        <f>_xlfn.XLOOKUP(Table8[[#This Row],[orderId]],orders[orderID],orders[customerID],"not seen",0)</f>
        <v>EASTC</v>
      </c>
      <c r="J755">
        <f>_xlfn.XLOOKUP(Table8[[#This Row],[orderId]],orders[orderID],orders[employeeID],"not found",0)</f>
        <v>7</v>
      </c>
      <c r="K755" t="str">
        <f>_xlfn.XLOOKUP(Table8[[#This Row],[Employee_id]],employees[employeeID],employees[employeeName],"Not found",0)</f>
        <v>Robert King</v>
      </c>
      <c r="L755" s="1">
        <f>_xlfn.XLOOKUP(Table8[[#This Row],[orderId]],orders[orderID],orders[orderDate],"not found",0)</f>
        <v>41768</v>
      </c>
      <c r="M755" s="1">
        <f>VLOOKUP(Table8[[#This Row],[orderId]],orders[],6,0)</f>
        <v>41771</v>
      </c>
      <c r="N755">
        <f>Table8[[#This Row],[Shipped date]]-Table8[[#This Row],[order_date]]</f>
        <v>3</v>
      </c>
    </row>
    <row r="756" spans="1:14" x14ac:dyDescent="0.35">
      <c r="A756" s="2">
        <v>10532</v>
      </c>
      <c r="B756" s="11">
        <v>66</v>
      </c>
      <c r="C756" s="5">
        <v>17</v>
      </c>
      <c r="D756" s="8">
        <v>24</v>
      </c>
      <c r="E756" s="2" t="str">
        <f>_xlfn.XLOOKUP(B756,products[productID],products[productName],"Not available",0)</f>
        <v>Louisiana Hot Spiced Okra</v>
      </c>
      <c r="F756">
        <f>_xlfn.XLOOKUP(B756,products[productID],products[categoryID],"Not found",0)</f>
        <v>2</v>
      </c>
      <c r="G756" t="str">
        <f>_xlfn.XLOOKUP(F756,categories[categoryID],categories[categoryName],"not found",0)</f>
        <v>Condiments</v>
      </c>
      <c r="H756" s="4">
        <f>Table8[[#This Row],[Unit_price]]*Table8[[#This Row],[Quantity_sold]]</f>
        <v>408</v>
      </c>
      <c r="I756" t="str">
        <f>_xlfn.XLOOKUP(Table8[[#This Row],[orderId]],orders[orderID],orders[customerID],"not seen",0)</f>
        <v>EASTC</v>
      </c>
      <c r="J756">
        <f>_xlfn.XLOOKUP(Table8[[#This Row],[orderId]],orders[orderID],orders[employeeID],"not found",0)</f>
        <v>7</v>
      </c>
      <c r="K756" t="str">
        <f>_xlfn.XLOOKUP(Table8[[#This Row],[Employee_id]],employees[employeeID],employees[employeeName],"Not found",0)</f>
        <v>Robert King</v>
      </c>
      <c r="L756" s="1">
        <f>_xlfn.XLOOKUP(Table8[[#This Row],[orderId]],orders[orderID],orders[orderDate],"not found",0)</f>
        <v>41768</v>
      </c>
      <c r="M756" s="1">
        <f>VLOOKUP(Table8[[#This Row],[orderId]],orders[],6,0)</f>
        <v>41771</v>
      </c>
      <c r="N756">
        <f>Table8[[#This Row],[Shipped date]]-Table8[[#This Row],[order_date]]</f>
        <v>3</v>
      </c>
    </row>
    <row r="757" spans="1:14" x14ac:dyDescent="0.35">
      <c r="A757" s="3">
        <v>10533</v>
      </c>
      <c r="B757" s="12">
        <v>4</v>
      </c>
      <c r="C757" s="6">
        <v>22</v>
      </c>
      <c r="D757" s="9">
        <v>50</v>
      </c>
      <c r="E757" s="2" t="str">
        <f>_xlfn.XLOOKUP(B757,products[productID],products[productName],"Not available",0)</f>
        <v>Chef Anton's Cajun Seasoning</v>
      </c>
      <c r="F757">
        <f>_xlfn.XLOOKUP(B757,products[productID],products[categoryID],"Not found",0)</f>
        <v>2</v>
      </c>
      <c r="G757" t="str">
        <f>_xlfn.XLOOKUP(F757,categories[categoryID],categories[categoryName],"not found",0)</f>
        <v>Condiments</v>
      </c>
      <c r="H757" s="4">
        <f>Table8[[#This Row],[Unit_price]]*Table8[[#This Row],[Quantity_sold]]</f>
        <v>1100</v>
      </c>
      <c r="I757" t="str">
        <f>_xlfn.XLOOKUP(Table8[[#This Row],[orderId]],orders[orderID],orders[customerID],"not seen",0)</f>
        <v>FOLKO</v>
      </c>
      <c r="J757">
        <f>_xlfn.XLOOKUP(Table8[[#This Row],[orderId]],orders[orderID],orders[employeeID],"not found",0)</f>
        <v>8</v>
      </c>
      <c r="K757" t="str">
        <f>_xlfn.XLOOKUP(Table8[[#This Row],[Employee_id]],employees[employeeID],employees[employeeName],"Not found",0)</f>
        <v>Laura Callahan</v>
      </c>
      <c r="L757" s="1">
        <f>_xlfn.XLOOKUP(Table8[[#This Row],[orderId]],orders[orderID],orders[orderDate],"not found",0)</f>
        <v>41771</v>
      </c>
      <c r="M757" s="1">
        <f>VLOOKUP(Table8[[#This Row],[orderId]],orders[],6,0)</f>
        <v>41781</v>
      </c>
      <c r="N757">
        <f>Table8[[#This Row],[Shipped date]]-Table8[[#This Row],[order_date]]</f>
        <v>10</v>
      </c>
    </row>
    <row r="758" spans="1:14" x14ac:dyDescent="0.35">
      <c r="A758" s="2">
        <v>10533</v>
      </c>
      <c r="B758" s="11">
        <v>72</v>
      </c>
      <c r="C758" s="5">
        <v>34.799999999999997</v>
      </c>
      <c r="D758" s="8">
        <v>24</v>
      </c>
      <c r="E758" s="2" t="str">
        <f>_xlfn.XLOOKUP(B758,products[productID],products[productName],"Not available",0)</f>
        <v>Mozzarella di Giovanni</v>
      </c>
      <c r="F758">
        <f>_xlfn.XLOOKUP(B758,products[productID],products[categoryID],"Not found",0)</f>
        <v>4</v>
      </c>
      <c r="G758" t="str">
        <f>_xlfn.XLOOKUP(F758,categories[categoryID],categories[categoryName],"not found",0)</f>
        <v>Dairy Products</v>
      </c>
      <c r="H758" s="4">
        <f>Table8[[#This Row],[Unit_price]]*Table8[[#This Row],[Quantity_sold]]</f>
        <v>835.19999999999993</v>
      </c>
      <c r="I758" t="str">
        <f>_xlfn.XLOOKUP(Table8[[#This Row],[orderId]],orders[orderID],orders[customerID],"not seen",0)</f>
        <v>FOLKO</v>
      </c>
      <c r="J758">
        <f>_xlfn.XLOOKUP(Table8[[#This Row],[orderId]],orders[orderID],orders[employeeID],"not found",0)</f>
        <v>8</v>
      </c>
      <c r="K758" t="str">
        <f>_xlfn.XLOOKUP(Table8[[#This Row],[Employee_id]],employees[employeeID],employees[employeeName],"Not found",0)</f>
        <v>Laura Callahan</v>
      </c>
      <c r="L758" s="1">
        <f>_xlfn.XLOOKUP(Table8[[#This Row],[orderId]],orders[orderID],orders[orderDate],"not found",0)</f>
        <v>41771</v>
      </c>
      <c r="M758" s="1">
        <f>VLOOKUP(Table8[[#This Row],[orderId]],orders[],6,0)</f>
        <v>41781</v>
      </c>
      <c r="N758">
        <f>Table8[[#This Row],[Shipped date]]-Table8[[#This Row],[order_date]]</f>
        <v>10</v>
      </c>
    </row>
    <row r="759" spans="1:14" x14ac:dyDescent="0.35">
      <c r="A759" s="3">
        <v>10533</v>
      </c>
      <c r="B759" s="12">
        <v>73</v>
      </c>
      <c r="C759" s="6">
        <v>15</v>
      </c>
      <c r="D759" s="9">
        <v>24</v>
      </c>
      <c r="E759" s="2" t="str">
        <f>_xlfn.XLOOKUP(B759,products[productID],products[productName],"Not available",0)</f>
        <v>Röd Kaviar</v>
      </c>
      <c r="F759">
        <f>_xlfn.XLOOKUP(B759,products[productID],products[categoryID],"Not found",0)</f>
        <v>8</v>
      </c>
      <c r="G759" t="str">
        <f>_xlfn.XLOOKUP(F759,categories[categoryID],categories[categoryName],"not found",0)</f>
        <v>Seafood</v>
      </c>
      <c r="H759" s="4">
        <f>Table8[[#This Row],[Unit_price]]*Table8[[#This Row],[Quantity_sold]]</f>
        <v>360</v>
      </c>
      <c r="I759" t="str">
        <f>_xlfn.XLOOKUP(Table8[[#This Row],[orderId]],orders[orderID],orders[customerID],"not seen",0)</f>
        <v>FOLKO</v>
      </c>
      <c r="J759">
        <f>_xlfn.XLOOKUP(Table8[[#This Row],[orderId]],orders[orderID],orders[employeeID],"not found",0)</f>
        <v>8</v>
      </c>
      <c r="K759" t="str">
        <f>_xlfn.XLOOKUP(Table8[[#This Row],[Employee_id]],employees[employeeID],employees[employeeName],"Not found",0)</f>
        <v>Laura Callahan</v>
      </c>
      <c r="L759" s="1">
        <f>_xlfn.XLOOKUP(Table8[[#This Row],[orderId]],orders[orderID],orders[orderDate],"not found",0)</f>
        <v>41771</v>
      </c>
      <c r="M759" s="1">
        <f>VLOOKUP(Table8[[#This Row],[orderId]],orders[],6,0)</f>
        <v>41781</v>
      </c>
      <c r="N759">
        <f>Table8[[#This Row],[Shipped date]]-Table8[[#This Row],[order_date]]</f>
        <v>10</v>
      </c>
    </row>
    <row r="760" spans="1:14" x14ac:dyDescent="0.35">
      <c r="A760" s="2">
        <v>10534</v>
      </c>
      <c r="B760" s="11">
        <v>30</v>
      </c>
      <c r="C760" s="5">
        <v>25.89</v>
      </c>
      <c r="D760" s="8">
        <v>10</v>
      </c>
      <c r="E760" s="2" t="str">
        <f>_xlfn.XLOOKUP(B760,products[productID],products[productName],"Not available",0)</f>
        <v>Nord-Ost Matjeshering</v>
      </c>
      <c r="F760">
        <f>_xlfn.XLOOKUP(B760,products[productID],products[categoryID],"Not found",0)</f>
        <v>8</v>
      </c>
      <c r="G760" t="str">
        <f>_xlfn.XLOOKUP(F760,categories[categoryID],categories[categoryName],"not found",0)</f>
        <v>Seafood</v>
      </c>
      <c r="H760" s="4">
        <f>Table8[[#This Row],[Unit_price]]*Table8[[#This Row],[Quantity_sold]]</f>
        <v>258.89999999999998</v>
      </c>
      <c r="I760" t="str">
        <f>_xlfn.XLOOKUP(Table8[[#This Row],[orderId]],orders[orderID],orders[customerID],"not seen",0)</f>
        <v>LEHMS</v>
      </c>
      <c r="J760">
        <f>_xlfn.XLOOKUP(Table8[[#This Row],[orderId]],orders[orderID],orders[employeeID],"not found",0)</f>
        <v>8</v>
      </c>
      <c r="K760" t="str">
        <f>_xlfn.XLOOKUP(Table8[[#This Row],[Employee_id]],employees[employeeID],employees[employeeName],"Not found",0)</f>
        <v>Laura Callahan</v>
      </c>
      <c r="L760" s="1">
        <f>_xlfn.XLOOKUP(Table8[[#This Row],[orderId]],orders[orderID],orders[orderDate],"not found",0)</f>
        <v>41771</v>
      </c>
      <c r="M760" s="1">
        <f>VLOOKUP(Table8[[#This Row],[orderId]],orders[],6,0)</f>
        <v>41773</v>
      </c>
      <c r="N760">
        <f>Table8[[#This Row],[Shipped date]]-Table8[[#This Row],[order_date]]</f>
        <v>2</v>
      </c>
    </row>
    <row r="761" spans="1:14" x14ac:dyDescent="0.35">
      <c r="A761" s="3">
        <v>10534</v>
      </c>
      <c r="B761" s="12">
        <v>40</v>
      </c>
      <c r="C761" s="6">
        <v>18.399999999999999</v>
      </c>
      <c r="D761" s="9">
        <v>10</v>
      </c>
      <c r="E761" s="2" t="str">
        <f>_xlfn.XLOOKUP(B761,products[productID],products[productName],"Not available",0)</f>
        <v>Boston Crab Meat</v>
      </c>
      <c r="F761">
        <f>_xlfn.XLOOKUP(B761,products[productID],products[categoryID],"Not found",0)</f>
        <v>8</v>
      </c>
      <c r="G761" t="str">
        <f>_xlfn.XLOOKUP(F761,categories[categoryID],categories[categoryName],"not found",0)</f>
        <v>Seafood</v>
      </c>
      <c r="H761" s="4">
        <f>Table8[[#This Row],[Unit_price]]*Table8[[#This Row],[Quantity_sold]]</f>
        <v>184</v>
      </c>
      <c r="I761" t="str">
        <f>_xlfn.XLOOKUP(Table8[[#This Row],[orderId]],orders[orderID],orders[customerID],"not seen",0)</f>
        <v>LEHMS</v>
      </c>
      <c r="J761">
        <f>_xlfn.XLOOKUP(Table8[[#This Row],[orderId]],orders[orderID],orders[employeeID],"not found",0)</f>
        <v>8</v>
      </c>
      <c r="K761" t="str">
        <f>_xlfn.XLOOKUP(Table8[[#This Row],[Employee_id]],employees[employeeID],employees[employeeName],"Not found",0)</f>
        <v>Laura Callahan</v>
      </c>
      <c r="L761" s="1">
        <f>_xlfn.XLOOKUP(Table8[[#This Row],[orderId]],orders[orderID],orders[orderDate],"not found",0)</f>
        <v>41771</v>
      </c>
      <c r="M761" s="1">
        <f>VLOOKUP(Table8[[#This Row],[orderId]],orders[],6,0)</f>
        <v>41773</v>
      </c>
      <c r="N761">
        <f>Table8[[#This Row],[Shipped date]]-Table8[[#This Row],[order_date]]</f>
        <v>2</v>
      </c>
    </row>
    <row r="762" spans="1:14" x14ac:dyDescent="0.35">
      <c r="A762" s="2">
        <v>10534</v>
      </c>
      <c r="B762" s="11">
        <v>54</v>
      </c>
      <c r="C762" s="5">
        <v>7.45</v>
      </c>
      <c r="D762" s="8">
        <v>10</v>
      </c>
      <c r="E762" s="2" t="str">
        <f>_xlfn.XLOOKUP(B762,products[productID],products[productName],"Not available",0)</f>
        <v>Tourtière</v>
      </c>
      <c r="F762">
        <f>_xlfn.XLOOKUP(B762,products[productID],products[categoryID],"Not found",0)</f>
        <v>6</v>
      </c>
      <c r="G762" t="str">
        <f>_xlfn.XLOOKUP(F762,categories[categoryID],categories[categoryName],"not found",0)</f>
        <v>Meat &amp; Poultry</v>
      </c>
      <c r="H762" s="4">
        <f>Table8[[#This Row],[Unit_price]]*Table8[[#This Row],[Quantity_sold]]</f>
        <v>74.5</v>
      </c>
      <c r="I762" t="str">
        <f>_xlfn.XLOOKUP(Table8[[#This Row],[orderId]],orders[orderID],orders[customerID],"not seen",0)</f>
        <v>LEHMS</v>
      </c>
      <c r="J762">
        <f>_xlfn.XLOOKUP(Table8[[#This Row],[orderId]],orders[orderID],orders[employeeID],"not found",0)</f>
        <v>8</v>
      </c>
      <c r="K762" t="str">
        <f>_xlfn.XLOOKUP(Table8[[#This Row],[Employee_id]],employees[employeeID],employees[employeeName],"Not found",0)</f>
        <v>Laura Callahan</v>
      </c>
      <c r="L762" s="1">
        <f>_xlfn.XLOOKUP(Table8[[#This Row],[orderId]],orders[orderID],orders[orderDate],"not found",0)</f>
        <v>41771</v>
      </c>
      <c r="M762" s="1">
        <f>VLOOKUP(Table8[[#This Row],[orderId]],orders[],6,0)</f>
        <v>41773</v>
      </c>
      <c r="N762">
        <f>Table8[[#This Row],[Shipped date]]-Table8[[#This Row],[order_date]]</f>
        <v>2</v>
      </c>
    </row>
    <row r="763" spans="1:14" x14ac:dyDescent="0.35">
      <c r="A763" s="3">
        <v>10535</v>
      </c>
      <c r="B763" s="12">
        <v>11</v>
      </c>
      <c r="C763" s="6">
        <v>21</v>
      </c>
      <c r="D763" s="9">
        <v>50</v>
      </c>
      <c r="E763" s="2" t="str">
        <f>_xlfn.XLOOKUP(B763,products[productID],products[productName],"Not available",0)</f>
        <v>Queso Cabrales</v>
      </c>
      <c r="F763">
        <f>_xlfn.XLOOKUP(B763,products[productID],products[categoryID],"Not found",0)</f>
        <v>4</v>
      </c>
      <c r="G763" t="str">
        <f>_xlfn.XLOOKUP(F763,categories[categoryID],categories[categoryName],"not found",0)</f>
        <v>Dairy Products</v>
      </c>
      <c r="H763" s="4">
        <f>Table8[[#This Row],[Unit_price]]*Table8[[#This Row],[Quantity_sold]]</f>
        <v>1050</v>
      </c>
      <c r="I763" t="str">
        <f>_xlfn.XLOOKUP(Table8[[#This Row],[orderId]],orders[orderID],orders[customerID],"not seen",0)</f>
        <v>ANTON</v>
      </c>
      <c r="J763">
        <f>_xlfn.XLOOKUP(Table8[[#This Row],[orderId]],orders[orderID],orders[employeeID],"not found",0)</f>
        <v>4</v>
      </c>
      <c r="K763" t="str">
        <f>_xlfn.XLOOKUP(Table8[[#This Row],[Employee_id]],employees[employeeID],employees[employeeName],"Not found",0)</f>
        <v>Margaret Peacock</v>
      </c>
      <c r="L763" s="1">
        <f>_xlfn.XLOOKUP(Table8[[#This Row],[orderId]],orders[orderID],orders[orderDate],"not found",0)</f>
        <v>41772</v>
      </c>
      <c r="M763" s="1">
        <f>VLOOKUP(Table8[[#This Row],[orderId]],orders[],6,0)</f>
        <v>41780</v>
      </c>
      <c r="N763">
        <f>Table8[[#This Row],[Shipped date]]-Table8[[#This Row],[order_date]]</f>
        <v>8</v>
      </c>
    </row>
    <row r="764" spans="1:14" x14ac:dyDescent="0.35">
      <c r="A764" s="2">
        <v>10535</v>
      </c>
      <c r="B764" s="11">
        <v>40</v>
      </c>
      <c r="C764" s="5">
        <v>18.399999999999999</v>
      </c>
      <c r="D764" s="8">
        <v>10</v>
      </c>
      <c r="E764" s="2" t="str">
        <f>_xlfn.XLOOKUP(B764,products[productID],products[productName],"Not available",0)</f>
        <v>Boston Crab Meat</v>
      </c>
      <c r="F764">
        <f>_xlfn.XLOOKUP(B764,products[productID],products[categoryID],"Not found",0)</f>
        <v>8</v>
      </c>
      <c r="G764" t="str">
        <f>_xlfn.XLOOKUP(F764,categories[categoryID],categories[categoryName],"not found",0)</f>
        <v>Seafood</v>
      </c>
      <c r="H764" s="4">
        <f>Table8[[#This Row],[Unit_price]]*Table8[[#This Row],[Quantity_sold]]</f>
        <v>184</v>
      </c>
      <c r="I764" t="str">
        <f>_xlfn.XLOOKUP(Table8[[#This Row],[orderId]],orders[orderID],orders[customerID],"not seen",0)</f>
        <v>ANTON</v>
      </c>
      <c r="J764">
        <f>_xlfn.XLOOKUP(Table8[[#This Row],[orderId]],orders[orderID],orders[employeeID],"not found",0)</f>
        <v>4</v>
      </c>
      <c r="K764" t="str">
        <f>_xlfn.XLOOKUP(Table8[[#This Row],[Employee_id]],employees[employeeID],employees[employeeName],"Not found",0)</f>
        <v>Margaret Peacock</v>
      </c>
      <c r="L764" s="1">
        <f>_xlfn.XLOOKUP(Table8[[#This Row],[orderId]],orders[orderID],orders[orderDate],"not found",0)</f>
        <v>41772</v>
      </c>
      <c r="M764" s="1">
        <f>VLOOKUP(Table8[[#This Row],[orderId]],orders[],6,0)</f>
        <v>41780</v>
      </c>
      <c r="N764">
        <f>Table8[[#This Row],[Shipped date]]-Table8[[#This Row],[order_date]]</f>
        <v>8</v>
      </c>
    </row>
    <row r="765" spans="1:14" x14ac:dyDescent="0.35">
      <c r="A765" s="3">
        <v>10535</v>
      </c>
      <c r="B765" s="12">
        <v>57</v>
      </c>
      <c r="C765" s="6">
        <v>19.5</v>
      </c>
      <c r="D765" s="9">
        <v>5</v>
      </c>
      <c r="E765" s="2" t="str">
        <f>_xlfn.XLOOKUP(B765,products[productID],products[productName],"Not available",0)</f>
        <v>Ravioli Angelo</v>
      </c>
      <c r="F765">
        <f>_xlfn.XLOOKUP(B765,products[productID],products[categoryID],"Not found",0)</f>
        <v>5</v>
      </c>
      <c r="G765" t="str">
        <f>_xlfn.XLOOKUP(F765,categories[categoryID],categories[categoryName],"not found",0)</f>
        <v>Grains &amp; Cereals</v>
      </c>
      <c r="H765" s="4">
        <f>Table8[[#This Row],[Unit_price]]*Table8[[#This Row],[Quantity_sold]]</f>
        <v>97.5</v>
      </c>
      <c r="I765" t="str">
        <f>_xlfn.XLOOKUP(Table8[[#This Row],[orderId]],orders[orderID],orders[customerID],"not seen",0)</f>
        <v>ANTON</v>
      </c>
      <c r="J765">
        <f>_xlfn.XLOOKUP(Table8[[#This Row],[orderId]],orders[orderID],orders[employeeID],"not found",0)</f>
        <v>4</v>
      </c>
      <c r="K765" t="str">
        <f>_xlfn.XLOOKUP(Table8[[#This Row],[Employee_id]],employees[employeeID],employees[employeeName],"Not found",0)</f>
        <v>Margaret Peacock</v>
      </c>
      <c r="L765" s="1">
        <f>_xlfn.XLOOKUP(Table8[[#This Row],[orderId]],orders[orderID],orders[orderDate],"not found",0)</f>
        <v>41772</v>
      </c>
      <c r="M765" s="1">
        <f>VLOOKUP(Table8[[#This Row],[orderId]],orders[],6,0)</f>
        <v>41780</v>
      </c>
      <c r="N765">
        <f>Table8[[#This Row],[Shipped date]]-Table8[[#This Row],[order_date]]</f>
        <v>8</v>
      </c>
    </row>
    <row r="766" spans="1:14" x14ac:dyDescent="0.35">
      <c r="A766" s="2">
        <v>10535</v>
      </c>
      <c r="B766" s="11">
        <v>59</v>
      </c>
      <c r="C766" s="5">
        <v>55</v>
      </c>
      <c r="D766" s="8">
        <v>15</v>
      </c>
      <c r="E766" s="2" t="str">
        <f>_xlfn.XLOOKUP(B766,products[productID],products[productName],"Not available",0)</f>
        <v>Raclette Courdavault</v>
      </c>
      <c r="F766">
        <f>_xlfn.XLOOKUP(B766,products[productID],products[categoryID],"Not found",0)</f>
        <v>4</v>
      </c>
      <c r="G766" t="str">
        <f>_xlfn.XLOOKUP(F766,categories[categoryID],categories[categoryName],"not found",0)</f>
        <v>Dairy Products</v>
      </c>
      <c r="H766" s="4">
        <f>Table8[[#This Row],[Unit_price]]*Table8[[#This Row],[Quantity_sold]]</f>
        <v>825</v>
      </c>
      <c r="I766" t="str">
        <f>_xlfn.XLOOKUP(Table8[[#This Row],[orderId]],orders[orderID],orders[customerID],"not seen",0)</f>
        <v>ANTON</v>
      </c>
      <c r="J766">
        <f>_xlfn.XLOOKUP(Table8[[#This Row],[orderId]],orders[orderID],orders[employeeID],"not found",0)</f>
        <v>4</v>
      </c>
      <c r="K766" t="str">
        <f>_xlfn.XLOOKUP(Table8[[#This Row],[Employee_id]],employees[employeeID],employees[employeeName],"Not found",0)</f>
        <v>Margaret Peacock</v>
      </c>
      <c r="L766" s="1">
        <f>_xlfn.XLOOKUP(Table8[[#This Row],[orderId]],orders[orderID],orders[orderDate],"not found",0)</f>
        <v>41772</v>
      </c>
      <c r="M766" s="1">
        <f>VLOOKUP(Table8[[#This Row],[orderId]],orders[],6,0)</f>
        <v>41780</v>
      </c>
      <c r="N766">
        <f>Table8[[#This Row],[Shipped date]]-Table8[[#This Row],[order_date]]</f>
        <v>8</v>
      </c>
    </row>
    <row r="767" spans="1:14" x14ac:dyDescent="0.35">
      <c r="A767" s="3">
        <v>10536</v>
      </c>
      <c r="B767" s="12">
        <v>12</v>
      </c>
      <c r="C767" s="6">
        <v>38</v>
      </c>
      <c r="D767" s="9">
        <v>15</v>
      </c>
      <c r="E767" s="2" t="str">
        <f>_xlfn.XLOOKUP(B767,products[productID],products[productName],"Not available",0)</f>
        <v>Queso Manchego La Pastora</v>
      </c>
      <c r="F767">
        <f>_xlfn.XLOOKUP(B767,products[productID],products[categoryID],"Not found",0)</f>
        <v>4</v>
      </c>
      <c r="G767" t="str">
        <f>_xlfn.XLOOKUP(F767,categories[categoryID],categories[categoryName],"not found",0)</f>
        <v>Dairy Products</v>
      </c>
      <c r="H767" s="4">
        <f>Table8[[#This Row],[Unit_price]]*Table8[[#This Row],[Quantity_sold]]</f>
        <v>570</v>
      </c>
      <c r="I767" t="str">
        <f>_xlfn.XLOOKUP(Table8[[#This Row],[orderId]],orders[orderID],orders[customerID],"not seen",0)</f>
        <v>LEHMS</v>
      </c>
      <c r="J767">
        <f>_xlfn.XLOOKUP(Table8[[#This Row],[orderId]],orders[orderID],orders[employeeID],"not found",0)</f>
        <v>3</v>
      </c>
      <c r="K767" t="str">
        <f>_xlfn.XLOOKUP(Table8[[#This Row],[Employee_id]],employees[employeeID],employees[employeeName],"Not found",0)</f>
        <v>Janet Leverling</v>
      </c>
      <c r="L767" s="1">
        <f>_xlfn.XLOOKUP(Table8[[#This Row],[orderId]],orders[orderID],orders[orderDate],"not found",0)</f>
        <v>41773</v>
      </c>
      <c r="M767" s="1">
        <f>VLOOKUP(Table8[[#This Row],[orderId]],orders[],6,0)</f>
        <v>41796</v>
      </c>
      <c r="N767">
        <f>Table8[[#This Row],[Shipped date]]-Table8[[#This Row],[order_date]]</f>
        <v>23</v>
      </c>
    </row>
    <row r="768" spans="1:14" x14ac:dyDescent="0.35">
      <c r="A768" s="2">
        <v>10536</v>
      </c>
      <c r="B768" s="11">
        <v>31</v>
      </c>
      <c r="C768" s="5">
        <v>12.5</v>
      </c>
      <c r="D768" s="8">
        <v>20</v>
      </c>
      <c r="E768" s="2" t="str">
        <f>_xlfn.XLOOKUP(B768,products[productID],products[productName],"Not available",0)</f>
        <v>Gorgonzola Telino</v>
      </c>
      <c r="F768">
        <f>_xlfn.XLOOKUP(B768,products[productID],products[categoryID],"Not found",0)</f>
        <v>4</v>
      </c>
      <c r="G768" t="str">
        <f>_xlfn.XLOOKUP(F768,categories[categoryID],categories[categoryName],"not found",0)</f>
        <v>Dairy Products</v>
      </c>
      <c r="H768" s="4">
        <f>Table8[[#This Row],[Unit_price]]*Table8[[#This Row],[Quantity_sold]]</f>
        <v>250</v>
      </c>
      <c r="I768" t="str">
        <f>_xlfn.XLOOKUP(Table8[[#This Row],[orderId]],orders[orderID],orders[customerID],"not seen",0)</f>
        <v>LEHMS</v>
      </c>
      <c r="J768">
        <f>_xlfn.XLOOKUP(Table8[[#This Row],[orderId]],orders[orderID],orders[employeeID],"not found",0)</f>
        <v>3</v>
      </c>
      <c r="K768" t="str">
        <f>_xlfn.XLOOKUP(Table8[[#This Row],[Employee_id]],employees[employeeID],employees[employeeName],"Not found",0)</f>
        <v>Janet Leverling</v>
      </c>
      <c r="L768" s="1">
        <f>_xlfn.XLOOKUP(Table8[[#This Row],[orderId]],orders[orderID],orders[orderDate],"not found",0)</f>
        <v>41773</v>
      </c>
      <c r="M768" s="1">
        <f>VLOOKUP(Table8[[#This Row],[orderId]],orders[],6,0)</f>
        <v>41796</v>
      </c>
      <c r="N768">
        <f>Table8[[#This Row],[Shipped date]]-Table8[[#This Row],[order_date]]</f>
        <v>23</v>
      </c>
    </row>
    <row r="769" spans="1:14" x14ac:dyDescent="0.35">
      <c r="A769" s="3">
        <v>10536</v>
      </c>
      <c r="B769" s="12">
        <v>33</v>
      </c>
      <c r="C769" s="6">
        <v>2.5</v>
      </c>
      <c r="D769" s="9">
        <v>30</v>
      </c>
      <c r="E769" s="2" t="str">
        <f>_xlfn.XLOOKUP(B769,products[productID],products[productName],"Not available",0)</f>
        <v>Geitost</v>
      </c>
      <c r="F769">
        <f>_xlfn.XLOOKUP(B769,products[productID],products[categoryID],"Not found",0)</f>
        <v>4</v>
      </c>
      <c r="G769" t="str">
        <f>_xlfn.XLOOKUP(F769,categories[categoryID],categories[categoryName],"not found",0)</f>
        <v>Dairy Products</v>
      </c>
      <c r="H769" s="4">
        <f>Table8[[#This Row],[Unit_price]]*Table8[[#This Row],[Quantity_sold]]</f>
        <v>75</v>
      </c>
      <c r="I769" t="str">
        <f>_xlfn.XLOOKUP(Table8[[#This Row],[orderId]],orders[orderID],orders[customerID],"not seen",0)</f>
        <v>LEHMS</v>
      </c>
      <c r="J769">
        <f>_xlfn.XLOOKUP(Table8[[#This Row],[orderId]],orders[orderID],orders[employeeID],"not found",0)</f>
        <v>3</v>
      </c>
      <c r="K769" t="str">
        <f>_xlfn.XLOOKUP(Table8[[#This Row],[Employee_id]],employees[employeeID],employees[employeeName],"Not found",0)</f>
        <v>Janet Leverling</v>
      </c>
      <c r="L769" s="1">
        <f>_xlfn.XLOOKUP(Table8[[#This Row],[orderId]],orders[orderID],orders[orderDate],"not found",0)</f>
        <v>41773</v>
      </c>
      <c r="M769" s="1">
        <f>VLOOKUP(Table8[[#This Row],[orderId]],orders[],6,0)</f>
        <v>41796</v>
      </c>
      <c r="N769">
        <f>Table8[[#This Row],[Shipped date]]-Table8[[#This Row],[order_date]]</f>
        <v>23</v>
      </c>
    </row>
    <row r="770" spans="1:14" x14ac:dyDescent="0.35">
      <c r="A770" s="2">
        <v>10536</v>
      </c>
      <c r="B770" s="11">
        <v>60</v>
      </c>
      <c r="C770" s="5">
        <v>34</v>
      </c>
      <c r="D770" s="8">
        <v>35</v>
      </c>
      <c r="E770" s="2" t="str">
        <f>_xlfn.XLOOKUP(B770,products[productID],products[productName],"Not available",0)</f>
        <v>Camembert Pierrot</v>
      </c>
      <c r="F770">
        <f>_xlfn.XLOOKUP(B770,products[productID],products[categoryID],"Not found",0)</f>
        <v>4</v>
      </c>
      <c r="G770" t="str">
        <f>_xlfn.XLOOKUP(F770,categories[categoryID],categories[categoryName],"not found",0)</f>
        <v>Dairy Products</v>
      </c>
      <c r="H770" s="4">
        <f>Table8[[#This Row],[Unit_price]]*Table8[[#This Row],[Quantity_sold]]</f>
        <v>1190</v>
      </c>
      <c r="I770" t="str">
        <f>_xlfn.XLOOKUP(Table8[[#This Row],[orderId]],orders[orderID],orders[customerID],"not seen",0)</f>
        <v>LEHMS</v>
      </c>
      <c r="J770">
        <f>_xlfn.XLOOKUP(Table8[[#This Row],[orderId]],orders[orderID],orders[employeeID],"not found",0)</f>
        <v>3</v>
      </c>
      <c r="K770" t="str">
        <f>_xlfn.XLOOKUP(Table8[[#This Row],[Employee_id]],employees[employeeID],employees[employeeName],"Not found",0)</f>
        <v>Janet Leverling</v>
      </c>
      <c r="L770" s="1">
        <f>_xlfn.XLOOKUP(Table8[[#This Row],[orderId]],orders[orderID],orders[orderDate],"not found",0)</f>
        <v>41773</v>
      </c>
      <c r="M770" s="1">
        <f>VLOOKUP(Table8[[#This Row],[orderId]],orders[],6,0)</f>
        <v>41796</v>
      </c>
      <c r="N770">
        <f>Table8[[#This Row],[Shipped date]]-Table8[[#This Row],[order_date]]</f>
        <v>23</v>
      </c>
    </row>
    <row r="771" spans="1:14" x14ac:dyDescent="0.35">
      <c r="A771" s="3">
        <v>10537</v>
      </c>
      <c r="B771" s="12">
        <v>31</v>
      </c>
      <c r="C771" s="6">
        <v>12.5</v>
      </c>
      <c r="D771" s="9">
        <v>30</v>
      </c>
      <c r="E771" s="2" t="str">
        <f>_xlfn.XLOOKUP(B771,products[productID],products[productName],"Not available",0)</f>
        <v>Gorgonzola Telino</v>
      </c>
      <c r="F771">
        <f>_xlfn.XLOOKUP(B771,products[productID],products[categoryID],"Not found",0)</f>
        <v>4</v>
      </c>
      <c r="G771" t="str">
        <f>_xlfn.XLOOKUP(F771,categories[categoryID],categories[categoryName],"not found",0)</f>
        <v>Dairy Products</v>
      </c>
      <c r="H771" s="4">
        <f>Table8[[#This Row],[Unit_price]]*Table8[[#This Row],[Quantity_sold]]</f>
        <v>375</v>
      </c>
      <c r="I771" t="str">
        <f>_xlfn.XLOOKUP(Table8[[#This Row],[orderId]],orders[orderID],orders[customerID],"not seen",0)</f>
        <v>RICSU</v>
      </c>
      <c r="J771">
        <f>_xlfn.XLOOKUP(Table8[[#This Row],[orderId]],orders[orderID],orders[employeeID],"not found",0)</f>
        <v>1</v>
      </c>
      <c r="K771" t="str">
        <f>_xlfn.XLOOKUP(Table8[[#This Row],[Employee_id]],employees[employeeID],employees[employeeName],"Not found",0)</f>
        <v>Nancy Davolio</v>
      </c>
      <c r="L771" s="1">
        <f>_xlfn.XLOOKUP(Table8[[#This Row],[orderId]],orders[orderID],orders[orderDate],"not found",0)</f>
        <v>41773</v>
      </c>
      <c r="M771" s="1">
        <f>VLOOKUP(Table8[[#This Row],[orderId]],orders[],6,0)</f>
        <v>41778</v>
      </c>
      <c r="N771">
        <f>Table8[[#This Row],[Shipped date]]-Table8[[#This Row],[order_date]]</f>
        <v>5</v>
      </c>
    </row>
    <row r="772" spans="1:14" x14ac:dyDescent="0.35">
      <c r="A772" s="2">
        <v>10537</v>
      </c>
      <c r="B772" s="11">
        <v>51</v>
      </c>
      <c r="C772" s="5">
        <v>53</v>
      </c>
      <c r="D772" s="8">
        <v>6</v>
      </c>
      <c r="E772" s="2" t="str">
        <f>_xlfn.XLOOKUP(B772,products[productID],products[productName],"Not available",0)</f>
        <v>Manjimup Dried Apples</v>
      </c>
      <c r="F772">
        <f>_xlfn.XLOOKUP(B772,products[productID],products[categoryID],"Not found",0)</f>
        <v>7</v>
      </c>
      <c r="G772" t="str">
        <f>_xlfn.XLOOKUP(F772,categories[categoryID],categories[categoryName],"not found",0)</f>
        <v>Produce</v>
      </c>
      <c r="H772" s="4">
        <f>Table8[[#This Row],[Unit_price]]*Table8[[#This Row],[Quantity_sold]]</f>
        <v>318</v>
      </c>
      <c r="I772" t="str">
        <f>_xlfn.XLOOKUP(Table8[[#This Row],[orderId]],orders[orderID],orders[customerID],"not seen",0)</f>
        <v>RICSU</v>
      </c>
      <c r="J772">
        <f>_xlfn.XLOOKUP(Table8[[#This Row],[orderId]],orders[orderID],orders[employeeID],"not found",0)</f>
        <v>1</v>
      </c>
      <c r="K772" t="str">
        <f>_xlfn.XLOOKUP(Table8[[#This Row],[Employee_id]],employees[employeeID],employees[employeeName],"Not found",0)</f>
        <v>Nancy Davolio</v>
      </c>
      <c r="L772" s="1">
        <f>_xlfn.XLOOKUP(Table8[[#This Row],[orderId]],orders[orderID],orders[orderDate],"not found",0)</f>
        <v>41773</v>
      </c>
      <c r="M772" s="1">
        <f>VLOOKUP(Table8[[#This Row],[orderId]],orders[],6,0)</f>
        <v>41778</v>
      </c>
      <c r="N772">
        <f>Table8[[#This Row],[Shipped date]]-Table8[[#This Row],[order_date]]</f>
        <v>5</v>
      </c>
    </row>
    <row r="773" spans="1:14" x14ac:dyDescent="0.35">
      <c r="A773" s="3">
        <v>10537</v>
      </c>
      <c r="B773" s="12">
        <v>58</v>
      </c>
      <c r="C773" s="6">
        <v>13.25</v>
      </c>
      <c r="D773" s="9">
        <v>20</v>
      </c>
      <c r="E773" s="2" t="str">
        <f>_xlfn.XLOOKUP(B773,products[productID],products[productName],"Not available",0)</f>
        <v>Escargots de Bourgogne</v>
      </c>
      <c r="F773">
        <f>_xlfn.XLOOKUP(B773,products[productID],products[categoryID],"Not found",0)</f>
        <v>8</v>
      </c>
      <c r="G773" t="str">
        <f>_xlfn.XLOOKUP(F773,categories[categoryID],categories[categoryName],"not found",0)</f>
        <v>Seafood</v>
      </c>
      <c r="H773" s="4">
        <f>Table8[[#This Row],[Unit_price]]*Table8[[#This Row],[Quantity_sold]]</f>
        <v>265</v>
      </c>
      <c r="I773" t="str">
        <f>_xlfn.XLOOKUP(Table8[[#This Row],[orderId]],orders[orderID],orders[customerID],"not seen",0)</f>
        <v>RICSU</v>
      </c>
      <c r="J773">
        <f>_xlfn.XLOOKUP(Table8[[#This Row],[orderId]],orders[orderID],orders[employeeID],"not found",0)</f>
        <v>1</v>
      </c>
      <c r="K773" t="str">
        <f>_xlfn.XLOOKUP(Table8[[#This Row],[Employee_id]],employees[employeeID],employees[employeeName],"Not found",0)</f>
        <v>Nancy Davolio</v>
      </c>
      <c r="L773" s="1">
        <f>_xlfn.XLOOKUP(Table8[[#This Row],[orderId]],orders[orderID],orders[orderDate],"not found",0)</f>
        <v>41773</v>
      </c>
      <c r="M773" s="1">
        <f>VLOOKUP(Table8[[#This Row],[orderId]],orders[],6,0)</f>
        <v>41778</v>
      </c>
      <c r="N773">
        <f>Table8[[#This Row],[Shipped date]]-Table8[[#This Row],[order_date]]</f>
        <v>5</v>
      </c>
    </row>
    <row r="774" spans="1:14" x14ac:dyDescent="0.35">
      <c r="A774" s="2">
        <v>10537</v>
      </c>
      <c r="B774" s="11">
        <v>72</v>
      </c>
      <c r="C774" s="5">
        <v>34.799999999999997</v>
      </c>
      <c r="D774" s="8">
        <v>21</v>
      </c>
      <c r="E774" s="2" t="str">
        <f>_xlfn.XLOOKUP(B774,products[productID],products[productName],"Not available",0)</f>
        <v>Mozzarella di Giovanni</v>
      </c>
      <c r="F774">
        <f>_xlfn.XLOOKUP(B774,products[productID],products[categoryID],"Not found",0)</f>
        <v>4</v>
      </c>
      <c r="G774" t="str">
        <f>_xlfn.XLOOKUP(F774,categories[categoryID],categories[categoryName],"not found",0)</f>
        <v>Dairy Products</v>
      </c>
      <c r="H774" s="4">
        <f>Table8[[#This Row],[Unit_price]]*Table8[[#This Row],[Quantity_sold]]</f>
        <v>730.8</v>
      </c>
      <c r="I774" t="str">
        <f>_xlfn.XLOOKUP(Table8[[#This Row],[orderId]],orders[orderID],orders[customerID],"not seen",0)</f>
        <v>RICSU</v>
      </c>
      <c r="J774">
        <f>_xlfn.XLOOKUP(Table8[[#This Row],[orderId]],orders[orderID],orders[employeeID],"not found",0)</f>
        <v>1</v>
      </c>
      <c r="K774" t="str">
        <f>_xlfn.XLOOKUP(Table8[[#This Row],[Employee_id]],employees[employeeID],employees[employeeName],"Not found",0)</f>
        <v>Nancy Davolio</v>
      </c>
      <c r="L774" s="1">
        <f>_xlfn.XLOOKUP(Table8[[#This Row],[orderId]],orders[orderID],orders[orderDate],"not found",0)</f>
        <v>41773</v>
      </c>
      <c r="M774" s="1">
        <f>VLOOKUP(Table8[[#This Row],[orderId]],orders[],6,0)</f>
        <v>41778</v>
      </c>
      <c r="N774">
        <f>Table8[[#This Row],[Shipped date]]-Table8[[#This Row],[order_date]]</f>
        <v>5</v>
      </c>
    </row>
    <row r="775" spans="1:14" x14ac:dyDescent="0.35">
      <c r="A775" s="3">
        <v>10537</v>
      </c>
      <c r="B775" s="12">
        <v>73</v>
      </c>
      <c r="C775" s="6">
        <v>15</v>
      </c>
      <c r="D775" s="9">
        <v>9</v>
      </c>
      <c r="E775" s="2" t="str">
        <f>_xlfn.XLOOKUP(B775,products[productID],products[productName],"Not available",0)</f>
        <v>Röd Kaviar</v>
      </c>
      <c r="F775">
        <f>_xlfn.XLOOKUP(B775,products[productID],products[categoryID],"Not found",0)</f>
        <v>8</v>
      </c>
      <c r="G775" t="str">
        <f>_xlfn.XLOOKUP(F775,categories[categoryID],categories[categoryName],"not found",0)</f>
        <v>Seafood</v>
      </c>
      <c r="H775" s="4">
        <f>Table8[[#This Row],[Unit_price]]*Table8[[#This Row],[Quantity_sold]]</f>
        <v>135</v>
      </c>
      <c r="I775" t="str">
        <f>_xlfn.XLOOKUP(Table8[[#This Row],[orderId]],orders[orderID],orders[customerID],"not seen",0)</f>
        <v>RICSU</v>
      </c>
      <c r="J775">
        <f>_xlfn.XLOOKUP(Table8[[#This Row],[orderId]],orders[orderID],orders[employeeID],"not found",0)</f>
        <v>1</v>
      </c>
      <c r="K775" t="str">
        <f>_xlfn.XLOOKUP(Table8[[#This Row],[Employee_id]],employees[employeeID],employees[employeeName],"Not found",0)</f>
        <v>Nancy Davolio</v>
      </c>
      <c r="L775" s="1">
        <f>_xlfn.XLOOKUP(Table8[[#This Row],[orderId]],orders[orderID],orders[orderDate],"not found",0)</f>
        <v>41773</v>
      </c>
      <c r="M775" s="1">
        <f>VLOOKUP(Table8[[#This Row],[orderId]],orders[],6,0)</f>
        <v>41778</v>
      </c>
      <c r="N775">
        <f>Table8[[#This Row],[Shipped date]]-Table8[[#This Row],[order_date]]</f>
        <v>5</v>
      </c>
    </row>
    <row r="776" spans="1:14" x14ac:dyDescent="0.35">
      <c r="A776" s="2">
        <v>10538</v>
      </c>
      <c r="B776" s="11">
        <v>70</v>
      </c>
      <c r="C776" s="5">
        <v>15</v>
      </c>
      <c r="D776" s="8">
        <v>7</v>
      </c>
      <c r="E776" s="2" t="str">
        <f>_xlfn.XLOOKUP(B776,products[productID],products[productName],"Not available",0)</f>
        <v>Outback Lager</v>
      </c>
      <c r="F776">
        <f>_xlfn.XLOOKUP(B776,products[productID],products[categoryID],"Not found",0)</f>
        <v>1</v>
      </c>
      <c r="G776" t="str">
        <f>_xlfn.XLOOKUP(F776,categories[categoryID],categories[categoryName],"not found",0)</f>
        <v>Beverages</v>
      </c>
      <c r="H776" s="4">
        <f>Table8[[#This Row],[Unit_price]]*Table8[[#This Row],[Quantity_sold]]</f>
        <v>105</v>
      </c>
      <c r="I776" t="str">
        <f>_xlfn.XLOOKUP(Table8[[#This Row],[orderId]],orders[orderID],orders[customerID],"not seen",0)</f>
        <v>BSBEV</v>
      </c>
      <c r="J776">
        <f>_xlfn.XLOOKUP(Table8[[#This Row],[orderId]],orders[orderID],orders[employeeID],"not found",0)</f>
        <v>9</v>
      </c>
      <c r="K776" t="str">
        <f>_xlfn.XLOOKUP(Table8[[#This Row],[Employee_id]],employees[employeeID],employees[employeeName],"Not found",0)</f>
        <v>Anne Dodsworth</v>
      </c>
      <c r="L776" s="1">
        <f>_xlfn.XLOOKUP(Table8[[#This Row],[orderId]],orders[orderID],orders[orderDate],"not found",0)</f>
        <v>41774</v>
      </c>
      <c r="M776" s="1">
        <f>VLOOKUP(Table8[[#This Row],[orderId]],orders[],6,0)</f>
        <v>41775</v>
      </c>
      <c r="N776">
        <f>Table8[[#This Row],[Shipped date]]-Table8[[#This Row],[order_date]]</f>
        <v>1</v>
      </c>
    </row>
    <row r="777" spans="1:14" x14ac:dyDescent="0.35">
      <c r="A777" s="3">
        <v>10538</v>
      </c>
      <c r="B777" s="12">
        <v>72</v>
      </c>
      <c r="C777" s="6">
        <v>34.799999999999997</v>
      </c>
      <c r="D777" s="9">
        <v>1</v>
      </c>
      <c r="E777" s="2" t="str">
        <f>_xlfn.XLOOKUP(B777,products[productID],products[productName],"Not available",0)</f>
        <v>Mozzarella di Giovanni</v>
      </c>
      <c r="F777">
        <f>_xlfn.XLOOKUP(B777,products[productID],products[categoryID],"Not found",0)</f>
        <v>4</v>
      </c>
      <c r="G777" t="str">
        <f>_xlfn.XLOOKUP(F777,categories[categoryID],categories[categoryName],"not found",0)</f>
        <v>Dairy Products</v>
      </c>
      <c r="H777" s="4">
        <f>Table8[[#This Row],[Unit_price]]*Table8[[#This Row],[Quantity_sold]]</f>
        <v>34.799999999999997</v>
      </c>
      <c r="I777" t="str">
        <f>_xlfn.XLOOKUP(Table8[[#This Row],[orderId]],orders[orderID],orders[customerID],"not seen",0)</f>
        <v>BSBEV</v>
      </c>
      <c r="J777">
        <f>_xlfn.XLOOKUP(Table8[[#This Row],[orderId]],orders[orderID],orders[employeeID],"not found",0)</f>
        <v>9</v>
      </c>
      <c r="K777" t="str">
        <f>_xlfn.XLOOKUP(Table8[[#This Row],[Employee_id]],employees[employeeID],employees[employeeName],"Not found",0)</f>
        <v>Anne Dodsworth</v>
      </c>
      <c r="L777" s="1">
        <f>_xlfn.XLOOKUP(Table8[[#This Row],[orderId]],orders[orderID],orders[orderDate],"not found",0)</f>
        <v>41774</v>
      </c>
      <c r="M777" s="1">
        <f>VLOOKUP(Table8[[#This Row],[orderId]],orders[],6,0)</f>
        <v>41775</v>
      </c>
      <c r="N777">
        <f>Table8[[#This Row],[Shipped date]]-Table8[[#This Row],[order_date]]</f>
        <v>1</v>
      </c>
    </row>
    <row r="778" spans="1:14" x14ac:dyDescent="0.35">
      <c r="A778" s="2">
        <v>10539</v>
      </c>
      <c r="B778" s="11">
        <v>13</v>
      </c>
      <c r="C778" s="5">
        <v>6</v>
      </c>
      <c r="D778" s="8">
        <v>8</v>
      </c>
      <c r="E778" s="2" t="str">
        <f>_xlfn.XLOOKUP(B778,products[productID],products[productName],"Not available",0)</f>
        <v>Konbu</v>
      </c>
      <c r="F778">
        <f>_xlfn.XLOOKUP(B778,products[productID],products[categoryID],"Not found",0)</f>
        <v>8</v>
      </c>
      <c r="G778" t="str">
        <f>_xlfn.XLOOKUP(F778,categories[categoryID],categories[categoryName],"not found",0)</f>
        <v>Seafood</v>
      </c>
      <c r="H778" s="4">
        <f>Table8[[#This Row],[Unit_price]]*Table8[[#This Row],[Quantity_sold]]</f>
        <v>48</v>
      </c>
      <c r="I778" t="str">
        <f>_xlfn.XLOOKUP(Table8[[#This Row],[orderId]],orders[orderID],orders[customerID],"not seen",0)</f>
        <v>BSBEV</v>
      </c>
      <c r="J778">
        <f>_xlfn.XLOOKUP(Table8[[#This Row],[orderId]],orders[orderID],orders[employeeID],"not found",0)</f>
        <v>6</v>
      </c>
      <c r="K778" t="str">
        <f>_xlfn.XLOOKUP(Table8[[#This Row],[Employee_id]],employees[employeeID],employees[employeeName],"Not found",0)</f>
        <v>Michael Suyama</v>
      </c>
      <c r="L778" s="1">
        <f>_xlfn.XLOOKUP(Table8[[#This Row],[orderId]],orders[orderID],orders[orderDate],"not found",0)</f>
        <v>41775</v>
      </c>
      <c r="M778" s="1">
        <f>VLOOKUP(Table8[[#This Row],[orderId]],orders[],6,0)</f>
        <v>41782</v>
      </c>
      <c r="N778">
        <f>Table8[[#This Row],[Shipped date]]-Table8[[#This Row],[order_date]]</f>
        <v>7</v>
      </c>
    </row>
    <row r="779" spans="1:14" x14ac:dyDescent="0.35">
      <c r="A779" s="3">
        <v>10539</v>
      </c>
      <c r="B779" s="12">
        <v>21</v>
      </c>
      <c r="C779" s="6">
        <v>10</v>
      </c>
      <c r="D779" s="9">
        <v>15</v>
      </c>
      <c r="E779" s="2" t="str">
        <f>_xlfn.XLOOKUP(B779,products[productID],products[productName],"Not available",0)</f>
        <v>Sir Rodney's Scones</v>
      </c>
      <c r="F779">
        <f>_xlfn.XLOOKUP(B779,products[productID],products[categoryID],"Not found",0)</f>
        <v>3</v>
      </c>
      <c r="G779" t="str">
        <f>_xlfn.XLOOKUP(F779,categories[categoryID],categories[categoryName],"not found",0)</f>
        <v>Confections</v>
      </c>
      <c r="H779" s="4">
        <f>Table8[[#This Row],[Unit_price]]*Table8[[#This Row],[Quantity_sold]]</f>
        <v>150</v>
      </c>
      <c r="I779" t="str">
        <f>_xlfn.XLOOKUP(Table8[[#This Row],[orderId]],orders[orderID],orders[customerID],"not seen",0)</f>
        <v>BSBEV</v>
      </c>
      <c r="J779">
        <f>_xlfn.XLOOKUP(Table8[[#This Row],[orderId]],orders[orderID],orders[employeeID],"not found",0)</f>
        <v>6</v>
      </c>
      <c r="K779" t="str">
        <f>_xlfn.XLOOKUP(Table8[[#This Row],[Employee_id]],employees[employeeID],employees[employeeName],"Not found",0)</f>
        <v>Michael Suyama</v>
      </c>
      <c r="L779" s="1">
        <f>_xlfn.XLOOKUP(Table8[[#This Row],[orderId]],orders[orderID],orders[orderDate],"not found",0)</f>
        <v>41775</v>
      </c>
      <c r="M779" s="1">
        <f>VLOOKUP(Table8[[#This Row],[orderId]],orders[],6,0)</f>
        <v>41782</v>
      </c>
      <c r="N779">
        <f>Table8[[#This Row],[Shipped date]]-Table8[[#This Row],[order_date]]</f>
        <v>7</v>
      </c>
    </row>
    <row r="780" spans="1:14" x14ac:dyDescent="0.35">
      <c r="A780" s="2">
        <v>10539</v>
      </c>
      <c r="B780" s="11">
        <v>33</v>
      </c>
      <c r="C780" s="5">
        <v>2.5</v>
      </c>
      <c r="D780" s="8">
        <v>15</v>
      </c>
      <c r="E780" s="2" t="str">
        <f>_xlfn.XLOOKUP(B780,products[productID],products[productName],"Not available",0)</f>
        <v>Geitost</v>
      </c>
      <c r="F780">
        <f>_xlfn.XLOOKUP(B780,products[productID],products[categoryID],"Not found",0)</f>
        <v>4</v>
      </c>
      <c r="G780" t="str">
        <f>_xlfn.XLOOKUP(F780,categories[categoryID],categories[categoryName],"not found",0)</f>
        <v>Dairy Products</v>
      </c>
      <c r="H780" s="4">
        <f>Table8[[#This Row],[Unit_price]]*Table8[[#This Row],[Quantity_sold]]</f>
        <v>37.5</v>
      </c>
      <c r="I780" t="str">
        <f>_xlfn.XLOOKUP(Table8[[#This Row],[orderId]],orders[orderID],orders[customerID],"not seen",0)</f>
        <v>BSBEV</v>
      </c>
      <c r="J780">
        <f>_xlfn.XLOOKUP(Table8[[#This Row],[orderId]],orders[orderID],orders[employeeID],"not found",0)</f>
        <v>6</v>
      </c>
      <c r="K780" t="str">
        <f>_xlfn.XLOOKUP(Table8[[#This Row],[Employee_id]],employees[employeeID],employees[employeeName],"Not found",0)</f>
        <v>Michael Suyama</v>
      </c>
      <c r="L780" s="1">
        <f>_xlfn.XLOOKUP(Table8[[#This Row],[orderId]],orders[orderID],orders[orderDate],"not found",0)</f>
        <v>41775</v>
      </c>
      <c r="M780" s="1">
        <f>VLOOKUP(Table8[[#This Row],[orderId]],orders[],6,0)</f>
        <v>41782</v>
      </c>
      <c r="N780">
        <f>Table8[[#This Row],[Shipped date]]-Table8[[#This Row],[order_date]]</f>
        <v>7</v>
      </c>
    </row>
    <row r="781" spans="1:14" x14ac:dyDescent="0.35">
      <c r="A781" s="3">
        <v>10539</v>
      </c>
      <c r="B781" s="12">
        <v>49</v>
      </c>
      <c r="C781" s="6">
        <v>20</v>
      </c>
      <c r="D781" s="9">
        <v>6</v>
      </c>
      <c r="E781" s="2" t="str">
        <f>_xlfn.XLOOKUP(B781,products[productID],products[productName],"Not available",0)</f>
        <v>Maxilaku</v>
      </c>
      <c r="F781">
        <f>_xlfn.XLOOKUP(B781,products[productID],products[categoryID],"Not found",0)</f>
        <v>3</v>
      </c>
      <c r="G781" t="str">
        <f>_xlfn.XLOOKUP(F781,categories[categoryID],categories[categoryName],"not found",0)</f>
        <v>Confections</v>
      </c>
      <c r="H781" s="4">
        <f>Table8[[#This Row],[Unit_price]]*Table8[[#This Row],[Quantity_sold]]</f>
        <v>120</v>
      </c>
      <c r="I781" t="str">
        <f>_xlfn.XLOOKUP(Table8[[#This Row],[orderId]],orders[orderID],orders[customerID],"not seen",0)</f>
        <v>BSBEV</v>
      </c>
      <c r="J781">
        <f>_xlfn.XLOOKUP(Table8[[#This Row],[orderId]],orders[orderID],orders[employeeID],"not found",0)</f>
        <v>6</v>
      </c>
      <c r="K781" t="str">
        <f>_xlfn.XLOOKUP(Table8[[#This Row],[Employee_id]],employees[employeeID],employees[employeeName],"Not found",0)</f>
        <v>Michael Suyama</v>
      </c>
      <c r="L781" s="1">
        <f>_xlfn.XLOOKUP(Table8[[#This Row],[orderId]],orders[orderID],orders[orderDate],"not found",0)</f>
        <v>41775</v>
      </c>
      <c r="M781" s="1">
        <f>VLOOKUP(Table8[[#This Row],[orderId]],orders[],6,0)</f>
        <v>41782</v>
      </c>
      <c r="N781">
        <f>Table8[[#This Row],[Shipped date]]-Table8[[#This Row],[order_date]]</f>
        <v>7</v>
      </c>
    </row>
    <row r="782" spans="1:14" x14ac:dyDescent="0.35">
      <c r="A782" s="2">
        <v>10540</v>
      </c>
      <c r="B782" s="11">
        <v>3</v>
      </c>
      <c r="C782" s="5">
        <v>10</v>
      </c>
      <c r="D782" s="8">
        <v>60</v>
      </c>
      <c r="E782" s="2" t="str">
        <f>_xlfn.XLOOKUP(B782,products[productID],products[productName],"Not available",0)</f>
        <v>Aniseed Syrup</v>
      </c>
      <c r="F782">
        <f>_xlfn.XLOOKUP(B782,products[productID],products[categoryID],"Not found",0)</f>
        <v>2</v>
      </c>
      <c r="G782" t="str">
        <f>_xlfn.XLOOKUP(F782,categories[categoryID],categories[categoryName],"not found",0)</f>
        <v>Condiments</v>
      </c>
      <c r="H782" s="4">
        <f>Table8[[#This Row],[Unit_price]]*Table8[[#This Row],[Quantity_sold]]</f>
        <v>600</v>
      </c>
      <c r="I782" t="str">
        <f>_xlfn.XLOOKUP(Table8[[#This Row],[orderId]],orders[orderID],orders[customerID],"not seen",0)</f>
        <v>QUICK</v>
      </c>
      <c r="J782">
        <f>_xlfn.XLOOKUP(Table8[[#This Row],[orderId]],orders[orderID],orders[employeeID],"not found",0)</f>
        <v>3</v>
      </c>
      <c r="K782" t="str">
        <f>_xlfn.XLOOKUP(Table8[[#This Row],[Employee_id]],employees[employeeID],employees[employeeName],"Not found",0)</f>
        <v>Janet Leverling</v>
      </c>
      <c r="L782" s="1">
        <f>_xlfn.XLOOKUP(Table8[[#This Row],[orderId]],orders[orderID],orders[orderDate],"not found",0)</f>
        <v>41778</v>
      </c>
      <c r="M782" s="1">
        <f>VLOOKUP(Table8[[#This Row],[orderId]],orders[],6,0)</f>
        <v>41803</v>
      </c>
      <c r="N782">
        <f>Table8[[#This Row],[Shipped date]]-Table8[[#This Row],[order_date]]</f>
        <v>25</v>
      </c>
    </row>
    <row r="783" spans="1:14" x14ac:dyDescent="0.35">
      <c r="A783" s="3">
        <v>10540</v>
      </c>
      <c r="B783" s="12">
        <v>26</v>
      </c>
      <c r="C783" s="6">
        <v>31.23</v>
      </c>
      <c r="D783" s="9">
        <v>40</v>
      </c>
      <c r="E783" s="2" t="str">
        <f>_xlfn.XLOOKUP(B783,products[productID],products[productName],"Not available",0)</f>
        <v>Gumbär Gummibärchen</v>
      </c>
      <c r="F783">
        <f>_xlfn.XLOOKUP(B783,products[productID],products[categoryID],"Not found",0)</f>
        <v>3</v>
      </c>
      <c r="G783" t="str">
        <f>_xlfn.XLOOKUP(F783,categories[categoryID],categories[categoryName],"not found",0)</f>
        <v>Confections</v>
      </c>
      <c r="H783" s="4">
        <f>Table8[[#This Row],[Unit_price]]*Table8[[#This Row],[Quantity_sold]]</f>
        <v>1249.2</v>
      </c>
      <c r="I783" t="str">
        <f>_xlfn.XLOOKUP(Table8[[#This Row],[orderId]],orders[orderID],orders[customerID],"not seen",0)</f>
        <v>QUICK</v>
      </c>
      <c r="J783">
        <f>_xlfn.XLOOKUP(Table8[[#This Row],[orderId]],orders[orderID],orders[employeeID],"not found",0)</f>
        <v>3</v>
      </c>
      <c r="K783" t="str">
        <f>_xlfn.XLOOKUP(Table8[[#This Row],[Employee_id]],employees[employeeID],employees[employeeName],"Not found",0)</f>
        <v>Janet Leverling</v>
      </c>
      <c r="L783" s="1">
        <f>_xlfn.XLOOKUP(Table8[[#This Row],[orderId]],orders[orderID],orders[orderDate],"not found",0)</f>
        <v>41778</v>
      </c>
      <c r="M783" s="1">
        <f>VLOOKUP(Table8[[#This Row],[orderId]],orders[],6,0)</f>
        <v>41803</v>
      </c>
      <c r="N783">
        <f>Table8[[#This Row],[Shipped date]]-Table8[[#This Row],[order_date]]</f>
        <v>25</v>
      </c>
    </row>
    <row r="784" spans="1:14" x14ac:dyDescent="0.35">
      <c r="A784" s="2">
        <v>10540</v>
      </c>
      <c r="B784" s="11">
        <v>38</v>
      </c>
      <c r="C784" s="5">
        <v>263.5</v>
      </c>
      <c r="D784" s="8">
        <v>30</v>
      </c>
      <c r="E784" s="2" t="str">
        <f>_xlfn.XLOOKUP(B784,products[productID],products[productName],"Not available",0)</f>
        <v>Côte de Blaye</v>
      </c>
      <c r="F784">
        <f>_xlfn.XLOOKUP(B784,products[productID],products[categoryID],"Not found",0)</f>
        <v>1</v>
      </c>
      <c r="G784" t="str">
        <f>_xlfn.XLOOKUP(F784,categories[categoryID],categories[categoryName],"not found",0)</f>
        <v>Beverages</v>
      </c>
      <c r="H784" s="4">
        <f>Table8[[#This Row],[Unit_price]]*Table8[[#This Row],[Quantity_sold]]</f>
        <v>7905</v>
      </c>
      <c r="I784" t="str">
        <f>_xlfn.XLOOKUP(Table8[[#This Row],[orderId]],orders[orderID],orders[customerID],"not seen",0)</f>
        <v>QUICK</v>
      </c>
      <c r="J784">
        <f>_xlfn.XLOOKUP(Table8[[#This Row],[orderId]],orders[orderID],orders[employeeID],"not found",0)</f>
        <v>3</v>
      </c>
      <c r="K784" t="str">
        <f>_xlfn.XLOOKUP(Table8[[#This Row],[Employee_id]],employees[employeeID],employees[employeeName],"Not found",0)</f>
        <v>Janet Leverling</v>
      </c>
      <c r="L784" s="1">
        <f>_xlfn.XLOOKUP(Table8[[#This Row],[orderId]],orders[orderID],orders[orderDate],"not found",0)</f>
        <v>41778</v>
      </c>
      <c r="M784" s="1">
        <f>VLOOKUP(Table8[[#This Row],[orderId]],orders[],6,0)</f>
        <v>41803</v>
      </c>
      <c r="N784">
        <f>Table8[[#This Row],[Shipped date]]-Table8[[#This Row],[order_date]]</f>
        <v>25</v>
      </c>
    </row>
    <row r="785" spans="1:14" x14ac:dyDescent="0.35">
      <c r="A785" s="3">
        <v>10540</v>
      </c>
      <c r="B785" s="12">
        <v>68</v>
      </c>
      <c r="C785" s="6">
        <v>12.5</v>
      </c>
      <c r="D785" s="9">
        <v>35</v>
      </c>
      <c r="E785" s="2" t="str">
        <f>_xlfn.XLOOKUP(B785,products[productID],products[productName],"Not available",0)</f>
        <v>Scottish Longbreads</v>
      </c>
      <c r="F785">
        <f>_xlfn.XLOOKUP(B785,products[productID],products[categoryID],"Not found",0)</f>
        <v>3</v>
      </c>
      <c r="G785" t="str">
        <f>_xlfn.XLOOKUP(F785,categories[categoryID],categories[categoryName],"not found",0)</f>
        <v>Confections</v>
      </c>
      <c r="H785" s="4">
        <f>Table8[[#This Row],[Unit_price]]*Table8[[#This Row],[Quantity_sold]]</f>
        <v>437.5</v>
      </c>
      <c r="I785" t="str">
        <f>_xlfn.XLOOKUP(Table8[[#This Row],[orderId]],orders[orderID],orders[customerID],"not seen",0)</f>
        <v>QUICK</v>
      </c>
      <c r="J785">
        <f>_xlfn.XLOOKUP(Table8[[#This Row],[orderId]],orders[orderID],orders[employeeID],"not found",0)</f>
        <v>3</v>
      </c>
      <c r="K785" t="str">
        <f>_xlfn.XLOOKUP(Table8[[#This Row],[Employee_id]],employees[employeeID],employees[employeeName],"Not found",0)</f>
        <v>Janet Leverling</v>
      </c>
      <c r="L785" s="1">
        <f>_xlfn.XLOOKUP(Table8[[#This Row],[orderId]],orders[orderID],orders[orderDate],"not found",0)</f>
        <v>41778</v>
      </c>
      <c r="M785" s="1">
        <f>VLOOKUP(Table8[[#This Row],[orderId]],orders[],6,0)</f>
        <v>41803</v>
      </c>
      <c r="N785">
        <f>Table8[[#This Row],[Shipped date]]-Table8[[#This Row],[order_date]]</f>
        <v>25</v>
      </c>
    </row>
    <row r="786" spans="1:14" x14ac:dyDescent="0.35">
      <c r="A786" s="2">
        <v>10541</v>
      </c>
      <c r="B786" s="11">
        <v>24</v>
      </c>
      <c r="C786" s="5">
        <v>4.5</v>
      </c>
      <c r="D786" s="8">
        <v>35</v>
      </c>
      <c r="E786" s="2" t="str">
        <f>_xlfn.XLOOKUP(B786,products[productID],products[productName],"Not available",0)</f>
        <v>Guarana Fantastica</v>
      </c>
      <c r="F786">
        <f>_xlfn.XLOOKUP(B786,products[productID],products[categoryID],"Not found",0)</f>
        <v>1</v>
      </c>
      <c r="G786" t="str">
        <f>_xlfn.XLOOKUP(F786,categories[categoryID],categories[categoryName],"not found",0)</f>
        <v>Beverages</v>
      </c>
      <c r="H786" s="4">
        <f>Table8[[#This Row],[Unit_price]]*Table8[[#This Row],[Quantity_sold]]</f>
        <v>157.5</v>
      </c>
      <c r="I786" t="str">
        <f>_xlfn.XLOOKUP(Table8[[#This Row],[orderId]],orders[orderID],orders[customerID],"not seen",0)</f>
        <v>HANAR</v>
      </c>
      <c r="J786">
        <f>_xlfn.XLOOKUP(Table8[[#This Row],[orderId]],orders[orderID],orders[employeeID],"not found",0)</f>
        <v>2</v>
      </c>
      <c r="K786" t="str">
        <f>_xlfn.XLOOKUP(Table8[[#This Row],[Employee_id]],employees[employeeID],employees[employeeName],"Not found",0)</f>
        <v>Andrew Fuller</v>
      </c>
      <c r="L786" s="1">
        <f>_xlfn.XLOOKUP(Table8[[#This Row],[orderId]],orders[orderID],orders[orderDate],"not found",0)</f>
        <v>41778</v>
      </c>
      <c r="M786" s="1">
        <f>VLOOKUP(Table8[[#This Row],[orderId]],orders[],6,0)</f>
        <v>41788</v>
      </c>
      <c r="N786">
        <f>Table8[[#This Row],[Shipped date]]-Table8[[#This Row],[order_date]]</f>
        <v>10</v>
      </c>
    </row>
    <row r="787" spans="1:14" x14ac:dyDescent="0.35">
      <c r="A787" s="3">
        <v>10541</v>
      </c>
      <c r="B787" s="12">
        <v>38</v>
      </c>
      <c r="C787" s="6">
        <v>263.5</v>
      </c>
      <c r="D787" s="9">
        <v>4</v>
      </c>
      <c r="E787" s="2" t="str">
        <f>_xlfn.XLOOKUP(B787,products[productID],products[productName],"Not available",0)</f>
        <v>Côte de Blaye</v>
      </c>
      <c r="F787">
        <f>_xlfn.XLOOKUP(B787,products[productID],products[categoryID],"Not found",0)</f>
        <v>1</v>
      </c>
      <c r="G787" t="str">
        <f>_xlfn.XLOOKUP(F787,categories[categoryID],categories[categoryName],"not found",0)</f>
        <v>Beverages</v>
      </c>
      <c r="H787" s="4">
        <f>Table8[[#This Row],[Unit_price]]*Table8[[#This Row],[Quantity_sold]]</f>
        <v>1054</v>
      </c>
      <c r="I787" t="str">
        <f>_xlfn.XLOOKUP(Table8[[#This Row],[orderId]],orders[orderID],orders[customerID],"not seen",0)</f>
        <v>HANAR</v>
      </c>
      <c r="J787">
        <f>_xlfn.XLOOKUP(Table8[[#This Row],[orderId]],orders[orderID],orders[employeeID],"not found",0)</f>
        <v>2</v>
      </c>
      <c r="K787" t="str">
        <f>_xlfn.XLOOKUP(Table8[[#This Row],[Employee_id]],employees[employeeID],employees[employeeName],"Not found",0)</f>
        <v>Andrew Fuller</v>
      </c>
      <c r="L787" s="1">
        <f>_xlfn.XLOOKUP(Table8[[#This Row],[orderId]],orders[orderID],orders[orderDate],"not found",0)</f>
        <v>41778</v>
      </c>
      <c r="M787" s="1">
        <f>VLOOKUP(Table8[[#This Row],[orderId]],orders[],6,0)</f>
        <v>41788</v>
      </c>
      <c r="N787">
        <f>Table8[[#This Row],[Shipped date]]-Table8[[#This Row],[order_date]]</f>
        <v>10</v>
      </c>
    </row>
    <row r="788" spans="1:14" x14ac:dyDescent="0.35">
      <c r="A788" s="2">
        <v>10541</v>
      </c>
      <c r="B788" s="11">
        <v>65</v>
      </c>
      <c r="C788" s="5">
        <v>21.05</v>
      </c>
      <c r="D788" s="8">
        <v>36</v>
      </c>
      <c r="E788" s="2" t="str">
        <f>_xlfn.XLOOKUP(B788,products[productID],products[productName],"Not available",0)</f>
        <v>Louisiana Fiery Hot Pepper Sauce</v>
      </c>
      <c r="F788">
        <f>_xlfn.XLOOKUP(B788,products[productID],products[categoryID],"Not found",0)</f>
        <v>2</v>
      </c>
      <c r="G788" t="str">
        <f>_xlfn.XLOOKUP(F788,categories[categoryID],categories[categoryName],"not found",0)</f>
        <v>Condiments</v>
      </c>
      <c r="H788" s="4">
        <f>Table8[[#This Row],[Unit_price]]*Table8[[#This Row],[Quantity_sold]]</f>
        <v>757.80000000000007</v>
      </c>
      <c r="I788" t="str">
        <f>_xlfn.XLOOKUP(Table8[[#This Row],[orderId]],orders[orderID],orders[customerID],"not seen",0)</f>
        <v>HANAR</v>
      </c>
      <c r="J788">
        <f>_xlfn.XLOOKUP(Table8[[#This Row],[orderId]],orders[orderID],orders[employeeID],"not found",0)</f>
        <v>2</v>
      </c>
      <c r="K788" t="str">
        <f>_xlfn.XLOOKUP(Table8[[#This Row],[Employee_id]],employees[employeeID],employees[employeeName],"Not found",0)</f>
        <v>Andrew Fuller</v>
      </c>
      <c r="L788" s="1">
        <f>_xlfn.XLOOKUP(Table8[[#This Row],[orderId]],orders[orderID],orders[orderDate],"not found",0)</f>
        <v>41778</v>
      </c>
      <c r="M788" s="1">
        <f>VLOOKUP(Table8[[#This Row],[orderId]],orders[],6,0)</f>
        <v>41788</v>
      </c>
      <c r="N788">
        <f>Table8[[#This Row],[Shipped date]]-Table8[[#This Row],[order_date]]</f>
        <v>10</v>
      </c>
    </row>
    <row r="789" spans="1:14" x14ac:dyDescent="0.35">
      <c r="A789" s="3">
        <v>10541</v>
      </c>
      <c r="B789" s="12">
        <v>71</v>
      </c>
      <c r="C789" s="6">
        <v>21.5</v>
      </c>
      <c r="D789" s="9">
        <v>9</v>
      </c>
      <c r="E789" s="2" t="str">
        <f>_xlfn.XLOOKUP(B789,products[productID],products[productName],"Not available",0)</f>
        <v>Flotemysost</v>
      </c>
      <c r="F789">
        <f>_xlfn.XLOOKUP(B789,products[productID],products[categoryID],"Not found",0)</f>
        <v>4</v>
      </c>
      <c r="G789" t="str">
        <f>_xlfn.XLOOKUP(F789,categories[categoryID],categories[categoryName],"not found",0)</f>
        <v>Dairy Products</v>
      </c>
      <c r="H789" s="4">
        <f>Table8[[#This Row],[Unit_price]]*Table8[[#This Row],[Quantity_sold]]</f>
        <v>193.5</v>
      </c>
      <c r="I789" t="str">
        <f>_xlfn.XLOOKUP(Table8[[#This Row],[orderId]],orders[orderID],orders[customerID],"not seen",0)</f>
        <v>HANAR</v>
      </c>
      <c r="J789">
        <f>_xlfn.XLOOKUP(Table8[[#This Row],[orderId]],orders[orderID],orders[employeeID],"not found",0)</f>
        <v>2</v>
      </c>
      <c r="K789" t="str">
        <f>_xlfn.XLOOKUP(Table8[[#This Row],[Employee_id]],employees[employeeID],employees[employeeName],"Not found",0)</f>
        <v>Andrew Fuller</v>
      </c>
      <c r="L789" s="1">
        <f>_xlfn.XLOOKUP(Table8[[#This Row],[orderId]],orders[orderID],orders[orderDate],"not found",0)</f>
        <v>41778</v>
      </c>
      <c r="M789" s="1">
        <f>VLOOKUP(Table8[[#This Row],[orderId]],orders[],6,0)</f>
        <v>41788</v>
      </c>
      <c r="N789">
        <f>Table8[[#This Row],[Shipped date]]-Table8[[#This Row],[order_date]]</f>
        <v>10</v>
      </c>
    </row>
    <row r="790" spans="1:14" x14ac:dyDescent="0.35">
      <c r="A790" s="2">
        <v>10542</v>
      </c>
      <c r="B790" s="11">
        <v>11</v>
      </c>
      <c r="C790" s="5">
        <v>21</v>
      </c>
      <c r="D790" s="8">
        <v>15</v>
      </c>
      <c r="E790" s="2" t="str">
        <f>_xlfn.XLOOKUP(B790,products[productID],products[productName],"Not available",0)</f>
        <v>Queso Cabrales</v>
      </c>
      <c r="F790">
        <f>_xlfn.XLOOKUP(B790,products[productID],products[categoryID],"Not found",0)</f>
        <v>4</v>
      </c>
      <c r="G790" t="str">
        <f>_xlfn.XLOOKUP(F790,categories[categoryID],categories[categoryName],"not found",0)</f>
        <v>Dairy Products</v>
      </c>
      <c r="H790" s="4">
        <f>Table8[[#This Row],[Unit_price]]*Table8[[#This Row],[Quantity_sold]]</f>
        <v>315</v>
      </c>
      <c r="I790" t="str">
        <f>_xlfn.XLOOKUP(Table8[[#This Row],[orderId]],orders[orderID],orders[customerID],"not seen",0)</f>
        <v>KOENE</v>
      </c>
      <c r="J790">
        <f>_xlfn.XLOOKUP(Table8[[#This Row],[orderId]],orders[orderID],orders[employeeID],"not found",0)</f>
        <v>1</v>
      </c>
      <c r="K790" t="str">
        <f>_xlfn.XLOOKUP(Table8[[#This Row],[Employee_id]],employees[employeeID],employees[employeeName],"Not found",0)</f>
        <v>Nancy Davolio</v>
      </c>
      <c r="L790" s="1">
        <f>_xlfn.XLOOKUP(Table8[[#This Row],[orderId]],orders[orderID],orders[orderDate],"not found",0)</f>
        <v>41779</v>
      </c>
      <c r="M790" s="1">
        <f>VLOOKUP(Table8[[#This Row],[orderId]],orders[],6,0)</f>
        <v>41785</v>
      </c>
      <c r="N790">
        <f>Table8[[#This Row],[Shipped date]]-Table8[[#This Row],[order_date]]</f>
        <v>6</v>
      </c>
    </row>
    <row r="791" spans="1:14" x14ac:dyDescent="0.35">
      <c r="A791" s="3">
        <v>10542</v>
      </c>
      <c r="B791" s="12">
        <v>54</v>
      </c>
      <c r="C791" s="6">
        <v>7.45</v>
      </c>
      <c r="D791" s="9">
        <v>24</v>
      </c>
      <c r="E791" s="2" t="str">
        <f>_xlfn.XLOOKUP(B791,products[productID],products[productName],"Not available",0)</f>
        <v>Tourtière</v>
      </c>
      <c r="F791">
        <f>_xlfn.XLOOKUP(B791,products[productID],products[categoryID],"Not found",0)</f>
        <v>6</v>
      </c>
      <c r="G791" t="str">
        <f>_xlfn.XLOOKUP(F791,categories[categoryID],categories[categoryName],"not found",0)</f>
        <v>Meat &amp; Poultry</v>
      </c>
      <c r="H791" s="4">
        <f>Table8[[#This Row],[Unit_price]]*Table8[[#This Row],[Quantity_sold]]</f>
        <v>178.8</v>
      </c>
      <c r="I791" t="str">
        <f>_xlfn.XLOOKUP(Table8[[#This Row],[orderId]],orders[orderID],orders[customerID],"not seen",0)</f>
        <v>KOENE</v>
      </c>
      <c r="J791">
        <f>_xlfn.XLOOKUP(Table8[[#This Row],[orderId]],orders[orderID],orders[employeeID],"not found",0)</f>
        <v>1</v>
      </c>
      <c r="K791" t="str">
        <f>_xlfn.XLOOKUP(Table8[[#This Row],[Employee_id]],employees[employeeID],employees[employeeName],"Not found",0)</f>
        <v>Nancy Davolio</v>
      </c>
      <c r="L791" s="1">
        <f>_xlfn.XLOOKUP(Table8[[#This Row],[orderId]],orders[orderID],orders[orderDate],"not found",0)</f>
        <v>41779</v>
      </c>
      <c r="M791" s="1">
        <f>VLOOKUP(Table8[[#This Row],[orderId]],orders[],6,0)</f>
        <v>41785</v>
      </c>
      <c r="N791">
        <f>Table8[[#This Row],[Shipped date]]-Table8[[#This Row],[order_date]]</f>
        <v>6</v>
      </c>
    </row>
    <row r="792" spans="1:14" x14ac:dyDescent="0.35">
      <c r="A792" s="2">
        <v>10543</v>
      </c>
      <c r="B792" s="11">
        <v>12</v>
      </c>
      <c r="C792" s="5">
        <v>38</v>
      </c>
      <c r="D792" s="8">
        <v>30</v>
      </c>
      <c r="E792" s="2" t="str">
        <f>_xlfn.XLOOKUP(B792,products[productID],products[productName],"Not available",0)</f>
        <v>Queso Manchego La Pastora</v>
      </c>
      <c r="F792">
        <f>_xlfn.XLOOKUP(B792,products[productID],products[categoryID],"Not found",0)</f>
        <v>4</v>
      </c>
      <c r="G792" t="str">
        <f>_xlfn.XLOOKUP(F792,categories[categoryID],categories[categoryName],"not found",0)</f>
        <v>Dairy Products</v>
      </c>
      <c r="H792" s="4">
        <f>Table8[[#This Row],[Unit_price]]*Table8[[#This Row],[Quantity_sold]]</f>
        <v>1140</v>
      </c>
      <c r="I792" t="str">
        <f>_xlfn.XLOOKUP(Table8[[#This Row],[orderId]],orders[orderID],orders[customerID],"not seen",0)</f>
        <v>LILAS</v>
      </c>
      <c r="J792">
        <f>_xlfn.XLOOKUP(Table8[[#This Row],[orderId]],orders[orderID],orders[employeeID],"not found",0)</f>
        <v>8</v>
      </c>
      <c r="K792" t="str">
        <f>_xlfn.XLOOKUP(Table8[[#This Row],[Employee_id]],employees[employeeID],employees[employeeName],"Not found",0)</f>
        <v>Laura Callahan</v>
      </c>
      <c r="L792" s="1">
        <f>_xlfn.XLOOKUP(Table8[[#This Row],[orderId]],orders[orderID],orders[orderDate],"not found",0)</f>
        <v>41780</v>
      </c>
      <c r="M792" s="1">
        <f>VLOOKUP(Table8[[#This Row],[orderId]],orders[],6,0)</f>
        <v>41782</v>
      </c>
      <c r="N792">
        <f>Table8[[#This Row],[Shipped date]]-Table8[[#This Row],[order_date]]</f>
        <v>2</v>
      </c>
    </row>
    <row r="793" spans="1:14" x14ac:dyDescent="0.35">
      <c r="A793" s="3">
        <v>10543</v>
      </c>
      <c r="B793" s="12">
        <v>23</v>
      </c>
      <c r="C793" s="6">
        <v>9</v>
      </c>
      <c r="D793" s="9">
        <v>70</v>
      </c>
      <c r="E793" s="2" t="str">
        <f>_xlfn.XLOOKUP(B793,products[productID],products[productName],"Not available",0)</f>
        <v>Tunnbröd</v>
      </c>
      <c r="F793">
        <f>_xlfn.XLOOKUP(B793,products[productID],products[categoryID],"Not found",0)</f>
        <v>5</v>
      </c>
      <c r="G793" t="str">
        <f>_xlfn.XLOOKUP(F793,categories[categoryID],categories[categoryName],"not found",0)</f>
        <v>Grains &amp; Cereals</v>
      </c>
      <c r="H793" s="4">
        <f>Table8[[#This Row],[Unit_price]]*Table8[[#This Row],[Quantity_sold]]</f>
        <v>630</v>
      </c>
      <c r="I793" t="str">
        <f>_xlfn.XLOOKUP(Table8[[#This Row],[orderId]],orders[orderID],orders[customerID],"not seen",0)</f>
        <v>LILAS</v>
      </c>
      <c r="J793">
        <f>_xlfn.XLOOKUP(Table8[[#This Row],[orderId]],orders[orderID],orders[employeeID],"not found",0)</f>
        <v>8</v>
      </c>
      <c r="K793" t="str">
        <f>_xlfn.XLOOKUP(Table8[[#This Row],[Employee_id]],employees[employeeID],employees[employeeName],"Not found",0)</f>
        <v>Laura Callahan</v>
      </c>
      <c r="L793" s="1">
        <f>_xlfn.XLOOKUP(Table8[[#This Row],[orderId]],orders[orderID],orders[orderDate],"not found",0)</f>
        <v>41780</v>
      </c>
      <c r="M793" s="1">
        <f>VLOOKUP(Table8[[#This Row],[orderId]],orders[],6,0)</f>
        <v>41782</v>
      </c>
      <c r="N793">
        <f>Table8[[#This Row],[Shipped date]]-Table8[[#This Row],[order_date]]</f>
        <v>2</v>
      </c>
    </row>
    <row r="794" spans="1:14" x14ac:dyDescent="0.35">
      <c r="A794" s="2">
        <v>10544</v>
      </c>
      <c r="B794" s="11">
        <v>28</v>
      </c>
      <c r="C794" s="5">
        <v>45.6</v>
      </c>
      <c r="D794" s="8">
        <v>7</v>
      </c>
      <c r="E794" s="2" t="str">
        <f>_xlfn.XLOOKUP(B794,products[productID],products[productName],"Not available",0)</f>
        <v>Rössle Sauerkraut</v>
      </c>
      <c r="F794">
        <f>_xlfn.XLOOKUP(B794,products[productID],products[categoryID],"Not found",0)</f>
        <v>7</v>
      </c>
      <c r="G794" t="str">
        <f>_xlfn.XLOOKUP(F794,categories[categoryID],categories[categoryName],"not found",0)</f>
        <v>Produce</v>
      </c>
      <c r="H794" s="4">
        <f>Table8[[#This Row],[Unit_price]]*Table8[[#This Row],[Quantity_sold]]</f>
        <v>319.2</v>
      </c>
      <c r="I794" t="str">
        <f>_xlfn.XLOOKUP(Table8[[#This Row],[orderId]],orders[orderID],orders[customerID],"not seen",0)</f>
        <v>LONEP</v>
      </c>
      <c r="J794">
        <f>_xlfn.XLOOKUP(Table8[[#This Row],[orderId]],orders[orderID],orders[employeeID],"not found",0)</f>
        <v>4</v>
      </c>
      <c r="K794" t="str">
        <f>_xlfn.XLOOKUP(Table8[[#This Row],[Employee_id]],employees[employeeID],employees[employeeName],"Not found",0)</f>
        <v>Margaret Peacock</v>
      </c>
      <c r="L794" s="1">
        <f>_xlfn.XLOOKUP(Table8[[#This Row],[orderId]],orders[orderID],orders[orderDate],"not found",0)</f>
        <v>41780</v>
      </c>
      <c r="M794" s="1">
        <f>VLOOKUP(Table8[[#This Row],[orderId]],orders[],6,0)</f>
        <v>41789</v>
      </c>
      <c r="N794">
        <f>Table8[[#This Row],[Shipped date]]-Table8[[#This Row],[order_date]]</f>
        <v>9</v>
      </c>
    </row>
    <row r="795" spans="1:14" x14ac:dyDescent="0.35">
      <c r="A795" s="3">
        <v>10544</v>
      </c>
      <c r="B795" s="12">
        <v>67</v>
      </c>
      <c r="C795" s="6">
        <v>14</v>
      </c>
      <c r="D795" s="9">
        <v>7</v>
      </c>
      <c r="E795" s="2" t="str">
        <f>_xlfn.XLOOKUP(B795,products[productID],products[productName],"Not available",0)</f>
        <v>Laughing Lumberjack Lager</v>
      </c>
      <c r="F795">
        <f>_xlfn.XLOOKUP(B795,products[productID],products[categoryID],"Not found",0)</f>
        <v>1</v>
      </c>
      <c r="G795" t="str">
        <f>_xlfn.XLOOKUP(F795,categories[categoryID],categories[categoryName],"not found",0)</f>
        <v>Beverages</v>
      </c>
      <c r="H795" s="4">
        <f>Table8[[#This Row],[Unit_price]]*Table8[[#This Row],[Quantity_sold]]</f>
        <v>98</v>
      </c>
      <c r="I795" t="str">
        <f>_xlfn.XLOOKUP(Table8[[#This Row],[orderId]],orders[orderID],orders[customerID],"not seen",0)</f>
        <v>LONEP</v>
      </c>
      <c r="J795">
        <f>_xlfn.XLOOKUP(Table8[[#This Row],[orderId]],orders[orderID],orders[employeeID],"not found",0)</f>
        <v>4</v>
      </c>
      <c r="K795" t="str">
        <f>_xlfn.XLOOKUP(Table8[[#This Row],[Employee_id]],employees[employeeID],employees[employeeName],"Not found",0)</f>
        <v>Margaret Peacock</v>
      </c>
      <c r="L795" s="1">
        <f>_xlfn.XLOOKUP(Table8[[#This Row],[orderId]],orders[orderID],orders[orderDate],"not found",0)</f>
        <v>41780</v>
      </c>
      <c r="M795" s="1">
        <f>VLOOKUP(Table8[[#This Row],[orderId]],orders[],6,0)</f>
        <v>41789</v>
      </c>
      <c r="N795">
        <f>Table8[[#This Row],[Shipped date]]-Table8[[#This Row],[order_date]]</f>
        <v>9</v>
      </c>
    </row>
    <row r="796" spans="1:14" x14ac:dyDescent="0.35">
      <c r="A796" s="2">
        <v>10545</v>
      </c>
      <c r="B796" s="11">
        <v>11</v>
      </c>
      <c r="C796" s="5">
        <v>21</v>
      </c>
      <c r="D796" s="8">
        <v>10</v>
      </c>
      <c r="E796" s="2" t="str">
        <f>_xlfn.XLOOKUP(B796,products[productID],products[productName],"Not available",0)</f>
        <v>Queso Cabrales</v>
      </c>
      <c r="F796">
        <f>_xlfn.XLOOKUP(B796,products[productID],products[categoryID],"Not found",0)</f>
        <v>4</v>
      </c>
      <c r="G796" t="str">
        <f>_xlfn.XLOOKUP(F796,categories[categoryID],categories[categoryName],"not found",0)</f>
        <v>Dairy Products</v>
      </c>
      <c r="H796" s="4">
        <f>Table8[[#This Row],[Unit_price]]*Table8[[#This Row],[Quantity_sold]]</f>
        <v>210</v>
      </c>
      <c r="I796" t="str">
        <f>_xlfn.XLOOKUP(Table8[[#This Row],[orderId]],orders[orderID],orders[customerID],"not seen",0)</f>
        <v>LAZYK</v>
      </c>
      <c r="J796">
        <f>_xlfn.XLOOKUP(Table8[[#This Row],[orderId]],orders[orderID],orders[employeeID],"not found",0)</f>
        <v>8</v>
      </c>
      <c r="K796" t="str">
        <f>_xlfn.XLOOKUP(Table8[[#This Row],[Employee_id]],employees[employeeID],employees[employeeName],"Not found",0)</f>
        <v>Laura Callahan</v>
      </c>
      <c r="L796" s="1">
        <f>_xlfn.XLOOKUP(Table8[[#This Row],[orderId]],orders[orderID],orders[orderDate],"not found",0)</f>
        <v>41781</v>
      </c>
      <c r="M796" s="1">
        <f>VLOOKUP(Table8[[#This Row],[orderId]],orders[],6,0)</f>
        <v>41816</v>
      </c>
      <c r="N796">
        <f>Table8[[#This Row],[Shipped date]]-Table8[[#This Row],[order_date]]</f>
        <v>35</v>
      </c>
    </row>
    <row r="797" spans="1:14" x14ac:dyDescent="0.35">
      <c r="A797" s="3">
        <v>10546</v>
      </c>
      <c r="B797" s="12">
        <v>7</v>
      </c>
      <c r="C797" s="6">
        <v>30</v>
      </c>
      <c r="D797" s="9">
        <v>10</v>
      </c>
      <c r="E797" s="2" t="str">
        <f>_xlfn.XLOOKUP(B797,products[productID],products[productName],"Not available",0)</f>
        <v>Uncle Bob's Organic Dried Pears</v>
      </c>
      <c r="F797">
        <f>_xlfn.XLOOKUP(B797,products[productID],products[categoryID],"Not found",0)</f>
        <v>7</v>
      </c>
      <c r="G797" t="str">
        <f>_xlfn.XLOOKUP(F797,categories[categoryID],categories[categoryName],"not found",0)</f>
        <v>Produce</v>
      </c>
      <c r="H797" s="4">
        <f>Table8[[#This Row],[Unit_price]]*Table8[[#This Row],[Quantity_sold]]</f>
        <v>300</v>
      </c>
      <c r="I797" t="str">
        <f>_xlfn.XLOOKUP(Table8[[#This Row],[orderId]],orders[orderID],orders[customerID],"not seen",0)</f>
        <v>VICTE</v>
      </c>
      <c r="J797">
        <f>_xlfn.XLOOKUP(Table8[[#This Row],[orderId]],orders[orderID],orders[employeeID],"not found",0)</f>
        <v>1</v>
      </c>
      <c r="K797" t="str">
        <f>_xlfn.XLOOKUP(Table8[[#This Row],[Employee_id]],employees[employeeID],employees[employeeName],"Not found",0)</f>
        <v>Nancy Davolio</v>
      </c>
      <c r="L797" s="1">
        <f>_xlfn.XLOOKUP(Table8[[#This Row],[orderId]],orders[orderID],orders[orderDate],"not found",0)</f>
        <v>41782</v>
      </c>
      <c r="M797" s="1">
        <f>VLOOKUP(Table8[[#This Row],[orderId]],orders[],6,0)</f>
        <v>41786</v>
      </c>
      <c r="N797">
        <f>Table8[[#This Row],[Shipped date]]-Table8[[#This Row],[order_date]]</f>
        <v>4</v>
      </c>
    </row>
    <row r="798" spans="1:14" x14ac:dyDescent="0.35">
      <c r="A798" s="2">
        <v>10546</v>
      </c>
      <c r="B798" s="11">
        <v>35</v>
      </c>
      <c r="C798" s="5">
        <v>18</v>
      </c>
      <c r="D798" s="8">
        <v>30</v>
      </c>
      <c r="E798" s="2" t="str">
        <f>_xlfn.XLOOKUP(B798,products[productID],products[productName],"Not available",0)</f>
        <v>Steeleye Stout</v>
      </c>
      <c r="F798">
        <f>_xlfn.XLOOKUP(B798,products[productID],products[categoryID],"Not found",0)</f>
        <v>1</v>
      </c>
      <c r="G798" t="str">
        <f>_xlfn.XLOOKUP(F798,categories[categoryID],categories[categoryName],"not found",0)</f>
        <v>Beverages</v>
      </c>
      <c r="H798" s="4">
        <f>Table8[[#This Row],[Unit_price]]*Table8[[#This Row],[Quantity_sold]]</f>
        <v>540</v>
      </c>
      <c r="I798" t="str">
        <f>_xlfn.XLOOKUP(Table8[[#This Row],[orderId]],orders[orderID],orders[customerID],"not seen",0)</f>
        <v>VICTE</v>
      </c>
      <c r="J798">
        <f>_xlfn.XLOOKUP(Table8[[#This Row],[orderId]],orders[orderID],orders[employeeID],"not found",0)</f>
        <v>1</v>
      </c>
      <c r="K798" t="str">
        <f>_xlfn.XLOOKUP(Table8[[#This Row],[Employee_id]],employees[employeeID],employees[employeeName],"Not found",0)</f>
        <v>Nancy Davolio</v>
      </c>
      <c r="L798" s="1">
        <f>_xlfn.XLOOKUP(Table8[[#This Row],[orderId]],orders[orderID],orders[orderDate],"not found",0)</f>
        <v>41782</v>
      </c>
      <c r="M798" s="1">
        <f>VLOOKUP(Table8[[#This Row],[orderId]],orders[],6,0)</f>
        <v>41786</v>
      </c>
      <c r="N798">
        <f>Table8[[#This Row],[Shipped date]]-Table8[[#This Row],[order_date]]</f>
        <v>4</v>
      </c>
    </row>
    <row r="799" spans="1:14" x14ac:dyDescent="0.35">
      <c r="A799" s="3">
        <v>10546</v>
      </c>
      <c r="B799" s="12">
        <v>62</v>
      </c>
      <c r="C799" s="6">
        <v>49.3</v>
      </c>
      <c r="D799" s="9">
        <v>40</v>
      </c>
      <c r="E799" s="2" t="str">
        <f>_xlfn.XLOOKUP(B799,products[productID],products[productName],"Not available",0)</f>
        <v>Tarte au sucre</v>
      </c>
      <c r="F799">
        <f>_xlfn.XLOOKUP(B799,products[productID],products[categoryID],"Not found",0)</f>
        <v>3</v>
      </c>
      <c r="G799" t="str">
        <f>_xlfn.XLOOKUP(F799,categories[categoryID],categories[categoryName],"not found",0)</f>
        <v>Confections</v>
      </c>
      <c r="H799" s="4">
        <f>Table8[[#This Row],[Unit_price]]*Table8[[#This Row],[Quantity_sold]]</f>
        <v>1972</v>
      </c>
      <c r="I799" t="str">
        <f>_xlfn.XLOOKUP(Table8[[#This Row],[orderId]],orders[orderID],orders[customerID],"not seen",0)</f>
        <v>VICTE</v>
      </c>
      <c r="J799">
        <f>_xlfn.XLOOKUP(Table8[[#This Row],[orderId]],orders[orderID],orders[employeeID],"not found",0)</f>
        <v>1</v>
      </c>
      <c r="K799" t="str">
        <f>_xlfn.XLOOKUP(Table8[[#This Row],[Employee_id]],employees[employeeID],employees[employeeName],"Not found",0)</f>
        <v>Nancy Davolio</v>
      </c>
      <c r="L799" s="1">
        <f>_xlfn.XLOOKUP(Table8[[#This Row],[orderId]],orders[orderID],orders[orderDate],"not found",0)</f>
        <v>41782</v>
      </c>
      <c r="M799" s="1">
        <f>VLOOKUP(Table8[[#This Row],[orderId]],orders[],6,0)</f>
        <v>41786</v>
      </c>
      <c r="N799">
        <f>Table8[[#This Row],[Shipped date]]-Table8[[#This Row],[order_date]]</f>
        <v>4</v>
      </c>
    </row>
    <row r="800" spans="1:14" x14ac:dyDescent="0.35">
      <c r="A800" s="2">
        <v>10547</v>
      </c>
      <c r="B800" s="11">
        <v>32</v>
      </c>
      <c r="C800" s="5">
        <v>32</v>
      </c>
      <c r="D800" s="8">
        <v>24</v>
      </c>
      <c r="E800" s="2" t="str">
        <f>_xlfn.XLOOKUP(B800,products[productID],products[productName],"Not available",0)</f>
        <v>Mascarpone Fabioli</v>
      </c>
      <c r="F800">
        <f>_xlfn.XLOOKUP(B800,products[productID],products[categoryID],"Not found",0)</f>
        <v>4</v>
      </c>
      <c r="G800" t="str">
        <f>_xlfn.XLOOKUP(F800,categories[categoryID],categories[categoryName],"not found",0)</f>
        <v>Dairy Products</v>
      </c>
      <c r="H800" s="4">
        <f>Table8[[#This Row],[Unit_price]]*Table8[[#This Row],[Quantity_sold]]</f>
        <v>768</v>
      </c>
      <c r="I800" t="str">
        <f>_xlfn.XLOOKUP(Table8[[#This Row],[orderId]],orders[orderID],orders[customerID],"not seen",0)</f>
        <v>SEVES</v>
      </c>
      <c r="J800">
        <f>_xlfn.XLOOKUP(Table8[[#This Row],[orderId]],orders[orderID],orders[employeeID],"not found",0)</f>
        <v>3</v>
      </c>
      <c r="K800" t="str">
        <f>_xlfn.XLOOKUP(Table8[[#This Row],[Employee_id]],employees[employeeID],employees[employeeName],"Not found",0)</f>
        <v>Janet Leverling</v>
      </c>
      <c r="L800" s="1">
        <f>_xlfn.XLOOKUP(Table8[[#This Row],[orderId]],orders[orderID],orders[orderDate],"not found",0)</f>
        <v>41782</v>
      </c>
      <c r="M800" s="1">
        <f>VLOOKUP(Table8[[#This Row],[orderId]],orders[],6,0)</f>
        <v>41792</v>
      </c>
      <c r="N800">
        <f>Table8[[#This Row],[Shipped date]]-Table8[[#This Row],[order_date]]</f>
        <v>10</v>
      </c>
    </row>
    <row r="801" spans="1:14" x14ac:dyDescent="0.35">
      <c r="A801" s="3">
        <v>10547</v>
      </c>
      <c r="B801" s="12">
        <v>36</v>
      </c>
      <c r="C801" s="6">
        <v>19</v>
      </c>
      <c r="D801" s="9">
        <v>60</v>
      </c>
      <c r="E801" s="2" t="str">
        <f>_xlfn.XLOOKUP(B801,products[productID],products[productName],"Not available",0)</f>
        <v>Inlagd Sill</v>
      </c>
      <c r="F801">
        <f>_xlfn.XLOOKUP(B801,products[productID],products[categoryID],"Not found",0)</f>
        <v>8</v>
      </c>
      <c r="G801" t="str">
        <f>_xlfn.XLOOKUP(F801,categories[categoryID],categories[categoryName],"not found",0)</f>
        <v>Seafood</v>
      </c>
      <c r="H801" s="4">
        <f>Table8[[#This Row],[Unit_price]]*Table8[[#This Row],[Quantity_sold]]</f>
        <v>1140</v>
      </c>
      <c r="I801" t="str">
        <f>_xlfn.XLOOKUP(Table8[[#This Row],[orderId]],orders[orderID],orders[customerID],"not seen",0)</f>
        <v>SEVES</v>
      </c>
      <c r="J801">
        <f>_xlfn.XLOOKUP(Table8[[#This Row],[orderId]],orders[orderID],orders[employeeID],"not found",0)</f>
        <v>3</v>
      </c>
      <c r="K801" t="str">
        <f>_xlfn.XLOOKUP(Table8[[#This Row],[Employee_id]],employees[employeeID],employees[employeeName],"Not found",0)</f>
        <v>Janet Leverling</v>
      </c>
      <c r="L801" s="1">
        <f>_xlfn.XLOOKUP(Table8[[#This Row],[orderId]],orders[orderID],orders[orderDate],"not found",0)</f>
        <v>41782</v>
      </c>
      <c r="M801" s="1">
        <f>VLOOKUP(Table8[[#This Row],[orderId]],orders[],6,0)</f>
        <v>41792</v>
      </c>
      <c r="N801">
        <f>Table8[[#This Row],[Shipped date]]-Table8[[#This Row],[order_date]]</f>
        <v>10</v>
      </c>
    </row>
    <row r="802" spans="1:14" x14ac:dyDescent="0.35">
      <c r="A802" s="2">
        <v>10548</v>
      </c>
      <c r="B802" s="11">
        <v>34</v>
      </c>
      <c r="C802" s="5">
        <v>14</v>
      </c>
      <c r="D802" s="8">
        <v>10</v>
      </c>
      <c r="E802" s="2" t="str">
        <f>_xlfn.XLOOKUP(B802,products[productID],products[productName],"Not available",0)</f>
        <v>Sasquatch Ale</v>
      </c>
      <c r="F802">
        <f>_xlfn.XLOOKUP(B802,products[productID],products[categoryID],"Not found",0)</f>
        <v>1</v>
      </c>
      <c r="G802" t="str">
        <f>_xlfn.XLOOKUP(F802,categories[categoryID],categories[categoryName],"not found",0)</f>
        <v>Beverages</v>
      </c>
      <c r="H802" s="4">
        <f>Table8[[#This Row],[Unit_price]]*Table8[[#This Row],[Quantity_sold]]</f>
        <v>140</v>
      </c>
      <c r="I802" t="str">
        <f>_xlfn.XLOOKUP(Table8[[#This Row],[orderId]],orders[orderID],orders[customerID],"not seen",0)</f>
        <v>TOMSP</v>
      </c>
      <c r="J802">
        <f>_xlfn.XLOOKUP(Table8[[#This Row],[orderId]],orders[orderID],orders[employeeID],"not found",0)</f>
        <v>3</v>
      </c>
      <c r="K802" t="str">
        <f>_xlfn.XLOOKUP(Table8[[#This Row],[Employee_id]],employees[employeeID],employees[employeeName],"Not found",0)</f>
        <v>Janet Leverling</v>
      </c>
      <c r="L802" s="1">
        <f>_xlfn.XLOOKUP(Table8[[#This Row],[orderId]],orders[orderID],orders[orderDate],"not found",0)</f>
        <v>41785</v>
      </c>
      <c r="M802" s="1">
        <f>VLOOKUP(Table8[[#This Row],[orderId]],orders[],6,0)</f>
        <v>41792</v>
      </c>
      <c r="N802">
        <f>Table8[[#This Row],[Shipped date]]-Table8[[#This Row],[order_date]]</f>
        <v>7</v>
      </c>
    </row>
    <row r="803" spans="1:14" x14ac:dyDescent="0.35">
      <c r="A803" s="3">
        <v>10548</v>
      </c>
      <c r="B803" s="12">
        <v>41</v>
      </c>
      <c r="C803" s="6">
        <v>9.65</v>
      </c>
      <c r="D803" s="9">
        <v>14</v>
      </c>
      <c r="E803" s="2" t="str">
        <f>_xlfn.XLOOKUP(B803,products[productID],products[productName],"Not available",0)</f>
        <v>Jack's New England Clam Chowder</v>
      </c>
      <c r="F803">
        <f>_xlfn.XLOOKUP(B803,products[productID],products[categoryID],"Not found",0)</f>
        <v>8</v>
      </c>
      <c r="G803" t="str">
        <f>_xlfn.XLOOKUP(F803,categories[categoryID],categories[categoryName],"not found",0)</f>
        <v>Seafood</v>
      </c>
      <c r="H803" s="4">
        <f>Table8[[#This Row],[Unit_price]]*Table8[[#This Row],[Quantity_sold]]</f>
        <v>135.1</v>
      </c>
      <c r="I803" t="str">
        <f>_xlfn.XLOOKUP(Table8[[#This Row],[orderId]],orders[orderID],orders[customerID],"not seen",0)</f>
        <v>TOMSP</v>
      </c>
      <c r="J803">
        <f>_xlfn.XLOOKUP(Table8[[#This Row],[orderId]],orders[orderID],orders[employeeID],"not found",0)</f>
        <v>3</v>
      </c>
      <c r="K803" t="str">
        <f>_xlfn.XLOOKUP(Table8[[#This Row],[Employee_id]],employees[employeeID],employees[employeeName],"Not found",0)</f>
        <v>Janet Leverling</v>
      </c>
      <c r="L803" s="1">
        <f>_xlfn.XLOOKUP(Table8[[#This Row],[orderId]],orders[orderID],orders[orderDate],"not found",0)</f>
        <v>41785</v>
      </c>
      <c r="M803" s="1">
        <f>VLOOKUP(Table8[[#This Row],[orderId]],orders[],6,0)</f>
        <v>41792</v>
      </c>
      <c r="N803">
        <f>Table8[[#This Row],[Shipped date]]-Table8[[#This Row],[order_date]]</f>
        <v>7</v>
      </c>
    </row>
    <row r="804" spans="1:14" x14ac:dyDescent="0.35">
      <c r="A804" s="2">
        <v>10549</v>
      </c>
      <c r="B804" s="11">
        <v>31</v>
      </c>
      <c r="C804" s="5">
        <v>12.5</v>
      </c>
      <c r="D804" s="8">
        <v>55</v>
      </c>
      <c r="E804" s="2" t="str">
        <f>_xlfn.XLOOKUP(B804,products[productID],products[productName],"Not available",0)</f>
        <v>Gorgonzola Telino</v>
      </c>
      <c r="F804">
        <f>_xlfn.XLOOKUP(B804,products[productID],products[categoryID],"Not found",0)</f>
        <v>4</v>
      </c>
      <c r="G804" t="str">
        <f>_xlfn.XLOOKUP(F804,categories[categoryID],categories[categoryName],"not found",0)</f>
        <v>Dairy Products</v>
      </c>
      <c r="H804" s="4">
        <f>Table8[[#This Row],[Unit_price]]*Table8[[#This Row],[Quantity_sold]]</f>
        <v>687.5</v>
      </c>
      <c r="I804" t="str">
        <f>_xlfn.XLOOKUP(Table8[[#This Row],[orderId]],orders[orderID],orders[customerID],"not seen",0)</f>
        <v>QUICK</v>
      </c>
      <c r="J804">
        <f>_xlfn.XLOOKUP(Table8[[#This Row],[orderId]],orders[orderID],orders[employeeID],"not found",0)</f>
        <v>5</v>
      </c>
      <c r="K804" t="str">
        <f>_xlfn.XLOOKUP(Table8[[#This Row],[Employee_id]],employees[employeeID],employees[employeeName],"Not found",0)</f>
        <v>Steven Buchanan</v>
      </c>
      <c r="L804" s="1">
        <f>_xlfn.XLOOKUP(Table8[[#This Row],[orderId]],orders[orderID],orders[orderDate],"not found",0)</f>
        <v>41786</v>
      </c>
      <c r="M804" s="1">
        <f>VLOOKUP(Table8[[#This Row],[orderId]],orders[],6,0)</f>
        <v>41789</v>
      </c>
      <c r="N804">
        <f>Table8[[#This Row],[Shipped date]]-Table8[[#This Row],[order_date]]</f>
        <v>3</v>
      </c>
    </row>
    <row r="805" spans="1:14" x14ac:dyDescent="0.35">
      <c r="A805" s="3">
        <v>10549</v>
      </c>
      <c r="B805" s="12">
        <v>45</v>
      </c>
      <c r="C805" s="6">
        <v>9.5</v>
      </c>
      <c r="D805" s="9">
        <v>100</v>
      </c>
      <c r="E805" s="2" t="str">
        <f>_xlfn.XLOOKUP(B805,products[productID],products[productName],"Not available",0)</f>
        <v>Rogede sild</v>
      </c>
      <c r="F805">
        <f>_xlfn.XLOOKUP(B805,products[productID],products[categoryID],"Not found",0)</f>
        <v>8</v>
      </c>
      <c r="G805" t="str">
        <f>_xlfn.XLOOKUP(F805,categories[categoryID],categories[categoryName],"not found",0)</f>
        <v>Seafood</v>
      </c>
      <c r="H805" s="4">
        <f>Table8[[#This Row],[Unit_price]]*Table8[[#This Row],[Quantity_sold]]</f>
        <v>950</v>
      </c>
      <c r="I805" t="str">
        <f>_xlfn.XLOOKUP(Table8[[#This Row],[orderId]],orders[orderID],orders[customerID],"not seen",0)</f>
        <v>QUICK</v>
      </c>
      <c r="J805">
        <f>_xlfn.XLOOKUP(Table8[[#This Row],[orderId]],orders[orderID],orders[employeeID],"not found",0)</f>
        <v>5</v>
      </c>
      <c r="K805" t="str">
        <f>_xlfn.XLOOKUP(Table8[[#This Row],[Employee_id]],employees[employeeID],employees[employeeName],"Not found",0)</f>
        <v>Steven Buchanan</v>
      </c>
      <c r="L805" s="1">
        <f>_xlfn.XLOOKUP(Table8[[#This Row],[orderId]],orders[orderID],orders[orderDate],"not found",0)</f>
        <v>41786</v>
      </c>
      <c r="M805" s="1">
        <f>VLOOKUP(Table8[[#This Row],[orderId]],orders[],6,0)</f>
        <v>41789</v>
      </c>
      <c r="N805">
        <f>Table8[[#This Row],[Shipped date]]-Table8[[#This Row],[order_date]]</f>
        <v>3</v>
      </c>
    </row>
    <row r="806" spans="1:14" x14ac:dyDescent="0.35">
      <c r="A806" s="2">
        <v>10549</v>
      </c>
      <c r="B806" s="11">
        <v>51</v>
      </c>
      <c r="C806" s="5">
        <v>53</v>
      </c>
      <c r="D806" s="8">
        <v>48</v>
      </c>
      <c r="E806" s="2" t="str">
        <f>_xlfn.XLOOKUP(B806,products[productID],products[productName],"Not available",0)</f>
        <v>Manjimup Dried Apples</v>
      </c>
      <c r="F806">
        <f>_xlfn.XLOOKUP(B806,products[productID],products[categoryID],"Not found",0)</f>
        <v>7</v>
      </c>
      <c r="G806" t="str">
        <f>_xlfn.XLOOKUP(F806,categories[categoryID],categories[categoryName],"not found",0)</f>
        <v>Produce</v>
      </c>
      <c r="H806" s="4">
        <f>Table8[[#This Row],[Unit_price]]*Table8[[#This Row],[Quantity_sold]]</f>
        <v>2544</v>
      </c>
      <c r="I806" t="str">
        <f>_xlfn.XLOOKUP(Table8[[#This Row],[orderId]],orders[orderID],orders[customerID],"not seen",0)</f>
        <v>QUICK</v>
      </c>
      <c r="J806">
        <f>_xlfn.XLOOKUP(Table8[[#This Row],[orderId]],orders[orderID],orders[employeeID],"not found",0)</f>
        <v>5</v>
      </c>
      <c r="K806" t="str">
        <f>_xlfn.XLOOKUP(Table8[[#This Row],[Employee_id]],employees[employeeID],employees[employeeName],"Not found",0)</f>
        <v>Steven Buchanan</v>
      </c>
      <c r="L806" s="1">
        <f>_xlfn.XLOOKUP(Table8[[#This Row],[orderId]],orders[orderID],orders[orderDate],"not found",0)</f>
        <v>41786</v>
      </c>
      <c r="M806" s="1">
        <f>VLOOKUP(Table8[[#This Row],[orderId]],orders[],6,0)</f>
        <v>41789</v>
      </c>
      <c r="N806">
        <f>Table8[[#This Row],[Shipped date]]-Table8[[#This Row],[order_date]]</f>
        <v>3</v>
      </c>
    </row>
    <row r="807" spans="1:14" x14ac:dyDescent="0.35">
      <c r="A807" s="3">
        <v>10550</v>
      </c>
      <c r="B807" s="12">
        <v>17</v>
      </c>
      <c r="C807" s="6">
        <v>39</v>
      </c>
      <c r="D807" s="9">
        <v>8</v>
      </c>
      <c r="E807" s="2" t="str">
        <f>_xlfn.XLOOKUP(B807,products[productID],products[productName],"Not available",0)</f>
        <v>Alice Mutton</v>
      </c>
      <c r="F807">
        <f>_xlfn.XLOOKUP(B807,products[productID],products[categoryID],"Not found",0)</f>
        <v>6</v>
      </c>
      <c r="G807" t="str">
        <f>_xlfn.XLOOKUP(F807,categories[categoryID],categories[categoryName],"not found",0)</f>
        <v>Meat &amp; Poultry</v>
      </c>
      <c r="H807" s="4">
        <f>Table8[[#This Row],[Unit_price]]*Table8[[#This Row],[Quantity_sold]]</f>
        <v>312</v>
      </c>
      <c r="I807" t="str">
        <f>_xlfn.XLOOKUP(Table8[[#This Row],[orderId]],orders[orderID],orders[customerID],"not seen",0)</f>
        <v>GODOS</v>
      </c>
      <c r="J807">
        <f>_xlfn.XLOOKUP(Table8[[#This Row],[orderId]],orders[orderID],orders[employeeID],"not found",0)</f>
        <v>7</v>
      </c>
      <c r="K807" t="str">
        <f>_xlfn.XLOOKUP(Table8[[#This Row],[Employee_id]],employees[employeeID],employees[employeeName],"Not found",0)</f>
        <v>Robert King</v>
      </c>
      <c r="L807" s="1">
        <f>_xlfn.XLOOKUP(Table8[[#This Row],[orderId]],orders[orderID],orders[orderDate],"not found",0)</f>
        <v>41787</v>
      </c>
      <c r="M807" s="1">
        <f>VLOOKUP(Table8[[#This Row],[orderId]],orders[],6,0)</f>
        <v>41796</v>
      </c>
      <c r="N807">
        <f>Table8[[#This Row],[Shipped date]]-Table8[[#This Row],[order_date]]</f>
        <v>9</v>
      </c>
    </row>
    <row r="808" spans="1:14" x14ac:dyDescent="0.35">
      <c r="A808" s="2">
        <v>10550</v>
      </c>
      <c r="B808" s="11">
        <v>19</v>
      </c>
      <c r="C808" s="5">
        <v>9.1999999999999993</v>
      </c>
      <c r="D808" s="8">
        <v>10</v>
      </c>
      <c r="E808" s="2" t="str">
        <f>_xlfn.XLOOKUP(B808,products[productID],products[productName],"Not available",0)</f>
        <v>Teatime Chocolate Biscuits</v>
      </c>
      <c r="F808">
        <f>_xlfn.XLOOKUP(B808,products[productID],products[categoryID],"Not found",0)</f>
        <v>3</v>
      </c>
      <c r="G808" t="str">
        <f>_xlfn.XLOOKUP(F808,categories[categoryID],categories[categoryName],"not found",0)</f>
        <v>Confections</v>
      </c>
      <c r="H808" s="4">
        <f>Table8[[#This Row],[Unit_price]]*Table8[[#This Row],[Quantity_sold]]</f>
        <v>92</v>
      </c>
      <c r="I808" t="str">
        <f>_xlfn.XLOOKUP(Table8[[#This Row],[orderId]],orders[orderID],orders[customerID],"not seen",0)</f>
        <v>GODOS</v>
      </c>
      <c r="J808">
        <f>_xlfn.XLOOKUP(Table8[[#This Row],[orderId]],orders[orderID],orders[employeeID],"not found",0)</f>
        <v>7</v>
      </c>
      <c r="K808" t="str">
        <f>_xlfn.XLOOKUP(Table8[[#This Row],[Employee_id]],employees[employeeID],employees[employeeName],"Not found",0)</f>
        <v>Robert King</v>
      </c>
      <c r="L808" s="1">
        <f>_xlfn.XLOOKUP(Table8[[#This Row],[orderId]],orders[orderID],orders[orderDate],"not found",0)</f>
        <v>41787</v>
      </c>
      <c r="M808" s="1">
        <f>VLOOKUP(Table8[[#This Row],[orderId]],orders[],6,0)</f>
        <v>41796</v>
      </c>
      <c r="N808">
        <f>Table8[[#This Row],[Shipped date]]-Table8[[#This Row],[order_date]]</f>
        <v>9</v>
      </c>
    </row>
    <row r="809" spans="1:14" x14ac:dyDescent="0.35">
      <c r="A809" s="3">
        <v>10550</v>
      </c>
      <c r="B809" s="12">
        <v>21</v>
      </c>
      <c r="C809" s="6">
        <v>10</v>
      </c>
      <c r="D809" s="9">
        <v>6</v>
      </c>
      <c r="E809" s="2" t="str">
        <f>_xlfn.XLOOKUP(B809,products[productID],products[productName],"Not available",0)</f>
        <v>Sir Rodney's Scones</v>
      </c>
      <c r="F809">
        <f>_xlfn.XLOOKUP(B809,products[productID],products[categoryID],"Not found",0)</f>
        <v>3</v>
      </c>
      <c r="G809" t="str">
        <f>_xlfn.XLOOKUP(F809,categories[categoryID],categories[categoryName],"not found",0)</f>
        <v>Confections</v>
      </c>
      <c r="H809" s="4">
        <f>Table8[[#This Row],[Unit_price]]*Table8[[#This Row],[Quantity_sold]]</f>
        <v>60</v>
      </c>
      <c r="I809" t="str">
        <f>_xlfn.XLOOKUP(Table8[[#This Row],[orderId]],orders[orderID],orders[customerID],"not seen",0)</f>
        <v>GODOS</v>
      </c>
      <c r="J809">
        <f>_xlfn.XLOOKUP(Table8[[#This Row],[orderId]],orders[orderID],orders[employeeID],"not found",0)</f>
        <v>7</v>
      </c>
      <c r="K809" t="str">
        <f>_xlfn.XLOOKUP(Table8[[#This Row],[Employee_id]],employees[employeeID],employees[employeeName],"Not found",0)</f>
        <v>Robert King</v>
      </c>
      <c r="L809" s="1">
        <f>_xlfn.XLOOKUP(Table8[[#This Row],[orderId]],orders[orderID],orders[orderDate],"not found",0)</f>
        <v>41787</v>
      </c>
      <c r="M809" s="1">
        <f>VLOOKUP(Table8[[#This Row],[orderId]],orders[],6,0)</f>
        <v>41796</v>
      </c>
      <c r="N809">
        <f>Table8[[#This Row],[Shipped date]]-Table8[[#This Row],[order_date]]</f>
        <v>9</v>
      </c>
    </row>
    <row r="810" spans="1:14" x14ac:dyDescent="0.35">
      <c r="A810" s="2">
        <v>10550</v>
      </c>
      <c r="B810" s="11">
        <v>61</v>
      </c>
      <c r="C810" s="5">
        <v>28.5</v>
      </c>
      <c r="D810" s="8">
        <v>10</v>
      </c>
      <c r="E810" s="2" t="str">
        <f>_xlfn.XLOOKUP(B810,products[productID],products[productName],"Not available",0)</f>
        <v>Sirop d'érable</v>
      </c>
      <c r="F810">
        <f>_xlfn.XLOOKUP(B810,products[productID],products[categoryID],"Not found",0)</f>
        <v>2</v>
      </c>
      <c r="G810" t="str">
        <f>_xlfn.XLOOKUP(F810,categories[categoryID],categories[categoryName],"not found",0)</f>
        <v>Condiments</v>
      </c>
      <c r="H810" s="4">
        <f>Table8[[#This Row],[Unit_price]]*Table8[[#This Row],[Quantity_sold]]</f>
        <v>285</v>
      </c>
      <c r="I810" t="str">
        <f>_xlfn.XLOOKUP(Table8[[#This Row],[orderId]],orders[orderID],orders[customerID],"not seen",0)</f>
        <v>GODOS</v>
      </c>
      <c r="J810">
        <f>_xlfn.XLOOKUP(Table8[[#This Row],[orderId]],orders[orderID],orders[employeeID],"not found",0)</f>
        <v>7</v>
      </c>
      <c r="K810" t="str">
        <f>_xlfn.XLOOKUP(Table8[[#This Row],[Employee_id]],employees[employeeID],employees[employeeName],"Not found",0)</f>
        <v>Robert King</v>
      </c>
      <c r="L810" s="1">
        <f>_xlfn.XLOOKUP(Table8[[#This Row],[orderId]],orders[orderID],orders[orderDate],"not found",0)</f>
        <v>41787</v>
      </c>
      <c r="M810" s="1">
        <f>VLOOKUP(Table8[[#This Row],[orderId]],orders[],6,0)</f>
        <v>41796</v>
      </c>
      <c r="N810">
        <f>Table8[[#This Row],[Shipped date]]-Table8[[#This Row],[order_date]]</f>
        <v>9</v>
      </c>
    </row>
    <row r="811" spans="1:14" x14ac:dyDescent="0.35">
      <c r="A811" s="3">
        <v>10551</v>
      </c>
      <c r="B811" s="12">
        <v>16</v>
      </c>
      <c r="C811" s="6">
        <v>17.45</v>
      </c>
      <c r="D811" s="9">
        <v>40</v>
      </c>
      <c r="E811" s="2" t="str">
        <f>_xlfn.XLOOKUP(B811,products[productID],products[productName],"Not available",0)</f>
        <v>Pavlova</v>
      </c>
      <c r="F811">
        <f>_xlfn.XLOOKUP(B811,products[productID],products[categoryID],"Not found",0)</f>
        <v>3</v>
      </c>
      <c r="G811" t="str">
        <f>_xlfn.XLOOKUP(F811,categories[categoryID],categories[categoryName],"not found",0)</f>
        <v>Confections</v>
      </c>
      <c r="H811" s="4">
        <f>Table8[[#This Row],[Unit_price]]*Table8[[#This Row],[Quantity_sold]]</f>
        <v>698</v>
      </c>
      <c r="I811" t="str">
        <f>_xlfn.XLOOKUP(Table8[[#This Row],[orderId]],orders[orderID],orders[customerID],"not seen",0)</f>
        <v>FURIB</v>
      </c>
      <c r="J811">
        <f>_xlfn.XLOOKUP(Table8[[#This Row],[orderId]],orders[orderID],orders[employeeID],"not found",0)</f>
        <v>4</v>
      </c>
      <c r="K811" t="str">
        <f>_xlfn.XLOOKUP(Table8[[#This Row],[Employee_id]],employees[employeeID],employees[employeeName],"Not found",0)</f>
        <v>Margaret Peacock</v>
      </c>
      <c r="L811" s="1">
        <f>_xlfn.XLOOKUP(Table8[[#This Row],[orderId]],orders[orderID],orders[orderDate],"not found",0)</f>
        <v>41787</v>
      </c>
      <c r="M811" s="1">
        <f>VLOOKUP(Table8[[#This Row],[orderId]],orders[],6,0)</f>
        <v>41796</v>
      </c>
      <c r="N811">
        <f>Table8[[#This Row],[Shipped date]]-Table8[[#This Row],[order_date]]</f>
        <v>9</v>
      </c>
    </row>
    <row r="812" spans="1:14" x14ac:dyDescent="0.35">
      <c r="A812" s="2">
        <v>10551</v>
      </c>
      <c r="B812" s="11">
        <v>35</v>
      </c>
      <c r="C812" s="5">
        <v>18</v>
      </c>
      <c r="D812" s="8">
        <v>20</v>
      </c>
      <c r="E812" s="2" t="str">
        <f>_xlfn.XLOOKUP(B812,products[productID],products[productName],"Not available",0)</f>
        <v>Steeleye Stout</v>
      </c>
      <c r="F812">
        <f>_xlfn.XLOOKUP(B812,products[productID],products[categoryID],"Not found",0)</f>
        <v>1</v>
      </c>
      <c r="G812" t="str">
        <f>_xlfn.XLOOKUP(F812,categories[categoryID],categories[categoryName],"not found",0)</f>
        <v>Beverages</v>
      </c>
      <c r="H812" s="4">
        <f>Table8[[#This Row],[Unit_price]]*Table8[[#This Row],[Quantity_sold]]</f>
        <v>360</v>
      </c>
      <c r="I812" t="str">
        <f>_xlfn.XLOOKUP(Table8[[#This Row],[orderId]],orders[orderID],orders[customerID],"not seen",0)</f>
        <v>FURIB</v>
      </c>
      <c r="J812">
        <f>_xlfn.XLOOKUP(Table8[[#This Row],[orderId]],orders[orderID],orders[employeeID],"not found",0)</f>
        <v>4</v>
      </c>
      <c r="K812" t="str">
        <f>_xlfn.XLOOKUP(Table8[[#This Row],[Employee_id]],employees[employeeID],employees[employeeName],"Not found",0)</f>
        <v>Margaret Peacock</v>
      </c>
      <c r="L812" s="1">
        <f>_xlfn.XLOOKUP(Table8[[#This Row],[orderId]],orders[orderID],orders[orderDate],"not found",0)</f>
        <v>41787</v>
      </c>
      <c r="M812" s="1">
        <f>VLOOKUP(Table8[[#This Row],[orderId]],orders[],6,0)</f>
        <v>41796</v>
      </c>
      <c r="N812">
        <f>Table8[[#This Row],[Shipped date]]-Table8[[#This Row],[order_date]]</f>
        <v>9</v>
      </c>
    </row>
    <row r="813" spans="1:14" x14ac:dyDescent="0.35">
      <c r="A813" s="3">
        <v>10551</v>
      </c>
      <c r="B813" s="12">
        <v>44</v>
      </c>
      <c r="C813" s="6">
        <v>19.45</v>
      </c>
      <c r="D813" s="9">
        <v>40</v>
      </c>
      <c r="E813" s="2" t="str">
        <f>_xlfn.XLOOKUP(B813,products[productID],products[productName],"Not available",0)</f>
        <v>Gula Malacca</v>
      </c>
      <c r="F813">
        <f>_xlfn.XLOOKUP(B813,products[productID],products[categoryID],"Not found",0)</f>
        <v>2</v>
      </c>
      <c r="G813" t="str">
        <f>_xlfn.XLOOKUP(F813,categories[categoryID],categories[categoryName],"not found",0)</f>
        <v>Condiments</v>
      </c>
      <c r="H813" s="4">
        <f>Table8[[#This Row],[Unit_price]]*Table8[[#This Row],[Quantity_sold]]</f>
        <v>778</v>
      </c>
      <c r="I813" t="str">
        <f>_xlfn.XLOOKUP(Table8[[#This Row],[orderId]],orders[orderID],orders[customerID],"not seen",0)</f>
        <v>FURIB</v>
      </c>
      <c r="J813">
        <f>_xlfn.XLOOKUP(Table8[[#This Row],[orderId]],orders[orderID],orders[employeeID],"not found",0)</f>
        <v>4</v>
      </c>
      <c r="K813" t="str">
        <f>_xlfn.XLOOKUP(Table8[[#This Row],[Employee_id]],employees[employeeID],employees[employeeName],"Not found",0)</f>
        <v>Margaret Peacock</v>
      </c>
      <c r="L813" s="1">
        <f>_xlfn.XLOOKUP(Table8[[#This Row],[orderId]],orders[orderID],orders[orderDate],"not found",0)</f>
        <v>41787</v>
      </c>
      <c r="M813" s="1">
        <f>VLOOKUP(Table8[[#This Row],[orderId]],orders[],6,0)</f>
        <v>41796</v>
      </c>
      <c r="N813">
        <f>Table8[[#This Row],[Shipped date]]-Table8[[#This Row],[order_date]]</f>
        <v>9</v>
      </c>
    </row>
    <row r="814" spans="1:14" x14ac:dyDescent="0.35">
      <c r="A814" s="2">
        <v>10552</v>
      </c>
      <c r="B814" s="11">
        <v>69</v>
      </c>
      <c r="C814" s="5">
        <v>36</v>
      </c>
      <c r="D814" s="8">
        <v>18</v>
      </c>
      <c r="E814" s="2" t="str">
        <f>_xlfn.XLOOKUP(B814,products[productID],products[productName],"Not available",0)</f>
        <v>Gudbrandsdalsost</v>
      </c>
      <c r="F814">
        <f>_xlfn.XLOOKUP(B814,products[productID],products[categoryID],"Not found",0)</f>
        <v>4</v>
      </c>
      <c r="G814" t="str">
        <f>_xlfn.XLOOKUP(F814,categories[categoryID],categories[categoryName],"not found",0)</f>
        <v>Dairy Products</v>
      </c>
      <c r="H814" s="4">
        <f>Table8[[#This Row],[Unit_price]]*Table8[[#This Row],[Quantity_sold]]</f>
        <v>648</v>
      </c>
      <c r="I814" t="str">
        <f>_xlfn.XLOOKUP(Table8[[#This Row],[orderId]],orders[orderID],orders[customerID],"not seen",0)</f>
        <v>HILAA</v>
      </c>
      <c r="J814">
        <f>_xlfn.XLOOKUP(Table8[[#This Row],[orderId]],orders[orderID],orders[employeeID],"not found",0)</f>
        <v>2</v>
      </c>
      <c r="K814" t="str">
        <f>_xlfn.XLOOKUP(Table8[[#This Row],[Employee_id]],employees[employeeID],employees[employeeName],"Not found",0)</f>
        <v>Andrew Fuller</v>
      </c>
      <c r="L814" s="1">
        <f>_xlfn.XLOOKUP(Table8[[#This Row],[orderId]],orders[orderID],orders[orderDate],"not found",0)</f>
        <v>41788</v>
      </c>
      <c r="M814" s="1">
        <f>VLOOKUP(Table8[[#This Row],[orderId]],orders[],6,0)</f>
        <v>41795</v>
      </c>
      <c r="N814">
        <f>Table8[[#This Row],[Shipped date]]-Table8[[#This Row],[order_date]]</f>
        <v>7</v>
      </c>
    </row>
    <row r="815" spans="1:14" x14ac:dyDescent="0.35">
      <c r="A815" s="3">
        <v>10552</v>
      </c>
      <c r="B815" s="12">
        <v>75</v>
      </c>
      <c r="C815" s="6">
        <v>7.75</v>
      </c>
      <c r="D815" s="9">
        <v>30</v>
      </c>
      <c r="E815" s="2" t="str">
        <f>_xlfn.XLOOKUP(B815,products[productID],products[productName],"Not available",0)</f>
        <v>Rhönbräu Klosterbier</v>
      </c>
      <c r="F815">
        <f>_xlfn.XLOOKUP(B815,products[productID],products[categoryID],"Not found",0)</f>
        <v>1</v>
      </c>
      <c r="G815" t="str">
        <f>_xlfn.XLOOKUP(F815,categories[categoryID],categories[categoryName],"not found",0)</f>
        <v>Beverages</v>
      </c>
      <c r="H815" s="4">
        <f>Table8[[#This Row],[Unit_price]]*Table8[[#This Row],[Quantity_sold]]</f>
        <v>232.5</v>
      </c>
      <c r="I815" t="str">
        <f>_xlfn.XLOOKUP(Table8[[#This Row],[orderId]],orders[orderID],orders[customerID],"not seen",0)</f>
        <v>HILAA</v>
      </c>
      <c r="J815">
        <f>_xlfn.XLOOKUP(Table8[[#This Row],[orderId]],orders[orderID],orders[employeeID],"not found",0)</f>
        <v>2</v>
      </c>
      <c r="K815" t="str">
        <f>_xlfn.XLOOKUP(Table8[[#This Row],[Employee_id]],employees[employeeID],employees[employeeName],"Not found",0)</f>
        <v>Andrew Fuller</v>
      </c>
      <c r="L815" s="1">
        <f>_xlfn.XLOOKUP(Table8[[#This Row],[orderId]],orders[orderID],orders[orderDate],"not found",0)</f>
        <v>41788</v>
      </c>
      <c r="M815" s="1">
        <f>VLOOKUP(Table8[[#This Row],[orderId]],orders[],6,0)</f>
        <v>41795</v>
      </c>
      <c r="N815">
        <f>Table8[[#This Row],[Shipped date]]-Table8[[#This Row],[order_date]]</f>
        <v>7</v>
      </c>
    </row>
    <row r="816" spans="1:14" x14ac:dyDescent="0.35">
      <c r="A816" s="2">
        <v>10553</v>
      </c>
      <c r="B816" s="11">
        <v>11</v>
      </c>
      <c r="C816" s="5">
        <v>21</v>
      </c>
      <c r="D816" s="8">
        <v>15</v>
      </c>
      <c r="E816" s="2" t="str">
        <f>_xlfn.XLOOKUP(B816,products[productID],products[productName],"Not available",0)</f>
        <v>Queso Cabrales</v>
      </c>
      <c r="F816">
        <f>_xlfn.XLOOKUP(B816,products[productID],products[categoryID],"Not found",0)</f>
        <v>4</v>
      </c>
      <c r="G816" t="str">
        <f>_xlfn.XLOOKUP(F816,categories[categoryID],categories[categoryName],"not found",0)</f>
        <v>Dairy Products</v>
      </c>
      <c r="H816" s="4">
        <f>Table8[[#This Row],[Unit_price]]*Table8[[#This Row],[Quantity_sold]]</f>
        <v>315</v>
      </c>
      <c r="I816" t="str">
        <f>_xlfn.XLOOKUP(Table8[[#This Row],[orderId]],orders[orderID],orders[customerID],"not seen",0)</f>
        <v>WARTH</v>
      </c>
      <c r="J816">
        <f>_xlfn.XLOOKUP(Table8[[#This Row],[orderId]],orders[orderID],orders[employeeID],"not found",0)</f>
        <v>2</v>
      </c>
      <c r="K816" t="str">
        <f>_xlfn.XLOOKUP(Table8[[#This Row],[Employee_id]],employees[employeeID],employees[employeeName],"Not found",0)</f>
        <v>Andrew Fuller</v>
      </c>
      <c r="L816" s="1">
        <f>_xlfn.XLOOKUP(Table8[[#This Row],[orderId]],orders[orderID],orders[orderDate],"not found",0)</f>
        <v>41789</v>
      </c>
      <c r="M816" s="1">
        <f>VLOOKUP(Table8[[#This Row],[orderId]],orders[],6,0)</f>
        <v>41793</v>
      </c>
      <c r="N816">
        <f>Table8[[#This Row],[Shipped date]]-Table8[[#This Row],[order_date]]</f>
        <v>4</v>
      </c>
    </row>
    <row r="817" spans="1:14" x14ac:dyDescent="0.35">
      <c r="A817" s="3">
        <v>10553</v>
      </c>
      <c r="B817" s="12">
        <v>16</v>
      </c>
      <c r="C817" s="6">
        <v>17.45</v>
      </c>
      <c r="D817" s="9">
        <v>14</v>
      </c>
      <c r="E817" s="2" t="str">
        <f>_xlfn.XLOOKUP(B817,products[productID],products[productName],"Not available",0)</f>
        <v>Pavlova</v>
      </c>
      <c r="F817">
        <f>_xlfn.XLOOKUP(B817,products[productID],products[categoryID],"Not found",0)</f>
        <v>3</v>
      </c>
      <c r="G817" t="str">
        <f>_xlfn.XLOOKUP(F817,categories[categoryID],categories[categoryName],"not found",0)</f>
        <v>Confections</v>
      </c>
      <c r="H817" s="4">
        <f>Table8[[#This Row],[Unit_price]]*Table8[[#This Row],[Quantity_sold]]</f>
        <v>244.29999999999998</v>
      </c>
      <c r="I817" t="str">
        <f>_xlfn.XLOOKUP(Table8[[#This Row],[orderId]],orders[orderID],orders[customerID],"not seen",0)</f>
        <v>WARTH</v>
      </c>
      <c r="J817">
        <f>_xlfn.XLOOKUP(Table8[[#This Row],[orderId]],orders[orderID],orders[employeeID],"not found",0)</f>
        <v>2</v>
      </c>
      <c r="K817" t="str">
        <f>_xlfn.XLOOKUP(Table8[[#This Row],[Employee_id]],employees[employeeID],employees[employeeName],"Not found",0)</f>
        <v>Andrew Fuller</v>
      </c>
      <c r="L817" s="1">
        <f>_xlfn.XLOOKUP(Table8[[#This Row],[orderId]],orders[orderID],orders[orderDate],"not found",0)</f>
        <v>41789</v>
      </c>
      <c r="M817" s="1">
        <f>VLOOKUP(Table8[[#This Row],[orderId]],orders[],6,0)</f>
        <v>41793</v>
      </c>
      <c r="N817">
        <f>Table8[[#This Row],[Shipped date]]-Table8[[#This Row],[order_date]]</f>
        <v>4</v>
      </c>
    </row>
    <row r="818" spans="1:14" x14ac:dyDescent="0.35">
      <c r="A818" s="2">
        <v>10553</v>
      </c>
      <c r="B818" s="11">
        <v>22</v>
      </c>
      <c r="C818" s="5">
        <v>21</v>
      </c>
      <c r="D818" s="8">
        <v>24</v>
      </c>
      <c r="E818" s="2" t="str">
        <f>_xlfn.XLOOKUP(B818,products[productID],products[productName],"Not available",0)</f>
        <v>Gustaf's Knackebröd</v>
      </c>
      <c r="F818">
        <f>_xlfn.XLOOKUP(B818,products[productID],products[categoryID],"Not found",0)</f>
        <v>5</v>
      </c>
      <c r="G818" t="str">
        <f>_xlfn.XLOOKUP(F818,categories[categoryID],categories[categoryName],"not found",0)</f>
        <v>Grains &amp; Cereals</v>
      </c>
      <c r="H818" s="4">
        <f>Table8[[#This Row],[Unit_price]]*Table8[[#This Row],[Quantity_sold]]</f>
        <v>504</v>
      </c>
      <c r="I818" t="str">
        <f>_xlfn.XLOOKUP(Table8[[#This Row],[orderId]],orders[orderID],orders[customerID],"not seen",0)</f>
        <v>WARTH</v>
      </c>
      <c r="J818">
        <f>_xlfn.XLOOKUP(Table8[[#This Row],[orderId]],orders[orderID],orders[employeeID],"not found",0)</f>
        <v>2</v>
      </c>
      <c r="K818" t="str">
        <f>_xlfn.XLOOKUP(Table8[[#This Row],[Employee_id]],employees[employeeID],employees[employeeName],"Not found",0)</f>
        <v>Andrew Fuller</v>
      </c>
      <c r="L818" s="1">
        <f>_xlfn.XLOOKUP(Table8[[#This Row],[orderId]],orders[orderID],orders[orderDate],"not found",0)</f>
        <v>41789</v>
      </c>
      <c r="M818" s="1">
        <f>VLOOKUP(Table8[[#This Row],[orderId]],orders[],6,0)</f>
        <v>41793</v>
      </c>
      <c r="N818">
        <f>Table8[[#This Row],[Shipped date]]-Table8[[#This Row],[order_date]]</f>
        <v>4</v>
      </c>
    </row>
    <row r="819" spans="1:14" x14ac:dyDescent="0.35">
      <c r="A819" s="3">
        <v>10553</v>
      </c>
      <c r="B819" s="12">
        <v>31</v>
      </c>
      <c r="C819" s="6">
        <v>12.5</v>
      </c>
      <c r="D819" s="9">
        <v>30</v>
      </c>
      <c r="E819" s="2" t="str">
        <f>_xlfn.XLOOKUP(B819,products[productID],products[productName],"Not available",0)</f>
        <v>Gorgonzola Telino</v>
      </c>
      <c r="F819">
        <f>_xlfn.XLOOKUP(B819,products[productID],products[categoryID],"Not found",0)</f>
        <v>4</v>
      </c>
      <c r="G819" t="str">
        <f>_xlfn.XLOOKUP(F819,categories[categoryID],categories[categoryName],"not found",0)</f>
        <v>Dairy Products</v>
      </c>
      <c r="H819" s="4">
        <f>Table8[[#This Row],[Unit_price]]*Table8[[#This Row],[Quantity_sold]]</f>
        <v>375</v>
      </c>
      <c r="I819" t="str">
        <f>_xlfn.XLOOKUP(Table8[[#This Row],[orderId]],orders[orderID],orders[customerID],"not seen",0)</f>
        <v>WARTH</v>
      </c>
      <c r="J819">
        <f>_xlfn.XLOOKUP(Table8[[#This Row],[orderId]],orders[orderID],orders[employeeID],"not found",0)</f>
        <v>2</v>
      </c>
      <c r="K819" t="str">
        <f>_xlfn.XLOOKUP(Table8[[#This Row],[Employee_id]],employees[employeeID],employees[employeeName],"Not found",0)</f>
        <v>Andrew Fuller</v>
      </c>
      <c r="L819" s="1">
        <f>_xlfn.XLOOKUP(Table8[[#This Row],[orderId]],orders[orderID],orders[orderDate],"not found",0)</f>
        <v>41789</v>
      </c>
      <c r="M819" s="1">
        <f>VLOOKUP(Table8[[#This Row],[orderId]],orders[],6,0)</f>
        <v>41793</v>
      </c>
      <c r="N819">
        <f>Table8[[#This Row],[Shipped date]]-Table8[[#This Row],[order_date]]</f>
        <v>4</v>
      </c>
    </row>
    <row r="820" spans="1:14" x14ac:dyDescent="0.35">
      <c r="A820" s="2">
        <v>10553</v>
      </c>
      <c r="B820" s="11">
        <v>35</v>
      </c>
      <c r="C820" s="5">
        <v>18</v>
      </c>
      <c r="D820" s="8">
        <v>6</v>
      </c>
      <c r="E820" s="2" t="str">
        <f>_xlfn.XLOOKUP(B820,products[productID],products[productName],"Not available",0)</f>
        <v>Steeleye Stout</v>
      </c>
      <c r="F820">
        <f>_xlfn.XLOOKUP(B820,products[productID],products[categoryID],"Not found",0)</f>
        <v>1</v>
      </c>
      <c r="G820" t="str">
        <f>_xlfn.XLOOKUP(F820,categories[categoryID],categories[categoryName],"not found",0)</f>
        <v>Beverages</v>
      </c>
      <c r="H820" s="4">
        <f>Table8[[#This Row],[Unit_price]]*Table8[[#This Row],[Quantity_sold]]</f>
        <v>108</v>
      </c>
      <c r="I820" t="str">
        <f>_xlfn.XLOOKUP(Table8[[#This Row],[orderId]],orders[orderID],orders[customerID],"not seen",0)</f>
        <v>WARTH</v>
      </c>
      <c r="J820">
        <f>_xlfn.XLOOKUP(Table8[[#This Row],[orderId]],orders[orderID],orders[employeeID],"not found",0)</f>
        <v>2</v>
      </c>
      <c r="K820" t="str">
        <f>_xlfn.XLOOKUP(Table8[[#This Row],[Employee_id]],employees[employeeID],employees[employeeName],"Not found",0)</f>
        <v>Andrew Fuller</v>
      </c>
      <c r="L820" s="1">
        <f>_xlfn.XLOOKUP(Table8[[#This Row],[orderId]],orders[orderID],orders[orderDate],"not found",0)</f>
        <v>41789</v>
      </c>
      <c r="M820" s="1">
        <f>VLOOKUP(Table8[[#This Row],[orderId]],orders[],6,0)</f>
        <v>41793</v>
      </c>
      <c r="N820">
        <f>Table8[[#This Row],[Shipped date]]-Table8[[#This Row],[order_date]]</f>
        <v>4</v>
      </c>
    </row>
    <row r="821" spans="1:14" x14ac:dyDescent="0.35">
      <c r="A821" s="3">
        <v>10554</v>
      </c>
      <c r="B821" s="12">
        <v>16</v>
      </c>
      <c r="C821" s="6">
        <v>17.45</v>
      </c>
      <c r="D821" s="9">
        <v>30</v>
      </c>
      <c r="E821" s="2" t="str">
        <f>_xlfn.XLOOKUP(B821,products[productID],products[productName],"Not available",0)</f>
        <v>Pavlova</v>
      </c>
      <c r="F821">
        <f>_xlfn.XLOOKUP(B821,products[productID],products[categoryID],"Not found",0)</f>
        <v>3</v>
      </c>
      <c r="G821" t="str">
        <f>_xlfn.XLOOKUP(F821,categories[categoryID],categories[categoryName],"not found",0)</f>
        <v>Confections</v>
      </c>
      <c r="H821" s="4">
        <f>Table8[[#This Row],[Unit_price]]*Table8[[#This Row],[Quantity_sold]]</f>
        <v>523.5</v>
      </c>
      <c r="I821" t="str">
        <f>_xlfn.XLOOKUP(Table8[[#This Row],[orderId]],orders[orderID],orders[customerID],"not seen",0)</f>
        <v>OTTIK</v>
      </c>
      <c r="J821">
        <f>_xlfn.XLOOKUP(Table8[[#This Row],[orderId]],orders[orderID],orders[employeeID],"not found",0)</f>
        <v>4</v>
      </c>
      <c r="K821" t="str">
        <f>_xlfn.XLOOKUP(Table8[[#This Row],[Employee_id]],employees[employeeID],employees[employeeName],"Not found",0)</f>
        <v>Margaret Peacock</v>
      </c>
      <c r="L821" s="1">
        <f>_xlfn.XLOOKUP(Table8[[#This Row],[orderId]],orders[orderID],orders[orderDate],"not found",0)</f>
        <v>41789</v>
      </c>
      <c r="M821" s="1">
        <f>VLOOKUP(Table8[[#This Row],[orderId]],orders[],6,0)</f>
        <v>41795</v>
      </c>
      <c r="N821">
        <f>Table8[[#This Row],[Shipped date]]-Table8[[#This Row],[order_date]]</f>
        <v>6</v>
      </c>
    </row>
    <row r="822" spans="1:14" x14ac:dyDescent="0.35">
      <c r="A822" s="2">
        <v>10554</v>
      </c>
      <c r="B822" s="11">
        <v>23</v>
      </c>
      <c r="C822" s="5">
        <v>9</v>
      </c>
      <c r="D822" s="8">
        <v>20</v>
      </c>
      <c r="E822" s="2" t="str">
        <f>_xlfn.XLOOKUP(B822,products[productID],products[productName],"Not available",0)</f>
        <v>Tunnbröd</v>
      </c>
      <c r="F822">
        <f>_xlfn.XLOOKUP(B822,products[productID],products[categoryID],"Not found",0)</f>
        <v>5</v>
      </c>
      <c r="G822" t="str">
        <f>_xlfn.XLOOKUP(F822,categories[categoryID],categories[categoryName],"not found",0)</f>
        <v>Grains &amp; Cereals</v>
      </c>
      <c r="H822" s="4">
        <f>Table8[[#This Row],[Unit_price]]*Table8[[#This Row],[Quantity_sold]]</f>
        <v>180</v>
      </c>
      <c r="I822" t="str">
        <f>_xlfn.XLOOKUP(Table8[[#This Row],[orderId]],orders[orderID],orders[customerID],"not seen",0)</f>
        <v>OTTIK</v>
      </c>
      <c r="J822">
        <f>_xlfn.XLOOKUP(Table8[[#This Row],[orderId]],orders[orderID],orders[employeeID],"not found",0)</f>
        <v>4</v>
      </c>
      <c r="K822" t="str">
        <f>_xlfn.XLOOKUP(Table8[[#This Row],[Employee_id]],employees[employeeID],employees[employeeName],"Not found",0)</f>
        <v>Margaret Peacock</v>
      </c>
      <c r="L822" s="1">
        <f>_xlfn.XLOOKUP(Table8[[#This Row],[orderId]],orders[orderID],orders[orderDate],"not found",0)</f>
        <v>41789</v>
      </c>
      <c r="M822" s="1">
        <f>VLOOKUP(Table8[[#This Row],[orderId]],orders[],6,0)</f>
        <v>41795</v>
      </c>
      <c r="N822">
        <f>Table8[[#This Row],[Shipped date]]-Table8[[#This Row],[order_date]]</f>
        <v>6</v>
      </c>
    </row>
    <row r="823" spans="1:14" x14ac:dyDescent="0.35">
      <c r="A823" s="3">
        <v>10554</v>
      </c>
      <c r="B823" s="12">
        <v>62</v>
      </c>
      <c r="C823" s="6">
        <v>49.3</v>
      </c>
      <c r="D823" s="9">
        <v>20</v>
      </c>
      <c r="E823" s="2" t="str">
        <f>_xlfn.XLOOKUP(B823,products[productID],products[productName],"Not available",0)</f>
        <v>Tarte au sucre</v>
      </c>
      <c r="F823">
        <f>_xlfn.XLOOKUP(B823,products[productID],products[categoryID],"Not found",0)</f>
        <v>3</v>
      </c>
      <c r="G823" t="str">
        <f>_xlfn.XLOOKUP(F823,categories[categoryID],categories[categoryName],"not found",0)</f>
        <v>Confections</v>
      </c>
      <c r="H823" s="4">
        <f>Table8[[#This Row],[Unit_price]]*Table8[[#This Row],[Quantity_sold]]</f>
        <v>986</v>
      </c>
      <c r="I823" t="str">
        <f>_xlfn.XLOOKUP(Table8[[#This Row],[orderId]],orders[orderID],orders[customerID],"not seen",0)</f>
        <v>OTTIK</v>
      </c>
      <c r="J823">
        <f>_xlfn.XLOOKUP(Table8[[#This Row],[orderId]],orders[orderID],orders[employeeID],"not found",0)</f>
        <v>4</v>
      </c>
      <c r="K823" t="str">
        <f>_xlfn.XLOOKUP(Table8[[#This Row],[Employee_id]],employees[employeeID],employees[employeeName],"Not found",0)</f>
        <v>Margaret Peacock</v>
      </c>
      <c r="L823" s="1">
        <f>_xlfn.XLOOKUP(Table8[[#This Row],[orderId]],orders[orderID],orders[orderDate],"not found",0)</f>
        <v>41789</v>
      </c>
      <c r="M823" s="1">
        <f>VLOOKUP(Table8[[#This Row],[orderId]],orders[],6,0)</f>
        <v>41795</v>
      </c>
      <c r="N823">
        <f>Table8[[#This Row],[Shipped date]]-Table8[[#This Row],[order_date]]</f>
        <v>6</v>
      </c>
    </row>
    <row r="824" spans="1:14" x14ac:dyDescent="0.35">
      <c r="A824" s="2">
        <v>10554</v>
      </c>
      <c r="B824" s="11">
        <v>77</v>
      </c>
      <c r="C824" s="5">
        <v>13</v>
      </c>
      <c r="D824" s="8">
        <v>10</v>
      </c>
      <c r="E824" s="2" t="str">
        <f>_xlfn.XLOOKUP(B824,products[productID],products[productName],"Not available",0)</f>
        <v>Original Frankfurter Grüne Soße</v>
      </c>
      <c r="F824">
        <f>_xlfn.XLOOKUP(B824,products[productID],products[categoryID],"Not found",0)</f>
        <v>2</v>
      </c>
      <c r="G824" t="str">
        <f>_xlfn.XLOOKUP(F824,categories[categoryID],categories[categoryName],"not found",0)</f>
        <v>Condiments</v>
      </c>
      <c r="H824" s="4">
        <f>Table8[[#This Row],[Unit_price]]*Table8[[#This Row],[Quantity_sold]]</f>
        <v>130</v>
      </c>
      <c r="I824" t="str">
        <f>_xlfn.XLOOKUP(Table8[[#This Row],[orderId]],orders[orderID],orders[customerID],"not seen",0)</f>
        <v>OTTIK</v>
      </c>
      <c r="J824">
        <f>_xlfn.XLOOKUP(Table8[[#This Row],[orderId]],orders[orderID],orders[employeeID],"not found",0)</f>
        <v>4</v>
      </c>
      <c r="K824" t="str">
        <f>_xlfn.XLOOKUP(Table8[[#This Row],[Employee_id]],employees[employeeID],employees[employeeName],"Not found",0)</f>
        <v>Margaret Peacock</v>
      </c>
      <c r="L824" s="1">
        <f>_xlfn.XLOOKUP(Table8[[#This Row],[orderId]],orders[orderID],orders[orderDate],"not found",0)</f>
        <v>41789</v>
      </c>
      <c r="M824" s="1">
        <f>VLOOKUP(Table8[[#This Row],[orderId]],orders[],6,0)</f>
        <v>41795</v>
      </c>
      <c r="N824">
        <f>Table8[[#This Row],[Shipped date]]-Table8[[#This Row],[order_date]]</f>
        <v>6</v>
      </c>
    </row>
    <row r="825" spans="1:14" x14ac:dyDescent="0.35">
      <c r="A825" s="3">
        <v>10555</v>
      </c>
      <c r="B825" s="12">
        <v>14</v>
      </c>
      <c r="C825" s="6">
        <v>23.25</v>
      </c>
      <c r="D825" s="9">
        <v>30</v>
      </c>
      <c r="E825" s="2" t="str">
        <f>_xlfn.XLOOKUP(B825,products[productID],products[productName],"Not available",0)</f>
        <v>Tofu</v>
      </c>
      <c r="F825">
        <f>_xlfn.XLOOKUP(B825,products[productID],products[categoryID],"Not found",0)</f>
        <v>7</v>
      </c>
      <c r="G825" t="str">
        <f>_xlfn.XLOOKUP(F825,categories[categoryID],categories[categoryName],"not found",0)</f>
        <v>Produce</v>
      </c>
      <c r="H825" s="4">
        <f>Table8[[#This Row],[Unit_price]]*Table8[[#This Row],[Quantity_sold]]</f>
        <v>697.5</v>
      </c>
      <c r="I825" t="str">
        <f>_xlfn.XLOOKUP(Table8[[#This Row],[orderId]],orders[orderID],orders[customerID],"not seen",0)</f>
        <v>SAVEA</v>
      </c>
      <c r="J825">
        <f>_xlfn.XLOOKUP(Table8[[#This Row],[orderId]],orders[orderID],orders[employeeID],"not found",0)</f>
        <v>6</v>
      </c>
      <c r="K825" t="str">
        <f>_xlfn.XLOOKUP(Table8[[#This Row],[Employee_id]],employees[employeeID],employees[employeeName],"Not found",0)</f>
        <v>Michael Suyama</v>
      </c>
      <c r="L825" s="1">
        <f>_xlfn.XLOOKUP(Table8[[#This Row],[orderId]],orders[orderID],orders[orderDate],"not found",0)</f>
        <v>41792</v>
      </c>
      <c r="M825" s="1">
        <f>VLOOKUP(Table8[[#This Row],[orderId]],orders[],6,0)</f>
        <v>41794</v>
      </c>
      <c r="N825">
        <f>Table8[[#This Row],[Shipped date]]-Table8[[#This Row],[order_date]]</f>
        <v>2</v>
      </c>
    </row>
    <row r="826" spans="1:14" x14ac:dyDescent="0.35">
      <c r="A826" s="2">
        <v>10555</v>
      </c>
      <c r="B826" s="11">
        <v>19</v>
      </c>
      <c r="C826" s="5">
        <v>9.1999999999999993</v>
      </c>
      <c r="D826" s="8">
        <v>35</v>
      </c>
      <c r="E826" s="2" t="str">
        <f>_xlfn.XLOOKUP(B826,products[productID],products[productName],"Not available",0)</f>
        <v>Teatime Chocolate Biscuits</v>
      </c>
      <c r="F826">
        <f>_xlfn.XLOOKUP(B826,products[productID],products[categoryID],"Not found",0)</f>
        <v>3</v>
      </c>
      <c r="G826" t="str">
        <f>_xlfn.XLOOKUP(F826,categories[categoryID],categories[categoryName],"not found",0)</f>
        <v>Confections</v>
      </c>
      <c r="H826" s="4">
        <f>Table8[[#This Row],[Unit_price]]*Table8[[#This Row],[Quantity_sold]]</f>
        <v>322</v>
      </c>
      <c r="I826" t="str">
        <f>_xlfn.XLOOKUP(Table8[[#This Row],[orderId]],orders[orderID],orders[customerID],"not seen",0)</f>
        <v>SAVEA</v>
      </c>
      <c r="J826">
        <f>_xlfn.XLOOKUP(Table8[[#This Row],[orderId]],orders[orderID],orders[employeeID],"not found",0)</f>
        <v>6</v>
      </c>
      <c r="K826" t="str">
        <f>_xlfn.XLOOKUP(Table8[[#This Row],[Employee_id]],employees[employeeID],employees[employeeName],"Not found",0)</f>
        <v>Michael Suyama</v>
      </c>
      <c r="L826" s="1">
        <f>_xlfn.XLOOKUP(Table8[[#This Row],[orderId]],orders[orderID],orders[orderDate],"not found",0)</f>
        <v>41792</v>
      </c>
      <c r="M826" s="1">
        <f>VLOOKUP(Table8[[#This Row],[orderId]],orders[],6,0)</f>
        <v>41794</v>
      </c>
      <c r="N826">
        <f>Table8[[#This Row],[Shipped date]]-Table8[[#This Row],[order_date]]</f>
        <v>2</v>
      </c>
    </row>
    <row r="827" spans="1:14" x14ac:dyDescent="0.35">
      <c r="A827" s="3">
        <v>10555</v>
      </c>
      <c r="B827" s="12">
        <v>24</v>
      </c>
      <c r="C827" s="6">
        <v>4.5</v>
      </c>
      <c r="D827" s="9">
        <v>18</v>
      </c>
      <c r="E827" s="2" t="str">
        <f>_xlfn.XLOOKUP(B827,products[productID],products[productName],"Not available",0)</f>
        <v>Guarana Fantastica</v>
      </c>
      <c r="F827">
        <f>_xlfn.XLOOKUP(B827,products[productID],products[categoryID],"Not found",0)</f>
        <v>1</v>
      </c>
      <c r="G827" t="str">
        <f>_xlfn.XLOOKUP(F827,categories[categoryID],categories[categoryName],"not found",0)</f>
        <v>Beverages</v>
      </c>
      <c r="H827" s="4">
        <f>Table8[[#This Row],[Unit_price]]*Table8[[#This Row],[Quantity_sold]]</f>
        <v>81</v>
      </c>
      <c r="I827" t="str">
        <f>_xlfn.XLOOKUP(Table8[[#This Row],[orderId]],orders[orderID],orders[customerID],"not seen",0)</f>
        <v>SAVEA</v>
      </c>
      <c r="J827">
        <f>_xlfn.XLOOKUP(Table8[[#This Row],[orderId]],orders[orderID],orders[employeeID],"not found",0)</f>
        <v>6</v>
      </c>
      <c r="K827" t="str">
        <f>_xlfn.XLOOKUP(Table8[[#This Row],[Employee_id]],employees[employeeID],employees[employeeName],"Not found",0)</f>
        <v>Michael Suyama</v>
      </c>
      <c r="L827" s="1">
        <f>_xlfn.XLOOKUP(Table8[[#This Row],[orderId]],orders[orderID],orders[orderDate],"not found",0)</f>
        <v>41792</v>
      </c>
      <c r="M827" s="1">
        <f>VLOOKUP(Table8[[#This Row],[orderId]],orders[],6,0)</f>
        <v>41794</v>
      </c>
      <c r="N827">
        <f>Table8[[#This Row],[Shipped date]]-Table8[[#This Row],[order_date]]</f>
        <v>2</v>
      </c>
    </row>
    <row r="828" spans="1:14" x14ac:dyDescent="0.35">
      <c r="A828" s="2">
        <v>10555</v>
      </c>
      <c r="B828" s="11">
        <v>51</v>
      </c>
      <c r="C828" s="5">
        <v>53</v>
      </c>
      <c r="D828" s="8">
        <v>20</v>
      </c>
      <c r="E828" s="2" t="str">
        <f>_xlfn.XLOOKUP(B828,products[productID],products[productName],"Not available",0)</f>
        <v>Manjimup Dried Apples</v>
      </c>
      <c r="F828">
        <f>_xlfn.XLOOKUP(B828,products[productID],products[categoryID],"Not found",0)</f>
        <v>7</v>
      </c>
      <c r="G828" t="str">
        <f>_xlfn.XLOOKUP(F828,categories[categoryID],categories[categoryName],"not found",0)</f>
        <v>Produce</v>
      </c>
      <c r="H828" s="4">
        <f>Table8[[#This Row],[Unit_price]]*Table8[[#This Row],[Quantity_sold]]</f>
        <v>1060</v>
      </c>
      <c r="I828" t="str">
        <f>_xlfn.XLOOKUP(Table8[[#This Row],[orderId]],orders[orderID],orders[customerID],"not seen",0)</f>
        <v>SAVEA</v>
      </c>
      <c r="J828">
        <f>_xlfn.XLOOKUP(Table8[[#This Row],[orderId]],orders[orderID],orders[employeeID],"not found",0)</f>
        <v>6</v>
      </c>
      <c r="K828" t="str">
        <f>_xlfn.XLOOKUP(Table8[[#This Row],[Employee_id]],employees[employeeID],employees[employeeName],"Not found",0)</f>
        <v>Michael Suyama</v>
      </c>
      <c r="L828" s="1">
        <f>_xlfn.XLOOKUP(Table8[[#This Row],[orderId]],orders[orderID],orders[orderDate],"not found",0)</f>
        <v>41792</v>
      </c>
      <c r="M828" s="1">
        <f>VLOOKUP(Table8[[#This Row],[orderId]],orders[],6,0)</f>
        <v>41794</v>
      </c>
      <c r="N828">
        <f>Table8[[#This Row],[Shipped date]]-Table8[[#This Row],[order_date]]</f>
        <v>2</v>
      </c>
    </row>
    <row r="829" spans="1:14" x14ac:dyDescent="0.35">
      <c r="A829" s="3">
        <v>10555</v>
      </c>
      <c r="B829" s="12">
        <v>56</v>
      </c>
      <c r="C829" s="6">
        <v>38</v>
      </c>
      <c r="D829" s="9">
        <v>40</v>
      </c>
      <c r="E829" s="2" t="str">
        <f>_xlfn.XLOOKUP(B829,products[productID],products[productName],"Not available",0)</f>
        <v>Gnocchi di nonna Alice</v>
      </c>
      <c r="F829">
        <f>_xlfn.XLOOKUP(B829,products[productID],products[categoryID],"Not found",0)</f>
        <v>5</v>
      </c>
      <c r="G829" t="str">
        <f>_xlfn.XLOOKUP(F829,categories[categoryID],categories[categoryName],"not found",0)</f>
        <v>Grains &amp; Cereals</v>
      </c>
      <c r="H829" s="4">
        <f>Table8[[#This Row],[Unit_price]]*Table8[[#This Row],[Quantity_sold]]</f>
        <v>1520</v>
      </c>
      <c r="I829" t="str">
        <f>_xlfn.XLOOKUP(Table8[[#This Row],[orderId]],orders[orderID],orders[customerID],"not seen",0)</f>
        <v>SAVEA</v>
      </c>
      <c r="J829">
        <f>_xlfn.XLOOKUP(Table8[[#This Row],[orderId]],orders[orderID],orders[employeeID],"not found",0)</f>
        <v>6</v>
      </c>
      <c r="K829" t="str">
        <f>_xlfn.XLOOKUP(Table8[[#This Row],[Employee_id]],employees[employeeID],employees[employeeName],"Not found",0)</f>
        <v>Michael Suyama</v>
      </c>
      <c r="L829" s="1">
        <f>_xlfn.XLOOKUP(Table8[[#This Row],[orderId]],orders[orderID],orders[orderDate],"not found",0)</f>
        <v>41792</v>
      </c>
      <c r="M829" s="1">
        <f>VLOOKUP(Table8[[#This Row],[orderId]],orders[],6,0)</f>
        <v>41794</v>
      </c>
      <c r="N829">
        <f>Table8[[#This Row],[Shipped date]]-Table8[[#This Row],[order_date]]</f>
        <v>2</v>
      </c>
    </row>
    <row r="830" spans="1:14" x14ac:dyDescent="0.35">
      <c r="A830" s="2">
        <v>10556</v>
      </c>
      <c r="B830" s="11">
        <v>72</v>
      </c>
      <c r="C830" s="5">
        <v>34.799999999999997</v>
      </c>
      <c r="D830" s="8">
        <v>24</v>
      </c>
      <c r="E830" s="2" t="str">
        <f>_xlfn.XLOOKUP(B830,products[productID],products[productName],"Not available",0)</f>
        <v>Mozzarella di Giovanni</v>
      </c>
      <c r="F830">
        <f>_xlfn.XLOOKUP(B830,products[productID],products[categoryID],"Not found",0)</f>
        <v>4</v>
      </c>
      <c r="G830" t="str">
        <f>_xlfn.XLOOKUP(F830,categories[categoryID],categories[categoryName],"not found",0)</f>
        <v>Dairy Products</v>
      </c>
      <c r="H830" s="4">
        <f>Table8[[#This Row],[Unit_price]]*Table8[[#This Row],[Quantity_sold]]</f>
        <v>835.19999999999993</v>
      </c>
      <c r="I830" t="str">
        <f>_xlfn.XLOOKUP(Table8[[#This Row],[orderId]],orders[orderID],orders[customerID],"not seen",0)</f>
        <v>SIMOB</v>
      </c>
      <c r="J830">
        <f>_xlfn.XLOOKUP(Table8[[#This Row],[orderId]],orders[orderID],orders[employeeID],"not found",0)</f>
        <v>2</v>
      </c>
      <c r="K830" t="str">
        <f>_xlfn.XLOOKUP(Table8[[#This Row],[Employee_id]],employees[employeeID],employees[employeeName],"Not found",0)</f>
        <v>Andrew Fuller</v>
      </c>
      <c r="L830" s="1">
        <f>_xlfn.XLOOKUP(Table8[[#This Row],[orderId]],orders[orderID],orders[orderDate],"not found",0)</f>
        <v>41793</v>
      </c>
      <c r="M830" s="1">
        <f>VLOOKUP(Table8[[#This Row],[orderId]],orders[],6,0)</f>
        <v>41803</v>
      </c>
      <c r="N830">
        <f>Table8[[#This Row],[Shipped date]]-Table8[[#This Row],[order_date]]</f>
        <v>10</v>
      </c>
    </row>
    <row r="831" spans="1:14" x14ac:dyDescent="0.35">
      <c r="A831" s="3">
        <v>10557</v>
      </c>
      <c r="B831" s="12">
        <v>64</v>
      </c>
      <c r="C831" s="6">
        <v>33.25</v>
      </c>
      <c r="D831" s="9">
        <v>30</v>
      </c>
      <c r="E831" s="2" t="str">
        <f>_xlfn.XLOOKUP(B831,products[productID],products[productName],"Not available",0)</f>
        <v>Wimmers gute Semmelknödel</v>
      </c>
      <c r="F831">
        <f>_xlfn.XLOOKUP(B831,products[productID],products[categoryID],"Not found",0)</f>
        <v>5</v>
      </c>
      <c r="G831" t="str">
        <f>_xlfn.XLOOKUP(F831,categories[categoryID],categories[categoryName],"not found",0)</f>
        <v>Grains &amp; Cereals</v>
      </c>
      <c r="H831" s="4">
        <f>Table8[[#This Row],[Unit_price]]*Table8[[#This Row],[Quantity_sold]]</f>
        <v>997.5</v>
      </c>
      <c r="I831" t="str">
        <f>_xlfn.XLOOKUP(Table8[[#This Row],[orderId]],orders[orderID],orders[customerID],"not seen",0)</f>
        <v>LEHMS</v>
      </c>
      <c r="J831">
        <f>_xlfn.XLOOKUP(Table8[[#This Row],[orderId]],orders[orderID],orders[employeeID],"not found",0)</f>
        <v>9</v>
      </c>
      <c r="K831" t="str">
        <f>_xlfn.XLOOKUP(Table8[[#This Row],[Employee_id]],employees[employeeID],employees[employeeName],"Not found",0)</f>
        <v>Anne Dodsworth</v>
      </c>
      <c r="L831" s="1">
        <f>_xlfn.XLOOKUP(Table8[[#This Row],[orderId]],orders[orderID],orders[orderDate],"not found",0)</f>
        <v>41793</v>
      </c>
      <c r="M831" s="1">
        <f>VLOOKUP(Table8[[#This Row],[orderId]],orders[],6,0)</f>
        <v>41796</v>
      </c>
      <c r="N831">
        <f>Table8[[#This Row],[Shipped date]]-Table8[[#This Row],[order_date]]</f>
        <v>3</v>
      </c>
    </row>
    <row r="832" spans="1:14" x14ac:dyDescent="0.35">
      <c r="A832" s="2">
        <v>10557</v>
      </c>
      <c r="B832" s="11">
        <v>75</v>
      </c>
      <c r="C832" s="5">
        <v>7.75</v>
      </c>
      <c r="D832" s="8">
        <v>20</v>
      </c>
      <c r="E832" s="2" t="str">
        <f>_xlfn.XLOOKUP(B832,products[productID],products[productName],"Not available",0)</f>
        <v>Rhönbräu Klosterbier</v>
      </c>
      <c r="F832">
        <f>_xlfn.XLOOKUP(B832,products[productID],products[categoryID],"Not found",0)</f>
        <v>1</v>
      </c>
      <c r="G832" t="str">
        <f>_xlfn.XLOOKUP(F832,categories[categoryID],categories[categoryName],"not found",0)</f>
        <v>Beverages</v>
      </c>
      <c r="H832" s="4">
        <f>Table8[[#This Row],[Unit_price]]*Table8[[#This Row],[Quantity_sold]]</f>
        <v>155</v>
      </c>
      <c r="I832" t="str">
        <f>_xlfn.XLOOKUP(Table8[[#This Row],[orderId]],orders[orderID],orders[customerID],"not seen",0)</f>
        <v>LEHMS</v>
      </c>
      <c r="J832">
        <f>_xlfn.XLOOKUP(Table8[[#This Row],[orderId]],orders[orderID],orders[employeeID],"not found",0)</f>
        <v>9</v>
      </c>
      <c r="K832" t="str">
        <f>_xlfn.XLOOKUP(Table8[[#This Row],[Employee_id]],employees[employeeID],employees[employeeName],"Not found",0)</f>
        <v>Anne Dodsworth</v>
      </c>
      <c r="L832" s="1">
        <f>_xlfn.XLOOKUP(Table8[[#This Row],[orderId]],orders[orderID],orders[orderDate],"not found",0)</f>
        <v>41793</v>
      </c>
      <c r="M832" s="1">
        <f>VLOOKUP(Table8[[#This Row],[orderId]],orders[],6,0)</f>
        <v>41796</v>
      </c>
      <c r="N832">
        <f>Table8[[#This Row],[Shipped date]]-Table8[[#This Row],[order_date]]</f>
        <v>3</v>
      </c>
    </row>
    <row r="833" spans="1:14" x14ac:dyDescent="0.35">
      <c r="A833" s="3">
        <v>10558</v>
      </c>
      <c r="B833" s="12">
        <v>47</v>
      </c>
      <c r="C833" s="6">
        <v>9.5</v>
      </c>
      <c r="D833" s="9">
        <v>25</v>
      </c>
      <c r="E833" s="2" t="str">
        <f>_xlfn.XLOOKUP(B833,products[productID],products[productName],"Not available",0)</f>
        <v>Zaanse koeken</v>
      </c>
      <c r="F833">
        <f>_xlfn.XLOOKUP(B833,products[productID],products[categoryID],"Not found",0)</f>
        <v>3</v>
      </c>
      <c r="G833" t="str">
        <f>_xlfn.XLOOKUP(F833,categories[categoryID],categories[categoryName],"not found",0)</f>
        <v>Confections</v>
      </c>
      <c r="H833" s="4">
        <f>Table8[[#This Row],[Unit_price]]*Table8[[#This Row],[Quantity_sold]]</f>
        <v>237.5</v>
      </c>
      <c r="I833" t="str">
        <f>_xlfn.XLOOKUP(Table8[[#This Row],[orderId]],orders[orderID],orders[customerID],"not seen",0)</f>
        <v>AROUT</v>
      </c>
      <c r="J833">
        <f>_xlfn.XLOOKUP(Table8[[#This Row],[orderId]],orders[orderID],orders[employeeID],"not found",0)</f>
        <v>1</v>
      </c>
      <c r="K833" t="str">
        <f>_xlfn.XLOOKUP(Table8[[#This Row],[Employee_id]],employees[employeeID],employees[employeeName],"Not found",0)</f>
        <v>Nancy Davolio</v>
      </c>
      <c r="L833" s="1">
        <f>_xlfn.XLOOKUP(Table8[[#This Row],[orderId]],orders[orderID],orders[orderDate],"not found",0)</f>
        <v>41794</v>
      </c>
      <c r="M833" s="1">
        <f>VLOOKUP(Table8[[#This Row],[orderId]],orders[],6,0)</f>
        <v>41800</v>
      </c>
      <c r="N833">
        <f>Table8[[#This Row],[Shipped date]]-Table8[[#This Row],[order_date]]</f>
        <v>6</v>
      </c>
    </row>
    <row r="834" spans="1:14" x14ac:dyDescent="0.35">
      <c r="A834" s="2">
        <v>10558</v>
      </c>
      <c r="B834" s="11">
        <v>51</v>
      </c>
      <c r="C834" s="5">
        <v>53</v>
      </c>
      <c r="D834" s="8">
        <v>20</v>
      </c>
      <c r="E834" s="2" t="str">
        <f>_xlfn.XLOOKUP(B834,products[productID],products[productName],"Not available",0)</f>
        <v>Manjimup Dried Apples</v>
      </c>
      <c r="F834">
        <f>_xlfn.XLOOKUP(B834,products[productID],products[categoryID],"Not found",0)</f>
        <v>7</v>
      </c>
      <c r="G834" t="str">
        <f>_xlfn.XLOOKUP(F834,categories[categoryID],categories[categoryName],"not found",0)</f>
        <v>Produce</v>
      </c>
      <c r="H834" s="4">
        <f>Table8[[#This Row],[Unit_price]]*Table8[[#This Row],[Quantity_sold]]</f>
        <v>1060</v>
      </c>
      <c r="I834" t="str">
        <f>_xlfn.XLOOKUP(Table8[[#This Row],[orderId]],orders[orderID],orders[customerID],"not seen",0)</f>
        <v>AROUT</v>
      </c>
      <c r="J834">
        <f>_xlfn.XLOOKUP(Table8[[#This Row],[orderId]],orders[orderID],orders[employeeID],"not found",0)</f>
        <v>1</v>
      </c>
      <c r="K834" t="str">
        <f>_xlfn.XLOOKUP(Table8[[#This Row],[Employee_id]],employees[employeeID],employees[employeeName],"Not found",0)</f>
        <v>Nancy Davolio</v>
      </c>
      <c r="L834" s="1">
        <f>_xlfn.XLOOKUP(Table8[[#This Row],[orderId]],orders[orderID],orders[orderDate],"not found",0)</f>
        <v>41794</v>
      </c>
      <c r="M834" s="1">
        <f>VLOOKUP(Table8[[#This Row],[orderId]],orders[],6,0)</f>
        <v>41800</v>
      </c>
      <c r="N834">
        <f>Table8[[#This Row],[Shipped date]]-Table8[[#This Row],[order_date]]</f>
        <v>6</v>
      </c>
    </row>
    <row r="835" spans="1:14" x14ac:dyDescent="0.35">
      <c r="A835" s="3">
        <v>10558</v>
      </c>
      <c r="B835" s="12">
        <v>52</v>
      </c>
      <c r="C835" s="6">
        <v>7</v>
      </c>
      <c r="D835" s="9">
        <v>30</v>
      </c>
      <c r="E835" s="2" t="str">
        <f>_xlfn.XLOOKUP(B835,products[productID],products[productName],"Not available",0)</f>
        <v>Filo Mix</v>
      </c>
      <c r="F835">
        <f>_xlfn.XLOOKUP(B835,products[productID],products[categoryID],"Not found",0)</f>
        <v>5</v>
      </c>
      <c r="G835" t="str">
        <f>_xlfn.XLOOKUP(F835,categories[categoryID],categories[categoryName],"not found",0)</f>
        <v>Grains &amp; Cereals</v>
      </c>
      <c r="H835" s="4">
        <f>Table8[[#This Row],[Unit_price]]*Table8[[#This Row],[Quantity_sold]]</f>
        <v>210</v>
      </c>
      <c r="I835" t="str">
        <f>_xlfn.XLOOKUP(Table8[[#This Row],[orderId]],orders[orderID],orders[customerID],"not seen",0)</f>
        <v>AROUT</v>
      </c>
      <c r="J835">
        <f>_xlfn.XLOOKUP(Table8[[#This Row],[orderId]],orders[orderID],orders[employeeID],"not found",0)</f>
        <v>1</v>
      </c>
      <c r="K835" t="str">
        <f>_xlfn.XLOOKUP(Table8[[#This Row],[Employee_id]],employees[employeeID],employees[employeeName],"Not found",0)</f>
        <v>Nancy Davolio</v>
      </c>
      <c r="L835" s="1">
        <f>_xlfn.XLOOKUP(Table8[[#This Row],[orderId]],orders[orderID],orders[orderDate],"not found",0)</f>
        <v>41794</v>
      </c>
      <c r="M835" s="1">
        <f>VLOOKUP(Table8[[#This Row],[orderId]],orders[],6,0)</f>
        <v>41800</v>
      </c>
      <c r="N835">
        <f>Table8[[#This Row],[Shipped date]]-Table8[[#This Row],[order_date]]</f>
        <v>6</v>
      </c>
    </row>
    <row r="836" spans="1:14" x14ac:dyDescent="0.35">
      <c r="A836" s="2">
        <v>10558</v>
      </c>
      <c r="B836" s="11">
        <v>53</v>
      </c>
      <c r="C836" s="5">
        <v>32.799999999999997</v>
      </c>
      <c r="D836" s="8">
        <v>18</v>
      </c>
      <c r="E836" s="2" t="str">
        <f>_xlfn.XLOOKUP(B836,products[productID],products[productName],"Not available",0)</f>
        <v>Perth Pasties</v>
      </c>
      <c r="F836">
        <f>_xlfn.XLOOKUP(B836,products[productID],products[categoryID],"Not found",0)</f>
        <v>6</v>
      </c>
      <c r="G836" t="str">
        <f>_xlfn.XLOOKUP(F836,categories[categoryID],categories[categoryName],"not found",0)</f>
        <v>Meat &amp; Poultry</v>
      </c>
      <c r="H836" s="4">
        <f>Table8[[#This Row],[Unit_price]]*Table8[[#This Row],[Quantity_sold]]</f>
        <v>590.4</v>
      </c>
      <c r="I836" t="str">
        <f>_xlfn.XLOOKUP(Table8[[#This Row],[orderId]],orders[orderID],orders[customerID],"not seen",0)</f>
        <v>AROUT</v>
      </c>
      <c r="J836">
        <f>_xlfn.XLOOKUP(Table8[[#This Row],[orderId]],orders[orderID],orders[employeeID],"not found",0)</f>
        <v>1</v>
      </c>
      <c r="K836" t="str">
        <f>_xlfn.XLOOKUP(Table8[[#This Row],[Employee_id]],employees[employeeID],employees[employeeName],"Not found",0)</f>
        <v>Nancy Davolio</v>
      </c>
      <c r="L836" s="1">
        <f>_xlfn.XLOOKUP(Table8[[#This Row],[orderId]],orders[orderID],orders[orderDate],"not found",0)</f>
        <v>41794</v>
      </c>
      <c r="M836" s="1">
        <f>VLOOKUP(Table8[[#This Row],[orderId]],orders[],6,0)</f>
        <v>41800</v>
      </c>
      <c r="N836">
        <f>Table8[[#This Row],[Shipped date]]-Table8[[#This Row],[order_date]]</f>
        <v>6</v>
      </c>
    </row>
    <row r="837" spans="1:14" x14ac:dyDescent="0.35">
      <c r="A837" s="3">
        <v>10558</v>
      </c>
      <c r="B837" s="12">
        <v>73</v>
      </c>
      <c r="C837" s="6">
        <v>15</v>
      </c>
      <c r="D837" s="9">
        <v>3</v>
      </c>
      <c r="E837" s="2" t="str">
        <f>_xlfn.XLOOKUP(B837,products[productID],products[productName],"Not available",0)</f>
        <v>Röd Kaviar</v>
      </c>
      <c r="F837">
        <f>_xlfn.XLOOKUP(B837,products[productID],products[categoryID],"Not found",0)</f>
        <v>8</v>
      </c>
      <c r="G837" t="str">
        <f>_xlfn.XLOOKUP(F837,categories[categoryID],categories[categoryName],"not found",0)</f>
        <v>Seafood</v>
      </c>
      <c r="H837" s="4">
        <f>Table8[[#This Row],[Unit_price]]*Table8[[#This Row],[Quantity_sold]]</f>
        <v>45</v>
      </c>
      <c r="I837" t="str">
        <f>_xlfn.XLOOKUP(Table8[[#This Row],[orderId]],orders[orderID],orders[customerID],"not seen",0)</f>
        <v>AROUT</v>
      </c>
      <c r="J837">
        <f>_xlfn.XLOOKUP(Table8[[#This Row],[orderId]],orders[orderID],orders[employeeID],"not found",0)</f>
        <v>1</v>
      </c>
      <c r="K837" t="str">
        <f>_xlfn.XLOOKUP(Table8[[#This Row],[Employee_id]],employees[employeeID],employees[employeeName],"Not found",0)</f>
        <v>Nancy Davolio</v>
      </c>
      <c r="L837" s="1">
        <f>_xlfn.XLOOKUP(Table8[[#This Row],[orderId]],orders[orderID],orders[orderDate],"not found",0)</f>
        <v>41794</v>
      </c>
      <c r="M837" s="1">
        <f>VLOOKUP(Table8[[#This Row],[orderId]],orders[],6,0)</f>
        <v>41800</v>
      </c>
      <c r="N837">
        <f>Table8[[#This Row],[Shipped date]]-Table8[[#This Row],[order_date]]</f>
        <v>6</v>
      </c>
    </row>
    <row r="838" spans="1:14" x14ac:dyDescent="0.35">
      <c r="A838" s="2">
        <v>10559</v>
      </c>
      <c r="B838" s="11">
        <v>41</v>
      </c>
      <c r="C838" s="5">
        <v>9.65</v>
      </c>
      <c r="D838" s="8">
        <v>12</v>
      </c>
      <c r="E838" s="2" t="str">
        <f>_xlfn.XLOOKUP(B838,products[productID],products[productName],"Not available",0)</f>
        <v>Jack's New England Clam Chowder</v>
      </c>
      <c r="F838">
        <f>_xlfn.XLOOKUP(B838,products[productID],products[categoryID],"Not found",0)</f>
        <v>8</v>
      </c>
      <c r="G838" t="str">
        <f>_xlfn.XLOOKUP(F838,categories[categoryID],categories[categoryName],"not found",0)</f>
        <v>Seafood</v>
      </c>
      <c r="H838" s="4">
        <f>Table8[[#This Row],[Unit_price]]*Table8[[#This Row],[Quantity_sold]]</f>
        <v>115.80000000000001</v>
      </c>
      <c r="I838" t="str">
        <f>_xlfn.XLOOKUP(Table8[[#This Row],[orderId]],orders[orderID],orders[customerID],"not seen",0)</f>
        <v>BLONP</v>
      </c>
      <c r="J838">
        <f>_xlfn.XLOOKUP(Table8[[#This Row],[orderId]],orders[orderID],orders[employeeID],"not found",0)</f>
        <v>6</v>
      </c>
      <c r="K838" t="str">
        <f>_xlfn.XLOOKUP(Table8[[#This Row],[Employee_id]],employees[employeeID],employees[employeeName],"Not found",0)</f>
        <v>Michael Suyama</v>
      </c>
      <c r="L838" s="1">
        <f>_xlfn.XLOOKUP(Table8[[#This Row],[orderId]],orders[orderID],orders[orderDate],"not found",0)</f>
        <v>41795</v>
      </c>
      <c r="M838" s="1">
        <f>VLOOKUP(Table8[[#This Row],[orderId]],orders[],6,0)</f>
        <v>41803</v>
      </c>
      <c r="N838">
        <f>Table8[[#This Row],[Shipped date]]-Table8[[#This Row],[order_date]]</f>
        <v>8</v>
      </c>
    </row>
    <row r="839" spans="1:14" x14ac:dyDescent="0.35">
      <c r="A839" s="3">
        <v>10559</v>
      </c>
      <c r="B839" s="12">
        <v>55</v>
      </c>
      <c r="C839" s="6">
        <v>24</v>
      </c>
      <c r="D839" s="9">
        <v>18</v>
      </c>
      <c r="E839" s="2" t="str">
        <f>_xlfn.XLOOKUP(B839,products[productID],products[productName],"Not available",0)</f>
        <v>Pâté chinois</v>
      </c>
      <c r="F839">
        <f>_xlfn.XLOOKUP(B839,products[productID],products[categoryID],"Not found",0)</f>
        <v>6</v>
      </c>
      <c r="G839" t="str">
        <f>_xlfn.XLOOKUP(F839,categories[categoryID],categories[categoryName],"not found",0)</f>
        <v>Meat &amp; Poultry</v>
      </c>
      <c r="H839" s="4">
        <f>Table8[[#This Row],[Unit_price]]*Table8[[#This Row],[Quantity_sold]]</f>
        <v>432</v>
      </c>
      <c r="I839" t="str">
        <f>_xlfn.XLOOKUP(Table8[[#This Row],[orderId]],orders[orderID],orders[customerID],"not seen",0)</f>
        <v>BLONP</v>
      </c>
      <c r="J839">
        <f>_xlfn.XLOOKUP(Table8[[#This Row],[orderId]],orders[orderID],orders[employeeID],"not found",0)</f>
        <v>6</v>
      </c>
      <c r="K839" t="str">
        <f>_xlfn.XLOOKUP(Table8[[#This Row],[Employee_id]],employees[employeeID],employees[employeeName],"Not found",0)</f>
        <v>Michael Suyama</v>
      </c>
      <c r="L839" s="1">
        <f>_xlfn.XLOOKUP(Table8[[#This Row],[orderId]],orders[orderID],orders[orderDate],"not found",0)</f>
        <v>41795</v>
      </c>
      <c r="M839" s="1">
        <f>VLOOKUP(Table8[[#This Row],[orderId]],orders[],6,0)</f>
        <v>41803</v>
      </c>
      <c r="N839">
        <f>Table8[[#This Row],[Shipped date]]-Table8[[#This Row],[order_date]]</f>
        <v>8</v>
      </c>
    </row>
    <row r="840" spans="1:14" x14ac:dyDescent="0.35">
      <c r="A840" s="2">
        <v>10560</v>
      </c>
      <c r="B840" s="11">
        <v>30</v>
      </c>
      <c r="C840" s="5">
        <v>25.89</v>
      </c>
      <c r="D840" s="8">
        <v>20</v>
      </c>
      <c r="E840" s="2" t="str">
        <f>_xlfn.XLOOKUP(B840,products[productID],products[productName],"Not available",0)</f>
        <v>Nord-Ost Matjeshering</v>
      </c>
      <c r="F840">
        <f>_xlfn.XLOOKUP(B840,products[productID],products[categoryID],"Not found",0)</f>
        <v>8</v>
      </c>
      <c r="G840" t="str">
        <f>_xlfn.XLOOKUP(F840,categories[categoryID],categories[categoryName],"not found",0)</f>
        <v>Seafood</v>
      </c>
      <c r="H840" s="4">
        <f>Table8[[#This Row],[Unit_price]]*Table8[[#This Row],[Quantity_sold]]</f>
        <v>517.79999999999995</v>
      </c>
      <c r="I840" t="str">
        <f>_xlfn.XLOOKUP(Table8[[#This Row],[orderId]],orders[orderID],orders[customerID],"not seen",0)</f>
        <v>FRANK</v>
      </c>
      <c r="J840">
        <f>_xlfn.XLOOKUP(Table8[[#This Row],[orderId]],orders[orderID],orders[employeeID],"not found",0)</f>
        <v>8</v>
      </c>
      <c r="K840" t="str">
        <f>_xlfn.XLOOKUP(Table8[[#This Row],[Employee_id]],employees[employeeID],employees[employeeName],"Not found",0)</f>
        <v>Laura Callahan</v>
      </c>
      <c r="L840" s="1">
        <f>_xlfn.XLOOKUP(Table8[[#This Row],[orderId]],orders[orderID],orders[orderDate],"not found",0)</f>
        <v>41796</v>
      </c>
      <c r="M840" s="1">
        <f>VLOOKUP(Table8[[#This Row],[orderId]],orders[],6,0)</f>
        <v>41799</v>
      </c>
      <c r="N840">
        <f>Table8[[#This Row],[Shipped date]]-Table8[[#This Row],[order_date]]</f>
        <v>3</v>
      </c>
    </row>
    <row r="841" spans="1:14" x14ac:dyDescent="0.35">
      <c r="A841" s="3">
        <v>10560</v>
      </c>
      <c r="B841" s="12">
        <v>62</v>
      </c>
      <c r="C841" s="6">
        <v>49.3</v>
      </c>
      <c r="D841" s="9">
        <v>15</v>
      </c>
      <c r="E841" s="2" t="str">
        <f>_xlfn.XLOOKUP(B841,products[productID],products[productName],"Not available",0)</f>
        <v>Tarte au sucre</v>
      </c>
      <c r="F841">
        <f>_xlfn.XLOOKUP(B841,products[productID],products[categoryID],"Not found",0)</f>
        <v>3</v>
      </c>
      <c r="G841" t="str">
        <f>_xlfn.XLOOKUP(F841,categories[categoryID],categories[categoryName],"not found",0)</f>
        <v>Confections</v>
      </c>
      <c r="H841" s="4">
        <f>Table8[[#This Row],[Unit_price]]*Table8[[#This Row],[Quantity_sold]]</f>
        <v>739.5</v>
      </c>
      <c r="I841" t="str">
        <f>_xlfn.XLOOKUP(Table8[[#This Row],[orderId]],orders[orderID],orders[customerID],"not seen",0)</f>
        <v>FRANK</v>
      </c>
      <c r="J841">
        <f>_xlfn.XLOOKUP(Table8[[#This Row],[orderId]],orders[orderID],orders[employeeID],"not found",0)</f>
        <v>8</v>
      </c>
      <c r="K841" t="str">
        <f>_xlfn.XLOOKUP(Table8[[#This Row],[Employee_id]],employees[employeeID],employees[employeeName],"Not found",0)</f>
        <v>Laura Callahan</v>
      </c>
      <c r="L841" s="1">
        <f>_xlfn.XLOOKUP(Table8[[#This Row],[orderId]],orders[orderID],orders[orderDate],"not found",0)</f>
        <v>41796</v>
      </c>
      <c r="M841" s="1">
        <f>VLOOKUP(Table8[[#This Row],[orderId]],orders[],6,0)</f>
        <v>41799</v>
      </c>
      <c r="N841">
        <f>Table8[[#This Row],[Shipped date]]-Table8[[#This Row],[order_date]]</f>
        <v>3</v>
      </c>
    </row>
    <row r="842" spans="1:14" x14ac:dyDescent="0.35">
      <c r="A842" s="2">
        <v>10561</v>
      </c>
      <c r="B842" s="11">
        <v>44</v>
      </c>
      <c r="C842" s="5">
        <v>19.45</v>
      </c>
      <c r="D842" s="8">
        <v>10</v>
      </c>
      <c r="E842" s="2" t="str">
        <f>_xlfn.XLOOKUP(B842,products[productID],products[productName],"Not available",0)</f>
        <v>Gula Malacca</v>
      </c>
      <c r="F842">
        <f>_xlfn.XLOOKUP(B842,products[productID],products[categoryID],"Not found",0)</f>
        <v>2</v>
      </c>
      <c r="G842" t="str">
        <f>_xlfn.XLOOKUP(F842,categories[categoryID],categories[categoryName],"not found",0)</f>
        <v>Condiments</v>
      </c>
      <c r="H842" s="4">
        <f>Table8[[#This Row],[Unit_price]]*Table8[[#This Row],[Quantity_sold]]</f>
        <v>194.5</v>
      </c>
      <c r="I842" t="str">
        <f>_xlfn.XLOOKUP(Table8[[#This Row],[orderId]],orders[orderID],orders[customerID],"not seen",0)</f>
        <v>FOLKO</v>
      </c>
      <c r="J842">
        <f>_xlfn.XLOOKUP(Table8[[#This Row],[orderId]],orders[orderID],orders[employeeID],"not found",0)</f>
        <v>2</v>
      </c>
      <c r="K842" t="str">
        <f>_xlfn.XLOOKUP(Table8[[#This Row],[Employee_id]],employees[employeeID],employees[employeeName],"Not found",0)</f>
        <v>Andrew Fuller</v>
      </c>
      <c r="L842" s="1">
        <f>_xlfn.XLOOKUP(Table8[[#This Row],[orderId]],orders[orderID],orders[orderDate],"not found",0)</f>
        <v>41796</v>
      </c>
      <c r="M842" s="1">
        <f>VLOOKUP(Table8[[#This Row],[orderId]],orders[],6,0)</f>
        <v>41799</v>
      </c>
      <c r="N842">
        <f>Table8[[#This Row],[Shipped date]]-Table8[[#This Row],[order_date]]</f>
        <v>3</v>
      </c>
    </row>
    <row r="843" spans="1:14" x14ac:dyDescent="0.35">
      <c r="A843" s="3">
        <v>10561</v>
      </c>
      <c r="B843" s="12">
        <v>51</v>
      </c>
      <c r="C843" s="6">
        <v>53</v>
      </c>
      <c r="D843" s="9">
        <v>50</v>
      </c>
      <c r="E843" s="2" t="str">
        <f>_xlfn.XLOOKUP(B843,products[productID],products[productName],"Not available",0)</f>
        <v>Manjimup Dried Apples</v>
      </c>
      <c r="F843">
        <f>_xlfn.XLOOKUP(B843,products[productID],products[categoryID],"Not found",0)</f>
        <v>7</v>
      </c>
      <c r="G843" t="str">
        <f>_xlfn.XLOOKUP(F843,categories[categoryID],categories[categoryName],"not found",0)</f>
        <v>Produce</v>
      </c>
      <c r="H843" s="4">
        <f>Table8[[#This Row],[Unit_price]]*Table8[[#This Row],[Quantity_sold]]</f>
        <v>2650</v>
      </c>
      <c r="I843" t="str">
        <f>_xlfn.XLOOKUP(Table8[[#This Row],[orderId]],orders[orderID],orders[customerID],"not seen",0)</f>
        <v>FOLKO</v>
      </c>
      <c r="J843">
        <f>_xlfn.XLOOKUP(Table8[[#This Row],[orderId]],orders[orderID],orders[employeeID],"not found",0)</f>
        <v>2</v>
      </c>
      <c r="K843" t="str">
        <f>_xlfn.XLOOKUP(Table8[[#This Row],[Employee_id]],employees[employeeID],employees[employeeName],"Not found",0)</f>
        <v>Andrew Fuller</v>
      </c>
      <c r="L843" s="1">
        <f>_xlfn.XLOOKUP(Table8[[#This Row],[orderId]],orders[orderID],orders[orderDate],"not found",0)</f>
        <v>41796</v>
      </c>
      <c r="M843" s="1">
        <f>VLOOKUP(Table8[[#This Row],[orderId]],orders[],6,0)</f>
        <v>41799</v>
      </c>
      <c r="N843">
        <f>Table8[[#This Row],[Shipped date]]-Table8[[#This Row],[order_date]]</f>
        <v>3</v>
      </c>
    </row>
    <row r="844" spans="1:14" x14ac:dyDescent="0.35">
      <c r="A844" s="2">
        <v>10562</v>
      </c>
      <c r="B844" s="11">
        <v>33</v>
      </c>
      <c r="C844" s="5">
        <v>2.5</v>
      </c>
      <c r="D844" s="8">
        <v>20</v>
      </c>
      <c r="E844" s="2" t="str">
        <f>_xlfn.XLOOKUP(B844,products[productID],products[productName],"Not available",0)</f>
        <v>Geitost</v>
      </c>
      <c r="F844">
        <f>_xlfn.XLOOKUP(B844,products[productID],products[categoryID],"Not found",0)</f>
        <v>4</v>
      </c>
      <c r="G844" t="str">
        <f>_xlfn.XLOOKUP(F844,categories[categoryID],categories[categoryName],"not found",0)</f>
        <v>Dairy Products</v>
      </c>
      <c r="H844" s="4">
        <f>Table8[[#This Row],[Unit_price]]*Table8[[#This Row],[Quantity_sold]]</f>
        <v>50</v>
      </c>
      <c r="I844" t="str">
        <f>_xlfn.XLOOKUP(Table8[[#This Row],[orderId]],orders[orderID],orders[customerID],"not seen",0)</f>
        <v>REGGC</v>
      </c>
      <c r="J844">
        <f>_xlfn.XLOOKUP(Table8[[#This Row],[orderId]],orders[orderID],orders[employeeID],"not found",0)</f>
        <v>1</v>
      </c>
      <c r="K844" t="str">
        <f>_xlfn.XLOOKUP(Table8[[#This Row],[Employee_id]],employees[employeeID],employees[employeeName],"Not found",0)</f>
        <v>Nancy Davolio</v>
      </c>
      <c r="L844" s="1">
        <f>_xlfn.XLOOKUP(Table8[[#This Row],[orderId]],orders[orderID],orders[orderDate],"not found",0)</f>
        <v>41799</v>
      </c>
      <c r="M844" s="1">
        <f>VLOOKUP(Table8[[#This Row],[orderId]],orders[],6,0)</f>
        <v>41802</v>
      </c>
      <c r="N844">
        <f>Table8[[#This Row],[Shipped date]]-Table8[[#This Row],[order_date]]</f>
        <v>3</v>
      </c>
    </row>
    <row r="845" spans="1:14" x14ac:dyDescent="0.35">
      <c r="A845" s="3">
        <v>10562</v>
      </c>
      <c r="B845" s="12">
        <v>62</v>
      </c>
      <c r="C845" s="6">
        <v>49.3</v>
      </c>
      <c r="D845" s="9">
        <v>10</v>
      </c>
      <c r="E845" s="2" t="str">
        <f>_xlfn.XLOOKUP(B845,products[productID],products[productName],"Not available",0)</f>
        <v>Tarte au sucre</v>
      </c>
      <c r="F845">
        <f>_xlfn.XLOOKUP(B845,products[productID],products[categoryID],"Not found",0)</f>
        <v>3</v>
      </c>
      <c r="G845" t="str">
        <f>_xlfn.XLOOKUP(F845,categories[categoryID],categories[categoryName],"not found",0)</f>
        <v>Confections</v>
      </c>
      <c r="H845" s="4">
        <f>Table8[[#This Row],[Unit_price]]*Table8[[#This Row],[Quantity_sold]]</f>
        <v>493</v>
      </c>
      <c r="I845" t="str">
        <f>_xlfn.XLOOKUP(Table8[[#This Row],[orderId]],orders[orderID],orders[customerID],"not seen",0)</f>
        <v>REGGC</v>
      </c>
      <c r="J845">
        <f>_xlfn.XLOOKUP(Table8[[#This Row],[orderId]],orders[orderID],orders[employeeID],"not found",0)</f>
        <v>1</v>
      </c>
      <c r="K845" t="str">
        <f>_xlfn.XLOOKUP(Table8[[#This Row],[Employee_id]],employees[employeeID],employees[employeeName],"Not found",0)</f>
        <v>Nancy Davolio</v>
      </c>
      <c r="L845" s="1">
        <f>_xlfn.XLOOKUP(Table8[[#This Row],[orderId]],orders[orderID],orders[orderDate],"not found",0)</f>
        <v>41799</v>
      </c>
      <c r="M845" s="1">
        <f>VLOOKUP(Table8[[#This Row],[orderId]],orders[],6,0)</f>
        <v>41802</v>
      </c>
      <c r="N845">
        <f>Table8[[#This Row],[Shipped date]]-Table8[[#This Row],[order_date]]</f>
        <v>3</v>
      </c>
    </row>
    <row r="846" spans="1:14" x14ac:dyDescent="0.35">
      <c r="A846" s="2">
        <v>10563</v>
      </c>
      <c r="B846" s="11">
        <v>36</v>
      </c>
      <c r="C846" s="5">
        <v>19</v>
      </c>
      <c r="D846" s="8">
        <v>25</v>
      </c>
      <c r="E846" s="2" t="str">
        <f>_xlfn.XLOOKUP(B846,products[productID],products[productName],"Not available",0)</f>
        <v>Inlagd Sill</v>
      </c>
      <c r="F846">
        <f>_xlfn.XLOOKUP(B846,products[productID],products[categoryID],"Not found",0)</f>
        <v>8</v>
      </c>
      <c r="G846" t="str">
        <f>_xlfn.XLOOKUP(F846,categories[categoryID],categories[categoryName],"not found",0)</f>
        <v>Seafood</v>
      </c>
      <c r="H846" s="4">
        <f>Table8[[#This Row],[Unit_price]]*Table8[[#This Row],[Quantity_sold]]</f>
        <v>475</v>
      </c>
      <c r="I846" t="str">
        <f>_xlfn.XLOOKUP(Table8[[#This Row],[orderId]],orders[orderID],orders[customerID],"not seen",0)</f>
        <v>RICAR</v>
      </c>
      <c r="J846">
        <f>_xlfn.XLOOKUP(Table8[[#This Row],[orderId]],orders[orderID],orders[employeeID],"not found",0)</f>
        <v>2</v>
      </c>
      <c r="K846" t="str">
        <f>_xlfn.XLOOKUP(Table8[[#This Row],[Employee_id]],employees[employeeID],employees[employeeName],"Not found",0)</f>
        <v>Andrew Fuller</v>
      </c>
      <c r="L846" s="1">
        <f>_xlfn.XLOOKUP(Table8[[#This Row],[orderId]],orders[orderID],orders[orderDate],"not found",0)</f>
        <v>41800</v>
      </c>
      <c r="M846" s="1">
        <f>VLOOKUP(Table8[[#This Row],[orderId]],orders[],6,0)</f>
        <v>41814</v>
      </c>
      <c r="N846">
        <f>Table8[[#This Row],[Shipped date]]-Table8[[#This Row],[order_date]]</f>
        <v>14</v>
      </c>
    </row>
    <row r="847" spans="1:14" x14ac:dyDescent="0.35">
      <c r="A847" s="3">
        <v>10563</v>
      </c>
      <c r="B847" s="12">
        <v>52</v>
      </c>
      <c r="C847" s="6">
        <v>7</v>
      </c>
      <c r="D847" s="9">
        <v>70</v>
      </c>
      <c r="E847" s="2" t="str">
        <f>_xlfn.XLOOKUP(B847,products[productID],products[productName],"Not available",0)</f>
        <v>Filo Mix</v>
      </c>
      <c r="F847">
        <f>_xlfn.XLOOKUP(B847,products[productID],products[categoryID],"Not found",0)</f>
        <v>5</v>
      </c>
      <c r="G847" t="str">
        <f>_xlfn.XLOOKUP(F847,categories[categoryID],categories[categoryName],"not found",0)</f>
        <v>Grains &amp; Cereals</v>
      </c>
      <c r="H847" s="4">
        <f>Table8[[#This Row],[Unit_price]]*Table8[[#This Row],[Quantity_sold]]</f>
        <v>490</v>
      </c>
      <c r="I847" t="str">
        <f>_xlfn.XLOOKUP(Table8[[#This Row],[orderId]],orders[orderID],orders[customerID],"not seen",0)</f>
        <v>RICAR</v>
      </c>
      <c r="J847">
        <f>_xlfn.XLOOKUP(Table8[[#This Row],[orderId]],orders[orderID],orders[employeeID],"not found",0)</f>
        <v>2</v>
      </c>
      <c r="K847" t="str">
        <f>_xlfn.XLOOKUP(Table8[[#This Row],[Employee_id]],employees[employeeID],employees[employeeName],"Not found",0)</f>
        <v>Andrew Fuller</v>
      </c>
      <c r="L847" s="1">
        <f>_xlfn.XLOOKUP(Table8[[#This Row],[orderId]],orders[orderID],orders[orderDate],"not found",0)</f>
        <v>41800</v>
      </c>
      <c r="M847" s="1">
        <f>VLOOKUP(Table8[[#This Row],[orderId]],orders[],6,0)</f>
        <v>41814</v>
      </c>
      <c r="N847">
        <f>Table8[[#This Row],[Shipped date]]-Table8[[#This Row],[order_date]]</f>
        <v>14</v>
      </c>
    </row>
    <row r="848" spans="1:14" x14ac:dyDescent="0.35">
      <c r="A848" s="2">
        <v>10564</v>
      </c>
      <c r="B848" s="11">
        <v>17</v>
      </c>
      <c r="C848" s="5">
        <v>39</v>
      </c>
      <c r="D848" s="8">
        <v>16</v>
      </c>
      <c r="E848" s="2" t="str">
        <f>_xlfn.XLOOKUP(B848,products[productID],products[productName],"Not available",0)</f>
        <v>Alice Mutton</v>
      </c>
      <c r="F848">
        <f>_xlfn.XLOOKUP(B848,products[productID],products[categoryID],"Not found",0)</f>
        <v>6</v>
      </c>
      <c r="G848" t="str">
        <f>_xlfn.XLOOKUP(F848,categories[categoryID],categories[categoryName],"not found",0)</f>
        <v>Meat &amp; Poultry</v>
      </c>
      <c r="H848" s="4">
        <f>Table8[[#This Row],[Unit_price]]*Table8[[#This Row],[Quantity_sold]]</f>
        <v>624</v>
      </c>
      <c r="I848" t="str">
        <f>_xlfn.XLOOKUP(Table8[[#This Row],[orderId]],orders[orderID],orders[customerID],"not seen",0)</f>
        <v>RATTC</v>
      </c>
      <c r="J848">
        <f>_xlfn.XLOOKUP(Table8[[#This Row],[orderId]],orders[orderID],orders[employeeID],"not found",0)</f>
        <v>4</v>
      </c>
      <c r="K848" t="str">
        <f>_xlfn.XLOOKUP(Table8[[#This Row],[Employee_id]],employees[employeeID],employees[employeeName],"Not found",0)</f>
        <v>Margaret Peacock</v>
      </c>
      <c r="L848" s="1">
        <f>_xlfn.XLOOKUP(Table8[[#This Row],[orderId]],orders[orderID],orders[orderDate],"not found",0)</f>
        <v>41800</v>
      </c>
      <c r="M848" s="1">
        <f>VLOOKUP(Table8[[#This Row],[orderId]],orders[],6,0)</f>
        <v>41806</v>
      </c>
      <c r="N848">
        <f>Table8[[#This Row],[Shipped date]]-Table8[[#This Row],[order_date]]</f>
        <v>6</v>
      </c>
    </row>
    <row r="849" spans="1:14" x14ac:dyDescent="0.35">
      <c r="A849" s="3">
        <v>10564</v>
      </c>
      <c r="B849" s="12">
        <v>31</v>
      </c>
      <c r="C849" s="6">
        <v>12.5</v>
      </c>
      <c r="D849" s="9">
        <v>6</v>
      </c>
      <c r="E849" s="2" t="str">
        <f>_xlfn.XLOOKUP(B849,products[productID],products[productName],"Not available",0)</f>
        <v>Gorgonzola Telino</v>
      </c>
      <c r="F849">
        <f>_xlfn.XLOOKUP(B849,products[productID],products[categoryID],"Not found",0)</f>
        <v>4</v>
      </c>
      <c r="G849" t="str">
        <f>_xlfn.XLOOKUP(F849,categories[categoryID],categories[categoryName],"not found",0)</f>
        <v>Dairy Products</v>
      </c>
      <c r="H849" s="4">
        <f>Table8[[#This Row],[Unit_price]]*Table8[[#This Row],[Quantity_sold]]</f>
        <v>75</v>
      </c>
      <c r="I849" t="str">
        <f>_xlfn.XLOOKUP(Table8[[#This Row],[orderId]],orders[orderID],orders[customerID],"not seen",0)</f>
        <v>RATTC</v>
      </c>
      <c r="J849">
        <f>_xlfn.XLOOKUP(Table8[[#This Row],[orderId]],orders[orderID],orders[employeeID],"not found",0)</f>
        <v>4</v>
      </c>
      <c r="K849" t="str">
        <f>_xlfn.XLOOKUP(Table8[[#This Row],[Employee_id]],employees[employeeID],employees[employeeName],"Not found",0)</f>
        <v>Margaret Peacock</v>
      </c>
      <c r="L849" s="1">
        <f>_xlfn.XLOOKUP(Table8[[#This Row],[orderId]],orders[orderID],orders[orderDate],"not found",0)</f>
        <v>41800</v>
      </c>
      <c r="M849" s="1">
        <f>VLOOKUP(Table8[[#This Row],[orderId]],orders[],6,0)</f>
        <v>41806</v>
      </c>
      <c r="N849">
        <f>Table8[[#This Row],[Shipped date]]-Table8[[#This Row],[order_date]]</f>
        <v>6</v>
      </c>
    </row>
    <row r="850" spans="1:14" x14ac:dyDescent="0.35">
      <c r="A850" s="2">
        <v>10564</v>
      </c>
      <c r="B850" s="11">
        <v>55</v>
      </c>
      <c r="C850" s="5">
        <v>24</v>
      </c>
      <c r="D850" s="8">
        <v>25</v>
      </c>
      <c r="E850" s="2" t="str">
        <f>_xlfn.XLOOKUP(B850,products[productID],products[productName],"Not available",0)</f>
        <v>Pâté chinois</v>
      </c>
      <c r="F850">
        <f>_xlfn.XLOOKUP(B850,products[productID],products[categoryID],"Not found",0)</f>
        <v>6</v>
      </c>
      <c r="G850" t="str">
        <f>_xlfn.XLOOKUP(F850,categories[categoryID],categories[categoryName],"not found",0)</f>
        <v>Meat &amp; Poultry</v>
      </c>
      <c r="H850" s="4">
        <f>Table8[[#This Row],[Unit_price]]*Table8[[#This Row],[Quantity_sold]]</f>
        <v>600</v>
      </c>
      <c r="I850" t="str">
        <f>_xlfn.XLOOKUP(Table8[[#This Row],[orderId]],orders[orderID],orders[customerID],"not seen",0)</f>
        <v>RATTC</v>
      </c>
      <c r="J850">
        <f>_xlfn.XLOOKUP(Table8[[#This Row],[orderId]],orders[orderID],orders[employeeID],"not found",0)</f>
        <v>4</v>
      </c>
      <c r="K850" t="str">
        <f>_xlfn.XLOOKUP(Table8[[#This Row],[Employee_id]],employees[employeeID],employees[employeeName],"Not found",0)</f>
        <v>Margaret Peacock</v>
      </c>
      <c r="L850" s="1">
        <f>_xlfn.XLOOKUP(Table8[[#This Row],[orderId]],orders[orderID],orders[orderDate],"not found",0)</f>
        <v>41800</v>
      </c>
      <c r="M850" s="1">
        <f>VLOOKUP(Table8[[#This Row],[orderId]],orders[],6,0)</f>
        <v>41806</v>
      </c>
      <c r="N850">
        <f>Table8[[#This Row],[Shipped date]]-Table8[[#This Row],[order_date]]</f>
        <v>6</v>
      </c>
    </row>
    <row r="851" spans="1:14" x14ac:dyDescent="0.35">
      <c r="A851" s="3">
        <v>10565</v>
      </c>
      <c r="B851" s="12">
        <v>24</v>
      </c>
      <c r="C851" s="6">
        <v>4.5</v>
      </c>
      <c r="D851" s="9">
        <v>25</v>
      </c>
      <c r="E851" s="2" t="str">
        <f>_xlfn.XLOOKUP(B851,products[productID],products[productName],"Not available",0)</f>
        <v>Guarana Fantastica</v>
      </c>
      <c r="F851">
        <f>_xlfn.XLOOKUP(B851,products[productID],products[categoryID],"Not found",0)</f>
        <v>1</v>
      </c>
      <c r="G851" t="str">
        <f>_xlfn.XLOOKUP(F851,categories[categoryID],categories[categoryName],"not found",0)</f>
        <v>Beverages</v>
      </c>
      <c r="H851" s="4">
        <f>Table8[[#This Row],[Unit_price]]*Table8[[#This Row],[Quantity_sold]]</f>
        <v>112.5</v>
      </c>
      <c r="I851" t="str">
        <f>_xlfn.XLOOKUP(Table8[[#This Row],[orderId]],orders[orderID],orders[customerID],"not seen",0)</f>
        <v>MEREP</v>
      </c>
      <c r="J851">
        <f>_xlfn.XLOOKUP(Table8[[#This Row],[orderId]],orders[orderID],orders[employeeID],"not found",0)</f>
        <v>8</v>
      </c>
      <c r="K851" t="str">
        <f>_xlfn.XLOOKUP(Table8[[#This Row],[Employee_id]],employees[employeeID],employees[employeeName],"Not found",0)</f>
        <v>Laura Callahan</v>
      </c>
      <c r="L851" s="1">
        <f>_xlfn.XLOOKUP(Table8[[#This Row],[orderId]],orders[orderID],orders[orderDate],"not found",0)</f>
        <v>41801</v>
      </c>
      <c r="M851" s="1">
        <f>VLOOKUP(Table8[[#This Row],[orderId]],orders[],6,0)</f>
        <v>41808</v>
      </c>
      <c r="N851">
        <f>Table8[[#This Row],[Shipped date]]-Table8[[#This Row],[order_date]]</f>
        <v>7</v>
      </c>
    </row>
    <row r="852" spans="1:14" x14ac:dyDescent="0.35">
      <c r="A852" s="2">
        <v>10565</v>
      </c>
      <c r="B852" s="11">
        <v>64</v>
      </c>
      <c r="C852" s="5">
        <v>33.25</v>
      </c>
      <c r="D852" s="8">
        <v>18</v>
      </c>
      <c r="E852" s="2" t="str">
        <f>_xlfn.XLOOKUP(B852,products[productID],products[productName],"Not available",0)</f>
        <v>Wimmers gute Semmelknödel</v>
      </c>
      <c r="F852">
        <f>_xlfn.XLOOKUP(B852,products[productID],products[categoryID],"Not found",0)</f>
        <v>5</v>
      </c>
      <c r="G852" t="str">
        <f>_xlfn.XLOOKUP(F852,categories[categoryID],categories[categoryName],"not found",0)</f>
        <v>Grains &amp; Cereals</v>
      </c>
      <c r="H852" s="4">
        <f>Table8[[#This Row],[Unit_price]]*Table8[[#This Row],[Quantity_sold]]</f>
        <v>598.5</v>
      </c>
      <c r="I852" t="str">
        <f>_xlfn.XLOOKUP(Table8[[#This Row],[orderId]],orders[orderID],orders[customerID],"not seen",0)</f>
        <v>MEREP</v>
      </c>
      <c r="J852">
        <f>_xlfn.XLOOKUP(Table8[[#This Row],[orderId]],orders[orderID],orders[employeeID],"not found",0)</f>
        <v>8</v>
      </c>
      <c r="K852" t="str">
        <f>_xlfn.XLOOKUP(Table8[[#This Row],[Employee_id]],employees[employeeID],employees[employeeName],"Not found",0)</f>
        <v>Laura Callahan</v>
      </c>
      <c r="L852" s="1">
        <f>_xlfn.XLOOKUP(Table8[[#This Row],[orderId]],orders[orderID],orders[orderDate],"not found",0)</f>
        <v>41801</v>
      </c>
      <c r="M852" s="1">
        <f>VLOOKUP(Table8[[#This Row],[orderId]],orders[],6,0)</f>
        <v>41808</v>
      </c>
      <c r="N852">
        <f>Table8[[#This Row],[Shipped date]]-Table8[[#This Row],[order_date]]</f>
        <v>7</v>
      </c>
    </row>
    <row r="853" spans="1:14" x14ac:dyDescent="0.35">
      <c r="A853" s="3">
        <v>10566</v>
      </c>
      <c r="B853" s="12">
        <v>11</v>
      </c>
      <c r="C853" s="6">
        <v>21</v>
      </c>
      <c r="D853" s="9">
        <v>35</v>
      </c>
      <c r="E853" s="2" t="str">
        <f>_xlfn.XLOOKUP(B853,products[productID],products[productName],"Not available",0)</f>
        <v>Queso Cabrales</v>
      </c>
      <c r="F853">
        <f>_xlfn.XLOOKUP(B853,products[productID],products[categoryID],"Not found",0)</f>
        <v>4</v>
      </c>
      <c r="G853" t="str">
        <f>_xlfn.XLOOKUP(F853,categories[categoryID],categories[categoryName],"not found",0)</f>
        <v>Dairy Products</v>
      </c>
      <c r="H853" s="4">
        <f>Table8[[#This Row],[Unit_price]]*Table8[[#This Row],[Quantity_sold]]</f>
        <v>735</v>
      </c>
      <c r="I853" t="str">
        <f>_xlfn.XLOOKUP(Table8[[#This Row],[orderId]],orders[orderID],orders[customerID],"not seen",0)</f>
        <v>BLONP</v>
      </c>
      <c r="J853">
        <f>_xlfn.XLOOKUP(Table8[[#This Row],[orderId]],orders[orderID],orders[employeeID],"not found",0)</f>
        <v>9</v>
      </c>
      <c r="K853" t="str">
        <f>_xlfn.XLOOKUP(Table8[[#This Row],[Employee_id]],employees[employeeID],employees[employeeName],"Not found",0)</f>
        <v>Anne Dodsworth</v>
      </c>
      <c r="L853" s="1">
        <f>_xlfn.XLOOKUP(Table8[[#This Row],[orderId]],orders[orderID],orders[orderDate],"not found",0)</f>
        <v>41802</v>
      </c>
      <c r="M853" s="1">
        <f>VLOOKUP(Table8[[#This Row],[orderId]],orders[],6,0)</f>
        <v>41808</v>
      </c>
      <c r="N853">
        <f>Table8[[#This Row],[Shipped date]]-Table8[[#This Row],[order_date]]</f>
        <v>6</v>
      </c>
    </row>
    <row r="854" spans="1:14" x14ac:dyDescent="0.35">
      <c r="A854" s="2">
        <v>10566</v>
      </c>
      <c r="B854" s="11">
        <v>18</v>
      </c>
      <c r="C854" s="5">
        <v>62.5</v>
      </c>
      <c r="D854" s="8">
        <v>18</v>
      </c>
      <c r="E854" s="2" t="str">
        <f>_xlfn.XLOOKUP(B854,products[productID],products[productName],"Not available",0)</f>
        <v>Carnarvon Tigers</v>
      </c>
      <c r="F854">
        <f>_xlfn.XLOOKUP(B854,products[productID],products[categoryID],"Not found",0)</f>
        <v>8</v>
      </c>
      <c r="G854" t="str">
        <f>_xlfn.XLOOKUP(F854,categories[categoryID],categories[categoryName],"not found",0)</f>
        <v>Seafood</v>
      </c>
      <c r="H854" s="4">
        <f>Table8[[#This Row],[Unit_price]]*Table8[[#This Row],[Quantity_sold]]</f>
        <v>1125</v>
      </c>
      <c r="I854" t="str">
        <f>_xlfn.XLOOKUP(Table8[[#This Row],[orderId]],orders[orderID],orders[customerID],"not seen",0)</f>
        <v>BLONP</v>
      </c>
      <c r="J854">
        <f>_xlfn.XLOOKUP(Table8[[#This Row],[orderId]],orders[orderID],orders[employeeID],"not found",0)</f>
        <v>9</v>
      </c>
      <c r="K854" t="str">
        <f>_xlfn.XLOOKUP(Table8[[#This Row],[Employee_id]],employees[employeeID],employees[employeeName],"Not found",0)</f>
        <v>Anne Dodsworth</v>
      </c>
      <c r="L854" s="1">
        <f>_xlfn.XLOOKUP(Table8[[#This Row],[orderId]],orders[orderID],orders[orderDate],"not found",0)</f>
        <v>41802</v>
      </c>
      <c r="M854" s="1">
        <f>VLOOKUP(Table8[[#This Row],[orderId]],orders[],6,0)</f>
        <v>41808</v>
      </c>
      <c r="N854">
        <f>Table8[[#This Row],[Shipped date]]-Table8[[#This Row],[order_date]]</f>
        <v>6</v>
      </c>
    </row>
    <row r="855" spans="1:14" x14ac:dyDescent="0.35">
      <c r="A855" s="3">
        <v>10566</v>
      </c>
      <c r="B855" s="12">
        <v>76</v>
      </c>
      <c r="C855" s="6">
        <v>18</v>
      </c>
      <c r="D855" s="9">
        <v>10</v>
      </c>
      <c r="E855" s="2" t="str">
        <f>_xlfn.XLOOKUP(B855,products[productID],products[productName],"Not available",0)</f>
        <v>Lakkaliköri</v>
      </c>
      <c r="F855">
        <f>_xlfn.XLOOKUP(B855,products[productID],products[categoryID],"Not found",0)</f>
        <v>1</v>
      </c>
      <c r="G855" t="str">
        <f>_xlfn.XLOOKUP(F855,categories[categoryID],categories[categoryName],"not found",0)</f>
        <v>Beverages</v>
      </c>
      <c r="H855" s="4">
        <f>Table8[[#This Row],[Unit_price]]*Table8[[#This Row],[Quantity_sold]]</f>
        <v>180</v>
      </c>
      <c r="I855" t="str">
        <f>_xlfn.XLOOKUP(Table8[[#This Row],[orderId]],orders[orderID],orders[customerID],"not seen",0)</f>
        <v>BLONP</v>
      </c>
      <c r="J855">
        <f>_xlfn.XLOOKUP(Table8[[#This Row],[orderId]],orders[orderID],orders[employeeID],"not found",0)</f>
        <v>9</v>
      </c>
      <c r="K855" t="str">
        <f>_xlfn.XLOOKUP(Table8[[#This Row],[Employee_id]],employees[employeeID],employees[employeeName],"Not found",0)</f>
        <v>Anne Dodsworth</v>
      </c>
      <c r="L855" s="1">
        <f>_xlfn.XLOOKUP(Table8[[#This Row],[orderId]],orders[orderID],orders[orderDate],"not found",0)</f>
        <v>41802</v>
      </c>
      <c r="M855" s="1">
        <f>VLOOKUP(Table8[[#This Row],[orderId]],orders[],6,0)</f>
        <v>41808</v>
      </c>
      <c r="N855">
        <f>Table8[[#This Row],[Shipped date]]-Table8[[#This Row],[order_date]]</f>
        <v>6</v>
      </c>
    </row>
    <row r="856" spans="1:14" x14ac:dyDescent="0.35">
      <c r="A856" s="2">
        <v>10567</v>
      </c>
      <c r="B856" s="11">
        <v>31</v>
      </c>
      <c r="C856" s="5">
        <v>12.5</v>
      </c>
      <c r="D856" s="8">
        <v>60</v>
      </c>
      <c r="E856" s="2" t="str">
        <f>_xlfn.XLOOKUP(B856,products[productID],products[productName],"Not available",0)</f>
        <v>Gorgonzola Telino</v>
      </c>
      <c r="F856">
        <f>_xlfn.XLOOKUP(B856,products[productID],products[categoryID],"Not found",0)</f>
        <v>4</v>
      </c>
      <c r="G856" t="str">
        <f>_xlfn.XLOOKUP(F856,categories[categoryID],categories[categoryName],"not found",0)</f>
        <v>Dairy Products</v>
      </c>
      <c r="H856" s="4">
        <f>Table8[[#This Row],[Unit_price]]*Table8[[#This Row],[Quantity_sold]]</f>
        <v>750</v>
      </c>
      <c r="I856" t="str">
        <f>_xlfn.XLOOKUP(Table8[[#This Row],[orderId]],orders[orderID],orders[customerID],"not seen",0)</f>
        <v>HUNGO</v>
      </c>
      <c r="J856">
        <f>_xlfn.XLOOKUP(Table8[[#This Row],[orderId]],orders[orderID],orders[employeeID],"not found",0)</f>
        <v>1</v>
      </c>
      <c r="K856" t="str">
        <f>_xlfn.XLOOKUP(Table8[[#This Row],[Employee_id]],employees[employeeID],employees[employeeName],"Not found",0)</f>
        <v>Nancy Davolio</v>
      </c>
      <c r="L856" s="1">
        <f>_xlfn.XLOOKUP(Table8[[#This Row],[orderId]],orders[orderID],orders[orderDate],"not found",0)</f>
        <v>41802</v>
      </c>
      <c r="M856" s="1">
        <f>VLOOKUP(Table8[[#This Row],[orderId]],orders[],6,0)</f>
        <v>41807</v>
      </c>
      <c r="N856">
        <f>Table8[[#This Row],[Shipped date]]-Table8[[#This Row],[order_date]]</f>
        <v>5</v>
      </c>
    </row>
    <row r="857" spans="1:14" x14ac:dyDescent="0.35">
      <c r="A857" s="3">
        <v>10567</v>
      </c>
      <c r="B857" s="12">
        <v>51</v>
      </c>
      <c r="C857" s="6">
        <v>53</v>
      </c>
      <c r="D857" s="9">
        <v>3</v>
      </c>
      <c r="E857" s="2" t="str">
        <f>_xlfn.XLOOKUP(B857,products[productID],products[productName],"Not available",0)</f>
        <v>Manjimup Dried Apples</v>
      </c>
      <c r="F857">
        <f>_xlfn.XLOOKUP(B857,products[productID],products[categoryID],"Not found",0)</f>
        <v>7</v>
      </c>
      <c r="G857" t="str">
        <f>_xlfn.XLOOKUP(F857,categories[categoryID],categories[categoryName],"not found",0)</f>
        <v>Produce</v>
      </c>
      <c r="H857" s="4">
        <f>Table8[[#This Row],[Unit_price]]*Table8[[#This Row],[Quantity_sold]]</f>
        <v>159</v>
      </c>
      <c r="I857" t="str">
        <f>_xlfn.XLOOKUP(Table8[[#This Row],[orderId]],orders[orderID],orders[customerID],"not seen",0)</f>
        <v>HUNGO</v>
      </c>
      <c r="J857">
        <f>_xlfn.XLOOKUP(Table8[[#This Row],[orderId]],orders[orderID],orders[employeeID],"not found",0)</f>
        <v>1</v>
      </c>
      <c r="K857" t="str">
        <f>_xlfn.XLOOKUP(Table8[[#This Row],[Employee_id]],employees[employeeID],employees[employeeName],"Not found",0)</f>
        <v>Nancy Davolio</v>
      </c>
      <c r="L857" s="1">
        <f>_xlfn.XLOOKUP(Table8[[#This Row],[orderId]],orders[orderID],orders[orderDate],"not found",0)</f>
        <v>41802</v>
      </c>
      <c r="M857" s="1">
        <f>VLOOKUP(Table8[[#This Row],[orderId]],orders[],6,0)</f>
        <v>41807</v>
      </c>
      <c r="N857">
        <f>Table8[[#This Row],[Shipped date]]-Table8[[#This Row],[order_date]]</f>
        <v>5</v>
      </c>
    </row>
    <row r="858" spans="1:14" x14ac:dyDescent="0.35">
      <c r="A858" s="2">
        <v>10567</v>
      </c>
      <c r="B858" s="11">
        <v>59</v>
      </c>
      <c r="C858" s="5">
        <v>55</v>
      </c>
      <c r="D858" s="8">
        <v>40</v>
      </c>
      <c r="E858" s="2" t="str">
        <f>_xlfn.XLOOKUP(B858,products[productID],products[productName],"Not available",0)</f>
        <v>Raclette Courdavault</v>
      </c>
      <c r="F858">
        <f>_xlfn.XLOOKUP(B858,products[productID],products[categoryID],"Not found",0)</f>
        <v>4</v>
      </c>
      <c r="G858" t="str">
        <f>_xlfn.XLOOKUP(F858,categories[categoryID],categories[categoryName],"not found",0)</f>
        <v>Dairy Products</v>
      </c>
      <c r="H858" s="4">
        <f>Table8[[#This Row],[Unit_price]]*Table8[[#This Row],[Quantity_sold]]</f>
        <v>2200</v>
      </c>
      <c r="I858" t="str">
        <f>_xlfn.XLOOKUP(Table8[[#This Row],[orderId]],orders[orderID],orders[customerID],"not seen",0)</f>
        <v>HUNGO</v>
      </c>
      <c r="J858">
        <f>_xlfn.XLOOKUP(Table8[[#This Row],[orderId]],orders[orderID],orders[employeeID],"not found",0)</f>
        <v>1</v>
      </c>
      <c r="K858" t="str">
        <f>_xlfn.XLOOKUP(Table8[[#This Row],[Employee_id]],employees[employeeID],employees[employeeName],"Not found",0)</f>
        <v>Nancy Davolio</v>
      </c>
      <c r="L858" s="1">
        <f>_xlfn.XLOOKUP(Table8[[#This Row],[orderId]],orders[orderID],orders[orderDate],"not found",0)</f>
        <v>41802</v>
      </c>
      <c r="M858" s="1">
        <f>VLOOKUP(Table8[[#This Row],[orderId]],orders[],6,0)</f>
        <v>41807</v>
      </c>
      <c r="N858">
        <f>Table8[[#This Row],[Shipped date]]-Table8[[#This Row],[order_date]]</f>
        <v>5</v>
      </c>
    </row>
    <row r="859" spans="1:14" x14ac:dyDescent="0.35">
      <c r="A859" s="3">
        <v>10568</v>
      </c>
      <c r="B859" s="12">
        <v>10</v>
      </c>
      <c r="C859" s="6">
        <v>31</v>
      </c>
      <c r="D859" s="9">
        <v>5</v>
      </c>
      <c r="E859" s="2" t="str">
        <f>_xlfn.XLOOKUP(B859,products[productID],products[productName],"Not available",0)</f>
        <v>Ikura</v>
      </c>
      <c r="F859">
        <f>_xlfn.XLOOKUP(B859,products[productID],products[categoryID],"Not found",0)</f>
        <v>8</v>
      </c>
      <c r="G859" t="str">
        <f>_xlfn.XLOOKUP(F859,categories[categoryID],categories[categoryName],"not found",0)</f>
        <v>Seafood</v>
      </c>
      <c r="H859" s="4">
        <f>Table8[[#This Row],[Unit_price]]*Table8[[#This Row],[Quantity_sold]]</f>
        <v>155</v>
      </c>
      <c r="I859" t="str">
        <f>_xlfn.XLOOKUP(Table8[[#This Row],[orderId]],orders[orderID],orders[customerID],"not seen",0)</f>
        <v>GALED</v>
      </c>
      <c r="J859">
        <f>_xlfn.XLOOKUP(Table8[[#This Row],[orderId]],orders[orderID],orders[employeeID],"not found",0)</f>
        <v>3</v>
      </c>
      <c r="K859" t="str">
        <f>_xlfn.XLOOKUP(Table8[[#This Row],[Employee_id]],employees[employeeID],employees[employeeName],"Not found",0)</f>
        <v>Janet Leverling</v>
      </c>
      <c r="L859" s="1">
        <f>_xlfn.XLOOKUP(Table8[[#This Row],[orderId]],orders[orderID],orders[orderDate],"not found",0)</f>
        <v>41803</v>
      </c>
      <c r="M859" s="1">
        <f>VLOOKUP(Table8[[#This Row],[orderId]],orders[],6,0)</f>
        <v>41829</v>
      </c>
      <c r="N859">
        <f>Table8[[#This Row],[Shipped date]]-Table8[[#This Row],[order_date]]</f>
        <v>26</v>
      </c>
    </row>
    <row r="860" spans="1:14" x14ac:dyDescent="0.35">
      <c r="A860" s="2">
        <v>10569</v>
      </c>
      <c r="B860" s="11">
        <v>31</v>
      </c>
      <c r="C860" s="5">
        <v>12.5</v>
      </c>
      <c r="D860" s="8">
        <v>35</v>
      </c>
      <c r="E860" s="2" t="str">
        <f>_xlfn.XLOOKUP(B860,products[productID],products[productName],"Not available",0)</f>
        <v>Gorgonzola Telino</v>
      </c>
      <c r="F860">
        <f>_xlfn.XLOOKUP(B860,products[productID],products[categoryID],"Not found",0)</f>
        <v>4</v>
      </c>
      <c r="G860" t="str">
        <f>_xlfn.XLOOKUP(F860,categories[categoryID],categories[categoryName],"not found",0)</f>
        <v>Dairy Products</v>
      </c>
      <c r="H860" s="4">
        <f>Table8[[#This Row],[Unit_price]]*Table8[[#This Row],[Quantity_sold]]</f>
        <v>437.5</v>
      </c>
      <c r="I860" t="str">
        <f>_xlfn.XLOOKUP(Table8[[#This Row],[orderId]],orders[orderID],orders[customerID],"not seen",0)</f>
        <v>RATTC</v>
      </c>
      <c r="J860">
        <f>_xlfn.XLOOKUP(Table8[[#This Row],[orderId]],orders[orderID],orders[employeeID],"not found",0)</f>
        <v>5</v>
      </c>
      <c r="K860" t="str">
        <f>_xlfn.XLOOKUP(Table8[[#This Row],[Employee_id]],employees[employeeID],employees[employeeName],"Not found",0)</f>
        <v>Steven Buchanan</v>
      </c>
      <c r="L860" s="1">
        <f>_xlfn.XLOOKUP(Table8[[#This Row],[orderId]],orders[orderID],orders[orderDate],"not found",0)</f>
        <v>41806</v>
      </c>
      <c r="M860" s="1">
        <f>VLOOKUP(Table8[[#This Row],[orderId]],orders[],6,0)</f>
        <v>41831</v>
      </c>
      <c r="N860">
        <f>Table8[[#This Row],[Shipped date]]-Table8[[#This Row],[order_date]]</f>
        <v>25</v>
      </c>
    </row>
    <row r="861" spans="1:14" x14ac:dyDescent="0.35">
      <c r="A861" s="3">
        <v>10569</v>
      </c>
      <c r="B861" s="12">
        <v>76</v>
      </c>
      <c r="C861" s="6">
        <v>18</v>
      </c>
      <c r="D861" s="9">
        <v>30</v>
      </c>
      <c r="E861" s="2" t="str">
        <f>_xlfn.XLOOKUP(B861,products[productID],products[productName],"Not available",0)</f>
        <v>Lakkaliköri</v>
      </c>
      <c r="F861">
        <f>_xlfn.XLOOKUP(B861,products[productID],products[categoryID],"Not found",0)</f>
        <v>1</v>
      </c>
      <c r="G861" t="str">
        <f>_xlfn.XLOOKUP(F861,categories[categoryID],categories[categoryName],"not found",0)</f>
        <v>Beverages</v>
      </c>
      <c r="H861" s="4">
        <f>Table8[[#This Row],[Unit_price]]*Table8[[#This Row],[Quantity_sold]]</f>
        <v>540</v>
      </c>
      <c r="I861" t="str">
        <f>_xlfn.XLOOKUP(Table8[[#This Row],[orderId]],orders[orderID],orders[customerID],"not seen",0)</f>
        <v>RATTC</v>
      </c>
      <c r="J861">
        <f>_xlfn.XLOOKUP(Table8[[#This Row],[orderId]],orders[orderID],orders[employeeID],"not found",0)</f>
        <v>5</v>
      </c>
      <c r="K861" t="str">
        <f>_xlfn.XLOOKUP(Table8[[#This Row],[Employee_id]],employees[employeeID],employees[employeeName],"Not found",0)</f>
        <v>Steven Buchanan</v>
      </c>
      <c r="L861" s="1">
        <f>_xlfn.XLOOKUP(Table8[[#This Row],[orderId]],orders[orderID],orders[orderDate],"not found",0)</f>
        <v>41806</v>
      </c>
      <c r="M861" s="1">
        <f>VLOOKUP(Table8[[#This Row],[orderId]],orders[],6,0)</f>
        <v>41831</v>
      </c>
      <c r="N861">
        <f>Table8[[#This Row],[Shipped date]]-Table8[[#This Row],[order_date]]</f>
        <v>25</v>
      </c>
    </row>
    <row r="862" spans="1:14" x14ac:dyDescent="0.35">
      <c r="A862" s="2">
        <v>10570</v>
      </c>
      <c r="B862" s="11">
        <v>11</v>
      </c>
      <c r="C862" s="5">
        <v>21</v>
      </c>
      <c r="D862" s="8">
        <v>15</v>
      </c>
      <c r="E862" s="2" t="str">
        <f>_xlfn.XLOOKUP(B862,products[productID],products[productName],"Not available",0)</f>
        <v>Queso Cabrales</v>
      </c>
      <c r="F862">
        <f>_xlfn.XLOOKUP(B862,products[productID],products[categoryID],"Not found",0)</f>
        <v>4</v>
      </c>
      <c r="G862" t="str">
        <f>_xlfn.XLOOKUP(F862,categories[categoryID],categories[categoryName],"not found",0)</f>
        <v>Dairy Products</v>
      </c>
      <c r="H862" s="4">
        <f>Table8[[#This Row],[Unit_price]]*Table8[[#This Row],[Quantity_sold]]</f>
        <v>315</v>
      </c>
      <c r="I862" t="str">
        <f>_xlfn.XLOOKUP(Table8[[#This Row],[orderId]],orders[orderID],orders[customerID],"not seen",0)</f>
        <v>MEREP</v>
      </c>
      <c r="J862">
        <f>_xlfn.XLOOKUP(Table8[[#This Row],[orderId]],orders[orderID],orders[employeeID],"not found",0)</f>
        <v>3</v>
      </c>
      <c r="K862" t="str">
        <f>_xlfn.XLOOKUP(Table8[[#This Row],[Employee_id]],employees[employeeID],employees[employeeName],"Not found",0)</f>
        <v>Janet Leverling</v>
      </c>
      <c r="L862" s="1">
        <f>_xlfn.XLOOKUP(Table8[[#This Row],[orderId]],orders[orderID],orders[orderDate],"not found",0)</f>
        <v>41807</v>
      </c>
      <c r="M862" s="1">
        <f>VLOOKUP(Table8[[#This Row],[orderId]],orders[],6,0)</f>
        <v>41809</v>
      </c>
      <c r="N862">
        <f>Table8[[#This Row],[Shipped date]]-Table8[[#This Row],[order_date]]</f>
        <v>2</v>
      </c>
    </row>
    <row r="863" spans="1:14" x14ac:dyDescent="0.35">
      <c r="A863" s="3">
        <v>10570</v>
      </c>
      <c r="B863" s="12">
        <v>56</v>
      </c>
      <c r="C863" s="6">
        <v>38</v>
      </c>
      <c r="D863" s="9">
        <v>60</v>
      </c>
      <c r="E863" s="2" t="str">
        <f>_xlfn.XLOOKUP(B863,products[productID],products[productName],"Not available",0)</f>
        <v>Gnocchi di nonna Alice</v>
      </c>
      <c r="F863">
        <f>_xlfn.XLOOKUP(B863,products[productID],products[categoryID],"Not found",0)</f>
        <v>5</v>
      </c>
      <c r="G863" t="str">
        <f>_xlfn.XLOOKUP(F863,categories[categoryID],categories[categoryName],"not found",0)</f>
        <v>Grains &amp; Cereals</v>
      </c>
      <c r="H863" s="4">
        <f>Table8[[#This Row],[Unit_price]]*Table8[[#This Row],[Quantity_sold]]</f>
        <v>2280</v>
      </c>
      <c r="I863" t="str">
        <f>_xlfn.XLOOKUP(Table8[[#This Row],[orderId]],orders[orderID],orders[customerID],"not seen",0)</f>
        <v>MEREP</v>
      </c>
      <c r="J863">
        <f>_xlfn.XLOOKUP(Table8[[#This Row],[orderId]],orders[orderID],orders[employeeID],"not found",0)</f>
        <v>3</v>
      </c>
      <c r="K863" t="str">
        <f>_xlfn.XLOOKUP(Table8[[#This Row],[Employee_id]],employees[employeeID],employees[employeeName],"Not found",0)</f>
        <v>Janet Leverling</v>
      </c>
      <c r="L863" s="1">
        <f>_xlfn.XLOOKUP(Table8[[#This Row],[orderId]],orders[orderID],orders[orderDate],"not found",0)</f>
        <v>41807</v>
      </c>
      <c r="M863" s="1">
        <f>VLOOKUP(Table8[[#This Row],[orderId]],orders[],6,0)</f>
        <v>41809</v>
      </c>
      <c r="N863">
        <f>Table8[[#This Row],[Shipped date]]-Table8[[#This Row],[order_date]]</f>
        <v>2</v>
      </c>
    </row>
    <row r="864" spans="1:14" x14ac:dyDescent="0.35">
      <c r="A864" s="2">
        <v>10571</v>
      </c>
      <c r="B864" s="11">
        <v>14</v>
      </c>
      <c r="C864" s="5">
        <v>23.25</v>
      </c>
      <c r="D864" s="8">
        <v>11</v>
      </c>
      <c r="E864" s="2" t="str">
        <f>_xlfn.XLOOKUP(B864,products[productID],products[productName],"Not available",0)</f>
        <v>Tofu</v>
      </c>
      <c r="F864">
        <f>_xlfn.XLOOKUP(B864,products[productID],products[categoryID],"Not found",0)</f>
        <v>7</v>
      </c>
      <c r="G864" t="str">
        <f>_xlfn.XLOOKUP(F864,categories[categoryID],categories[categoryName],"not found",0)</f>
        <v>Produce</v>
      </c>
      <c r="H864" s="4">
        <f>Table8[[#This Row],[Unit_price]]*Table8[[#This Row],[Quantity_sold]]</f>
        <v>255.75</v>
      </c>
      <c r="I864" t="str">
        <f>_xlfn.XLOOKUP(Table8[[#This Row],[orderId]],orders[orderID],orders[customerID],"not seen",0)</f>
        <v>ERNSH</v>
      </c>
      <c r="J864">
        <f>_xlfn.XLOOKUP(Table8[[#This Row],[orderId]],orders[orderID],orders[employeeID],"not found",0)</f>
        <v>8</v>
      </c>
      <c r="K864" t="str">
        <f>_xlfn.XLOOKUP(Table8[[#This Row],[Employee_id]],employees[employeeID],employees[employeeName],"Not found",0)</f>
        <v>Laura Callahan</v>
      </c>
      <c r="L864" s="1">
        <f>_xlfn.XLOOKUP(Table8[[#This Row],[orderId]],orders[orderID],orders[orderDate],"not found",0)</f>
        <v>41807</v>
      </c>
      <c r="M864" s="1">
        <f>VLOOKUP(Table8[[#This Row],[orderId]],orders[],6,0)</f>
        <v>41824</v>
      </c>
      <c r="N864">
        <f>Table8[[#This Row],[Shipped date]]-Table8[[#This Row],[order_date]]</f>
        <v>17</v>
      </c>
    </row>
    <row r="865" spans="1:14" x14ac:dyDescent="0.35">
      <c r="A865" s="3">
        <v>10571</v>
      </c>
      <c r="B865" s="12">
        <v>42</v>
      </c>
      <c r="C865" s="6">
        <v>14</v>
      </c>
      <c r="D865" s="9">
        <v>28</v>
      </c>
      <c r="E865" s="2" t="str">
        <f>_xlfn.XLOOKUP(B865,products[productID],products[productName],"Not available",0)</f>
        <v>Singaporean Hokkien Fried Mee</v>
      </c>
      <c r="F865">
        <f>_xlfn.XLOOKUP(B865,products[productID],products[categoryID],"Not found",0)</f>
        <v>5</v>
      </c>
      <c r="G865" t="str">
        <f>_xlfn.XLOOKUP(F865,categories[categoryID],categories[categoryName],"not found",0)</f>
        <v>Grains &amp; Cereals</v>
      </c>
      <c r="H865" s="4">
        <f>Table8[[#This Row],[Unit_price]]*Table8[[#This Row],[Quantity_sold]]</f>
        <v>392</v>
      </c>
      <c r="I865" t="str">
        <f>_xlfn.XLOOKUP(Table8[[#This Row],[orderId]],orders[orderID],orders[customerID],"not seen",0)</f>
        <v>ERNSH</v>
      </c>
      <c r="J865">
        <f>_xlfn.XLOOKUP(Table8[[#This Row],[orderId]],orders[orderID],orders[employeeID],"not found",0)</f>
        <v>8</v>
      </c>
      <c r="K865" t="str">
        <f>_xlfn.XLOOKUP(Table8[[#This Row],[Employee_id]],employees[employeeID],employees[employeeName],"Not found",0)</f>
        <v>Laura Callahan</v>
      </c>
      <c r="L865" s="1">
        <f>_xlfn.XLOOKUP(Table8[[#This Row],[orderId]],orders[orderID],orders[orderDate],"not found",0)</f>
        <v>41807</v>
      </c>
      <c r="M865" s="1">
        <f>VLOOKUP(Table8[[#This Row],[orderId]],orders[],6,0)</f>
        <v>41824</v>
      </c>
      <c r="N865">
        <f>Table8[[#This Row],[Shipped date]]-Table8[[#This Row],[order_date]]</f>
        <v>17</v>
      </c>
    </row>
    <row r="866" spans="1:14" x14ac:dyDescent="0.35">
      <c r="A866" s="2">
        <v>10572</v>
      </c>
      <c r="B866" s="11">
        <v>16</v>
      </c>
      <c r="C866" s="5">
        <v>17.45</v>
      </c>
      <c r="D866" s="8">
        <v>12</v>
      </c>
      <c r="E866" s="2" t="str">
        <f>_xlfn.XLOOKUP(B866,products[productID],products[productName],"Not available",0)</f>
        <v>Pavlova</v>
      </c>
      <c r="F866">
        <f>_xlfn.XLOOKUP(B866,products[productID],products[categoryID],"Not found",0)</f>
        <v>3</v>
      </c>
      <c r="G866" t="str">
        <f>_xlfn.XLOOKUP(F866,categories[categoryID],categories[categoryName],"not found",0)</f>
        <v>Confections</v>
      </c>
      <c r="H866" s="4">
        <f>Table8[[#This Row],[Unit_price]]*Table8[[#This Row],[Quantity_sold]]</f>
        <v>209.39999999999998</v>
      </c>
      <c r="I866" t="str">
        <f>_xlfn.XLOOKUP(Table8[[#This Row],[orderId]],orders[orderID],orders[customerID],"not seen",0)</f>
        <v>BERGS</v>
      </c>
      <c r="J866">
        <f>_xlfn.XLOOKUP(Table8[[#This Row],[orderId]],orders[orderID],orders[employeeID],"not found",0)</f>
        <v>3</v>
      </c>
      <c r="K866" t="str">
        <f>_xlfn.XLOOKUP(Table8[[#This Row],[Employee_id]],employees[employeeID],employees[employeeName],"Not found",0)</f>
        <v>Janet Leverling</v>
      </c>
      <c r="L866" s="1">
        <f>_xlfn.XLOOKUP(Table8[[#This Row],[orderId]],orders[orderID],orders[orderDate],"not found",0)</f>
        <v>41808</v>
      </c>
      <c r="M866" s="1">
        <f>VLOOKUP(Table8[[#This Row],[orderId]],orders[],6,0)</f>
        <v>41815</v>
      </c>
      <c r="N866">
        <f>Table8[[#This Row],[Shipped date]]-Table8[[#This Row],[order_date]]</f>
        <v>7</v>
      </c>
    </row>
    <row r="867" spans="1:14" x14ac:dyDescent="0.35">
      <c r="A867" s="3">
        <v>10572</v>
      </c>
      <c r="B867" s="12">
        <v>32</v>
      </c>
      <c r="C867" s="6">
        <v>32</v>
      </c>
      <c r="D867" s="9">
        <v>10</v>
      </c>
      <c r="E867" s="2" t="str">
        <f>_xlfn.XLOOKUP(B867,products[productID],products[productName],"Not available",0)</f>
        <v>Mascarpone Fabioli</v>
      </c>
      <c r="F867">
        <f>_xlfn.XLOOKUP(B867,products[productID],products[categoryID],"Not found",0)</f>
        <v>4</v>
      </c>
      <c r="G867" t="str">
        <f>_xlfn.XLOOKUP(F867,categories[categoryID],categories[categoryName],"not found",0)</f>
        <v>Dairy Products</v>
      </c>
      <c r="H867" s="4">
        <f>Table8[[#This Row],[Unit_price]]*Table8[[#This Row],[Quantity_sold]]</f>
        <v>320</v>
      </c>
      <c r="I867" t="str">
        <f>_xlfn.XLOOKUP(Table8[[#This Row],[orderId]],orders[orderID],orders[customerID],"not seen",0)</f>
        <v>BERGS</v>
      </c>
      <c r="J867">
        <f>_xlfn.XLOOKUP(Table8[[#This Row],[orderId]],orders[orderID],orders[employeeID],"not found",0)</f>
        <v>3</v>
      </c>
      <c r="K867" t="str">
        <f>_xlfn.XLOOKUP(Table8[[#This Row],[Employee_id]],employees[employeeID],employees[employeeName],"Not found",0)</f>
        <v>Janet Leverling</v>
      </c>
      <c r="L867" s="1">
        <f>_xlfn.XLOOKUP(Table8[[#This Row],[orderId]],orders[orderID],orders[orderDate],"not found",0)</f>
        <v>41808</v>
      </c>
      <c r="M867" s="1">
        <f>VLOOKUP(Table8[[#This Row],[orderId]],orders[],6,0)</f>
        <v>41815</v>
      </c>
      <c r="N867">
        <f>Table8[[#This Row],[Shipped date]]-Table8[[#This Row],[order_date]]</f>
        <v>7</v>
      </c>
    </row>
    <row r="868" spans="1:14" x14ac:dyDescent="0.35">
      <c r="A868" s="2">
        <v>10572</v>
      </c>
      <c r="B868" s="11">
        <v>40</v>
      </c>
      <c r="C868" s="5">
        <v>18.399999999999999</v>
      </c>
      <c r="D868" s="8">
        <v>50</v>
      </c>
      <c r="E868" s="2" t="str">
        <f>_xlfn.XLOOKUP(B868,products[productID],products[productName],"Not available",0)</f>
        <v>Boston Crab Meat</v>
      </c>
      <c r="F868">
        <f>_xlfn.XLOOKUP(B868,products[productID],products[categoryID],"Not found",0)</f>
        <v>8</v>
      </c>
      <c r="G868" t="str">
        <f>_xlfn.XLOOKUP(F868,categories[categoryID],categories[categoryName],"not found",0)</f>
        <v>Seafood</v>
      </c>
      <c r="H868" s="4">
        <f>Table8[[#This Row],[Unit_price]]*Table8[[#This Row],[Quantity_sold]]</f>
        <v>919.99999999999989</v>
      </c>
      <c r="I868" t="str">
        <f>_xlfn.XLOOKUP(Table8[[#This Row],[orderId]],orders[orderID],orders[customerID],"not seen",0)</f>
        <v>BERGS</v>
      </c>
      <c r="J868">
        <f>_xlfn.XLOOKUP(Table8[[#This Row],[orderId]],orders[orderID],orders[employeeID],"not found",0)</f>
        <v>3</v>
      </c>
      <c r="K868" t="str">
        <f>_xlfn.XLOOKUP(Table8[[#This Row],[Employee_id]],employees[employeeID],employees[employeeName],"Not found",0)</f>
        <v>Janet Leverling</v>
      </c>
      <c r="L868" s="1">
        <f>_xlfn.XLOOKUP(Table8[[#This Row],[orderId]],orders[orderID],orders[orderDate],"not found",0)</f>
        <v>41808</v>
      </c>
      <c r="M868" s="1">
        <f>VLOOKUP(Table8[[#This Row],[orderId]],orders[],6,0)</f>
        <v>41815</v>
      </c>
      <c r="N868">
        <f>Table8[[#This Row],[Shipped date]]-Table8[[#This Row],[order_date]]</f>
        <v>7</v>
      </c>
    </row>
    <row r="869" spans="1:14" x14ac:dyDescent="0.35">
      <c r="A869" s="3">
        <v>10572</v>
      </c>
      <c r="B869" s="12">
        <v>75</v>
      </c>
      <c r="C869" s="6">
        <v>7.75</v>
      </c>
      <c r="D869" s="9">
        <v>15</v>
      </c>
      <c r="E869" s="2" t="str">
        <f>_xlfn.XLOOKUP(B869,products[productID],products[productName],"Not available",0)</f>
        <v>Rhönbräu Klosterbier</v>
      </c>
      <c r="F869">
        <f>_xlfn.XLOOKUP(B869,products[productID],products[categoryID],"Not found",0)</f>
        <v>1</v>
      </c>
      <c r="G869" t="str">
        <f>_xlfn.XLOOKUP(F869,categories[categoryID],categories[categoryName],"not found",0)</f>
        <v>Beverages</v>
      </c>
      <c r="H869" s="4">
        <f>Table8[[#This Row],[Unit_price]]*Table8[[#This Row],[Quantity_sold]]</f>
        <v>116.25</v>
      </c>
      <c r="I869" t="str">
        <f>_xlfn.XLOOKUP(Table8[[#This Row],[orderId]],orders[orderID],orders[customerID],"not seen",0)</f>
        <v>BERGS</v>
      </c>
      <c r="J869">
        <f>_xlfn.XLOOKUP(Table8[[#This Row],[orderId]],orders[orderID],orders[employeeID],"not found",0)</f>
        <v>3</v>
      </c>
      <c r="K869" t="str">
        <f>_xlfn.XLOOKUP(Table8[[#This Row],[Employee_id]],employees[employeeID],employees[employeeName],"Not found",0)</f>
        <v>Janet Leverling</v>
      </c>
      <c r="L869" s="1">
        <f>_xlfn.XLOOKUP(Table8[[#This Row],[orderId]],orders[orderID],orders[orderDate],"not found",0)</f>
        <v>41808</v>
      </c>
      <c r="M869" s="1">
        <f>VLOOKUP(Table8[[#This Row],[orderId]],orders[],6,0)</f>
        <v>41815</v>
      </c>
      <c r="N869">
        <f>Table8[[#This Row],[Shipped date]]-Table8[[#This Row],[order_date]]</f>
        <v>7</v>
      </c>
    </row>
    <row r="870" spans="1:14" x14ac:dyDescent="0.35">
      <c r="A870" s="2">
        <v>10573</v>
      </c>
      <c r="B870" s="11">
        <v>17</v>
      </c>
      <c r="C870" s="5">
        <v>39</v>
      </c>
      <c r="D870" s="8">
        <v>18</v>
      </c>
      <c r="E870" s="2" t="str">
        <f>_xlfn.XLOOKUP(B870,products[productID],products[productName],"Not available",0)</f>
        <v>Alice Mutton</v>
      </c>
      <c r="F870">
        <f>_xlfn.XLOOKUP(B870,products[productID],products[categoryID],"Not found",0)</f>
        <v>6</v>
      </c>
      <c r="G870" t="str">
        <f>_xlfn.XLOOKUP(F870,categories[categoryID],categories[categoryName],"not found",0)</f>
        <v>Meat &amp; Poultry</v>
      </c>
      <c r="H870" s="4">
        <f>Table8[[#This Row],[Unit_price]]*Table8[[#This Row],[Quantity_sold]]</f>
        <v>702</v>
      </c>
      <c r="I870" t="str">
        <f>_xlfn.XLOOKUP(Table8[[#This Row],[orderId]],orders[orderID],orders[customerID],"not seen",0)</f>
        <v>ANTON</v>
      </c>
      <c r="J870">
        <f>_xlfn.XLOOKUP(Table8[[#This Row],[orderId]],orders[orderID],orders[employeeID],"not found",0)</f>
        <v>7</v>
      </c>
      <c r="K870" t="str">
        <f>_xlfn.XLOOKUP(Table8[[#This Row],[Employee_id]],employees[employeeID],employees[employeeName],"Not found",0)</f>
        <v>Robert King</v>
      </c>
      <c r="L870" s="1">
        <f>_xlfn.XLOOKUP(Table8[[#This Row],[orderId]],orders[orderID],orders[orderDate],"not found",0)</f>
        <v>41809</v>
      </c>
      <c r="M870" s="1">
        <f>VLOOKUP(Table8[[#This Row],[orderId]],orders[],6,0)</f>
        <v>41810</v>
      </c>
      <c r="N870">
        <f>Table8[[#This Row],[Shipped date]]-Table8[[#This Row],[order_date]]</f>
        <v>1</v>
      </c>
    </row>
    <row r="871" spans="1:14" x14ac:dyDescent="0.35">
      <c r="A871" s="3">
        <v>10573</v>
      </c>
      <c r="B871" s="12">
        <v>34</v>
      </c>
      <c r="C871" s="6">
        <v>14</v>
      </c>
      <c r="D871" s="9">
        <v>40</v>
      </c>
      <c r="E871" s="2" t="str">
        <f>_xlfn.XLOOKUP(B871,products[productID],products[productName],"Not available",0)</f>
        <v>Sasquatch Ale</v>
      </c>
      <c r="F871">
        <f>_xlfn.XLOOKUP(B871,products[productID],products[categoryID],"Not found",0)</f>
        <v>1</v>
      </c>
      <c r="G871" t="str">
        <f>_xlfn.XLOOKUP(F871,categories[categoryID],categories[categoryName],"not found",0)</f>
        <v>Beverages</v>
      </c>
      <c r="H871" s="4">
        <f>Table8[[#This Row],[Unit_price]]*Table8[[#This Row],[Quantity_sold]]</f>
        <v>560</v>
      </c>
      <c r="I871" t="str">
        <f>_xlfn.XLOOKUP(Table8[[#This Row],[orderId]],orders[orderID],orders[customerID],"not seen",0)</f>
        <v>ANTON</v>
      </c>
      <c r="J871">
        <f>_xlfn.XLOOKUP(Table8[[#This Row],[orderId]],orders[orderID],orders[employeeID],"not found",0)</f>
        <v>7</v>
      </c>
      <c r="K871" t="str">
        <f>_xlfn.XLOOKUP(Table8[[#This Row],[Employee_id]],employees[employeeID],employees[employeeName],"Not found",0)</f>
        <v>Robert King</v>
      </c>
      <c r="L871" s="1">
        <f>_xlfn.XLOOKUP(Table8[[#This Row],[orderId]],orders[orderID],orders[orderDate],"not found",0)</f>
        <v>41809</v>
      </c>
      <c r="M871" s="1">
        <f>VLOOKUP(Table8[[#This Row],[orderId]],orders[],6,0)</f>
        <v>41810</v>
      </c>
      <c r="N871">
        <f>Table8[[#This Row],[Shipped date]]-Table8[[#This Row],[order_date]]</f>
        <v>1</v>
      </c>
    </row>
    <row r="872" spans="1:14" x14ac:dyDescent="0.35">
      <c r="A872" s="2">
        <v>10573</v>
      </c>
      <c r="B872" s="11">
        <v>53</v>
      </c>
      <c r="C872" s="5">
        <v>32.799999999999997</v>
      </c>
      <c r="D872" s="8">
        <v>25</v>
      </c>
      <c r="E872" s="2" t="str">
        <f>_xlfn.XLOOKUP(B872,products[productID],products[productName],"Not available",0)</f>
        <v>Perth Pasties</v>
      </c>
      <c r="F872">
        <f>_xlfn.XLOOKUP(B872,products[productID],products[categoryID],"Not found",0)</f>
        <v>6</v>
      </c>
      <c r="G872" t="str">
        <f>_xlfn.XLOOKUP(F872,categories[categoryID],categories[categoryName],"not found",0)</f>
        <v>Meat &amp; Poultry</v>
      </c>
      <c r="H872" s="4">
        <f>Table8[[#This Row],[Unit_price]]*Table8[[#This Row],[Quantity_sold]]</f>
        <v>819.99999999999989</v>
      </c>
      <c r="I872" t="str">
        <f>_xlfn.XLOOKUP(Table8[[#This Row],[orderId]],orders[orderID],orders[customerID],"not seen",0)</f>
        <v>ANTON</v>
      </c>
      <c r="J872">
        <f>_xlfn.XLOOKUP(Table8[[#This Row],[orderId]],orders[orderID],orders[employeeID],"not found",0)</f>
        <v>7</v>
      </c>
      <c r="K872" t="str">
        <f>_xlfn.XLOOKUP(Table8[[#This Row],[Employee_id]],employees[employeeID],employees[employeeName],"Not found",0)</f>
        <v>Robert King</v>
      </c>
      <c r="L872" s="1">
        <f>_xlfn.XLOOKUP(Table8[[#This Row],[orderId]],orders[orderID],orders[orderDate],"not found",0)</f>
        <v>41809</v>
      </c>
      <c r="M872" s="1">
        <f>VLOOKUP(Table8[[#This Row],[orderId]],orders[],6,0)</f>
        <v>41810</v>
      </c>
      <c r="N872">
        <f>Table8[[#This Row],[Shipped date]]-Table8[[#This Row],[order_date]]</f>
        <v>1</v>
      </c>
    </row>
    <row r="873" spans="1:14" x14ac:dyDescent="0.35">
      <c r="A873" s="3">
        <v>10574</v>
      </c>
      <c r="B873" s="12">
        <v>33</v>
      </c>
      <c r="C873" s="6">
        <v>2.5</v>
      </c>
      <c r="D873" s="9">
        <v>14</v>
      </c>
      <c r="E873" s="2" t="str">
        <f>_xlfn.XLOOKUP(B873,products[productID],products[productName],"Not available",0)</f>
        <v>Geitost</v>
      </c>
      <c r="F873">
        <f>_xlfn.XLOOKUP(B873,products[productID],products[categoryID],"Not found",0)</f>
        <v>4</v>
      </c>
      <c r="G873" t="str">
        <f>_xlfn.XLOOKUP(F873,categories[categoryID],categories[categoryName],"not found",0)</f>
        <v>Dairy Products</v>
      </c>
      <c r="H873" s="4">
        <f>Table8[[#This Row],[Unit_price]]*Table8[[#This Row],[Quantity_sold]]</f>
        <v>35</v>
      </c>
      <c r="I873" t="str">
        <f>_xlfn.XLOOKUP(Table8[[#This Row],[orderId]],orders[orderID],orders[customerID],"not seen",0)</f>
        <v>TRAIH</v>
      </c>
      <c r="J873">
        <f>_xlfn.XLOOKUP(Table8[[#This Row],[orderId]],orders[orderID],orders[employeeID],"not found",0)</f>
        <v>4</v>
      </c>
      <c r="K873" t="str">
        <f>_xlfn.XLOOKUP(Table8[[#This Row],[Employee_id]],employees[employeeID],employees[employeeName],"Not found",0)</f>
        <v>Margaret Peacock</v>
      </c>
      <c r="L873" s="1">
        <f>_xlfn.XLOOKUP(Table8[[#This Row],[orderId]],orders[orderID],orders[orderDate],"not found",0)</f>
        <v>41809</v>
      </c>
      <c r="M873" s="1">
        <f>VLOOKUP(Table8[[#This Row],[orderId]],orders[],6,0)</f>
        <v>41820</v>
      </c>
      <c r="N873">
        <f>Table8[[#This Row],[Shipped date]]-Table8[[#This Row],[order_date]]</f>
        <v>11</v>
      </c>
    </row>
    <row r="874" spans="1:14" x14ac:dyDescent="0.35">
      <c r="A874" s="2">
        <v>10574</v>
      </c>
      <c r="B874" s="11">
        <v>40</v>
      </c>
      <c r="C874" s="5">
        <v>18.399999999999999</v>
      </c>
      <c r="D874" s="8">
        <v>2</v>
      </c>
      <c r="E874" s="2" t="str">
        <f>_xlfn.XLOOKUP(B874,products[productID],products[productName],"Not available",0)</f>
        <v>Boston Crab Meat</v>
      </c>
      <c r="F874">
        <f>_xlfn.XLOOKUP(B874,products[productID],products[categoryID],"Not found",0)</f>
        <v>8</v>
      </c>
      <c r="G874" t="str">
        <f>_xlfn.XLOOKUP(F874,categories[categoryID],categories[categoryName],"not found",0)</f>
        <v>Seafood</v>
      </c>
      <c r="H874" s="4">
        <f>Table8[[#This Row],[Unit_price]]*Table8[[#This Row],[Quantity_sold]]</f>
        <v>36.799999999999997</v>
      </c>
      <c r="I874" t="str">
        <f>_xlfn.XLOOKUP(Table8[[#This Row],[orderId]],orders[orderID],orders[customerID],"not seen",0)</f>
        <v>TRAIH</v>
      </c>
      <c r="J874">
        <f>_xlfn.XLOOKUP(Table8[[#This Row],[orderId]],orders[orderID],orders[employeeID],"not found",0)</f>
        <v>4</v>
      </c>
      <c r="K874" t="str">
        <f>_xlfn.XLOOKUP(Table8[[#This Row],[Employee_id]],employees[employeeID],employees[employeeName],"Not found",0)</f>
        <v>Margaret Peacock</v>
      </c>
      <c r="L874" s="1">
        <f>_xlfn.XLOOKUP(Table8[[#This Row],[orderId]],orders[orderID],orders[orderDate],"not found",0)</f>
        <v>41809</v>
      </c>
      <c r="M874" s="1">
        <f>VLOOKUP(Table8[[#This Row],[orderId]],orders[],6,0)</f>
        <v>41820</v>
      </c>
      <c r="N874">
        <f>Table8[[#This Row],[Shipped date]]-Table8[[#This Row],[order_date]]</f>
        <v>11</v>
      </c>
    </row>
    <row r="875" spans="1:14" x14ac:dyDescent="0.35">
      <c r="A875" s="3">
        <v>10574</v>
      </c>
      <c r="B875" s="12">
        <v>62</v>
      </c>
      <c r="C875" s="6">
        <v>49.3</v>
      </c>
      <c r="D875" s="9">
        <v>10</v>
      </c>
      <c r="E875" s="2" t="str">
        <f>_xlfn.XLOOKUP(B875,products[productID],products[productName],"Not available",0)</f>
        <v>Tarte au sucre</v>
      </c>
      <c r="F875">
        <f>_xlfn.XLOOKUP(B875,products[productID],products[categoryID],"Not found",0)</f>
        <v>3</v>
      </c>
      <c r="G875" t="str">
        <f>_xlfn.XLOOKUP(F875,categories[categoryID],categories[categoryName],"not found",0)</f>
        <v>Confections</v>
      </c>
      <c r="H875" s="4">
        <f>Table8[[#This Row],[Unit_price]]*Table8[[#This Row],[Quantity_sold]]</f>
        <v>493</v>
      </c>
      <c r="I875" t="str">
        <f>_xlfn.XLOOKUP(Table8[[#This Row],[orderId]],orders[orderID],orders[customerID],"not seen",0)</f>
        <v>TRAIH</v>
      </c>
      <c r="J875">
        <f>_xlfn.XLOOKUP(Table8[[#This Row],[orderId]],orders[orderID],orders[employeeID],"not found",0)</f>
        <v>4</v>
      </c>
      <c r="K875" t="str">
        <f>_xlfn.XLOOKUP(Table8[[#This Row],[Employee_id]],employees[employeeID],employees[employeeName],"Not found",0)</f>
        <v>Margaret Peacock</v>
      </c>
      <c r="L875" s="1">
        <f>_xlfn.XLOOKUP(Table8[[#This Row],[orderId]],orders[orderID],orders[orderDate],"not found",0)</f>
        <v>41809</v>
      </c>
      <c r="M875" s="1">
        <f>VLOOKUP(Table8[[#This Row],[orderId]],orders[],6,0)</f>
        <v>41820</v>
      </c>
      <c r="N875">
        <f>Table8[[#This Row],[Shipped date]]-Table8[[#This Row],[order_date]]</f>
        <v>11</v>
      </c>
    </row>
    <row r="876" spans="1:14" x14ac:dyDescent="0.35">
      <c r="A876" s="2">
        <v>10574</v>
      </c>
      <c r="B876" s="11">
        <v>64</v>
      </c>
      <c r="C876" s="5">
        <v>33.25</v>
      </c>
      <c r="D876" s="8">
        <v>6</v>
      </c>
      <c r="E876" s="2" t="str">
        <f>_xlfn.XLOOKUP(B876,products[productID],products[productName],"Not available",0)</f>
        <v>Wimmers gute Semmelknödel</v>
      </c>
      <c r="F876">
        <f>_xlfn.XLOOKUP(B876,products[productID],products[categoryID],"Not found",0)</f>
        <v>5</v>
      </c>
      <c r="G876" t="str">
        <f>_xlfn.XLOOKUP(F876,categories[categoryID],categories[categoryName],"not found",0)</f>
        <v>Grains &amp; Cereals</v>
      </c>
      <c r="H876" s="4">
        <f>Table8[[#This Row],[Unit_price]]*Table8[[#This Row],[Quantity_sold]]</f>
        <v>199.5</v>
      </c>
      <c r="I876" t="str">
        <f>_xlfn.XLOOKUP(Table8[[#This Row],[orderId]],orders[orderID],orders[customerID],"not seen",0)</f>
        <v>TRAIH</v>
      </c>
      <c r="J876">
        <f>_xlfn.XLOOKUP(Table8[[#This Row],[orderId]],orders[orderID],orders[employeeID],"not found",0)</f>
        <v>4</v>
      </c>
      <c r="K876" t="str">
        <f>_xlfn.XLOOKUP(Table8[[#This Row],[Employee_id]],employees[employeeID],employees[employeeName],"Not found",0)</f>
        <v>Margaret Peacock</v>
      </c>
      <c r="L876" s="1">
        <f>_xlfn.XLOOKUP(Table8[[#This Row],[orderId]],orders[orderID],orders[orderDate],"not found",0)</f>
        <v>41809</v>
      </c>
      <c r="M876" s="1">
        <f>VLOOKUP(Table8[[#This Row],[orderId]],orders[],6,0)</f>
        <v>41820</v>
      </c>
      <c r="N876">
        <f>Table8[[#This Row],[Shipped date]]-Table8[[#This Row],[order_date]]</f>
        <v>11</v>
      </c>
    </row>
    <row r="877" spans="1:14" x14ac:dyDescent="0.35">
      <c r="A877" s="3">
        <v>10575</v>
      </c>
      <c r="B877" s="12">
        <v>59</v>
      </c>
      <c r="C877" s="6">
        <v>55</v>
      </c>
      <c r="D877" s="9">
        <v>12</v>
      </c>
      <c r="E877" s="2" t="str">
        <f>_xlfn.XLOOKUP(B877,products[productID],products[productName],"Not available",0)</f>
        <v>Raclette Courdavault</v>
      </c>
      <c r="F877">
        <f>_xlfn.XLOOKUP(B877,products[productID],products[categoryID],"Not found",0)</f>
        <v>4</v>
      </c>
      <c r="G877" t="str">
        <f>_xlfn.XLOOKUP(F877,categories[categoryID],categories[categoryName],"not found",0)</f>
        <v>Dairy Products</v>
      </c>
      <c r="H877" s="4">
        <f>Table8[[#This Row],[Unit_price]]*Table8[[#This Row],[Quantity_sold]]</f>
        <v>660</v>
      </c>
      <c r="I877" t="str">
        <f>_xlfn.XLOOKUP(Table8[[#This Row],[orderId]],orders[orderID],orders[customerID],"not seen",0)</f>
        <v>MORGK</v>
      </c>
      <c r="J877">
        <f>_xlfn.XLOOKUP(Table8[[#This Row],[orderId]],orders[orderID],orders[employeeID],"not found",0)</f>
        <v>5</v>
      </c>
      <c r="K877" t="str">
        <f>_xlfn.XLOOKUP(Table8[[#This Row],[Employee_id]],employees[employeeID],employees[employeeName],"Not found",0)</f>
        <v>Steven Buchanan</v>
      </c>
      <c r="L877" s="1">
        <f>_xlfn.XLOOKUP(Table8[[#This Row],[orderId]],orders[orderID],orders[orderDate],"not found",0)</f>
        <v>41810</v>
      </c>
      <c r="M877" s="1">
        <f>VLOOKUP(Table8[[#This Row],[orderId]],orders[],6,0)</f>
        <v>41820</v>
      </c>
      <c r="N877">
        <f>Table8[[#This Row],[Shipped date]]-Table8[[#This Row],[order_date]]</f>
        <v>10</v>
      </c>
    </row>
    <row r="878" spans="1:14" x14ac:dyDescent="0.35">
      <c r="A878" s="2">
        <v>10575</v>
      </c>
      <c r="B878" s="11">
        <v>63</v>
      </c>
      <c r="C878" s="5">
        <v>43.9</v>
      </c>
      <c r="D878" s="8">
        <v>6</v>
      </c>
      <c r="E878" s="2" t="str">
        <f>_xlfn.XLOOKUP(B878,products[productID],products[productName],"Not available",0)</f>
        <v>Vegie-spread</v>
      </c>
      <c r="F878">
        <f>_xlfn.XLOOKUP(B878,products[productID],products[categoryID],"Not found",0)</f>
        <v>2</v>
      </c>
      <c r="G878" t="str">
        <f>_xlfn.XLOOKUP(F878,categories[categoryID],categories[categoryName],"not found",0)</f>
        <v>Condiments</v>
      </c>
      <c r="H878" s="4">
        <f>Table8[[#This Row],[Unit_price]]*Table8[[#This Row],[Quantity_sold]]</f>
        <v>263.39999999999998</v>
      </c>
      <c r="I878" t="str">
        <f>_xlfn.XLOOKUP(Table8[[#This Row],[orderId]],orders[orderID],orders[customerID],"not seen",0)</f>
        <v>MORGK</v>
      </c>
      <c r="J878">
        <f>_xlfn.XLOOKUP(Table8[[#This Row],[orderId]],orders[orderID],orders[employeeID],"not found",0)</f>
        <v>5</v>
      </c>
      <c r="K878" t="str">
        <f>_xlfn.XLOOKUP(Table8[[#This Row],[Employee_id]],employees[employeeID],employees[employeeName],"Not found",0)</f>
        <v>Steven Buchanan</v>
      </c>
      <c r="L878" s="1">
        <f>_xlfn.XLOOKUP(Table8[[#This Row],[orderId]],orders[orderID],orders[orderDate],"not found",0)</f>
        <v>41810</v>
      </c>
      <c r="M878" s="1">
        <f>VLOOKUP(Table8[[#This Row],[orderId]],orders[],6,0)</f>
        <v>41820</v>
      </c>
      <c r="N878">
        <f>Table8[[#This Row],[Shipped date]]-Table8[[#This Row],[order_date]]</f>
        <v>10</v>
      </c>
    </row>
    <row r="879" spans="1:14" x14ac:dyDescent="0.35">
      <c r="A879" s="3">
        <v>10575</v>
      </c>
      <c r="B879" s="12">
        <v>72</v>
      </c>
      <c r="C879" s="6">
        <v>34.799999999999997</v>
      </c>
      <c r="D879" s="9">
        <v>30</v>
      </c>
      <c r="E879" s="2" t="str">
        <f>_xlfn.XLOOKUP(B879,products[productID],products[productName],"Not available",0)</f>
        <v>Mozzarella di Giovanni</v>
      </c>
      <c r="F879">
        <f>_xlfn.XLOOKUP(B879,products[productID],products[categoryID],"Not found",0)</f>
        <v>4</v>
      </c>
      <c r="G879" t="str">
        <f>_xlfn.XLOOKUP(F879,categories[categoryID],categories[categoryName],"not found",0)</f>
        <v>Dairy Products</v>
      </c>
      <c r="H879" s="4">
        <f>Table8[[#This Row],[Unit_price]]*Table8[[#This Row],[Quantity_sold]]</f>
        <v>1044</v>
      </c>
      <c r="I879" t="str">
        <f>_xlfn.XLOOKUP(Table8[[#This Row],[orderId]],orders[orderID],orders[customerID],"not seen",0)</f>
        <v>MORGK</v>
      </c>
      <c r="J879">
        <f>_xlfn.XLOOKUP(Table8[[#This Row],[orderId]],orders[orderID],orders[employeeID],"not found",0)</f>
        <v>5</v>
      </c>
      <c r="K879" t="str">
        <f>_xlfn.XLOOKUP(Table8[[#This Row],[Employee_id]],employees[employeeID],employees[employeeName],"Not found",0)</f>
        <v>Steven Buchanan</v>
      </c>
      <c r="L879" s="1">
        <f>_xlfn.XLOOKUP(Table8[[#This Row],[orderId]],orders[orderID],orders[orderDate],"not found",0)</f>
        <v>41810</v>
      </c>
      <c r="M879" s="1">
        <f>VLOOKUP(Table8[[#This Row],[orderId]],orders[],6,0)</f>
        <v>41820</v>
      </c>
      <c r="N879">
        <f>Table8[[#This Row],[Shipped date]]-Table8[[#This Row],[order_date]]</f>
        <v>10</v>
      </c>
    </row>
    <row r="880" spans="1:14" x14ac:dyDescent="0.35">
      <c r="A880" s="2">
        <v>10575</v>
      </c>
      <c r="B880" s="11">
        <v>76</v>
      </c>
      <c r="C880" s="5">
        <v>18</v>
      </c>
      <c r="D880" s="8">
        <v>10</v>
      </c>
      <c r="E880" s="2" t="str">
        <f>_xlfn.XLOOKUP(B880,products[productID],products[productName],"Not available",0)</f>
        <v>Lakkaliköri</v>
      </c>
      <c r="F880">
        <f>_xlfn.XLOOKUP(B880,products[productID],products[categoryID],"Not found",0)</f>
        <v>1</v>
      </c>
      <c r="G880" t="str">
        <f>_xlfn.XLOOKUP(F880,categories[categoryID],categories[categoryName],"not found",0)</f>
        <v>Beverages</v>
      </c>
      <c r="H880" s="4">
        <f>Table8[[#This Row],[Unit_price]]*Table8[[#This Row],[Quantity_sold]]</f>
        <v>180</v>
      </c>
      <c r="I880" t="str">
        <f>_xlfn.XLOOKUP(Table8[[#This Row],[orderId]],orders[orderID],orders[customerID],"not seen",0)</f>
        <v>MORGK</v>
      </c>
      <c r="J880">
        <f>_xlfn.XLOOKUP(Table8[[#This Row],[orderId]],orders[orderID],orders[employeeID],"not found",0)</f>
        <v>5</v>
      </c>
      <c r="K880" t="str">
        <f>_xlfn.XLOOKUP(Table8[[#This Row],[Employee_id]],employees[employeeID],employees[employeeName],"Not found",0)</f>
        <v>Steven Buchanan</v>
      </c>
      <c r="L880" s="1">
        <f>_xlfn.XLOOKUP(Table8[[#This Row],[orderId]],orders[orderID],orders[orderDate],"not found",0)</f>
        <v>41810</v>
      </c>
      <c r="M880" s="1">
        <f>VLOOKUP(Table8[[#This Row],[orderId]],orders[],6,0)</f>
        <v>41820</v>
      </c>
      <c r="N880">
        <f>Table8[[#This Row],[Shipped date]]-Table8[[#This Row],[order_date]]</f>
        <v>10</v>
      </c>
    </row>
    <row r="881" spans="1:14" x14ac:dyDescent="0.35">
      <c r="A881" s="3">
        <v>10576</v>
      </c>
      <c r="B881" s="12">
        <v>1</v>
      </c>
      <c r="C881" s="6">
        <v>18</v>
      </c>
      <c r="D881" s="9">
        <v>10</v>
      </c>
      <c r="E881" s="2" t="str">
        <f>_xlfn.XLOOKUP(B881,products[productID],products[productName],"Not available",0)</f>
        <v>Chai</v>
      </c>
      <c r="F881">
        <f>_xlfn.XLOOKUP(B881,products[productID],products[categoryID],"Not found",0)</f>
        <v>1</v>
      </c>
      <c r="G881" t="str">
        <f>_xlfn.XLOOKUP(F881,categories[categoryID],categories[categoryName],"not found",0)</f>
        <v>Beverages</v>
      </c>
      <c r="H881" s="4">
        <f>Table8[[#This Row],[Unit_price]]*Table8[[#This Row],[Quantity_sold]]</f>
        <v>180</v>
      </c>
      <c r="I881" t="str">
        <f>_xlfn.XLOOKUP(Table8[[#This Row],[orderId]],orders[orderID],orders[customerID],"not seen",0)</f>
        <v>TORTU</v>
      </c>
      <c r="J881">
        <f>_xlfn.XLOOKUP(Table8[[#This Row],[orderId]],orders[orderID],orders[employeeID],"not found",0)</f>
        <v>3</v>
      </c>
      <c r="K881" t="str">
        <f>_xlfn.XLOOKUP(Table8[[#This Row],[Employee_id]],employees[employeeID],employees[employeeName],"Not found",0)</f>
        <v>Janet Leverling</v>
      </c>
      <c r="L881" s="1">
        <f>_xlfn.XLOOKUP(Table8[[#This Row],[orderId]],orders[orderID],orders[orderDate],"not found",0)</f>
        <v>41813</v>
      </c>
      <c r="M881" s="1">
        <f>VLOOKUP(Table8[[#This Row],[orderId]],orders[],6,0)</f>
        <v>41820</v>
      </c>
      <c r="N881">
        <f>Table8[[#This Row],[Shipped date]]-Table8[[#This Row],[order_date]]</f>
        <v>7</v>
      </c>
    </row>
    <row r="882" spans="1:14" x14ac:dyDescent="0.35">
      <c r="A882" s="2">
        <v>10576</v>
      </c>
      <c r="B882" s="11">
        <v>31</v>
      </c>
      <c r="C882" s="5">
        <v>12.5</v>
      </c>
      <c r="D882" s="8">
        <v>20</v>
      </c>
      <c r="E882" s="2" t="str">
        <f>_xlfn.XLOOKUP(B882,products[productID],products[productName],"Not available",0)</f>
        <v>Gorgonzola Telino</v>
      </c>
      <c r="F882">
        <f>_xlfn.XLOOKUP(B882,products[productID],products[categoryID],"Not found",0)</f>
        <v>4</v>
      </c>
      <c r="G882" t="str">
        <f>_xlfn.XLOOKUP(F882,categories[categoryID],categories[categoryName],"not found",0)</f>
        <v>Dairy Products</v>
      </c>
      <c r="H882" s="4">
        <f>Table8[[#This Row],[Unit_price]]*Table8[[#This Row],[Quantity_sold]]</f>
        <v>250</v>
      </c>
      <c r="I882" t="str">
        <f>_xlfn.XLOOKUP(Table8[[#This Row],[orderId]],orders[orderID],orders[customerID],"not seen",0)</f>
        <v>TORTU</v>
      </c>
      <c r="J882">
        <f>_xlfn.XLOOKUP(Table8[[#This Row],[orderId]],orders[orderID],orders[employeeID],"not found",0)</f>
        <v>3</v>
      </c>
      <c r="K882" t="str">
        <f>_xlfn.XLOOKUP(Table8[[#This Row],[Employee_id]],employees[employeeID],employees[employeeName],"Not found",0)</f>
        <v>Janet Leverling</v>
      </c>
      <c r="L882" s="1">
        <f>_xlfn.XLOOKUP(Table8[[#This Row],[orderId]],orders[orderID],orders[orderDate],"not found",0)</f>
        <v>41813</v>
      </c>
      <c r="M882" s="1">
        <f>VLOOKUP(Table8[[#This Row],[orderId]],orders[],6,0)</f>
        <v>41820</v>
      </c>
      <c r="N882">
        <f>Table8[[#This Row],[Shipped date]]-Table8[[#This Row],[order_date]]</f>
        <v>7</v>
      </c>
    </row>
    <row r="883" spans="1:14" x14ac:dyDescent="0.35">
      <c r="A883" s="3">
        <v>10576</v>
      </c>
      <c r="B883" s="12">
        <v>44</v>
      </c>
      <c r="C883" s="6">
        <v>19.45</v>
      </c>
      <c r="D883" s="9">
        <v>21</v>
      </c>
      <c r="E883" s="2" t="str">
        <f>_xlfn.XLOOKUP(B883,products[productID],products[productName],"Not available",0)</f>
        <v>Gula Malacca</v>
      </c>
      <c r="F883">
        <f>_xlfn.XLOOKUP(B883,products[productID],products[categoryID],"Not found",0)</f>
        <v>2</v>
      </c>
      <c r="G883" t="str">
        <f>_xlfn.XLOOKUP(F883,categories[categoryID],categories[categoryName],"not found",0)</f>
        <v>Condiments</v>
      </c>
      <c r="H883" s="4">
        <f>Table8[[#This Row],[Unit_price]]*Table8[[#This Row],[Quantity_sold]]</f>
        <v>408.45</v>
      </c>
      <c r="I883" t="str">
        <f>_xlfn.XLOOKUP(Table8[[#This Row],[orderId]],orders[orderID],orders[customerID],"not seen",0)</f>
        <v>TORTU</v>
      </c>
      <c r="J883">
        <f>_xlfn.XLOOKUP(Table8[[#This Row],[orderId]],orders[orderID],orders[employeeID],"not found",0)</f>
        <v>3</v>
      </c>
      <c r="K883" t="str">
        <f>_xlfn.XLOOKUP(Table8[[#This Row],[Employee_id]],employees[employeeID],employees[employeeName],"Not found",0)</f>
        <v>Janet Leverling</v>
      </c>
      <c r="L883" s="1">
        <f>_xlfn.XLOOKUP(Table8[[#This Row],[orderId]],orders[orderID],orders[orderDate],"not found",0)</f>
        <v>41813</v>
      </c>
      <c r="M883" s="1">
        <f>VLOOKUP(Table8[[#This Row],[orderId]],orders[],6,0)</f>
        <v>41820</v>
      </c>
      <c r="N883">
        <f>Table8[[#This Row],[Shipped date]]-Table8[[#This Row],[order_date]]</f>
        <v>7</v>
      </c>
    </row>
    <row r="884" spans="1:14" x14ac:dyDescent="0.35">
      <c r="A884" s="2">
        <v>10577</v>
      </c>
      <c r="B884" s="11">
        <v>39</v>
      </c>
      <c r="C884" s="5">
        <v>18</v>
      </c>
      <c r="D884" s="8">
        <v>10</v>
      </c>
      <c r="E884" s="2" t="str">
        <f>_xlfn.XLOOKUP(B884,products[productID],products[productName],"Not available",0)</f>
        <v>Chartreuse verte</v>
      </c>
      <c r="F884">
        <f>_xlfn.XLOOKUP(B884,products[productID],products[categoryID],"Not found",0)</f>
        <v>1</v>
      </c>
      <c r="G884" t="str">
        <f>_xlfn.XLOOKUP(F884,categories[categoryID],categories[categoryName],"not found",0)</f>
        <v>Beverages</v>
      </c>
      <c r="H884" s="4">
        <f>Table8[[#This Row],[Unit_price]]*Table8[[#This Row],[Quantity_sold]]</f>
        <v>180</v>
      </c>
      <c r="I884" t="str">
        <f>_xlfn.XLOOKUP(Table8[[#This Row],[orderId]],orders[orderID],orders[customerID],"not seen",0)</f>
        <v>TRAIH</v>
      </c>
      <c r="J884">
        <f>_xlfn.XLOOKUP(Table8[[#This Row],[orderId]],orders[orderID],orders[employeeID],"not found",0)</f>
        <v>9</v>
      </c>
      <c r="K884" t="str">
        <f>_xlfn.XLOOKUP(Table8[[#This Row],[Employee_id]],employees[employeeID],employees[employeeName],"Not found",0)</f>
        <v>Anne Dodsworth</v>
      </c>
      <c r="L884" s="1">
        <f>_xlfn.XLOOKUP(Table8[[#This Row],[orderId]],orders[orderID],orders[orderDate],"not found",0)</f>
        <v>41813</v>
      </c>
      <c r="M884" s="1">
        <f>VLOOKUP(Table8[[#This Row],[orderId]],orders[],6,0)</f>
        <v>41820</v>
      </c>
      <c r="N884">
        <f>Table8[[#This Row],[Shipped date]]-Table8[[#This Row],[order_date]]</f>
        <v>7</v>
      </c>
    </row>
    <row r="885" spans="1:14" x14ac:dyDescent="0.35">
      <c r="A885" s="3">
        <v>10577</v>
      </c>
      <c r="B885" s="12">
        <v>75</v>
      </c>
      <c r="C885" s="6">
        <v>7.75</v>
      </c>
      <c r="D885" s="9">
        <v>20</v>
      </c>
      <c r="E885" s="2" t="str">
        <f>_xlfn.XLOOKUP(B885,products[productID],products[productName],"Not available",0)</f>
        <v>Rhönbräu Klosterbier</v>
      </c>
      <c r="F885">
        <f>_xlfn.XLOOKUP(B885,products[productID],products[categoryID],"Not found",0)</f>
        <v>1</v>
      </c>
      <c r="G885" t="str">
        <f>_xlfn.XLOOKUP(F885,categories[categoryID],categories[categoryName],"not found",0)</f>
        <v>Beverages</v>
      </c>
      <c r="H885" s="4">
        <f>Table8[[#This Row],[Unit_price]]*Table8[[#This Row],[Quantity_sold]]</f>
        <v>155</v>
      </c>
      <c r="I885" t="str">
        <f>_xlfn.XLOOKUP(Table8[[#This Row],[orderId]],orders[orderID],orders[customerID],"not seen",0)</f>
        <v>TRAIH</v>
      </c>
      <c r="J885">
        <f>_xlfn.XLOOKUP(Table8[[#This Row],[orderId]],orders[orderID],orders[employeeID],"not found",0)</f>
        <v>9</v>
      </c>
      <c r="K885" t="str">
        <f>_xlfn.XLOOKUP(Table8[[#This Row],[Employee_id]],employees[employeeID],employees[employeeName],"Not found",0)</f>
        <v>Anne Dodsworth</v>
      </c>
      <c r="L885" s="1">
        <f>_xlfn.XLOOKUP(Table8[[#This Row],[orderId]],orders[orderID],orders[orderDate],"not found",0)</f>
        <v>41813</v>
      </c>
      <c r="M885" s="1">
        <f>VLOOKUP(Table8[[#This Row],[orderId]],orders[],6,0)</f>
        <v>41820</v>
      </c>
      <c r="N885">
        <f>Table8[[#This Row],[Shipped date]]-Table8[[#This Row],[order_date]]</f>
        <v>7</v>
      </c>
    </row>
    <row r="886" spans="1:14" x14ac:dyDescent="0.35">
      <c r="A886" s="2">
        <v>10577</v>
      </c>
      <c r="B886" s="11">
        <v>77</v>
      </c>
      <c r="C886" s="5">
        <v>13</v>
      </c>
      <c r="D886" s="8">
        <v>18</v>
      </c>
      <c r="E886" s="2" t="str">
        <f>_xlfn.XLOOKUP(B886,products[productID],products[productName],"Not available",0)</f>
        <v>Original Frankfurter Grüne Soße</v>
      </c>
      <c r="F886">
        <f>_xlfn.XLOOKUP(B886,products[productID],products[categoryID],"Not found",0)</f>
        <v>2</v>
      </c>
      <c r="G886" t="str">
        <f>_xlfn.XLOOKUP(F886,categories[categoryID],categories[categoryName],"not found",0)</f>
        <v>Condiments</v>
      </c>
      <c r="H886" s="4">
        <f>Table8[[#This Row],[Unit_price]]*Table8[[#This Row],[Quantity_sold]]</f>
        <v>234</v>
      </c>
      <c r="I886" t="str">
        <f>_xlfn.XLOOKUP(Table8[[#This Row],[orderId]],orders[orderID],orders[customerID],"not seen",0)</f>
        <v>TRAIH</v>
      </c>
      <c r="J886">
        <f>_xlfn.XLOOKUP(Table8[[#This Row],[orderId]],orders[orderID],orders[employeeID],"not found",0)</f>
        <v>9</v>
      </c>
      <c r="K886" t="str">
        <f>_xlfn.XLOOKUP(Table8[[#This Row],[Employee_id]],employees[employeeID],employees[employeeName],"Not found",0)</f>
        <v>Anne Dodsworth</v>
      </c>
      <c r="L886" s="1">
        <f>_xlfn.XLOOKUP(Table8[[#This Row],[orderId]],orders[orderID],orders[orderDate],"not found",0)</f>
        <v>41813</v>
      </c>
      <c r="M886" s="1">
        <f>VLOOKUP(Table8[[#This Row],[orderId]],orders[],6,0)</f>
        <v>41820</v>
      </c>
      <c r="N886">
        <f>Table8[[#This Row],[Shipped date]]-Table8[[#This Row],[order_date]]</f>
        <v>7</v>
      </c>
    </row>
    <row r="887" spans="1:14" x14ac:dyDescent="0.35">
      <c r="A887" s="3">
        <v>10578</v>
      </c>
      <c r="B887" s="12">
        <v>35</v>
      </c>
      <c r="C887" s="6">
        <v>18</v>
      </c>
      <c r="D887" s="9">
        <v>20</v>
      </c>
      <c r="E887" s="2" t="str">
        <f>_xlfn.XLOOKUP(B887,products[productID],products[productName],"Not available",0)</f>
        <v>Steeleye Stout</v>
      </c>
      <c r="F887">
        <f>_xlfn.XLOOKUP(B887,products[productID],products[categoryID],"Not found",0)</f>
        <v>1</v>
      </c>
      <c r="G887" t="str">
        <f>_xlfn.XLOOKUP(F887,categories[categoryID],categories[categoryName],"not found",0)</f>
        <v>Beverages</v>
      </c>
      <c r="H887" s="4">
        <f>Table8[[#This Row],[Unit_price]]*Table8[[#This Row],[Quantity_sold]]</f>
        <v>360</v>
      </c>
      <c r="I887" t="str">
        <f>_xlfn.XLOOKUP(Table8[[#This Row],[orderId]],orders[orderID],orders[customerID],"not seen",0)</f>
        <v>BSBEV</v>
      </c>
      <c r="J887">
        <f>_xlfn.XLOOKUP(Table8[[#This Row],[orderId]],orders[orderID],orders[employeeID],"not found",0)</f>
        <v>4</v>
      </c>
      <c r="K887" t="str">
        <f>_xlfn.XLOOKUP(Table8[[#This Row],[Employee_id]],employees[employeeID],employees[employeeName],"Not found",0)</f>
        <v>Margaret Peacock</v>
      </c>
      <c r="L887" s="1">
        <f>_xlfn.XLOOKUP(Table8[[#This Row],[orderId]],orders[orderID],orders[orderDate],"not found",0)</f>
        <v>41814</v>
      </c>
      <c r="M887" s="1">
        <f>VLOOKUP(Table8[[#This Row],[orderId]],orders[],6,0)</f>
        <v>41845</v>
      </c>
      <c r="N887">
        <f>Table8[[#This Row],[Shipped date]]-Table8[[#This Row],[order_date]]</f>
        <v>31</v>
      </c>
    </row>
    <row r="888" spans="1:14" x14ac:dyDescent="0.35">
      <c r="A888" s="2">
        <v>10578</v>
      </c>
      <c r="B888" s="11">
        <v>57</v>
      </c>
      <c r="C888" s="5">
        <v>19.5</v>
      </c>
      <c r="D888" s="8">
        <v>6</v>
      </c>
      <c r="E888" s="2" t="str">
        <f>_xlfn.XLOOKUP(B888,products[productID],products[productName],"Not available",0)</f>
        <v>Ravioli Angelo</v>
      </c>
      <c r="F888">
        <f>_xlfn.XLOOKUP(B888,products[productID],products[categoryID],"Not found",0)</f>
        <v>5</v>
      </c>
      <c r="G888" t="str">
        <f>_xlfn.XLOOKUP(F888,categories[categoryID],categories[categoryName],"not found",0)</f>
        <v>Grains &amp; Cereals</v>
      </c>
      <c r="H888" s="4">
        <f>Table8[[#This Row],[Unit_price]]*Table8[[#This Row],[Quantity_sold]]</f>
        <v>117</v>
      </c>
      <c r="I888" t="str">
        <f>_xlfn.XLOOKUP(Table8[[#This Row],[orderId]],orders[orderID],orders[customerID],"not seen",0)</f>
        <v>BSBEV</v>
      </c>
      <c r="J888">
        <f>_xlfn.XLOOKUP(Table8[[#This Row],[orderId]],orders[orderID],orders[employeeID],"not found",0)</f>
        <v>4</v>
      </c>
      <c r="K888" t="str">
        <f>_xlfn.XLOOKUP(Table8[[#This Row],[Employee_id]],employees[employeeID],employees[employeeName],"Not found",0)</f>
        <v>Margaret Peacock</v>
      </c>
      <c r="L888" s="1">
        <f>_xlfn.XLOOKUP(Table8[[#This Row],[orderId]],orders[orderID],orders[orderDate],"not found",0)</f>
        <v>41814</v>
      </c>
      <c r="M888" s="1">
        <f>VLOOKUP(Table8[[#This Row],[orderId]],orders[],6,0)</f>
        <v>41845</v>
      </c>
      <c r="N888">
        <f>Table8[[#This Row],[Shipped date]]-Table8[[#This Row],[order_date]]</f>
        <v>31</v>
      </c>
    </row>
    <row r="889" spans="1:14" x14ac:dyDescent="0.35">
      <c r="A889" s="3">
        <v>10579</v>
      </c>
      <c r="B889" s="12">
        <v>15</v>
      </c>
      <c r="C889" s="6">
        <v>15.5</v>
      </c>
      <c r="D889" s="9">
        <v>10</v>
      </c>
      <c r="E889" s="2" t="str">
        <f>_xlfn.XLOOKUP(B889,products[productID],products[productName],"Not available",0)</f>
        <v>Genen Shouyu</v>
      </c>
      <c r="F889">
        <f>_xlfn.XLOOKUP(B889,products[productID],products[categoryID],"Not found",0)</f>
        <v>2</v>
      </c>
      <c r="G889" t="str">
        <f>_xlfn.XLOOKUP(F889,categories[categoryID],categories[categoryName],"not found",0)</f>
        <v>Condiments</v>
      </c>
      <c r="H889" s="4">
        <f>Table8[[#This Row],[Unit_price]]*Table8[[#This Row],[Quantity_sold]]</f>
        <v>155</v>
      </c>
      <c r="I889" t="str">
        <f>_xlfn.XLOOKUP(Table8[[#This Row],[orderId]],orders[orderID],orders[customerID],"not seen",0)</f>
        <v>LETSS</v>
      </c>
      <c r="J889">
        <f>_xlfn.XLOOKUP(Table8[[#This Row],[orderId]],orders[orderID],orders[employeeID],"not found",0)</f>
        <v>1</v>
      </c>
      <c r="K889" t="str">
        <f>_xlfn.XLOOKUP(Table8[[#This Row],[Employee_id]],employees[employeeID],employees[employeeName],"Not found",0)</f>
        <v>Nancy Davolio</v>
      </c>
      <c r="L889" s="1">
        <f>_xlfn.XLOOKUP(Table8[[#This Row],[orderId]],orders[orderID],orders[orderDate],"not found",0)</f>
        <v>41815</v>
      </c>
      <c r="M889" s="1">
        <f>VLOOKUP(Table8[[#This Row],[orderId]],orders[],6,0)</f>
        <v>41824</v>
      </c>
      <c r="N889">
        <f>Table8[[#This Row],[Shipped date]]-Table8[[#This Row],[order_date]]</f>
        <v>9</v>
      </c>
    </row>
    <row r="890" spans="1:14" x14ac:dyDescent="0.35">
      <c r="A890" s="2">
        <v>10579</v>
      </c>
      <c r="B890" s="11">
        <v>75</v>
      </c>
      <c r="C890" s="5">
        <v>7.75</v>
      </c>
      <c r="D890" s="8">
        <v>21</v>
      </c>
      <c r="E890" s="2" t="str">
        <f>_xlfn.XLOOKUP(B890,products[productID],products[productName],"Not available",0)</f>
        <v>Rhönbräu Klosterbier</v>
      </c>
      <c r="F890">
        <f>_xlfn.XLOOKUP(B890,products[productID],products[categoryID],"Not found",0)</f>
        <v>1</v>
      </c>
      <c r="G890" t="str">
        <f>_xlfn.XLOOKUP(F890,categories[categoryID],categories[categoryName],"not found",0)</f>
        <v>Beverages</v>
      </c>
      <c r="H890" s="4">
        <f>Table8[[#This Row],[Unit_price]]*Table8[[#This Row],[Quantity_sold]]</f>
        <v>162.75</v>
      </c>
      <c r="I890" t="str">
        <f>_xlfn.XLOOKUP(Table8[[#This Row],[orderId]],orders[orderID],orders[customerID],"not seen",0)</f>
        <v>LETSS</v>
      </c>
      <c r="J890">
        <f>_xlfn.XLOOKUP(Table8[[#This Row],[orderId]],orders[orderID],orders[employeeID],"not found",0)</f>
        <v>1</v>
      </c>
      <c r="K890" t="str">
        <f>_xlfn.XLOOKUP(Table8[[#This Row],[Employee_id]],employees[employeeID],employees[employeeName],"Not found",0)</f>
        <v>Nancy Davolio</v>
      </c>
      <c r="L890" s="1">
        <f>_xlfn.XLOOKUP(Table8[[#This Row],[orderId]],orders[orderID],orders[orderDate],"not found",0)</f>
        <v>41815</v>
      </c>
      <c r="M890" s="1">
        <f>VLOOKUP(Table8[[#This Row],[orderId]],orders[],6,0)</f>
        <v>41824</v>
      </c>
      <c r="N890">
        <f>Table8[[#This Row],[Shipped date]]-Table8[[#This Row],[order_date]]</f>
        <v>9</v>
      </c>
    </row>
    <row r="891" spans="1:14" x14ac:dyDescent="0.35">
      <c r="A891" s="3">
        <v>10580</v>
      </c>
      <c r="B891" s="12">
        <v>14</v>
      </c>
      <c r="C891" s="6">
        <v>23.25</v>
      </c>
      <c r="D891" s="9">
        <v>15</v>
      </c>
      <c r="E891" s="2" t="str">
        <f>_xlfn.XLOOKUP(B891,products[productID],products[productName],"Not available",0)</f>
        <v>Tofu</v>
      </c>
      <c r="F891">
        <f>_xlfn.XLOOKUP(B891,products[productID],products[categoryID],"Not found",0)</f>
        <v>7</v>
      </c>
      <c r="G891" t="str">
        <f>_xlfn.XLOOKUP(F891,categories[categoryID],categories[categoryName],"not found",0)</f>
        <v>Produce</v>
      </c>
      <c r="H891" s="4">
        <f>Table8[[#This Row],[Unit_price]]*Table8[[#This Row],[Quantity_sold]]</f>
        <v>348.75</v>
      </c>
      <c r="I891" t="str">
        <f>_xlfn.XLOOKUP(Table8[[#This Row],[orderId]],orders[orderID],orders[customerID],"not seen",0)</f>
        <v>OTTIK</v>
      </c>
      <c r="J891">
        <f>_xlfn.XLOOKUP(Table8[[#This Row],[orderId]],orders[orderID],orders[employeeID],"not found",0)</f>
        <v>4</v>
      </c>
      <c r="K891" t="str">
        <f>_xlfn.XLOOKUP(Table8[[#This Row],[Employee_id]],employees[employeeID],employees[employeeName],"Not found",0)</f>
        <v>Margaret Peacock</v>
      </c>
      <c r="L891" s="1">
        <f>_xlfn.XLOOKUP(Table8[[#This Row],[orderId]],orders[orderID],orders[orderDate],"not found",0)</f>
        <v>41816</v>
      </c>
      <c r="M891" s="1">
        <f>VLOOKUP(Table8[[#This Row],[orderId]],orders[],6,0)</f>
        <v>41821</v>
      </c>
      <c r="N891">
        <f>Table8[[#This Row],[Shipped date]]-Table8[[#This Row],[order_date]]</f>
        <v>5</v>
      </c>
    </row>
    <row r="892" spans="1:14" x14ac:dyDescent="0.35">
      <c r="A892" s="2">
        <v>10580</v>
      </c>
      <c r="B892" s="11">
        <v>41</v>
      </c>
      <c r="C892" s="5">
        <v>9.65</v>
      </c>
      <c r="D892" s="8">
        <v>9</v>
      </c>
      <c r="E892" s="2" t="str">
        <f>_xlfn.XLOOKUP(B892,products[productID],products[productName],"Not available",0)</f>
        <v>Jack's New England Clam Chowder</v>
      </c>
      <c r="F892">
        <f>_xlfn.XLOOKUP(B892,products[productID],products[categoryID],"Not found",0)</f>
        <v>8</v>
      </c>
      <c r="G892" t="str">
        <f>_xlfn.XLOOKUP(F892,categories[categoryID],categories[categoryName],"not found",0)</f>
        <v>Seafood</v>
      </c>
      <c r="H892" s="4">
        <f>Table8[[#This Row],[Unit_price]]*Table8[[#This Row],[Quantity_sold]]</f>
        <v>86.850000000000009</v>
      </c>
      <c r="I892" t="str">
        <f>_xlfn.XLOOKUP(Table8[[#This Row],[orderId]],orders[orderID],orders[customerID],"not seen",0)</f>
        <v>OTTIK</v>
      </c>
      <c r="J892">
        <f>_xlfn.XLOOKUP(Table8[[#This Row],[orderId]],orders[orderID],orders[employeeID],"not found",0)</f>
        <v>4</v>
      </c>
      <c r="K892" t="str">
        <f>_xlfn.XLOOKUP(Table8[[#This Row],[Employee_id]],employees[employeeID],employees[employeeName],"Not found",0)</f>
        <v>Margaret Peacock</v>
      </c>
      <c r="L892" s="1">
        <f>_xlfn.XLOOKUP(Table8[[#This Row],[orderId]],orders[orderID],orders[orderDate],"not found",0)</f>
        <v>41816</v>
      </c>
      <c r="M892" s="1">
        <f>VLOOKUP(Table8[[#This Row],[orderId]],orders[],6,0)</f>
        <v>41821</v>
      </c>
      <c r="N892">
        <f>Table8[[#This Row],[Shipped date]]-Table8[[#This Row],[order_date]]</f>
        <v>5</v>
      </c>
    </row>
    <row r="893" spans="1:14" x14ac:dyDescent="0.35">
      <c r="A893" s="3">
        <v>10580</v>
      </c>
      <c r="B893" s="12">
        <v>65</v>
      </c>
      <c r="C893" s="6">
        <v>21.05</v>
      </c>
      <c r="D893" s="9">
        <v>30</v>
      </c>
      <c r="E893" s="2" t="str">
        <f>_xlfn.XLOOKUP(B893,products[productID],products[productName],"Not available",0)</f>
        <v>Louisiana Fiery Hot Pepper Sauce</v>
      </c>
      <c r="F893">
        <f>_xlfn.XLOOKUP(B893,products[productID],products[categoryID],"Not found",0)</f>
        <v>2</v>
      </c>
      <c r="G893" t="str">
        <f>_xlfn.XLOOKUP(F893,categories[categoryID],categories[categoryName],"not found",0)</f>
        <v>Condiments</v>
      </c>
      <c r="H893" s="4">
        <f>Table8[[#This Row],[Unit_price]]*Table8[[#This Row],[Quantity_sold]]</f>
        <v>631.5</v>
      </c>
      <c r="I893" t="str">
        <f>_xlfn.XLOOKUP(Table8[[#This Row],[orderId]],orders[orderID],orders[customerID],"not seen",0)</f>
        <v>OTTIK</v>
      </c>
      <c r="J893">
        <f>_xlfn.XLOOKUP(Table8[[#This Row],[orderId]],orders[orderID],orders[employeeID],"not found",0)</f>
        <v>4</v>
      </c>
      <c r="K893" t="str">
        <f>_xlfn.XLOOKUP(Table8[[#This Row],[Employee_id]],employees[employeeID],employees[employeeName],"Not found",0)</f>
        <v>Margaret Peacock</v>
      </c>
      <c r="L893" s="1">
        <f>_xlfn.XLOOKUP(Table8[[#This Row],[orderId]],orders[orderID],orders[orderDate],"not found",0)</f>
        <v>41816</v>
      </c>
      <c r="M893" s="1">
        <f>VLOOKUP(Table8[[#This Row],[orderId]],orders[],6,0)</f>
        <v>41821</v>
      </c>
      <c r="N893">
        <f>Table8[[#This Row],[Shipped date]]-Table8[[#This Row],[order_date]]</f>
        <v>5</v>
      </c>
    </row>
    <row r="894" spans="1:14" x14ac:dyDescent="0.35">
      <c r="A894" s="2">
        <v>10581</v>
      </c>
      <c r="B894" s="11">
        <v>75</v>
      </c>
      <c r="C894" s="5">
        <v>7.75</v>
      </c>
      <c r="D894" s="8">
        <v>50</v>
      </c>
      <c r="E894" s="2" t="str">
        <f>_xlfn.XLOOKUP(B894,products[productID],products[productName],"Not available",0)</f>
        <v>Rhönbräu Klosterbier</v>
      </c>
      <c r="F894">
        <f>_xlfn.XLOOKUP(B894,products[productID],products[categoryID],"Not found",0)</f>
        <v>1</v>
      </c>
      <c r="G894" t="str">
        <f>_xlfn.XLOOKUP(F894,categories[categoryID],categories[categoryName],"not found",0)</f>
        <v>Beverages</v>
      </c>
      <c r="H894" s="4">
        <f>Table8[[#This Row],[Unit_price]]*Table8[[#This Row],[Quantity_sold]]</f>
        <v>387.5</v>
      </c>
      <c r="I894" t="str">
        <f>_xlfn.XLOOKUP(Table8[[#This Row],[orderId]],orders[orderID],orders[customerID],"not seen",0)</f>
        <v>FAMIA</v>
      </c>
      <c r="J894">
        <f>_xlfn.XLOOKUP(Table8[[#This Row],[orderId]],orders[orderID],orders[employeeID],"not found",0)</f>
        <v>3</v>
      </c>
      <c r="K894" t="str">
        <f>_xlfn.XLOOKUP(Table8[[#This Row],[Employee_id]],employees[employeeID],employees[employeeName],"Not found",0)</f>
        <v>Janet Leverling</v>
      </c>
      <c r="L894" s="1">
        <f>_xlfn.XLOOKUP(Table8[[#This Row],[orderId]],orders[orderID],orders[orderDate],"not found",0)</f>
        <v>41816</v>
      </c>
      <c r="M894" s="1">
        <f>VLOOKUP(Table8[[#This Row],[orderId]],orders[],6,0)</f>
        <v>41822</v>
      </c>
      <c r="N894">
        <f>Table8[[#This Row],[Shipped date]]-Table8[[#This Row],[order_date]]</f>
        <v>6</v>
      </c>
    </row>
    <row r="895" spans="1:14" x14ac:dyDescent="0.35">
      <c r="A895" s="3">
        <v>10582</v>
      </c>
      <c r="B895" s="12">
        <v>57</v>
      </c>
      <c r="C895" s="6">
        <v>19.5</v>
      </c>
      <c r="D895" s="9">
        <v>4</v>
      </c>
      <c r="E895" s="2" t="str">
        <f>_xlfn.XLOOKUP(B895,products[productID],products[productName],"Not available",0)</f>
        <v>Ravioli Angelo</v>
      </c>
      <c r="F895">
        <f>_xlfn.XLOOKUP(B895,products[productID],products[categoryID],"Not found",0)</f>
        <v>5</v>
      </c>
      <c r="G895" t="str">
        <f>_xlfn.XLOOKUP(F895,categories[categoryID],categories[categoryName],"not found",0)</f>
        <v>Grains &amp; Cereals</v>
      </c>
      <c r="H895" s="4">
        <f>Table8[[#This Row],[Unit_price]]*Table8[[#This Row],[Quantity_sold]]</f>
        <v>78</v>
      </c>
      <c r="I895" t="str">
        <f>_xlfn.XLOOKUP(Table8[[#This Row],[orderId]],orders[orderID],orders[customerID],"not seen",0)</f>
        <v>BLAUS</v>
      </c>
      <c r="J895">
        <f>_xlfn.XLOOKUP(Table8[[#This Row],[orderId]],orders[orderID],orders[employeeID],"not found",0)</f>
        <v>3</v>
      </c>
      <c r="K895" t="str">
        <f>_xlfn.XLOOKUP(Table8[[#This Row],[Employee_id]],employees[employeeID],employees[employeeName],"Not found",0)</f>
        <v>Janet Leverling</v>
      </c>
      <c r="L895" s="1">
        <f>_xlfn.XLOOKUP(Table8[[#This Row],[orderId]],orders[orderID],orders[orderDate],"not found",0)</f>
        <v>41817</v>
      </c>
      <c r="M895" s="1">
        <f>VLOOKUP(Table8[[#This Row],[orderId]],orders[],6,0)</f>
        <v>41834</v>
      </c>
      <c r="N895">
        <f>Table8[[#This Row],[Shipped date]]-Table8[[#This Row],[order_date]]</f>
        <v>17</v>
      </c>
    </row>
    <row r="896" spans="1:14" x14ac:dyDescent="0.35">
      <c r="A896" s="2">
        <v>10582</v>
      </c>
      <c r="B896" s="11">
        <v>76</v>
      </c>
      <c r="C896" s="5">
        <v>18</v>
      </c>
      <c r="D896" s="8">
        <v>14</v>
      </c>
      <c r="E896" s="2" t="str">
        <f>_xlfn.XLOOKUP(B896,products[productID],products[productName],"Not available",0)</f>
        <v>Lakkaliköri</v>
      </c>
      <c r="F896">
        <f>_xlfn.XLOOKUP(B896,products[productID],products[categoryID],"Not found",0)</f>
        <v>1</v>
      </c>
      <c r="G896" t="str">
        <f>_xlfn.XLOOKUP(F896,categories[categoryID],categories[categoryName],"not found",0)</f>
        <v>Beverages</v>
      </c>
      <c r="H896" s="4">
        <f>Table8[[#This Row],[Unit_price]]*Table8[[#This Row],[Quantity_sold]]</f>
        <v>252</v>
      </c>
      <c r="I896" t="str">
        <f>_xlfn.XLOOKUP(Table8[[#This Row],[orderId]],orders[orderID],orders[customerID],"not seen",0)</f>
        <v>BLAUS</v>
      </c>
      <c r="J896">
        <f>_xlfn.XLOOKUP(Table8[[#This Row],[orderId]],orders[orderID],orders[employeeID],"not found",0)</f>
        <v>3</v>
      </c>
      <c r="K896" t="str">
        <f>_xlfn.XLOOKUP(Table8[[#This Row],[Employee_id]],employees[employeeID],employees[employeeName],"Not found",0)</f>
        <v>Janet Leverling</v>
      </c>
      <c r="L896" s="1">
        <f>_xlfn.XLOOKUP(Table8[[#This Row],[orderId]],orders[orderID],orders[orderDate],"not found",0)</f>
        <v>41817</v>
      </c>
      <c r="M896" s="1">
        <f>VLOOKUP(Table8[[#This Row],[orderId]],orders[],6,0)</f>
        <v>41834</v>
      </c>
      <c r="N896">
        <f>Table8[[#This Row],[Shipped date]]-Table8[[#This Row],[order_date]]</f>
        <v>17</v>
      </c>
    </row>
    <row r="897" spans="1:14" x14ac:dyDescent="0.35">
      <c r="A897" s="3">
        <v>10583</v>
      </c>
      <c r="B897" s="12">
        <v>29</v>
      </c>
      <c r="C897" s="6">
        <v>123.79</v>
      </c>
      <c r="D897" s="9">
        <v>10</v>
      </c>
      <c r="E897" s="2" t="str">
        <f>_xlfn.XLOOKUP(B897,products[productID],products[productName],"Not available",0)</f>
        <v>Thüringer Rostbratwurst</v>
      </c>
      <c r="F897">
        <f>_xlfn.XLOOKUP(B897,products[productID],products[categoryID],"Not found",0)</f>
        <v>6</v>
      </c>
      <c r="G897" t="str">
        <f>_xlfn.XLOOKUP(F897,categories[categoryID],categories[categoryName],"not found",0)</f>
        <v>Meat &amp; Poultry</v>
      </c>
      <c r="H897" s="4">
        <f>Table8[[#This Row],[Unit_price]]*Table8[[#This Row],[Quantity_sold]]</f>
        <v>1237.9000000000001</v>
      </c>
      <c r="I897" t="str">
        <f>_xlfn.XLOOKUP(Table8[[#This Row],[orderId]],orders[orderID],orders[customerID],"not seen",0)</f>
        <v>WARTH</v>
      </c>
      <c r="J897">
        <f>_xlfn.XLOOKUP(Table8[[#This Row],[orderId]],orders[orderID],orders[employeeID],"not found",0)</f>
        <v>2</v>
      </c>
      <c r="K897" t="str">
        <f>_xlfn.XLOOKUP(Table8[[#This Row],[Employee_id]],employees[employeeID],employees[employeeName],"Not found",0)</f>
        <v>Andrew Fuller</v>
      </c>
      <c r="L897" s="1">
        <f>_xlfn.XLOOKUP(Table8[[#This Row],[orderId]],orders[orderID],orders[orderDate],"not found",0)</f>
        <v>41820</v>
      </c>
      <c r="M897" s="1">
        <f>VLOOKUP(Table8[[#This Row],[orderId]],orders[],6,0)</f>
        <v>41824</v>
      </c>
      <c r="N897">
        <f>Table8[[#This Row],[Shipped date]]-Table8[[#This Row],[order_date]]</f>
        <v>4</v>
      </c>
    </row>
    <row r="898" spans="1:14" x14ac:dyDescent="0.35">
      <c r="A898" s="2">
        <v>10583</v>
      </c>
      <c r="B898" s="11">
        <v>60</v>
      </c>
      <c r="C898" s="5">
        <v>34</v>
      </c>
      <c r="D898" s="8">
        <v>24</v>
      </c>
      <c r="E898" s="2" t="str">
        <f>_xlfn.XLOOKUP(B898,products[productID],products[productName],"Not available",0)</f>
        <v>Camembert Pierrot</v>
      </c>
      <c r="F898">
        <f>_xlfn.XLOOKUP(B898,products[productID],products[categoryID],"Not found",0)</f>
        <v>4</v>
      </c>
      <c r="G898" t="str">
        <f>_xlfn.XLOOKUP(F898,categories[categoryID],categories[categoryName],"not found",0)</f>
        <v>Dairy Products</v>
      </c>
      <c r="H898" s="4">
        <f>Table8[[#This Row],[Unit_price]]*Table8[[#This Row],[Quantity_sold]]</f>
        <v>816</v>
      </c>
      <c r="I898" t="str">
        <f>_xlfn.XLOOKUP(Table8[[#This Row],[orderId]],orders[orderID],orders[customerID],"not seen",0)</f>
        <v>WARTH</v>
      </c>
      <c r="J898">
        <f>_xlfn.XLOOKUP(Table8[[#This Row],[orderId]],orders[orderID],orders[employeeID],"not found",0)</f>
        <v>2</v>
      </c>
      <c r="K898" t="str">
        <f>_xlfn.XLOOKUP(Table8[[#This Row],[Employee_id]],employees[employeeID],employees[employeeName],"Not found",0)</f>
        <v>Andrew Fuller</v>
      </c>
      <c r="L898" s="1">
        <f>_xlfn.XLOOKUP(Table8[[#This Row],[orderId]],orders[orderID],orders[orderDate],"not found",0)</f>
        <v>41820</v>
      </c>
      <c r="M898" s="1">
        <f>VLOOKUP(Table8[[#This Row],[orderId]],orders[],6,0)</f>
        <v>41824</v>
      </c>
      <c r="N898">
        <f>Table8[[#This Row],[Shipped date]]-Table8[[#This Row],[order_date]]</f>
        <v>4</v>
      </c>
    </row>
    <row r="899" spans="1:14" x14ac:dyDescent="0.35">
      <c r="A899" s="3">
        <v>10583</v>
      </c>
      <c r="B899" s="12">
        <v>69</v>
      </c>
      <c r="C899" s="6">
        <v>36</v>
      </c>
      <c r="D899" s="9">
        <v>10</v>
      </c>
      <c r="E899" s="2" t="str">
        <f>_xlfn.XLOOKUP(B899,products[productID],products[productName],"Not available",0)</f>
        <v>Gudbrandsdalsost</v>
      </c>
      <c r="F899">
        <f>_xlfn.XLOOKUP(B899,products[productID],products[categoryID],"Not found",0)</f>
        <v>4</v>
      </c>
      <c r="G899" t="str">
        <f>_xlfn.XLOOKUP(F899,categories[categoryID],categories[categoryName],"not found",0)</f>
        <v>Dairy Products</v>
      </c>
      <c r="H899" s="4">
        <f>Table8[[#This Row],[Unit_price]]*Table8[[#This Row],[Quantity_sold]]</f>
        <v>360</v>
      </c>
      <c r="I899" t="str">
        <f>_xlfn.XLOOKUP(Table8[[#This Row],[orderId]],orders[orderID],orders[customerID],"not seen",0)</f>
        <v>WARTH</v>
      </c>
      <c r="J899">
        <f>_xlfn.XLOOKUP(Table8[[#This Row],[orderId]],orders[orderID],orders[employeeID],"not found",0)</f>
        <v>2</v>
      </c>
      <c r="K899" t="str">
        <f>_xlfn.XLOOKUP(Table8[[#This Row],[Employee_id]],employees[employeeID],employees[employeeName],"Not found",0)</f>
        <v>Andrew Fuller</v>
      </c>
      <c r="L899" s="1">
        <f>_xlfn.XLOOKUP(Table8[[#This Row],[orderId]],orders[orderID],orders[orderDate],"not found",0)</f>
        <v>41820</v>
      </c>
      <c r="M899" s="1">
        <f>VLOOKUP(Table8[[#This Row],[orderId]],orders[],6,0)</f>
        <v>41824</v>
      </c>
      <c r="N899">
        <f>Table8[[#This Row],[Shipped date]]-Table8[[#This Row],[order_date]]</f>
        <v>4</v>
      </c>
    </row>
    <row r="900" spans="1:14" x14ac:dyDescent="0.35">
      <c r="A900" s="2">
        <v>10584</v>
      </c>
      <c r="B900" s="11">
        <v>31</v>
      </c>
      <c r="C900" s="5">
        <v>12.5</v>
      </c>
      <c r="D900" s="8">
        <v>50</v>
      </c>
      <c r="E900" s="2" t="str">
        <f>_xlfn.XLOOKUP(B900,products[productID],products[productName],"Not available",0)</f>
        <v>Gorgonzola Telino</v>
      </c>
      <c r="F900">
        <f>_xlfn.XLOOKUP(B900,products[productID],products[categoryID],"Not found",0)</f>
        <v>4</v>
      </c>
      <c r="G900" t="str">
        <f>_xlfn.XLOOKUP(F900,categories[categoryID],categories[categoryName],"not found",0)</f>
        <v>Dairy Products</v>
      </c>
      <c r="H900" s="4">
        <f>Table8[[#This Row],[Unit_price]]*Table8[[#This Row],[Quantity_sold]]</f>
        <v>625</v>
      </c>
      <c r="I900" t="str">
        <f>_xlfn.XLOOKUP(Table8[[#This Row],[orderId]],orders[orderID],orders[customerID],"not seen",0)</f>
        <v>BLONP</v>
      </c>
      <c r="J900">
        <f>_xlfn.XLOOKUP(Table8[[#This Row],[orderId]],orders[orderID],orders[employeeID],"not found",0)</f>
        <v>4</v>
      </c>
      <c r="K900" t="str">
        <f>_xlfn.XLOOKUP(Table8[[#This Row],[Employee_id]],employees[employeeID],employees[employeeName],"Not found",0)</f>
        <v>Margaret Peacock</v>
      </c>
      <c r="L900" s="1">
        <f>_xlfn.XLOOKUP(Table8[[#This Row],[orderId]],orders[orderID],orders[orderDate],"not found",0)</f>
        <v>41820</v>
      </c>
      <c r="M900" s="1">
        <f>VLOOKUP(Table8[[#This Row],[orderId]],orders[],6,0)</f>
        <v>41824</v>
      </c>
      <c r="N900">
        <f>Table8[[#This Row],[Shipped date]]-Table8[[#This Row],[order_date]]</f>
        <v>4</v>
      </c>
    </row>
    <row r="901" spans="1:14" x14ac:dyDescent="0.35">
      <c r="A901" s="3">
        <v>10585</v>
      </c>
      <c r="B901" s="12">
        <v>47</v>
      </c>
      <c r="C901" s="6">
        <v>9.5</v>
      </c>
      <c r="D901" s="9">
        <v>15</v>
      </c>
      <c r="E901" s="2" t="str">
        <f>_xlfn.XLOOKUP(B901,products[productID],products[productName],"Not available",0)</f>
        <v>Zaanse koeken</v>
      </c>
      <c r="F901">
        <f>_xlfn.XLOOKUP(B901,products[productID],products[categoryID],"Not found",0)</f>
        <v>3</v>
      </c>
      <c r="G901" t="str">
        <f>_xlfn.XLOOKUP(F901,categories[categoryID],categories[categoryName],"not found",0)</f>
        <v>Confections</v>
      </c>
      <c r="H901" s="4">
        <f>Table8[[#This Row],[Unit_price]]*Table8[[#This Row],[Quantity_sold]]</f>
        <v>142.5</v>
      </c>
      <c r="I901" t="str">
        <f>_xlfn.XLOOKUP(Table8[[#This Row],[orderId]],orders[orderID],orders[customerID],"not seen",0)</f>
        <v>WELLI</v>
      </c>
      <c r="J901">
        <f>_xlfn.XLOOKUP(Table8[[#This Row],[orderId]],orders[orderID],orders[employeeID],"not found",0)</f>
        <v>7</v>
      </c>
      <c r="K901" t="str">
        <f>_xlfn.XLOOKUP(Table8[[#This Row],[Employee_id]],employees[employeeID],employees[employeeName],"Not found",0)</f>
        <v>Robert King</v>
      </c>
      <c r="L901" s="1">
        <f>_xlfn.XLOOKUP(Table8[[#This Row],[orderId]],orders[orderID],orders[orderDate],"not found",0)</f>
        <v>41821</v>
      </c>
      <c r="M901" s="1">
        <f>VLOOKUP(Table8[[#This Row],[orderId]],orders[],6,0)</f>
        <v>41830</v>
      </c>
      <c r="N901">
        <f>Table8[[#This Row],[Shipped date]]-Table8[[#This Row],[order_date]]</f>
        <v>9</v>
      </c>
    </row>
    <row r="902" spans="1:14" x14ac:dyDescent="0.35">
      <c r="A902" s="2">
        <v>10586</v>
      </c>
      <c r="B902" s="11">
        <v>52</v>
      </c>
      <c r="C902" s="5">
        <v>7</v>
      </c>
      <c r="D902" s="8">
        <v>4</v>
      </c>
      <c r="E902" s="2" t="str">
        <f>_xlfn.XLOOKUP(B902,products[productID],products[productName],"Not available",0)</f>
        <v>Filo Mix</v>
      </c>
      <c r="F902">
        <f>_xlfn.XLOOKUP(B902,products[productID],products[categoryID],"Not found",0)</f>
        <v>5</v>
      </c>
      <c r="G902" t="str">
        <f>_xlfn.XLOOKUP(F902,categories[categoryID],categories[categoryName],"not found",0)</f>
        <v>Grains &amp; Cereals</v>
      </c>
      <c r="H902" s="4">
        <f>Table8[[#This Row],[Unit_price]]*Table8[[#This Row],[Quantity_sold]]</f>
        <v>28</v>
      </c>
      <c r="I902" t="str">
        <f>_xlfn.XLOOKUP(Table8[[#This Row],[orderId]],orders[orderID],orders[customerID],"not seen",0)</f>
        <v>REGGC</v>
      </c>
      <c r="J902">
        <f>_xlfn.XLOOKUP(Table8[[#This Row],[orderId]],orders[orderID],orders[employeeID],"not found",0)</f>
        <v>9</v>
      </c>
      <c r="K902" t="str">
        <f>_xlfn.XLOOKUP(Table8[[#This Row],[Employee_id]],employees[employeeID],employees[employeeName],"Not found",0)</f>
        <v>Anne Dodsworth</v>
      </c>
      <c r="L902" s="1">
        <f>_xlfn.XLOOKUP(Table8[[#This Row],[orderId]],orders[orderID],orders[orderDate],"not found",0)</f>
        <v>41822</v>
      </c>
      <c r="M902" s="1">
        <f>VLOOKUP(Table8[[#This Row],[orderId]],orders[],6,0)</f>
        <v>41829</v>
      </c>
      <c r="N902">
        <f>Table8[[#This Row],[Shipped date]]-Table8[[#This Row],[order_date]]</f>
        <v>7</v>
      </c>
    </row>
    <row r="903" spans="1:14" x14ac:dyDescent="0.35">
      <c r="A903" s="3">
        <v>10587</v>
      </c>
      <c r="B903" s="12">
        <v>26</v>
      </c>
      <c r="C903" s="6">
        <v>31.23</v>
      </c>
      <c r="D903" s="9">
        <v>6</v>
      </c>
      <c r="E903" s="2" t="str">
        <f>_xlfn.XLOOKUP(B903,products[productID],products[productName],"Not available",0)</f>
        <v>Gumbär Gummibärchen</v>
      </c>
      <c r="F903">
        <f>_xlfn.XLOOKUP(B903,products[productID],products[categoryID],"Not found",0)</f>
        <v>3</v>
      </c>
      <c r="G903" t="str">
        <f>_xlfn.XLOOKUP(F903,categories[categoryID],categories[categoryName],"not found",0)</f>
        <v>Confections</v>
      </c>
      <c r="H903" s="4">
        <f>Table8[[#This Row],[Unit_price]]*Table8[[#This Row],[Quantity_sold]]</f>
        <v>187.38</v>
      </c>
      <c r="I903" t="str">
        <f>_xlfn.XLOOKUP(Table8[[#This Row],[orderId]],orders[orderID],orders[customerID],"not seen",0)</f>
        <v>QUEDE</v>
      </c>
      <c r="J903">
        <f>_xlfn.XLOOKUP(Table8[[#This Row],[orderId]],orders[orderID],orders[employeeID],"not found",0)</f>
        <v>1</v>
      </c>
      <c r="K903" t="str">
        <f>_xlfn.XLOOKUP(Table8[[#This Row],[Employee_id]],employees[employeeID],employees[employeeName],"Not found",0)</f>
        <v>Nancy Davolio</v>
      </c>
      <c r="L903" s="1">
        <f>_xlfn.XLOOKUP(Table8[[#This Row],[orderId]],orders[orderID],orders[orderDate],"not found",0)</f>
        <v>41822</v>
      </c>
      <c r="M903" s="1">
        <f>VLOOKUP(Table8[[#This Row],[orderId]],orders[],6,0)</f>
        <v>41829</v>
      </c>
      <c r="N903">
        <f>Table8[[#This Row],[Shipped date]]-Table8[[#This Row],[order_date]]</f>
        <v>7</v>
      </c>
    </row>
    <row r="904" spans="1:14" x14ac:dyDescent="0.35">
      <c r="A904" s="2">
        <v>10587</v>
      </c>
      <c r="B904" s="11">
        <v>35</v>
      </c>
      <c r="C904" s="5">
        <v>18</v>
      </c>
      <c r="D904" s="8">
        <v>20</v>
      </c>
      <c r="E904" s="2" t="str">
        <f>_xlfn.XLOOKUP(B904,products[productID],products[productName],"Not available",0)</f>
        <v>Steeleye Stout</v>
      </c>
      <c r="F904">
        <f>_xlfn.XLOOKUP(B904,products[productID],products[categoryID],"Not found",0)</f>
        <v>1</v>
      </c>
      <c r="G904" t="str">
        <f>_xlfn.XLOOKUP(F904,categories[categoryID],categories[categoryName],"not found",0)</f>
        <v>Beverages</v>
      </c>
      <c r="H904" s="4">
        <f>Table8[[#This Row],[Unit_price]]*Table8[[#This Row],[Quantity_sold]]</f>
        <v>360</v>
      </c>
      <c r="I904" t="str">
        <f>_xlfn.XLOOKUP(Table8[[#This Row],[orderId]],orders[orderID],orders[customerID],"not seen",0)</f>
        <v>QUEDE</v>
      </c>
      <c r="J904">
        <f>_xlfn.XLOOKUP(Table8[[#This Row],[orderId]],orders[orderID],orders[employeeID],"not found",0)</f>
        <v>1</v>
      </c>
      <c r="K904" t="str">
        <f>_xlfn.XLOOKUP(Table8[[#This Row],[Employee_id]],employees[employeeID],employees[employeeName],"Not found",0)</f>
        <v>Nancy Davolio</v>
      </c>
      <c r="L904" s="1">
        <f>_xlfn.XLOOKUP(Table8[[#This Row],[orderId]],orders[orderID],orders[orderDate],"not found",0)</f>
        <v>41822</v>
      </c>
      <c r="M904" s="1">
        <f>VLOOKUP(Table8[[#This Row],[orderId]],orders[],6,0)</f>
        <v>41829</v>
      </c>
      <c r="N904">
        <f>Table8[[#This Row],[Shipped date]]-Table8[[#This Row],[order_date]]</f>
        <v>7</v>
      </c>
    </row>
    <row r="905" spans="1:14" x14ac:dyDescent="0.35">
      <c r="A905" s="3">
        <v>10587</v>
      </c>
      <c r="B905" s="12">
        <v>77</v>
      </c>
      <c r="C905" s="6">
        <v>13</v>
      </c>
      <c r="D905" s="9">
        <v>20</v>
      </c>
      <c r="E905" s="2" t="str">
        <f>_xlfn.XLOOKUP(B905,products[productID],products[productName],"Not available",0)</f>
        <v>Original Frankfurter Grüne Soße</v>
      </c>
      <c r="F905">
        <f>_xlfn.XLOOKUP(B905,products[productID],products[categoryID],"Not found",0)</f>
        <v>2</v>
      </c>
      <c r="G905" t="str">
        <f>_xlfn.XLOOKUP(F905,categories[categoryID],categories[categoryName],"not found",0)</f>
        <v>Condiments</v>
      </c>
      <c r="H905" s="4">
        <f>Table8[[#This Row],[Unit_price]]*Table8[[#This Row],[Quantity_sold]]</f>
        <v>260</v>
      </c>
      <c r="I905" t="str">
        <f>_xlfn.XLOOKUP(Table8[[#This Row],[orderId]],orders[orderID],orders[customerID],"not seen",0)</f>
        <v>QUEDE</v>
      </c>
      <c r="J905">
        <f>_xlfn.XLOOKUP(Table8[[#This Row],[orderId]],orders[orderID],orders[employeeID],"not found",0)</f>
        <v>1</v>
      </c>
      <c r="K905" t="str">
        <f>_xlfn.XLOOKUP(Table8[[#This Row],[Employee_id]],employees[employeeID],employees[employeeName],"Not found",0)</f>
        <v>Nancy Davolio</v>
      </c>
      <c r="L905" s="1">
        <f>_xlfn.XLOOKUP(Table8[[#This Row],[orderId]],orders[orderID],orders[orderDate],"not found",0)</f>
        <v>41822</v>
      </c>
      <c r="M905" s="1">
        <f>VLOOKUP(Table8[[#This Row],[orderId]],orders[],6,0)</f>
        <v>41829</v>
      </c>
      <c r="N905">
        <f>Table8[[#This Row],[Shipped date]]-Table8[[#This Row],[order_date]]</f>
        <v>7</v>
      </c>
    </row>
    <row r="906" spans="1:14" x14ac:dyDescent="0.35">
      <c r="A906" s="2">
        <v>10588</v>
      </c>
      <c r="B906" s="11">
        <v>18</v>
      </c>
      <c r="C906" s="5">
        <v>62.5</v>
      </c>
      <c r="D906" s="8">
        <v>40</v>
      </c>
      <c r="E906" s="2" t="str">
        <f>_xlfn.XLOOKUP(B906,products[productID],products[productName],"Not available",0)</f>
        <v>Carnarvon Tigers</v>
      </c>
      <c r="F906">
        <f>_xlfn.XLOOKUP(B906,products[productID],products[categoryID],"Not found",0)</f>
        <v>8</v>
      </c>
      <c r="G906" t="str">
        <f>_xlfn.XLOOKUP(F906,categories[categoryID],categories[categoryName],"not found",0)</f>
        <v>Seafood</v>
      </c>
      <c r="H906" s="4">
        <f>Table8[[#This Row],[Unit_price]]*Table8[[#This Row],[Quantity_sold]]</f>
        <v>2500</v>
      </c>
      <c r="I906" t="str">
        <f>_xlfn.XLOOKUP(Table8[[#This Row],[orderId]],orders[orderID],orders[customerID],"not seen",0)</f>
        <v>QUICK</v>
      </c>
      <c r="J906">
        <f>_xlfn.XLOOKUP(Table8[[#This Row],[orderId]],orders[orderID],orders[employeeID],"not found",0)</f>
        <v>2</v>
      </c>
      <c r="K906" t="str">
        <f>_xlfn.XLOOKUP(Table8[[#This Row],[Employee_id]],employees[employeeID],employees[employeeName],"Not found",0)</f>
        <v>Andrew Fuller</v>
      </c>
      <c r="L906" s="1">
        <f>_xlfn.XLOOKUP(Table8[[#This Row],[orderId]],orders[orderID],orders[orderDate],"not found",0)</f>
        <v>41823</v>
      </c>
      <c r="M906" s="1">
        <f>VLOOKUP(Table8[[#This Row],[orderId]],orders[],6,0)</f>
        <v>41830</v>
      </c>
      <c r="N906">
        <f>Table8[[#This Row],[Shipped date]]-Table8[[#This Row],[order_date]]</f>
        <v>7</v>
      </c>
    </row>
    <row r="907" spans="1:14" x14ac:dyDescent="0.35">
      <c r="A907" s="3">
        <v>10588</v>
      </c>
      <c r="B907" s="12">
        <v>42</v>
      </c>
      <c r="C907" s="6">
        <v>14</v>
      </c>
      <c r="D907" s="9">
        <v>100</v>
      </c>
      <c r="E907" s="2" t="str">
        <f>_xlfn.XLOOKUP(B907,products[productID],products[productName],"Not available",0)</f>
        <v>Singaporean Hokkien Fried Mee</v>
      </c>
      <c r="F907">
        <f>_xlfn.XLOOKUP(B907,products[productID],products[categoryID],"Not found",0)</f>
        <v>5</v>
      </c>
      <c r="G907" t="str">
        <f>_xlfn.XLOOKUP(F907,categories[categoryID],categories[categoryName],"not found",0)</f>
        <v>Grains &amp; Cereals</v>
      </c>
      <c r="H907" s="4">
        <f>Table8[[#This Row],[Unit_price]]*Table8[[#This Row],[Quantity_sold]]</f>
        <v>1400</v>
      </c>
      <c r="I907" t="str">
        <f>_xlfn.XLOOKUP(Table8[[#This Row],[orderId]],orders[orderID],orders[customerID],"not seen",0)</f>
        <v>QUICK</v>
      </c>
      <c r="J907">
        <f>_xlfn.XLOOKUP(Table8[[#This Row],[orderId]],orders[orderID],orders[employeeID],"not found",0)</f>
        <v>2</v>
      </c>
      <c r="K907" t="str">
        <f>_xlfn.XLOOKUP(Table8[[#This Row],[Employee_id]],employees[employeeID],employees[employeeName],"Not found",0)</f>
        <v>Andrew Fuller</v>
      </c>
      <c r="L907" s="1">
        <f>_xlfn.XLOOKUP(Table8[[#This Row],[orderId]],orders[orderID],orders[orderDate],"not found",0)</f>
        <v>41823</v>
      </c>
      <c r="M907" s="1">
        <f>VLOOKUP(Table8[[#This Row],[orderId]],orders[],6,0)</f>
        <v>41830</v>
      </c>
      <c r="N907">
        <f>Table8[[#This Row],[Shipped date]]-Table8[[#This Row],[order_date]]</f>
        <v>7</v>
      </c>
    </row>
    <row r="908" spans="1:14" x14ac:dyDescent="0.35">
      <c r="A908" s="2">
        <v>10589</v>
      </c>
      <c r="B908" s="11">
        <v>35</v>
      </c>
      <c r="C908" s="5">
        <v>18</v>
      </c>
      <c r="D908" s="8">
        <v>4</v>
      </c>
      <c r="E908" s="2" t="str">
        <f>_xlfn.XLOOKUP(B908,products[productID],products[productName],"Not available",0)</f>
        <v>Steeleye Stout</v>
      </c>
      <c r="F908">
        <f>_xlfn.XLOOKUP(B908,products[productID],products[categoryID],"Not found",0)</f>
        <v>1</v>
      </c>
      <c r="G908" t="str">
        <f>_xlfn.XLOOKUP(F908,categories[categoryID],categories[categoryName],"not found",0)</f>
        <v>Beverages</v>
      </c>
      <c r="H908" s="4">
        <f>Table8[[#This Row],[Unit_price]]*Table8[[#This Row],[Quantity_sold]]</f>
        <v>72</v>
      </c>
      <c r="I908" t="str">
        <f>_xlfn.XLOOKUP(Table8[[#This Row],[orderId]],orders[orderID],orders[customerID],"not seen",0)</f>
        <v>GREAL</v>
      </c>
      <c r="J908">
        <f>_xlfn.XLOOKUP(Table8[[#This Row],[orderId]],orders[orderID],orders[employeeID],"not found",0)</f>
        <v>8</v>
      </c>
      <c r="K908" t="str">
        <f>_xlfn.XLOOKUP(Table8[[#This Row],[Employee_id]],employees[employeeID],employees[employeeName],"Not found",0)</f>
        <v>Laura Callahan</v>
      </c>
      <c r="L908" s="1">
        <f>_xlfn.XLOOKUP(Table8[[#This Row],[orderId]],orders[orderID],orders[orderDate],"not found",0)</f>
        <v>41824</v>
      </c>
      <c r="M908" s="1">
        <f>VLOOKUP(Table8[[#This Row],[orderId]],orders[],6,0)</f>
        <v>41834</v>
      </c>
      <c r="N908">
        <f>Table8[[#This Row],[Shipped date]]-Table8[[#This Row],[order_date]]</f>
        <v>10</v>
      </c>
    </row>
    <row r="909" spans="1:14" x14ac:dyDescent="0.35">
      <c r="A909" s="3">
        <v>10590</v>
      </c>
      <c r="B909" s="12">
        <v>1</v>
      </c>
      <c r="C909" s="6">
        <v>18</v>
      </c>
      <c r="D909" s="9">
        <v>20</v>
      </c>
      <c r="E909" s="2" t="str">
        <f>_xlfn.XLOOKUP(B909,products[productID],products[productName],"Not available",0)</f>
        <v>Chai</v>
      </c>
      <c r="F909">
        <f>_xlfn.XLOOKUP(B909,products[productID],products[categoryID],"Not found",0)</f>
        <v>1</v>
      </c>
      <c r="G909" t="str">
        <f>_xlfn.XLOOKUP(F909,categories[categoryID],categories[categoryName],"not found",0)</f>
        <v>Beverages</v>
      </c>
      <c r="H909" s="4">
        <f>Table8[[#This Row],[Unit_price]]*Table8[[#This Row],[Quantity_sold]]</f>
        <v>360</v>
      </c>
      <c r="I909" t="str">
        <f>_xlfn.XLOOKUP(Table8[[#This Row],[orderId]],orders[orderID],orders[customerID],"not seen",0)</f>
        <v>MEREP</v>
      </c>
      <c r="J909">
        <f>_xlfn.XLOOKUP(Table8[[#This Row],[orderId]],orders[orderID],orders[employeeID],"not found",0)</f>
        <v>4</v>
      </c>
      <c r="K909" t="str">
        <f>_xlfn.XLOOKUP(Table8[[#This Row],[Employee_id]],employees[employeeID],employees[employeeName],"Not found",0)</f>
        <v>Margaret Peacock</v>
      </c>
      <c r="L909" s="1">
        <f>_xlfn.XLOOKUP(Table8[[#This Row],[orderId]],orders[orderID],orders[orderDate],"not found",0)</f>
        <v>41827</v>
      </c>
      <c r="M909" s="1">
        <f>VLOOKUP(Table8[[#This Row],[orderId]],orders[],6,0)</f>
        <v>41834</v>
      </c>
      <c r="N909">
        <f>Table8[[#This Row],[Shipped date]]-Table8[[#This Row],[order_date]]</f>
        <v>7</v>
      </c>
    </row>
    <row r="910" spans="1:14" x14ac:dyDescent="0.35">
      <c r="A910" s="2">
        <v>10590</v>
      </c>
      <c r="B910" s="11">
        <v>77</v>
      </c>
      <c r="C910" s="5">
        <v>13</v>
      </c>
      <c r="D910" s="8">
        <v>60</v>
      </c>
      <c r="E910" s="2" t="str">
        <f>_xlfn.XLOOKUP(B910,products[productID],products[productName],"Not available",0)</f>
        <v>Original Frankfurter Grüne Soße</v>
      </c>
      <c r="F910">
        <f>_xlfn.XLOOKUP(B910,products[productID],products[categoryID],"Not found",0)</f>
        <v>2</v>
      </c>
      <c r="G910" t="str">
        <f>_xlfn.XLOOKUP(F910,categories[categoryID],categories[categoryName],"not found",0)</f>
        <v>Condiments</v>
      </c>
      <c r="H910" s="4">
        <f>Table8[[#This Row],[Unit_price]]*Table8[[#This Row],[Quantity_sold]]</f>
        <v>780</v>
      </c>
      <c r="I910" t="str">
        <f>_xlfn.XLOOKUP(Table8[[#This Row],[orderId]],orders[orderID],orders[customerID],"not seen",0)</f>
        <v>MEREP</v>
      </c>
      <c r="J910">
        <f>_xlfn.XLOOKUP(Table8[[#This Row],[orderId]],orders[orderID],orders[employeeID],"not found",0)</f>
        <v>4</v>
      </c>
      <c r="K910" t="str">
        <f>_xlfn.XLOOKUP(Table8[[#This Row],[Employee_id]],employees[employeeID],employees[employeeName],"Not found",0)</f>
        <v>Margaret Peacock</v>
      </c>
      <c r="L910" s="1">
        <f>_xlfn.XLOOKUP(Table8[[#This Row],[orderId]],orders[orderID],orders[orderDate],"not found",0)</f>
        <v>41827</v>
      </c>
      <c r="M910" s="1">
        <f>VLOOKUP(Table8[[#This Row],[orderId]],orders[],6,0)</f>
        <v>41834</v>
      </c>
      <c r="N910">
        <f>Table8[[#This Row],[Shipped date]]-Table8[[#This Row],[order_date]]</f>
        <v>7</v>
      </c>
    </row>
    <row r="911" spans="1:14" x14ac:dyDescent="0.35">
      <c r="A911" s="3">
        <v>10591</v>
      </c>
      <c r="B911" s="12">
        <v>3</v>
      </c>
      <c r="C911" s="6">
        <v>10</v>
      </c>
      <c r="D911" s="9">
        <v>14</v>
      </c>
      <c r="E911" s="2" t="str">
        <f>_xlfn.XLOOKUP(B911,products[productID],products[productName],"Not available",0)</f>
        <v>Aniseed Syrup</v>
      </c>
      <c r="F911">
        <f>_xlfn.XLOOKUP(B911,products[productID],products[categoryID],"Not found",0)</f>
        <v>2</v>
      </c>
      <c r="G911" t="str">
        <f>_xlfn.XLOOKUP(F911,categories[categoryID],categories[categoryName],"not found",0)</f>
        <v>Condiments</v>
      </c>
      <c r="H911" s="4">
        <f>Table8[[#This Row],[Unit_price]]*Table8[[#This Row],[Quantity_sold]]</f>
        <v>140</v>
      </c>
      <c r="I911" t="str">
        <f>_xlfn.XLOOKUP(Table8[[#This Row],[orderId]],orders[orderID],orders[customerID],"not seen",0)</f>
        <v>VAFFE</v>
      </c>
      <c r="J911">
        <f>_xlfn.XLOOKUP(Table8[[#This Row],[orderId]],orders[orderID],orders[employeeID],"not found",0)</f>
        <v>1</v>
      </c>
      <c r="K911" t="str">
        <f>_xlfn.XLOOKUP(Table8[[#This Row],[Employee_id]],employees[employeeID],employees[employeeName],"Not found",0)</f>
        <v>Nancy Davolio</v>
      </c>
      <c r="L911" s="1">
        <f>_xlfn.XLOOKUP(Table8[[#This Row],[orderId]],orders[orderID],orders[orderDate],"not found",0)</f>
        <v>41827</v>
      </c>
      <c r="M911" s="1">
        <f>VLOOKUP(Table8[[#This Row],[orderId]],orders[],6,0)</f>
        <v>41836</v>
      </c>
      <c r="N911">
        <f>Table8[[#This Row],[Shipped date]]-Table8[[#This Row],[order_date]]</f>
        <v>9</v>
      </c>
    </row>
    <row r="912" spans="1:14" x14ac:dyDescent="0.35">
      <c r="A912" s="2">
        <v>10591</v>
      </c>
      <c r="B912" s="11">
        <v>7</v>
      </c>
      <c r="C912" s="5">
        <v>30</v>
      </c>
      <c r="D912" s="8">
        <v>10</v>
      </c>
      <c r="E912" s="2" t="str">
        <f>_xlfn.XLOOKUP(B912,products[productID],products[productName],"Not available",0)</f>
        <v>Uncle Bob's Organic Dried Pears</v>
      </c>
      <c r="F912">
        <f>_xlfn.XLOOKUP(B912,products[productID],products[categoryID],"Not found",0)</f>
        <v>7</v>
      </c>
      <c r="G912" t="str">
        <f>_xlfn.XLOOKUP(F912,categories[categoryID],categories[categoryName],"not found",0)</f>
        <v>Produce</v>
      </c>
      <c r="H912" s="4">
        <f>Table8[[#This Row],[Unit_price]]*Table8[[#This Row],[Quantity_sold]]</f>
        <v>300</v>
      </c>
      <c r="I912" t="str">
        <f>_xlfn.XLOOKUP(Table8[[#This Row],[orderId]],orders[orderID],orders[customerID],"not seen",0)</f>
        <v>VAFFE</v>
      </c>
      <c r="J912">
        <f>_xlfn.XLOOKUP(Table8[[#This Row],[orderId]],orders[orderID],orders[employeeID],"not found",0)</f>
        <v>1</v>
      </c>
      <c r="K912" t="str">
        <f>_xlfn.XLOOKUP(Table8[[#This Row],[Employee_id]],employees[employeeID],employees[employeeName],"Not found",0)</f>
        <v>Nancy Davolio</v>
      </c>
      <c r="L912" s="1">
        <f>_xlfn.XLOOKUP(Table8[[#This Row],[orderId]],orders[orderID],orders[orderDate],"not found",0)</f>
        <v>41827</v>
      </c>
      <c r="M912" s="1">
        <f>VLOOKUP(Table8[[#This Row],[orderId]],orders[],6,0)</f>
        <v>41836</v>
      </c>
      <c r="N912">
        <f>Table8[[#This Row],[Shipped date]]-Table8[[#This Row],[order_date]]</f>
        <v>9</v>
      </c>
    </row>
    <row r="913" spans="1:14" x14ac:dyDescent="0.35">
      <c r="A913" s="3">
        <v>10591</v>
      </c>
      <c r="B913" s="12">
        <v>54</v>
      </c>
      <c r="C913" s="6">
        <v>7.45</v>
      </c>
      <c r="D913" s="9">
        <v>50</v>
      </c>
      <c r="E913" s="2" t="str">
        <f>_xlfn.XLOOKUP(B913,products[productID],products[productName],"Not available",0)</f>
        <v>Tourtière</v>
      </c>
      <c r="F913">
        <f>_xlfn.XLOOKUP(B913,products[productID],products[categoryID],"Not found",0)</f>
        <v>6</v>
      </c>
      <c r="G913" t="str">
        <f>_xlfn.XLOOKUP(F913,categories[categoryID],categories[categoryName],"not found",0)</f>
        <v>Meat &amp; Poultry</v>
      </c>
      <c r="H913" s="4">
        <f>Table8[[#This Row],[Unit_price]]*Table8[[#This Row],[Quantity_sold]]</f>
        <v>372.5</v>
      </c>
      <c r="I913" t="str">
        <f>_xlfn.XLOOKUP(Table8[[#This Row],[orderId]],orders[orderID],orders[customerID],"not seen",0)</f>
        <v>VAFFE</v>
      </c>
      <c r="J913">
        <f>_xlfn.XLOOKUP(Table8[[#This Row],[orderId]],orders[orderID],orders[employeeID],"not found",0)</f>
        <v>1</v>
      </c>
      <c r="K913" t="str">
        <f>_xlfn.XLOOKUP(Table8[[#This Row],[Employee_id]],employees[employeeID],employees[employeeName],"Not found",0)</f>
        <v>Nancy Davolio</v>
      </c>
      <c r="L913" s="1">
        <f>_xlfn.XLOOKUP(Table8[[#This Row],[orderId]],orders[orderID],orders[orderDate],"not found",0)</f>
        <v>41827</v>
      </c>
      <c r="M913" s="1">
        <f>VLOOKUP(Table8[[#This Row],[orderId]],orders[],6,0)</f>
        <v>41836</v>
      </c>
      <c r="N913">
        <f>Table8[[#This Row],[Shipped date]]-Table8[[#This Row],[order_date]]</f>
        <v>9</v>
      </c>
    </row>
    <row r="914" spans="1:14" x14ac:dyDescent="0.35">
      <c r="A914" s="2">
        <v>10592</v>
      </c>
      <c r="B914" s="11">
        <v>15</v>
      </c>
      <c r="C914" s="5">
        <v>15.5</v>
      </c>
      <c r="D914" s="8">
        <v>25</v>
      </c>
      <c r="E914" s="2" t="str">
        <f>_xlfn.XLOOKUP(B914,products[productID],products[productName],"Not available",0)</f>
        <v>Genen Shouyu</v>
      </c>
      <c r="F914">
        <f>_xlfn.XLOOKUP(B914,products[productID],products[categoryID],"Not found",0)</f>
        <v>2</v>
      </c>
      <c r="G914" t="str">
        <f>_xlfn.XLOOKUP(F914,categories[categoryID],categories[categoryName],"not found",0)</f>
        <v>Condiments</v>
      </c>
      <c r="H914" s="4">
        <f>Table8[[#This Row],[Unit_price]]*Table8[[#This Row],[Quantity_sold]]</f>
        <v>387.5</v>
      </c>
      <c r="I914" t="str">
        <f>_xlfn.XLOOKUP(Table8[[#This Row],[orderId]],orders[orderID],orders[customerID],"not seen",0)</f>
        <v>LEHMS</v>
      </c>
      <c r="J914">
        <f>_xlfn.XLOOKUP(Table8[[#This Row],[orderId]],orders[orderID],orders[employeeID],"not found",0)</f>
        <v>3</v>
      </c>
      <c r="K914" t="str">
        <f>_xlfn.XLOOKUP(Table8[[#This Row],[Employee_id]],employees[employeeID],employees[employeeName],"Not found",0)</f>
        <v>Janet Leverling</v>
      </c>
      <c r="L914" s="1">
        <f>_xlfn.XLOOKUP(Table8[[#This Row],[orderId]],orders[orderID],orders[orderDate],"not found",0)</f>
        <v>41828</v>
      </c>
      <c r="M914" s="1">
        <f>VLOOKUP(Table8[[#This Row],[orderId]],orders[],6,0)</f>
        <v>41836</v>
      </c>
      <c r="N914">
        <f>Table8[[#This Row],[Shipped date]]-Table8[[#This Row],[order_date]]</f>
        <v>8</v>
      </c>
    </row>
    <row r="915" spans="1:14" x14ac:dyDescent="0.35">
      <c r="A915" s="3">
        <v>10592</v>
      </c>
      <c r="B915" s="12">
        <v>26</v>
      </c>
      <c r="C915" s="6">
        <v>31.23</v>
      </c>
      <c r="D915" s="9">
        <v>5</v>
      </c>
      <c r="E915" s="2" t="str">
        <f>_xlfn.XLOOKUP(B915,products[productID],products[productName],"Not available",0)</f>
        <v>Gumbär Gummibärchen</v>
      </c>
      <c r="F915">
        <f>_xlfn.XLOOKUP(B915,products[productID],products[categoryID],"Not found",0)</f>
        <v>3</v>
      </c>
      <c r="G915" t="str">
        <f>_xlfn.XLOOKUP(F915,categories[categoryID],categories[categoryName],"not found",0)</f>
        <v>Confections</v>
      </c>
      <c r="H915" s="4">
        <f>Table8[[#This Row],[Unit_price]]*Table8[[#This Row],[Quantity_sold]]</f>
        <v>156.15</v>
      </c>
      <c r="I915" t="str">
        <f>_xlfn.XLOOKUP(Table8[[#This Row],[orderId]],orders[orderID],orders[customerID],"not seen",0)</f>
        <v>LEHMS</v>
      </c>
      <c r="J915">
        <f>_xlfn.XLOOKUP(Table8[[#This Row],[orderId]],orders[orderID],orders[employeeID],"not found",0)</f>
        <v>3</v>
      </c>
      <c r="K915" t="str">
        <f>_xlfn.XLOOKUP(Table8[[#This Row],[Employee_id]],employees[employeeID],employees[employeeName],"Not found",0)</f>
        <v>Janet Leverling</v>
      </c>
      <c r="L915" s="1">
        <f>_xlfn.XLOOKUP(Table8[[#This Row],[orderId]],orders[orderID],orders[orderDate],"not found",0)</f>
        <v>41828</v>
      </c>
      <c r="M915" s="1">
        <f>VLOOKUP(Table8[[#This Row],[orderId]],orders[],6,0)</f>
        <v>41836</v>
      </c>
      <c r="N915">
        <f>Table8[[#This Row],[Shipped date]]-Table8[[#This Row],[order_date]]</f>
        <v>8</v>
      </c>
    </row>
    <row r="916" spans="1:14" x14ac:dyDescent="0.35">
      <c r="A916" s="2">
        <v>10593</v>
      </c>
      <c r="B916" s="11">
        <v>20</v>
      </c>
      <c r="C916" s="5">
        <v>81</v>
      </c>
      <c r="D916" s="8">
        <v>21</v>
      </c>
      <c r="E916" s="2" t="str">
        <f>_xlfn.XLOOKUP(B916,products[productID],products[productName],"Not available",0)</f>
        <v>Sir Rodney's Marmalade</v>
      </c>
      <c r="F916">
        <f>_xlfn.XLOOKUP(B916,products[productID],products[categoryID],"Not found",0)</f>
        <v>3</v>
      </c>
      <c r="G916" t="str">
        <f>_xlfn.XLOOKUP(F916,categories[categoryID],categories[categoryName],"not found",0)</f>
        <v>Confections</v>
      </c>
      <c r="H916" s="4">
        <f>Table8[[#This Row],[Unit_price]]*Table8[[#This Row],[Quantity_sold]]</f>
        <v>1701</v>
      </c>
      <c r="I916" t="str">
        <f>_xlfn.XLOOKUP(Table8[[#This Row],[orderId]],orders[orderID],orders[customerID],"not seen",0)</f>
        <v>LEHMS</v>
      </c>
      <c r="J916">
        <f>_xlfn.XLOOKUP(Table8[[#This Row],[orderId]],orders[orderID],orders[employeeID],"not found",0)</f>
        <v>7</v>
      </c>
      <c r="K916" t="str">
        <f>_xlfn.XLOOKUP(Table8[[#This Row],[Employee_id]],employees[employeeID],employees[employeeName],"Not found",0)</f>
        <v>Robert King</v>
      </c>
      <c r="L916" s="1">
        <f>_xlfn.XLOOKUP(Table8[[#This Row],[orderId]],orders[orderID],orders[orderDate],"not found",0)</f>
        <v>41829</v>
      </c>
      <c r="M916" s="1">
        <f>VLOOKUP(Table8[[#This Row],[orderId]],orders[],6,0)</f>
        <v>41864</v>
      </c>
      <c r="N916">
        <f>Table8[[#This Row],[Shipped date]]-Table8[[#This Row],[order_date]]</f>
        <v>35</v>
      </c>
    </row>
    <row r="917" spans="1:14" x14ac:dyDescent="0.35">
      <c r="A917" s="3">
        <v>10593</v>
      </c>
      <c r="B917" s="12">
        <v>69</v>
      </c>
      <c r="C917" s="6">
        <v>36</v>
      </c>
      <c r="D917" s="9">
        <v>20</v>
      </c>
      <c r="E917" s="2" t="str">
        <f>_xlfn.XLOOKUP(B917,products[productID],products[productName],"Not available",0)</f>
        <v>Gudbrandsdalsost</v>
      </c>
      <c r="F917">
        <f>_xlfn.XLOOKUP(B917,products[productID],products[categoryID],"Not found",0)</f>
        <v>4</v>
      </c>
      <c r="G917" t="str">
        <f>_xlfn.XLOOKUP(F917,categories[categoryID],categories[categoryName],"not found",0)</f>
        <v>Dairy Products</v>
      </c>
      <c r="H917" s="4">
        <f>Table8[[#This Row],[Unit_price]]*Table8[[#This Row],[Quantity_sold]]</f>
        <v>720</v>
      </c>
      <c r="I917" t="str">
        <f>_xlfn.XLOOKUP(Table8[[#This Row],[orderId]],orders[orderID],orders[customerID],"not seen",0)</f>
        <v>LEHMS</v>
      </c>
      <c r="J917">
        <f>_xlfn.XLOOKUP(Table8[[#This Row],[orderId]],orders[orderID],orders[employeeID],"not found",0)</f>
        <v>7</v>
      </c>
      <c r="K917" t="str">
        <f>_xlfn.XLOOKUP(Table8[[#This Row],[Employee_id]],employees[employeeID],employees[employeeName],"Not found",0)</f>
        <v>Robert King</v>
      </c>
      <c r="L917" s="1">
        <f>_xlfn.XLOOKUP(Table8[[#This Row],[orderId]],orders[orderID],orders[orderDate],"not found",0)</f>
        <v>41829</v>
      </c>
      <c r="M917" s="1">
        <f>VLOOKUP(Table8[[#This Row],[orderId]],orders[],6,0)</f>
        <v>41864</v>
      </c>
      <c r="N917">
        <f>Table8[[#This Row],[Shipped date]]-Table8[[#This Row],[order_date]]</f>
        <v>35</v>
      </c>
    </row>
    <row r="918" spans="1:14" x14ac:dyDescent="0.35">
      <c r="A918" s="2">
        <v>10593</v>
      </c>
      <c r="B918" s="11">
        <v>76</v>
      </c>
      <c r="C918" s="5">
        <v>18</v>
      </c>
      <c r="D918" s="8">
        <v>4</v>
      </c>
      <c r="E918" s="2" t="str">
        <f>_xlfn.XLOOKUP(B918,products[productID],products[productName],"Not available",0)</f>
        <v>Lakkaliköri</v>
      </c>
      <c r="F918">
        <f>_xlfn.XLOOKUP(B918,products[productID],products[categoryID],"Not found",0)</f>
        <v>1</v>
      </c>
      <c r="G918" t="str">
        <f>_xlfn.XLOOKUP(F918,categories[categoryID],categories[categoryName],"not found",0)</f>
        <v>Beverages</v>
      </c>
      <c r="H918" s="4">
        <f>Table8[[#This Row],[Unit_price]]*Table8[[#This Row],[Quantity_sold]]</f>
        <v>72</v>
      </c>
      <c r="I918" t="str">
        <f>_xlfn.XLOOKUP(Table8[[#This Row],[orderId]],orders[orderID],orders[customerID],"not seen",0)</f>
        <v>LEHMS</v>
      </c>
      <c r="J918">
        <f>_xlfn.XLOOKUP(Table8[[#This Row],[orderId]],orders[orderID],orders[employeeID],"not found",0)</f>
        <v>7</v>
      </c>
      <c r="K918" t="str">
        <f>_xlfn.XLOOKUP(Table8[[#This Row],[Employee_id]],employees[employeeID],employees[employeeName],"Not found",0)</f>
        <v>Robert King</v>
      </c>
      <c r="L918" s="1">
        <f>_xlfn.XLOOKUP(Table8[[#This Row],[orderId]],orders[orderID],orders[orderDate],"not found",0)</f>
        <v>41829</v>
      </c>
      <c r="M918" s="1">
        <f>VLOOKUP(Table8[[#This Row],[orderId]],orders[],6,0)</f>
        <v>41864</v>
      </c>
      <c r="N918">
        <f>Table8[[#This Row],[Shipped date]]-Table8[[#This Row],[order_date]]</f>
        <v>35</v>
      </c>
    </row>
    <row r="919" spans="1:14" x14ac:dyDescent="0.35">
      <c r="A919" s="3">
        <v>10594</v>
      </c>
      <c r="B919" s="12">
        <v>52</v>
      </c>
      <c r="C919" s="6">
        <v>7</v>
      </c>
      <c r="D919" s="9">
        <v>24</v>
      </c>
      <c r="E919" s="2" t="str">
        <f>_xlfn.XLOOKUP(B919,products[productID],products[productName],"Not available",0)</f>
        <v>Filo Mix</v>
      </c>
      <c r="F919">
        <f>_xlfn.XLOOKUP(B919,products[productID],products[categoryID],"Not found",0)</f>
        <v>5</v>
      </c>
      <c r="G919" t="str">
        <f>_xlfn.XLOOKUP(F919,categories[categoryID],categories[categoryName],"not found",0)</f>
        <v>Grains &amp; Cereals</v>
      </c>
      <c r="H919" s="4">
        <f>Table8[[#This Row],[Unit_price]]*Table8[[#This Row],[Quantity_sold]]</f>
        <v>168</v>
      </c>
      <c r="I919" t="str">
        <f>_xlfn.XLOOKUP(Table8[[#This Row],[orderId]],orders[orderID],orders[customerID],"not seen",0)</f>
        <v>OLDWO</v>
      </c>
      <c r="J919">
        <f>_xlfn.XLOOKUP(Table8[[#This Row],[orderId]],orders[orderID],orders[employeeID],"not found",0)</f>
        <v>3</v>
      </c>
      <c r="K919" t="str">
        <f>_xlfn.XLOOKUP(Table8[[#This Row],[Employee_id]],employees[employeeID],employees[employeeName],"Not found",0)</f>
        <v>Janet Leverling</v>
      </c>
      <c r="L919" s="1">
        <f>_xlfn.XLOOKUP(Table8[[#This Row],[orderId]],orders[orderID],orders[orderDate],"not found",0)</f>
        <v>41829</v>
      </c>
      <c r="M919" s="1">
        <f>VLOOKUP(Table8[[#This Row],[orderId]],orders[],6,0)</f>
        <v>41836</v>
      </c>
      <c r="N919">
        <f>Table8[[#This Row],[Shipped date]]-Table8[[#This Row],[order_date]]</f>
        <v>7</v>
      </c>
    </row>
    <row r="920" spans="1:14" x14ac:dyDescent="0.35">
      <c r="A920" s="2">
        <v>10594</v>
      </c>
      <c r="B920" s="11">
        <v>58</v>
      </c>
      <c r="C920" s="5">
        <v>13.25</v>
      </c>
      <c r="D920" s="8">
        <v>30</v>
      </c>
      <c r="E920" s="2" t="str">
        <f>_xlfn.XLOOKUP(B920,products[productID],products[productName],"Not available",0)</f>
        <v>Escargots de Bourgogne</v>
      </c>
      <c r="F920">
        <f>_xlfn.XLOOKUP(B920,products[productID],products[categoryID],"Not found",0)</f>
        <v>8</v>
      </c>
      <c r="G920" t="str">
        <f>_xlfn.XLOOKUP(F920,categories[categoryID],categories[categoryName],"not found",0)</f>
        <v>Seafood</v>
      </c>
      <c r="H920" s="4">
        <f>Table8[[#This Row],[Unit_price]]*Table8[[#This Row],[Quantity_sold]]</f>
        <v>397.5</v>
      </c>
      <c r="I920" t="str">
        <f>_xlfn.XLOOKUP(Table8[[#This Row],[orderId]],orders[orderID],orders[customerID],"not seen",0)</f>
        <v>OLDWO</v>
      </c>
      <c r="J920">
        <f>_xlfn.XLOOKUP(Table8[[#This Row],[orderId]],orders[orderID],orders[employeeID],"not found",0)</f>
        <v>3</v>
      </c>
      <c r="K920" t="str">
        <f>_xlfn.XLOOKUP(Table8[[#This Row],[Employee_id]],employees[employeeID],employees[employeeName],"Not found",0)</f>
        <v>Janet Leverling</v>
      </c>
      <c r="L920" s="1">
        <f>_xlfn.XLOOKUP(Table8[[#This Row],[orderId]],orders[orderID],orders[orderDate],"not found",0)</f>
        <v>41829</v>
      </c>
      <c r="M920" s="1">
        <f>VLOOKUP(Table8[[#This Row],[orderId]],orders[],6,0)</f>
        <v>41836</v>
      </c>
      <c r="N920">
        <f>Table8[[#This Row],[Shipped date]]-Table8[[#This Row],[order_date]]</f>
        <v>7</v>
      </c>
    </row>
    <row r="921" spans="1:14" x14ac:dyDescent="0.35">
      <c r="A921" s="3">
        <v>10595</v>
      </c>
      <c r="B921" s="12">
        <v>35</v>
      </c>
      <c r="C921" s="6">
        <v>18</v>
      </c>
      <c r="D921" s="9">
        <v>30</v>
      </c>
      <c r="E921" s="2" t="str">
        <f>_xlfn.XLOOKUP(B921,products[productID],products[productName],"Not available",0)</f>
        <v>Steeleye Stout</v>
      </c>
      <c r="F921">
        <f>_xlfn.XLOOKUP(B921,products[productID],products[categoryID],"Not found",0)</f>
        <v>1</v>
      </c>
      <c r="G921" t="str">
        <f>_xlfn.XLOOKUP(F921,categories[categoryID],categories[categoryName],"not found",0)</f>
        <v>Beverages</v>
      </c>
      <c r="H921" s="4">
        <f>Table8[[#This Row],[Unit_price]]*Table8[[#This Row],[Quantity_sold]]</f>
        <v>540</v>
      </c>
      <c r="I921" t="str">
        <f>_xlfn.XLOOKUP(Table8[[#This Row],[orderId]],orders[orderID],orders[customerID],"not seen",0)</f>
        <v>ERNSH</v>
      </c>
      <c r="J921">
        <f>_xlfn.XLOOKUP(Table8[[#This Row],[orderId]],orders[orderID],orders[employeeID],"not found",0)</f>
        <v>2</v>
      </c>
      <c r="K921" t="str">
        <f>_xlfn.XLOOKUP(Table8[[#This Row],[Employee_id]],employees[employeeID],employees[employeeName],"Not found",0)</f>
        <v>Andrew Fuller</v>
      </c>
      <c r="L921" s="1">
        <f>_xlfn.XLOOKUP(Table8[[#This Row],[orderId]],orders[orderID],orders[orderDate],"not found",0)</f>
        <v>41830</v>
      </c>
      <c r="M921" s="1">
        <f>VLOOKUP(Table8[[#This Row],[orderId]],orders[],6,0)</f>
        <v>41834</v>
      </c>
      <c r="N921">
        <f>Table8[[#This Row],[Shipped date]]-Table8[[#This Row],[order_date]]</f>
        <v>4</v>
      </c>
    </row>
    <row r="922" spans="1:14" x14ac:dyDescent="0.35">
      <c r="A922" s="2">
        <v>10595</v>
      </c>
      <c r="B922" s="11">
        <v>61</v>
      </c>
      <c r="C922" s="5">
        <v>28.5</v>
      </c>
      <c r="D922" s="8">
        <v>120</v>
      </c>
      <c r="E922" s="2" t="str">
        <f>_xlfn.XLOOKUP(B922,products[productID],products[productName],"Not available",0)</f>
        <v>Sirop d'érable</v>
      </c>
      <c r="F922">
        <f>_xlfn.XLOOKUP(B922,products[productID],products[categoryID],"Not found",0)</f>
        <v>2</v>
      </c>
      <c r="G922" t="str">
        <f>_xlfn.XLOOKUP(F922,categories[categoryID],categories[categoryName],"not found",0)</f>
        <v>Condiments</v>
      </c>
      <c r="H922" s="4">
        <f>Table8[[#This Row],[Unit_price]]*Table8[[#This Row],[Quantity_sold]]</f>
        <v>3420</v>
      </c>
      <c r="I922" t="str">
        <f>_xlfn.XLOOKUP(Table8[[#This Row],[orderId]],orders[orderID],orders[customerID],"not seen",0)</f>
        <v>ERNSH</v>
      </c>
      <c r="J922">
        <f>_xlfn.XLOOKUP(Table8[[#This Row],[orderId]],orders[orderID],orders[employeeID],"not found",0)</f>
        <v>2</v>
      </c>
      <c r="K922" t="str">
        <f>_xlfn.XLOOKUP(Table8[[#This Row],[Employee_id]],employees[employeeID],employees[employeeName],"Not found",0)</f>
        <v>Andrew Fuller</v>
      </c>
      <c r="L922" s="1">
        <f>_xlfn.XLOOKUP(Table8[[#This Row],[orderId]],orders[orderID],orders[orderDate],"not found",0)</f>
        <v>41830</v>
      </c>
      <c r="M922" s="1">
        <f>VLOOKUP(Table8[[#This Row],[orderId]],orders[],6,0)</f>
        <v>41834</v>
      </c>
      <c r="N922">
        <f>Table8[[#This Row],[Shipped date]]-Table8[[#This Row],[order_date]]</f>
        <v>4</v>
      </c>
    </row>
    <row r="923" spans="1:14" x14ac:dyDescent="0.35">
      <c r="A923" s="3">
        <v>10595</v>
      </c>
      <c r="B923" s="12">
        <v>69</v>
      </c>
      <c r="C923" s="6">
        <v>36</v>
      </c>
      <c r="D923" s="9">
        <v>65</v>
      </c>
      <c r="E923" s="2" t="str">
        <f>_xlfn.XLOOKUP(B923,products[productID],products[productName],"Not available",0)</f>
        <v>Gudbrandsdalsost</v>
      </c>
      <c r="F923">
        <f>_xlfn.XLOOKUP(B923,products[productID],products[categoryID],"Not found",0)</f>
        <v>4</v>
      </c>
      <c r="G923" t="str">
        <f>_xlfn.XLOOKUP(F923,categories[categoryID],categories[categoryName],"not found",0)</f>
        <v>Dairy Products</v>
      </c>
      <c r="H923" s="4">
        <f>Table8[[#This Row],[Unit_price]]*Table8[[#This Row],[Quantity_sold]]</f>
        <v>2340</v>
      </c>
      <c r="I923" t="str">
        <f>_xlfn.XLOOKUP(Table8[[#This Row],[orderId]],orders[orderID],orders[customerID],"not seen",0)</f>
        <v>ERNSH</v>
      </c>
      <c r="J923">
        <f>_xlfn.XLOOKUP(Table8[[#This Row],[orderId]],orders[orderID],orders[employeeID],"not found",0)</f>
        <v>2</v>
      </c>
      <c r="K923" t="str">
        <f>_xlfn.XLOOKUP(Table8[[#This Row],[Employee_id]],employees[employeeID],employees[employeeName],"Not found",0)</f>
        <v>Andrew Fuller</v>
      </c>
      <c r="L923" s="1">
        <f>_xlfn.XLOOKUP(Table8[[#This Row],[orderId]],orders[orderID],orders[orderDate],"not found",0)</f>
        <v>41830</v>
      </c>
      <c r="M923" s="1">
        <f>VLOOKUP(Table8[[#This Row],[orderId]],orders[],6,0)</f>
        <v>41834</v>
      </c>
      <c r="N923">
        <f>Table8[[#This Row],[Shipped date]]-Table8[[#This Row],[order_date]]</f>
        <v>4</v>
      </c>
    </row>
    <row r="924" spans="1:14" x14ac:dyDescent="0.35">
      <c r="A924" s="2">
        <v>10596</v>
      </c>
      <c r="B924" s="11">
        <v>56</v>
      </c>
      <c r="C924" s="5">
        <v>38</v>
      </c>
      <c r="D924" s="8">
        <v>5</v>
      </c>
      <c r="E924" s="2" t="str">
        <f>_xlfn.XLOOKUP(B924,products[productID],products[productName],"Not available",0)</f>
        <v>Gnocchi di nonna Alice</v>
      </c>
      <c r="F924">
        <f>_xlfn.XLOOKUP(B924,products[productID],products[categoryID],"Not found",0)</f>
        <v>5</v>
      </c>
      <c r="G924" t="str">
        <f>_xlfn.XLOOKUP(F924,categories[categoryID],categories[categoryName],"not found",0)</f>
        <v>Grains &amp; Cereals</v>
      </c>
      <c r="H924" s="4">
        <f>Table8[[#This Row],[Unit_price]]*Table8[[#This Row],[Quantity_sold]]</f>
        <v>190</v>
      </c>
      <c r="I924" t="str">
        <f>_xlfn.XLOOKUP(Table8[[#This Row],[orderId]],orders[orderID],orders[customerID],"not seen",0)</f>
        <v>WHITC</v>
      </c>
      <c r="J924">
        <f>_xlfn.XLOOKUP(Table8[[#This Row],[orderId]],orders[orderID],orders[employeeID],"not found",0)</f>
        <v>8</v>
      </c>
      <c r="K924" t="str">
        <f>_xlfn.XLOOKUP(Table8[[#This Row],[Employee_id]],employees[employeeID],employees[employeeName],"Not found",0)</f>
        <v>Laura Callahan</v>
      </c>
      <c r="L924" s="1">
        <f>_xlfn.XLOOKUP(Table8[[#This Row],[orderId]],orders[orderID],orders[orderDate],"not found",0)</f>
        <v>41831</v>
      </c>
      <c r="M924" s="1">
        <f>VLOOKUP(Table8[[#This Row],[orderId]],orders[],6,0)</f>
        <v>41863</v>
      </c>
      <c r="N924">
        <f>Table8[[#This Row],[Shipped date]]-Table8[[#This Row],[order_date]]</f>
        <v>32</v>
      </c>
    </row>
    <row r="925" spans="1:14" x14ac:dyDescent="0.35">
      <c r="A925" s="3">
        <v>10596</v>
      </c>
      <c r="B925" s="12">
        <v>63</v>
      </c>
      <c r="C925" s="6">
        <v>43.9</v>
      </c>
      <c r="D925" s="9">
        <v>24</v>
      </c>
      <c r="E925" s="2" t="str">
        <f>_xlfn.XLOOKUP(B925,products[productID],products[productName],"Not available",0)</f>
        <v>Vegie-spread</v>
      </c>
      <c r="F925">
        <f>_xlfn.XLOOKUP(B925,products[productID],products[categoryID],"Not found",0)</f>
        <v>2</v>
      </c>
      <c r="G925" t="str">
        <f>_xlfn.XLOOKUP(F925,categories[categoryID],categories[categoryName],"not found",0)</f>
        <v>Condiments</v>
      </c>
      <c r="H925" s="4">
        <f>Table8[[#This Row],[Unit_price]]*Table8[[#This Row],[Quantity_sold]]</f>
        <v>1053.5999999999999</v>
      </c>
      <c r="I925" t="str">
        <f>_xlfn.XLOOKUP(Table8[[#This Row],[orderId]],orders[orderID],orders[customerID],"not seen",0)</f>
        <v>WHITC</v>
      </c>
      <c r="J925">
        <f>_xlfn.XLOOKUP(Table8[[#This Row],[orderId]],orders[orderID],orders[employeeID],"not found",0)</f>
        <v>8</v>
      </c>
      <c r="K925" t="str">
        <f>_xlfn.XLOOKUP(Table8[[#This Row],[Employee_id]],employees[employeeID],employees[employeeName],"Not found",0)</f>
        <v>Laura Callahan</v>
      </c>
      <c r="L925" s="1">
        <f>_xlfn.XLOOKUP(Table8[[#This Row],[orderId]],orders[orderID],orders[orderDate],"not found",0)</f>
        <v>41831</v>
      </c>
      <c r="M925" s="1">
        <f>VLOOKUP(Table8[[#This Row],[orderId]],orders[],6,0)</f>
        <v>41863</v>
      </c>
      <c r="N925">
        <f>Table8[[#This Row],[Shipped date]]-Table8[[#This Row],[order_date]]</f>
        <v>32</v>
      </c>
    </row>
    <row r="926" spans="1:14" x14ac:dyDescent="0.35">
      <c r="A926" s="2">
        <v>10596</v>
      </c>
      <c r="B926" s="11">
        <v>75</v>
      </c>
      <c r="C926" s="5">
        <v>7.75</v>
      </c>
      <c r="D926" s="8">
        <v>30</v>
      </c>
      <c r="E926" s="2" t="str">
        <f>_xlfn.XLOOKUP(B926,products[productID],products[productName],"Not available",0)</f>
        <v>Rhönbräu Klosterbier</v>
      </c>
      <c r="F926">
        <f>_xlfn.XLOOKUP(B926,products[productID],products[categoryID],"Not found",0)</f>
        <v>1</v>
      </c>
      <c r="G926" t="str">
        <f>_xlfn.XLOOKUP(F926,categories[categoryID],categories[categoryName],"not found",0)</f>
        <v>Beverages</v>
      </c>
      <c r="H926" s="4">
        <f>Table8[[#This Row],[Unit_price]]*Table8[[#This Row],[Quantity_sold]]</f>
        <v>232.5</v>
      </c>
      <c r="I926" t="str">
        <f>_xlfn.XLOOKUP(Table8[[#This Row],[orderId]],orders[orderID],orders[customerID],"not seen",0)</f>
        <v>WHITC</v>
      </c>
      <c r="J926">
        <f>_xlfn.XLOOKUP(Table8[[#This Row],[orderId]],orders[orderID],orders[employeeID],"not found",0)</f>
        <v>8</v>
      </c>
      <c r="K926" t="str">
        <f>_xlfn.XLOOKUP(Table8[[#This Row],[Employee_id]],employees[employeeID],employees[employeeName],"Not found",0)</f>
        <v>Laura Callahan</v>
      </c>
      <c r="L926" s="1">
        <f>_xlfn.XLOOKUP(Table8[[#This Row],[orderId]],orders[orderID],orders[orderDate],"not found",0)</f>
        <v>41831</v>
      </c>
      <c r="M926" s="1">
        <f>VLOOKUP(Table8[[#This Row],[orderId]],orders[],6,0)</f>
        <v>41863</v>
      </c>
      <c r="N926">
        <f>Table8[[#This Row],[Shipped date]]-Table8[[#This Row],[order_date]]</f>
        <v>32</v>
      </c>
    </row>
    <row r="927" spans="1:14" x14ac:dyDescent="0.35">
      <c r="A927" s="3">
        <v>10597</v>
      </c>
      <c r="B927" s="12">
        <v>24</v>
      </c>
      <c r="C927" s="6">
        <v>4.5</v>
      </c>
      <c r="D927" s="9">
        <v>35</v>
      </c>
      <c r="E927" s="2" t="str">
        <f>_xlfn.XLOOKUP(B927,products[productID],products[productName],"Not available",0)</f>
        <v>Guarana Fantastica</v>
      </c>
      <c r="F927">
        <f>_xlfn.XLOOKUP(B927,products[productID],products[categoryID],"Not found",0)</f>
        <v>1</v>
      </c>
      <c r="G927" t="str">
        <f>_xlfn.XLOOKUP(F927,categories[categoryID],categories[categoryName],"not found",0)</f>
        <v>Beverages</v>
      </c>
      <c r="H927" s="4">
        <f>Table8[[#This Row],[Unit_price]]*Table8[[#This Row],[Quantity_sold]]</f>
        <v>157.5</v>
      </c>
      <c r="I927" t="str">
        <f>_xlfn.XLOOKUP(Table8[[#This Row],[orderId]],orders[orderID],orders[customerID],"not seen",0)</f>
        <v>PICCO</v>
      </c>
      <c r="J927">
        <f>_xlfn.XLOOKUP(Table8[[#This Row],[orderId]],orders[orderID],orders[employeeID],"not found",0)</f>
        <v>7</v>
      </c>
      <c r="K927" t="str">
        <f>_xlfn.XLOOKUP(Table8[[#This Row],[Employee_id]],employees[employeeID],employees[employeeName],"Not found",0)</f>
        <v>Robert King</v>
      </c>
      <c r="L927" s="1">
        <f>_xlfn.XLOOKUP(Table8[[#This Row],[orderId]],orders[orderID],orders[orderDate],"not found",0)</f>
        <v>41831</v>
      </c>
      <c r="M927" s="1">
        <f>VLOOKUP(Table8[[#This Row],[orderId]],orders[],6,0)</f>
        <v>41838</v>
      </c>
      <c r="N927">
        <f>Table8[[#This Row],[Shipped date]]-Table8[[#This Row],[order_date]]</f>
        <v>7</v>
      </c>
    </row>
    <row r="928" spans="1:14" x14ac:dyDescent="0.35">
      <c r="A928" s="2">
        <v>10597</v>
      </c>
      <c r="B928" s="11">
        <v>57</v>
      </c>
      <c r="C928" s="5">
        <v>19.5</v>
      </c>
      <c r="D928" s="8">
        <v>20</v>
      </c>
      <c r="E928" s="2" t="str">
        <f>_xlfn.XLOOKUP(B928,products[productID],products[productName],"Not available",0)</f>
        <v>Ravioli Angelo</v>
      </c>
      <c r="F928">
        <f>_xlfn.XLOOKUP(B928,products[productID],products[categoryID],"Not found",0)</f>
        <v>5</v>
      </c>
      <c r="G928" t="str">
        <f>_xlfn.XLOOKUP(F928,categories[categoryID],categories[categoryName],"not found",0)</f>
        <v>Grains &amp; Cereals</v>
      </c>
      <c r="H928" s="4">
        <f>Table8[[#This Row],[Unit_price]]*Table8[[#This Row],[Quantity_sold]]</f>
        <v>390</v>
      </c>
      <c r="I928" t="str">
        <f>_xlfn.XLOOKUP(Table8[[#This Row],[orderId]],orders[orderID],orders[customerID],"not seen",0)</f>
        <v>PICCO</v>
      </c>
      <c r="J928">
        <f>_xlfn.XLOOKUP(Table8[[#This Row],[orderId]],orders[orderID],orders[employeeID],"not found",0)</f>
        <v>7</v>
      </c>
      <c r="K928" t="str">
        <f>_xlfn.XLOOKUP(Table8[[#This Row],[Employee_id]],employees[employeeID],employees[employeeName],"Not found",0)</f>
        <v>Robert King</v>
      </c>
      <c r="L928" s="1">
        <f>_xlfn.XLOOKUP(Table8[[#This Row],[orderId]],orders[orderID],orders[orderDate],"not found",0)</f>
        <v>41831</v>
      </c>
      <c r="M928" s="1">
        <f>VLOOKUP(Table8[[#This Row],[orderId]],orders[],6,0)</f>
        <v>41838</v>
      </c>
      <c r="N928">
        <f>Table8[[#This Row],[Shipped date]]-Table8[[#This Row],[order_date]]</f>
        <v>7</v>
      </c>
    </row>
    <row r="929" spans="1:14" x14ac:dyDescent="0.35">
      <c r="A929" s="3">
        <v>10597</v>
      </c>
      <c r="B929" s="12">
        <v>65</v>
      </c>
      <c r="C929" s="6">
        <v>21.05</v>
      </c>
      <c r="D929" s="9">
        <v>12</v>
      </c>
      <c r="E929" s="2" t="str">
        <f>_xlfn.XLOOKUP(B929,products[productID],products[productName],"Not available",0)</f>
        <v>Louisiana Fiery Hot Pepper Sauce</v>
      </c>
      <c r="F929">
        <f>_xlfn.XLOOKUP(B929,products[productID],products[categoryID],"Not found",0)</f>
        <v>2</v>
      </c>
      <c r="G929" t="str">
        <f>_xlfn.XLOOKUP(F929,categories[categoryID],categories[categoryName],"not found",0)</f>
        <v>Condiments</v>
      </c>
      <c r="H929" s="4">
        <f>Table8[[#This Row],[Unit_price]]*Table8[[#This Row],[Quantity_sold]]</f>
        <v>252.60000000000002</v>
      </c>
      <c r="I929" t="str">
        <f>_xlfn.XLOOKUP(Table8[[#This Row],[orderId]],orders[orderID],orders[customerID],"not seen",0)</f>
        <v>PICCO</v>
      </c>
      <c r="J929">
        <f>_xlfn.XLOOKUP(Table8[[#This Row],[orderId]],orders[orderID],orders[employeeID],"not found",0)</f>
        <v>7</v>
      </c>
      <c r="K929" t="str">
        <f>_xlfn.XLOOKUP(Table8[[#This Row],[Employee_id]],employees[employeeID],employees[employeeName],"Not found",0)</f>
        <v>Robert King</v>
      </c>
      <c r="L929" s="1">
        <f>_xlfn.XLOOKUP(Table8[[#This Row],[orderId]],orders[orderID],orders[orderDate],"not found",0)</f>
        <v>41831</v>
      </c>
      <c r="M929" s="1">
        <f>VLOOKUP(Table8[[#This Row],[orderId]],orders[],6,0)</f>
        <v>41838</v>
      </c>
      <c r="N929">
        <f>Table8[[#This Row],[Shipped date]]-Table8[[#This Row],[order_date]]</f>
        <v>7</v>
      </c>
    </row>
    <row r="930" spans="1:14" x14ac:dyDescent="0.35">
      <c r="A930" s="2">
        <v>10598</v>
      </c>
      <c r="B930" s="11">
        <v>27</v>
      </c>
      <c r="C930" s="5">
        <v>43.9</v>
      </c>
      <c r="D930" s="8">
        <v>50</v>
      </c>
      <c r="E930" s="2" t="str">
        <f>_xlfn.XLOOKUP(B930,products[productID],products[productName],"Not available",0)</f>
        <v>Schoggi Schokolade</v>
      </c>
      <c r="F930">
        <f>_xlfn.XLOOKUP(B930,products[productID],products[categoryID],"Not found",0)</f>
        <v>3</v>
      </c>
      <c r="G930" t="str">
        <f>_xlfn.XLOOKUP(F930,categories[categoryID],categories[categoryName],"not found",0)</f>
        <v>Confections</v>
      </c>
      <c r="H930" s="4">
        <f>Table8[[#This Row],[Unit_price]]*Table8[[#This Row],[Quantity_sold]]</f>
        <v>2195</v>
      </c>
      <c r="I930" t="str">
        <f>_xlfn.XLOOKUP(Table8[[#This Row],[orderId]],orders[orderID],orders[customerID],"not seen",0)</f>
        <v>RATTC</v>
      </c>
      <c r="J930">
        <f>_xlfn.XLOOKUP(Table8[[#This Row],[orderId]],orders[orderID],orders[employeeID],"not found",0)</f>
        <v>1</v>
      </c>
      <c r="K930" t="str">
        <f>_xlfn.XLOOKUP(Table8[[#This Row],[Employee_id]],employees[employeeID],employees[employeeName],"Not found",0)</f>
        <v>Nancy Davolio</v>
      </c>
      <c r="L930" s="1">
        <f>_xlfn.XLOOKUP(Table8[[#This Row],[orderId]],orders[orderID],orders[orderDate],"not found",0)</f>
        <v>41834</v>
      </c>
      <c r="M930" s="1">
        <f>VLOOKUP(Table8[[#This Row],[orderId]],orders[],6,0)</f>
        <v>41838</v>
      </c>
      <c r="N930">
        <f>Table8[[#This Row],[Shipped date]]-Table8[[#This Row],[order_date]]</f>
        <v>4</v>
      </c>
    </row>
    <row r="931" spans="1:14" x14ac:dyDescent="0.35">
      <c r="A931" s="3">
        <v>10598</v>
      </c>
      <c r="B931" s="12">
        <v>71</v>
      </c>
      <c r="C931" s="6">
        <v>21.5</v>
      </c>
      <c r="D931" s="9">
        <v>9</v>
      </c>
      <c r="E931" s="2" t="str">
        <f>_xlfn.XLOOKUP(B931,products[productID],products[productName],"Not available",0)</f>
        <v>Flotemysost</v>
      </c>
      <c r="F931">
        <f>_xlfn.XLOOKUP(B931,products[productID],products[categoryID],"Not found",0)</f>
        <v>4</v>
      </c>
      <c r="G931" t="str">
        <f>_xlfn.XLOOKUP(F931,categories[categoryID],categories[categoryName],"not found",0)</f>
        <v>Dairy Products</v>
      </c>
      <c r="H931" s="4">
        <f>Table8[[#This Row],[Unit_price]]*Table8[[#This Row],[Quantity_sold]]</f>
        <v>193.5</v>
      </c>
      <c r="I931" t="str">
        <f>_xlfn.XLOOKUP(Table8[[#This Row],[orderId]],orders[orderID],orders[customerID],"not seen",0)</f>
        <v>RATTC</v>
      </c>
      <c r="J931">
        <f>_xlfn.XLOOKUP(Table8[[#This Row],[orderId]],orders[orderID],orders[employeeID],"not found",0)</f>
        <v>1</v>
      </c>
      <c r="K931" t="str">
        <f>_xlfn.XLOOKUP(Table8[[#This Row],[Employee_id]],employees[employeeID],employees[employeeName],"Not found",0)</f>
        <v>Nancy Davolio</v>
      </c>
      <c r="L931" s="1">
        <f>_xlfn.XLOOKUP(Table8[[#This Row],[orderId]],orders[orderID],orders[orderDate],"not found",0)</f>
        <v>41834</v>
      </c>
      <c r="M931" s="1">
        <f>VLOOKUP(Table8[[#This Row],[orderId]],orders[],6,0)</f>
        <v>41838</v>
      </c>
      <c r="N931">
        <f>Table8[[#This Row],[Shipped date]]-Table8[[#This Row],[order_date]]</f>
        <v>4</v>
      </c>
    </row>
    <row r="932" spans="1:14" x14ac:dyDescent="0.35">
      <c r="A932" s="2">
        <v>10599</v>
      </c>
      <c r="B932" s="11">
        <v>62</v>
      </c>
      <c r="C932" s="5">
        <v>49.3</v>
      </c>
      <c r="D932" s="8">
        <v>10</v>
      </c>
      <c r="E932" s="2" t="str">
        <f>_xlfn.XLOOKUP(B932,products[productID],products[productName],"Not available",0)</f>
        <v>Tarte au sucre</v>
      </c>
      <c r="F932">
        <f>_xlfn.XLOOKUP(B932,products[productID],products[categoryID],"Not found",0)</f>
        <v>3</v>
      </c>
      <c r="G932" t="str">
        <f>_xlfn.XLOOKUP(F932,categories[categoryID],categories[categoryName],"not found",0)</f>
        <v>Confections</v>
      </c>
      <c r="H932" s="4">
        <f>Table8[[#This Row],[Unit_price]]*Table8[[#This Row],[Quantity_sold]]</f>
        <v>493</v>
      </c>
      <c r="I932" t="str">
        <f>_xlfn.XLOOKUP(Table8[[#This Row],[orderId]],orders[orderID],orders[customerID],"not seen",0)</f>
        <v>BSBEV</v>
      </c>
      <c r="J932">
        <f>_xlfn.XLOOKUP(Table8[[#This Row],[orderId]],orders[orderID],orders[employeeID],"not found",0)</f>
        <v>6</v>
      </c>
      <c r="K932" t="str">
        <f>_xlfn.XLOOKUP(Table8[[#This Row],[Employee_id]],employees[employeeID],employees[employeeName],"Not found",0)</f>
        <v>Michael Suyama</v>
      </c>
      <c r="L932" s="1">
        <f>_xlfn.XLOOKUP(Table8[[#This Row],[orderId]],orders[orderID],orders[orderDate],"not found",0)</f>
        <v>41835</v>
      </c>
      <c r="M932" s="1">
        <f>VLOOKUP(Table8[[#This Row],[orderId]],orders[],6,0)</f>
        <v>41841</v>
      </c>
      <c r="N932">
        <f>Table8[[#This Row],[Shipped date]]-Table8[[#This Row],[order_date]]</f>
        <v>6</v>
      </c>
    </row>
    <row r="933" spans="1:14" x14ac:dyDescent="0.35">
      <c r="A933" s="3">
        <v>10600</v>
      </c>
      <c r="B933" s="12">
        <v>54</v>
      </c>
      <c r="C933" s="6">
        <v>7.45</v>
      </c>
      <c r="D933" s="9">
        <v>4</v>
      </c>
      <c r="E933" s="2" t="str">
        <f>_xlfn.XLOOKUP(B933,products[productID],products[productName],"Not available",0)</f>
        <v>Tourtière</v>
      </c>
      <c r="F933">
        <f>_xlfn.XLOOKUP(B933,products[productID],products[categoryID],"Not found",0)</f>
        <v>6</v>
      </c>
      <c r="G933" t="str">
        <f>_xlfn.XLOOKUP(F933,categories[categoryID],categories[categoryName],"not found",0)</f>
        <v>Meat &amp; Poultry</v>
      </c>
      <c r="H933" s="4">
        <f>Table8[[#This Row],[Unit_price]]*Table8[[#This Row],[Quantity_sold]]</f>
        <v>29.8</v>
      </c>
      <c r="I933" t="str">
        <f>_xlfn.XLOOKUP(Table8[[#This Row],[orderId]],orders[orderID],orders[customerID],"not seen",0)</f>
        <v>HUNGC</v>
      </c>
      <c r="J933">
        <f>_xlfn.XLOOKUP(Table8[[#This Row],[orderId]],orders[orderID],orders[employeeID],"not found",0)</f>
        <v>4</v>
      </c>
      <c r="K933" t="str">
        <f>_xlfn.XLOOKUP(Table8[[#This Row],[Employee_id]],employees[employeeID],employees[employeeName],"Not found",0)</f>
        <v>Margaret Peacock</v>
      </c>
      <c r="L933" s="1">
        <f>_xlfn.XLOOKUP(Table8[[#This Row],[orderId]],orders[orderID],orders[orderDate],"not found",0)</f>
        <v>41836</v>
      </c>
      <c r="M933" s="1">
        <f>VLOOKUP(Table8[[#This Row],[orderId]],orders[],6,0)</f>
        <v>41841</v>
      </c>
      <c r="N933">
        <f>Table8[[#This Row],[Shipped date]]-Table8[[#This Row],[order_date]]</f>
        <v>5</v>
      </c>
    </row>
    <row r="934" spans="1:14" x14ac:dyDescent="0.35">
      <c r="A934" s="2">
        <v>10600</v>
      </c>
      <c r="B934" s="11">
        <v>73</v>
      </c>
      <c r="C934" s="5">
        <v>15</v>
      </c>
      <c r="D934" s="8">
        <v>30</v>
      </c>
      <c r="E934" s="2" t="str">
        <f>_xlfn.XLOOKUP(B934,products[productID],products[productName],"Not available",0)</f>
        <v>Röd Kaviar</v>
      </c>
      <c r="F934">
        <f>_xlfn.XLOOKUP(B934,products[productID],products[categoryID],"Not found",0)</f>
        <v>8</v>
      </c>
      <c r="G934" t="str">
        <f>_xlfn.XLOOKUP(F934,categories[categoryID],categories[categoryName],"not found",0)</f>
        <v>Seafood</v>
      </c>
      <c r="H934" s="4">
        <f>Table8[[#This Row],[Unit_price]]*Table8[[#This Row],[Quantity_sold]]</f>
        <v>450</v>
      </c>
      <c r="I934" t="str">
        <f>_xlfn.XLOOKUP(Table8[[#This Row],[orderId]],orders[orderID],orders[customerID],"not seen",0)</f>
        <v>HUNGC</v>
      </c>
      <c r="J934">
        <f>_xlfn.XLOOKUP(Table8[[#This Row],[orderId]],orders[orderID],orders[employeeID],"not found",0)</f>
        <v>4</v>
      </c>
      <c r="K934" t="str">
        <f>_xlfn.XLOOKUP(Table8[[#This Row],[Employee_id]],employees[employeeID],employees[employeeName],"Not found",0)</f>
        <v>Margaret Peacock</v>
      </c>
      <c r="L934" s="1">
        <f>_xlfn.XLOOKUP(Table8[[#This Row],[orderId]],orders[orderID],orders[orderDate],"not found",0)</f>
        <v>41836</v>
      </c>
      <c r="M934" s="1">
        <f>VLOOKUP(Table8[[#This Row],[orderId]],orders[],6,0)</f>
        <v>41841</v>
      </c>
      <c r="N934">
        <f>Table8[[#This Row],[Shipped date]]-Table8[[#This Row],[order_date]]</f>
        <v>5</v>
      </c>
    </row>
    <row r="935" spans="1:14" x14ac:dyDescent="0.35">
      <c r="A935" s="3">
        <v>10601</v>
      </c>
      <c r="B935" s="12">
        <v>13</v>
      </c>
      <c r="C935" s="6">
        <v>6</v>
      </c>
      <c r="D935" s="9">
        <v>60</v>
      </c>
      <c r="E935" s="2" t="str">
        <f>_xlfn.XLOOKUP(B935,products[productID],products[productName],"Not available",0)</f>
        <v>Konbu</v>
      </c>
      <c r="F935">
        <f>_xlfn.XLOOKUP(B935,products[productID],products[categoryID],"Not found",0)</f>
        <v>8</v>
      </c>
      <c r="G935" t="str">
        <f>_xlfn.XLOOKUP(F935,categories[categoryID],categories[categoryName],"not found",0)</f>
        <v>Seafood</v>
      </c>
      <c r="H935" s="4">
        <f>Table8[[#This Row],[Unit_price]]*Table8[[#This Row],[Quantity_sold]]</f>
        <v>360</v>
      </c>
      <c r="I935" t="str">
        <f>_xlfn.XLOOKUP(Table8[[#This Row],[orderId]],orders[orderID],orders[customerID],"not seen",0)</f>
        <v>HILAA</v>
      </c>
      <c r="J935">
        <f>_xlfn.XLOOKUP(Table8[[#This Row],[orderId]],orders[orderID],orders[employeeID],"not found",0)</f>
        <v>7</v>
      </c>
      <c r="K935" t="str">
        <f>_xlfn.XLOOKUP(Table8[[#This Row],[Employee_id]],employees[employeeID],employees[employeeName],"Not found",0)</f>
        <v>Robert King</v>
      </c>
      <c r="L935" s="1">
        <f>_xlfn.XLOOKUP(Table8[[#This Row],[orderId]],orders[orderID],orders[orderDate],"not found",0)</f>
        <v>41836</v>
      </c>
      <c r="M935" s="1">
        <f>VLOOKUP(Table8[[#This Row],[orderId]],orders[],6,0)</f>
        <v>41842</v>
      </c>
      <c r="N935">
        <f>Table8[[#This Row],[Shipped date]]-Table8[[#This Row],[order_date]]</f>
        <v>6</v>
      </c>
    </row>
    <row r="936" spans="1:14" x14ac:dyDescent="0.35">
      <c r="A936" s="2">
        <v>10601</v>
      </c>
      <c r="B936" s="11">
        <v>59</v>
      </c>
      <c r="C936" s="5">
        <v>55</v>
      </c>
      <c r="D936" s="8">
        <v>35</v>
      </c>
      <c r="E936" s="2" t="str">
        <f>_xlfn.XLOOKUP(B936,products[productID],products[productName],"Not available",0)</f>
        <v>Raclette Courdavault</v>
      </c>
      <c r="F936">
        <f>_xlfn.XLOOKUP(B936,products[productID],products[categoryID],"Not found",0)</f>
        <v>4</v>
      </c>
      <c r="G936" t="str">
        <f>_xlfn.XLOOKUP(F936,categories[categoryID],categories[categoryName],"not found",0)</f>
        <v>Dairy Products</v>
      </c>
      <c r="H936" s="4">
        <f>Table8[[#This Row],[Unit_price]]*Table8[[#This Row],[Quantity_sold]]</f>
        <v>1925</v>
      </c>
      <c r="I936" t="str">
        <f>_xlfn.XLOOKUP(Table8[[#This Row],[orderId]],orders[orderID],orders[customerID],"not seen",0)</f>
        <v>HILAA</v>
      </c>
      <c r="J936">
        <f>_xlfn.XLOOKUP(Table8[[#This Row],[orderId]],orders[orderID],orders[employeeID],"not found",0)</f>
        <v>7</v>
      </c>
      <c r="K936" t="str">
        <f>_xlfn.XLOOKUP(Table8[[#This Row],[Employee_id]],employees[employeeID],employees[employeeName],"Not found",0)</f>
        <v>Robert King</v>
      </c>
      <c r="L936" s="1">
        <f>_xlfn.XLOOKUP(Table8[[#This Row],[orderId]],orders[orderID],orders[orderDate],"not found",0)</f>
        <v>41836</v>
      </c>
      <c r="M936" s="1">
        <f>VLOOKUP(Table8[[#This Row],[orderId]],orders[],6,0)</f>
        <v>41842</v>
      </c>
      <c r="N936">
        <f>Table8[[#This Row],[Shipped date]]-Table8[[#This Row],[order_date]]</f>
        <v>6</v>
      </c>
    </row>
    <row r="937" spans="1:14" x14ac:dyDescent="0.35">
      <c r="A937" s="3">
        <v>10602</v>
      </c>
      <c r="B937" s="12">
        <v>77</v>
      </c>
      <c r="C937" s="6">
        <v>13</v>
      </c>
      <c r="D937" s="9">
        <v>5</v>
      </c>
      <c r="E937" s="2" t="str">
        <f>_xlfn.XLOOKUP(B937,products[productID],products[productName],"Not available",0)</f>
        <v>Original Frankfurter Grüne Soße</v>
      </c>
      <c r="F937">
        <f>_xlfn.XLOOKUP(B937,products[productID],products[categoryID],"Not found",0)</f>
        <v>2</v>
      </c>
      <c r="G937" t="str">
        <f>_xlfn.XLOOKUP(F937,categories[categoryID],categories[categoryName],"not found",0)</f>
        <v>Condiments</v>
      </c>
      <c r="H937" s="4">
        <f>Table8[[#This Row],[Unit_price]]*Table8[[#This Row],[Quantity_sold]]</f>
        <v>65</v>
      </c>
      <c r="I937" t="str">
        <f>_xlfn.XLOOKUP(Table8[[#This Row],[orderId]],orders[orderID],orders[customerID],"not seen",0)</f>
        <v>VAFFE</v>
      </c>
      <c r="J937">
        <f>_xlfn.XLOOKUP(Table8[[#This Row],[orderId]],orders[orderID],orders[employeeID],"not found",0)</f>
        <v>8</v>
      </c>
      <c r="K937" t="str">
        <f>_xlfn.XLOOKUP(Table8[[#This Row],[Employee_id]],employees[employeeID],employees[employeeName],"Not found",0)</f>
        <v>Laura Callahan</v>
      </c>
      <c r="L937" s="1">
        <f>_xlfn.XLOOKUP(Table8[[#This Row],[orderId]],orders[orderID],orders[orderDate],"not found",0)</f>
        <v>41837</v>
      </c>
      <c r="M937" s="1">
        <f>VLOOKUP(Table8[[#This Row],[orderId]],orders[],6,0)</f>
        <v>41842</v>
      </c>
      <c r="N937">
        <f>Table8[[#This Row],[Shipped date]]-Table8[[#This Row],[order_date]]</f>
        <v>5</v>
      </c>
    </row>
    <row r="938" spans="1:14" x14ac:dyDescent="0.35">
      <c r="A938" s="2">
        <v>10603</v>
      </c>
      <c r="B938" s="11">
        <v>22</v>
      </c>
      <c r="C938" s="5">
        <v>21</v>
      </c>
      <c r="D938" s="8">
        <v>48</v>
      </c>
      <c r="E938" s="2" t="str">
        <f>_xlfn.XLOOKUP(B938,products[productID],products[productName],"Not available",0)</f>
        <v>Gustaf's Knackebröd</v>
      </c>
      <c r="F938">
        <f>_xlfn.XLOOKUP(B938,products[productID],products[categoryID],"Not found",0)</f>
        <v>5</v>
      </c>
      <c r="G938" t="str">
        <f>_xlfn.XLOOKUP(F938,categories[categoryID],categories[categoryName],"not found",0)</f>
        <v>Grains &amp; Cereals</v>
      </c>
      <c r="H938" s="4">
        <f>Table8[[#This Row],[Unit_price]]*Table8[[#This Row],[Quantity_sold]]</f>
        <v>1008</v>
      </c>
      <c r="I938" t="str">
        <f>_xlfn.XLOOKUP(Table8[[#This Row],[orderId]],orders[orderID],orders[customerID],"not seen",0)</f>
        <v>SAVEA</v>
      </c>
      <c r="J938">
        <f>_xlfn.XLOOKUP(Table8[[#This Row],[orderId]],orders[orderID],orders[employeeID],"not found",0)</f>
        <v>8</v>
      </c>
      <c r="K938" t="str">
        <f>_xlfn.XLOOKUP(Table8[[#This Row],[Employee_id]],employees[employeeID],employees[employeeName],"Not found",0)</f>
        <v>Laura Callahan</v>
      </c>
      <c r="L938" s="1">
        <f>_xlfn.XLOOKUP(Table8[[#This Row],[orderId]],orders[orderID],orders[orderDate],"not found",0)</f>
        <v>41838</v>
      </c>
      <c r="M938" s="1">
        <f>VLOOKUP(Table8[[#This Row],[orderId]],orders[],6,0)</f>
        <v>41859</v>
      </c>
      <c r="N938">
        <f>Table8[[#This Row],[Shipped date]]-Table8[[#This Row],[order_date]]</f>
        <v>21</v>
      </c>
    </row>
    <row r="939" spans="1:14" x14ac:dyDescent="0.35">
      <c r="A939" s="3">
        <v>10603</v>
      </c>
      <c r="B939" s="12">
        <v>49</v>
      </c>
      <c r="C939" s="6">
        <v>20</v>
      </c>
      <c r="D939" s="9">
        <v>25</v>
      </c>
      <c r="E939" s="2" t="str">
        <f>_xlfn.XLOOKUP(B939,products[productID],products[productName],"Not available",0)</f>
        <v>Maxilaku</v>
      </c>
      <c r="F939">
        <f>_xlfn.XLOOKUP(B939,products[productID],products[categoryID],"Not found",0)</f>
        <v>3</v>
      </c>
      <c r="G939" t="str">
        <f>_xlfn.XLOOKUP(F939,categories[categoryID],categories[categoryName],"not found",0)</f>
        <v>Confections</v>
      </c>
      <c r="H939" s="4">
        <f>Table8[[#This Row],[Unit_price]]*Table8[[#This Row],[Quantity_sold]]</f>
        <v>500</v>
      </c>
      <c r="I939" t="str">
        <f>_xlfn.XLOOKUP(Table8[[#This Row],[orderId]],orders[orderID],orders[customerID],"not seen",0)</f>
        <v>SAVEA</v>
      </c>
      <c r="J939">
        <f>_xlfn.XLOOKUP(Table8[[#This Row],[orderId]],orders[orderID],orders[employeeID],"not found",0)</f>
        <v>8</v>
      </c>
      <c r="K939" t="str">
        <f>_xlfn.XLOOKUP(Table8[[#This Row],[Employee_id]],employees[employeeID],employees[employeeName],"Not found",0)</f>
        <v>Laura Callahan</v>
      </c>
      <c r="L939" s="1">
        <f>_xlfn.XLOOKUP(Table8[[#This Row],[orderId]],orders[orderID],orders[orderDate],"not found",0)</f>
        <v>41838</v>
      </c>
      <c r="M939" s="1">
        <f>VLOOKUP(Table8[[#This Row],[orderId]],orders[],6,0)</f>
        <v>41859</v>
      </c>
      <c r="N939">
        <f>Table8[[#This Row],[Shipped date]]-Table8[[#This Row],[order_date]]</f>
        <v>21</v>
      </c>
    </row>
    <row r="940" spans="1:14" x14ac:dyDescent="0.35">
      <c r="A940" s="2">
        <v>10604</v>
      </c>
      <c r="B940" s="11">
        <v>48</v>
      </c>
      <c r="C940" s="5">
        <v>12.75</v>
      </c>
      <c r="D940" s="8">
        <v>6</v>
      </c>
      <c r="E940" s="2" t="str">
        <f>_xlfn.XLOOKUP(B940,products[productID],products[productName],"Not available",0)</f>
        <v>Chocolade</v>
      </c>
      <c r="F940">
        <f>_xlfn.XLOOKUP(B940,products[productID],products[categoryID],"Not found",0)</f>
        <v>3</v>
      </c>
      <c r="G940" t="str">
        <f>_xlfn.XLOOKUP(F940,categories[categoryID],categories[categoryName],"not found",0)</f>
        <v>Confections</v>
      </c>
      <c r="H940" s="4">
        <f>Table8[[#This Row],[Unit_price]]*Table8[[#This Row],[Quantity_sold]]</f>
        <v>76.5</v>
      </c>
      <c r="I940" t="str">
        <f>_xlfn.XLOOKUP(Table8[[#This Row],[orderId]],orders[orderID],orders[customerID],"not seen",0)</f>
        <v>FURIB</v>
      </c>
      <c r="J940">
        <f>_xlfn.XLOOKUP(Table8[[#This Row],[orderId]],orders[orderID],orders[employeeID],"not found",0)</f>
        <v>1</v>
      </c>
      <c r="K940" t="str">
        <f>_xlfn.XLOOKUP(Table8[[#This Row],[Employee_id]],employees[employeeID],employees[employeeName],"Not found",0)</f>
        <v>Nancy Davolio</v>
      </c>
      <c r="L940" s="1">
        <f>_xlfn.XLOOKUP(Table8[[#This Row],[orderId]],orders[orderID],orders[orderDate],"not found",0)</f>
        <v>41838</v>
      </c>
      <c r="M940" s="1">
        <f>VLOOKUP(Table8[[#This Row],[orderId]],orders[],6,0)</f>
        <v>41849</v>
      </c>
      <c r="N940">
        <f>Table8[[#This Row],[Shipped date]]-Table8[[#This Row],[order_date]]</f>
        <v>11</v>
      </c>
    </row>
    <row r="941" spans="1:14" x14ac:dyDescent="0.35">
      <c r="A941" s="3">
        <v>10604</v>
      </c>
      <c r="B941" s="12">
        <v>76</v>
      </c>
      <c r="C941" s="6">
        <v>18</v>
      </c>
      <c r="D941" s="9">
        <v>10</v>
      </c>
      <c r="E941" s="2" t="str">
        <f>_xlfn.XLOOKUP(B941,products[productID],products[productName],"Not available",0)</f>
        <v>Lakkaliköri</v>
      </c>
      <c r="F941">
        <f>_xlfn.XLOOKUP(B941,products[productID],products[categoryID],"Not found",0)</f>
        <v>1</v>
      </c>
      <c r="G941" t="str">
        <f>_xlfn.XLOOKUP(F941,categories[categoryID],categories[categoryName],"not found",0)</f>
        <v>Beverages</v>
      </c>
      <c r="H941" s="4">
        <f>Table8[[#This Row],[Unit_price]]*Table8[[#This Row],[Quantity_sold]]</f>
        <v>180</v>
      </c>
      <c r="I941" t="str">
        <f>_xlfn.XLOOKUP(Table8[[#This Row],[orderId]],orders[orderID],orders[customerID],"not seen",0)</f>
        <v>FURIB</v>
      </c>
      <c r="J941">
        <f>_xlfn.XLOOKUP(Table8[[#This Row],[orderId]],orders[orderID],orders[employeeID],"not found",0)</f>
        <v>1</v>
      </c>
      <c r="K941" t="str">
        <f>_xlfn.XLOOKUP(Table8[[#This Row],[Employee_id]],employees[employeeID],employees[employeeName],"Not found",0)</f>
        <v>Nancy Davolio</v>
      </c>
      <c r="L941" s="1">
        <f>_xlfn.XLOOKUP(Table8[[#This Row],[orderId]],orders[orderID],orders[orderDate],"not found",0)</f>
        <v>41838</v>
      </c>
      <c r="M941" s="1">
        <f>VLOOKUP(Table8[[#This Row],[orderId]],orders[],6,0)</f>
        <v>41849</v>
      </c>
      <c r="N941">
        <f>Table8[[#This Row],[Shipped date]]-Table8[[#This Row],[order_date]]</f>
        <v>11</v>
      </c>
    </row>
    <row r="942" spans="1:14" x14ac:dyDescent="0.35">
      <c r="A942" s="2">
        <v>10605</v>
      </c>
      <c r="B942" s="11">
        <v>16</v>
      </c>
      <c r="C942" s="5">
        <v>17.45</v>
      </c>
      <c r="D942" s="8">
        <v>30</v>
      </c>
      <c r="E942" s="2" t="str">
        <f>_xlfn.XLOOKUP(B942,products[productID],products[productName],"Not available",0)</f>
        <v>Pavlova</v>
      </c>
      <c r="F942">
        <f>_xlfn.XLOOKUP(B942,products[productID],products[categoryID],"Not found",0)</f>
        <v>3</v>
      </c>
      <c r="G942" t="str">
        <f>_xlfn.XLOOKUP(F942,categories[categoryID],categories[categoryName],"not found",0)</f>
        <v>Confections</v>
      </c>
      <c r="H942" s="4">
        <f>Table8[[#This Row],[Unit_price]]*Table8[[#This Row],[Quantity_sold]]</f>
        <v>523.5</v>
      </c>
      <c r="I942" t="str">
        <f>_xlfn.XLOOKUP(Table8[[#This Row],[orderId]],orders[orderID],orders[customerID],"not seen",0)</f>
        <v>MEREP</v>
      </c>
      <c r="J942">
        <f>_xlfn.XLOOKUP(Table8[[#This Row],[orderId]],orders[orderID],orders[employeeID],"not found",0)</f>
        <v>1</v>
      </c>
      <c r="K942" t="str">
        <f>_xlfn.XLOOKUP(Table8[[#This Row],[Employee_id]],employees[employeeID],employees[employeeName],"Not found",0)</f>
        <v>Nancy Davolio</v>
      </c>
      <c r="L942" s="1">
        <f>_xlfn.XLOOKUP(Table8[[#This Row],[orderId]],orders[orderID],orders[orderDate],"not found",0)</f>
        <v>41841</v>
      </c>
      <c r="M942" s="1">
        <f>VLOOKUP(Table8[[#This Row],[orderId]],orders[],6,0)</f>
        <v>41849</v>
      </c>
      <c r="N942">
        <f>Table8[[#This Row],[Shipped date]]-Table8[[#This Row],[order_date]]</f>
        <v>8</v>
      </c>
    </row>
    <row r="943" spans="1:14" x14ac:dyDescent="0.35">
      <c r="A943" s="3">
        <v>10605</v>
      </c>
      <c r="B943" s="12">
        <v>59</v>
      </c>
      <c r="C943" s="6">
        <v>55</v>
      </c>
      <c r="D943" s="9">
        <v>20</v>
      </c>
      <c r="E943" s="2" t="str">
        <f>_xlfn.XLOOKUP(B943,products[productID],products[productName],"Not available",0)</f>
        <v>Raclette Courdavault</v>
      </c>
      <c r="F943">
        <f>_xlfn.XLOOKUP(B943,products[productID],products[categoryID],"Not found",0)</f>
        <v>4</v>
      </c>
      <c r="G943" t="str">
        <f>_xlfn.XLOOKUP(F943,categories[categoryID],categories[categoryName],"not found",0)</f>
        <v>Dairy Products</v>
      </c>
      <c r="H943" s="4">
        <f>Table8[[#This Row],[Unit_price]]*Table8[[#This Row],[Quantity_sold]]</f>
        <v>1100</v>
      </c>
      <c r="I943" t="str">
        <f>_xlfn.XLOOKUP(Table8[[#This Row],[orderId]],orders[orderID],orders[customerID],"not seen",0)</f>
        <v>MEREP</v>
      </c>
      <c r="J943">
        <f>_xlfn.XLOOKUP(Table8[[#This Row],[orderId]],orders[orderID],orders[employeeID],"not found",0)</f>
        <v>1</v>
      </c>
      <c r="K943" t="str">
        <f>_xlfn.XLOOKUP(Table8[[#This Row],[Employee_id]],employees[employeeID],employees[employeeName],"Not found",0)</f>
        <v>Nancy Davolio</v>
      </c>
      <c r="L943" s="1">
        <f>_xlfn.XLOOKUP(Table8[[#This Row],[orderId]],orders[orderID],orders[orderDate],"not found",0)</f>
        <v>41841</v>
      </c>
      <c r="M943" s="1">
        <f>VLOOKUP(Table8[[#This Row],[orderId]],orders[],6,0)</f>
        <v>41849</v>
      </c>
      <c r="N943">
        <f>Table8[[#This Row],[Shipped date]]-Table8[[#This Row],[order_date]]</f>
        <v>8</v>
      </c>
    </row>
    <row r="944" spans="1:14" x14ac:dyDescent="0.35">
      <c r="A944" s="2">
        <v>10605</v>
      </c>
      <c r="B944" s="11">
        <v>60</v>
      </c>
      <c r="C944" s="5">
        <v>34</v>
      </c>
      <c r="D944" s="8">
        <v>70</v>
      </c>
      <c r="E944" s="2" t="str">
        <f>_xlfn.XLOOKUP(B944,products[productID],products[productName],"Not available",0)</f>
        <v>Camembert Pierrot</v>
      </c>
      <c r="F944">
        <f>_xlfn.XLOOKUP(B944,products[productID],products[categoryID],"Not found",0)</f>
        <v>4</v>
      </c>
      <c r="G944" t="str">
        <f>_xlfn.XLOOKUP(F944,categories[categoryID],categories[categoryName],"not found",0)</f>
        <v>Dairy Products</v>
      </c>
      <c r="H944" s="4">
        <f>Table8[[#This Row],[Unit_price]]*Table8[[#This Row],[Quantity_sold]]</f>
        <v>2380</v>
      </c>
      <c r="I944" t="str">
        <f>_xlfn.XLOOKUP(Table8[[#This Row],[orderId]],orders[orderID],orders[customerID],"not seen",0)</f>
        <v>MEREP</v>
      </c>
      <c r="J944">
        <f>_xlfn.XLOOKUP(Table8[[#This Row],[orderId]],orders[orderID],orders[employeeID],"not found",0)</f>
        <v>1</v>
      </c>
      <c r="K944" t="str">
        <f>_xlfn.XLOOKUP(Table8[[#This Row],[Employee_id]],employees[employeeID],employees[employeeName],"Not found",0)</f>
        <v>Nancy Davolio</v>
      </c>
      <c r="L944" s="1">
        <f>_xlfn.XLOOKUP(Table8[[#This Row],[orderId]],orders[orderID],orders[orderDate],"not found",0)</f>
        <v>41841</v>
      </c>
      <c r="M944" s="1">
        <f>VLOOKUP(Table8[[#This Row],[orderId]],orders[],6,0)</f>
        <v>41849</v>
      </c>
      <c r="N944">
        <f>Table8[[#This Row],[Shipped date]]-Table8[[#This Row],[order_date]]</f>
        <v>8</v>
      </c>
    </row>
    <row r="945" spans="1:14" x14ac:dyDescent="0.35">
      <c r="A945" s="3">
        <v>10605</v>
      </c>
      <c r="B945" s="12">
        <v>71</v>
      </c>
      <c r="C945" s="6">
        <v>21.5</v>
      </c>
      <c r="D945" s="9">
        <v>15</v>
      </c>
      <c r="E945" s="2" t="str">
        <f>_xlfn.XLOOKUP(B945,products[productID],products[productName],"Not available",0)</f>
        <v>Flotemysost</v>
      </c>
      <c r="F945">
        <f>_xlfn.XLOOKUP(B945,products[productID],products[categoryID],"Not found",0)</f>
        <v>4</v>
      </c>
      <c r="G945" t="str">
        <f>_xlfn.XLOOKUP(F945,categories[categoryID],categories[categoryName],"not found",0)</f>
        <v>Dairy Products</v>
      </c>
      <c r="H945" s="4">
        <f>Table8[[#This Row],[Unit_price]]*Table8[[#This Row],[Quantity_sold]]</f>
        <v>322.5</v>
      </c>
      <c r="I945" t="str">
        <f>_xlfn.XLOOKUP(Table8[[#This Row],[orderId]],orders[orderID],orders[customerID],"not seen",0)</f>
        <v>MEREP</v>
      </c>
      <c r="J945">
        <f>_xlfn.XLOOKUP(Table8[[#This Row],[orderId]],orders[orderID],orders[employeeID],"not found",0)</f>
        <v>1</v>
      </c>
      <c r="K945" t="str">
        <f>_xlfn.XLOOKUP(Table8[[#This Row],[Employee_id]],employees[employeeID],employees[employeeName],"Not found",0)</f>
        <v>Nancy Davolio</v>
      </c>
      <c r="L945" s="1">
        <f>_xlfn.XLOOKUP(Table8[[#This Row],[orderId]],orders[orderID],orders[orderDate],"not found",0)</f>
        <v>41841</v>
      </c>
      <c r="M945" s="1">
        <f>VLOOKUP(Table8[[#This Row],[orderId]],orders[],6,0)</f>
        <v>41849</v>
      </c>
      <c r="N945">
        <f>Table8[[#This Row],[Shipped date]]-Table8[[#This Row],[order_date]]</f>
        <v>8</v>
      </c>
    </row>
    <row r="946" spans="1:14" x14ac:dyDescent="0.35">
      <c r="A946" s="2">
        <v>10606</v>
      </c>
      <c r="B946" s="11">
        <v>4</v>
      </c>
      <c r="C946" s="5">
        <v>22</v>
      </c>
      <c r="D946" s="8">
        <v>20</v>
      </c>
      <c r="E946" s="2" t="str">
        <f>_xlfn.XLOOKUP(B946,products[productID],products[productName],"Not available",0)</f>
        <v>Chef Anton's Cajun Seasoning</v>
      </c>
      <c r="F946">
        <f>_xlfn.XLOOKUP(B946,products[productID],products[categoryID],"Not found",0)</f>
        <v>2</v>
      </c>
      <c r="G946" t="str">
        <f>_xlfn.XLOOKUP(F946,categories[categoryID],categories[categoryName],"not found",0)</f>
        <v>Condiments</v>
      </c>
      <c r="H946" s="4">
        <f>Table8[[#This Row],[Unit_price]]*Table8[[#This Row],[Quantity_sold]]</f>
        <v>440</v>
      </c>
      <c r="I946" t="str">
        <f>_xlfn.XLOOKUP(Table8[[#This Row],[orderId]],orders[orderID],orders[customerID],"not seen",0)</f>
        <v>TRADH</v>
      </c>
      <c r="J946">
        <f>_xlfn.XLOOKUP(Table8[[#This Row],[orderId]],orders[orderID],orders[employeeID],"not found",0)</f>
        <v>4</v>
      </c>
      <c r="K946" t="str">
        <f>_xlfn.XLOOKUP(Table8[[#This Row],[Employee_id]],employees[employeeID],employees[employeeName],"Not found",0)</f>
        <v>Margaret Peacock</v>
      </c>
      <c r="L946" s="1">
        <f>_xlfn.XLOOKUP(Table8[[#This Row],[orderId]],orders[orderID],orders[orderDate],"not found",0)</f>
        <v>41842</v>
      </c>
      <c r="M946" s="1">
        <f>VLOOKUP(Table8[[#This Row],[orderId]],orders[],6,0)</f>
        <v>41851</v>
      </c>
      <c r="N946">
        <f>Table8[[#This Row],[Shipped date]]-Table8[[#This Row],[order_date]]</f>
        <v>9</v>
      </c>
    </row>
    <row r="947" spans="1:14" x14ac:dyDescent="0.35">
      <c r="A947" s="3">
        <v>10606</v>
      </c>
      <c r="B947" s="12">
        <v>55</v>
      </c>
      <c r="C947" s="6">
        <v>24</v>
      </c>
      <c r="D947" s="9">
        <v>20</v>
      </c>
      <c r="E947" s="2" t="str">
        <f>_xlfn.XLOOKUP(B947,products[productID],products[productName],"Not available",0)</f>
        <v>Pâté chinois</v>
      </c>
      <c r="F947">
        <f>_xlfn.XLOOKUP(B947,products[productID],products[categoryID],"Not found",0)</f>
        <v>6</v>
      </c>
      <c r="G947" t="str">
        <f>_xlfn.XLOOKUP(F947,categories[categoryID],categories[categoryName],"not found",0)</f>
        <v>Meat &amp; Poultry</v>
      </c>
      <c r="H947" s="4">
        <f>Table8[[#This Row],[Unit_price]]*Table8[[#This Row],[Quantity_sold]]</f>
        <v>480</v>
      </c>
      <c r="I947" t="str">
        <f>_xlfn.XLOOKUP(Table8[[#This Row],[orderId]],orders[orderID],orders[customerID],"not seen",0)</f>
        <v>TRADH</v>
      </c>
      <c r="J947">
        <f>_xlfn.XLOOKUP(Table8[[#This Row],[orderId]],orders[orderID],orders[employeeID],"not found",0)</f>
        <v>4</v>
      </c>
      <c r="K947" t="str">
        <f>_xlfn.XLOOKUP(Table8[[#This Row],[Employee_id]],employees[employeeID],employees[employeeName],"Not found",0)</f>
        <v>Margaret Peacock</v>
      </c>
      <c r="L947" s="1">
        <f>_xlfn.XLOOKUP(Table8[[#This Row],[orderId]],orders[orderID],orders[orderDate],"not found",0)</f>
        <v>41842</v>
      </c>
      <c r="M947" s="1">
        <f>VLOOKUP(Table8[[#This Row],[orderId]],orders[],6,0)</f>
        <v>41851</v>
      </c>
      <c r="N947">
        <f>Table8[[#This Row],[Shipped date]]-Table8[[#This Row],[order_date]]</f>
        <v>9</v>
      </c>
    </row>
    <row r="948" spans="1:14" x14ac:dyDescent="0.35">
      <c r="A948" s="2">
        <v>10606</v>
      </c>
      <c r="B948" s="11">
        <v>62</v>
      </c>
      <c r="C948" s="5">
        <v>49.3</v>
      </c>
      <c r="D948" s="8">
        <v>10</v>
      </c>
      <c r="E948" s="2" t="str">
        <f>_xlfn.XLOOKUP(B948,products[productID],products[productName],"Not available",0)</f>
        <v>Tarte au sucre</v>
      </c>
      <c r="F948">
        <f>_xlfn.XLOOKUP(B948,products[productID],products[categoryID],"Not found",0)</f>
        <v>3</v>
      </c>
      <c r="G948" t="str">
        <f>_xlfn.XLOOKUP(F948,categories[categoryID],categories[categoryName],"not found",0)</f>
        <v>Confections</v>
      </c>
      <c r="H948" s="4">
        <f>Table8[[#This Row],[Unit_price]]*Table8[[#This Row],[Quantity_sold]]</f>
        <v>493</v>
      </c>
      <c r="I948" t="str">
        <f>_xlfn.XLOOKUP(Table8[[#This Row],[orderId]],orders[orderID],orders[customerID],"not seen",0)</f>
        <v>TRADH</v>
      </c>
      <c r="J948">
        <f>_xlfn.XLOOKUP(Table8[[#This Row],[orderId]],orders[orderID],orders[employeeID],"not found",0)</f>
        <v>4</v>
      </c>
      <c r="K948" t="str">
        <f>_xlfn.XLOOKUP(Table8[[#This Row],[Employee_id]],employees[employeeID],employees[employeeName],"Not found",0)</f>
        <v>Margaret Peacock</v>
      </c>
      <c r="L948" s="1">
        <f>_xlfn.XLOOKUP(Table8[[#This Row],[orderId]],orders[orderID],orders[orderDate],"not found",0)</f>
        <v>41842</v>
      </c>
      <c r="M948" s="1">
        <f>VLOOKUP(Table8[[#This Row],[orderId]],orders[],6,0)</f>
        <v>41851</v>
      </c>
      <c r="N948">
        <f>Table8[[#This Row],[Shipped date]]-Table8[[#This Row],[order_date]]</f>
        <v>9</v>
      </c>
    </row>
    <row r="949" spans="1:14" x14ac:dyDescent="0.35">
      <c r="A949" s="3">
        <v>10607</v>
      </c>
      <c r="B949" s="12">
        <v>7</v>
      </c>
      <c r="C949" s="6">
        <v>30</v>
      </c>
      <c r="D949" s="9">
        <v>45</v>
      </c>
      <c r="E949" s="2" t="str">
        <f>_xlfn.XLOOKUP(B949,products[productID],products[productName],"Not available",0)</f>
        <v>Uncle Bob's Organic Dried Pears</v>
      </c>
      <c r="F949">
        <f>_xlfn.XLOOKUP(B949,products[productID],products[categoryID],"Not found",0)</f>
        <v>7</v>
      </c>
      <c r="G949" t="str">
        <f>_xlfn.XLOOKUP(F949,categories[categoryID],categories[categoryName],"not found",0)</f>
        <v>Produce</v>
      </c>
      <c r="H949" s="4">
        <f>Table8[[#This Row],[Unit_price]]*Table8[[#This Row],[Quantity_sold]]</f>
        <v>1350</v>
      </c>
      <c r="I949" t="str">
        <f>_xlfn.XLOOKUP(Table8[[#This Row],[orderId]],orders[orderID],orders[customerID],"not seen",0)</f>
        <v>SAVEA</v>
      </c>
      <c r="J949">
        <f>_xlfn.XLOOKUP(Table8[[#This Row],[orderId]],orders[orderID],orders[employeeID],"not found",0)</f>
        <v>5</v>
      </c>
      <c r="K949" t="str">
        <f>_xlfn.XLOOKUP(Table8[[#This Row],[Employee_id]],employees[employeeID],employees[employeeName],"Not found",0)</f>
        <v>Steven Buchanan</v>
      </c>
      <c r="L949" s="1">
        <f>_xlfn.XLOOKUP(Table8[[#This Row],[orderId]],orders[orderID],orders[orderDate],"not found",0)</f>
        <v>41842</v>
      </c>
      <c r="M949" s="1">
        <f>VLOOKUP(Table8[[#This Row],[orderId]],orders[],6,0)</f>
        <v>41845</v>
      </c>
      <c r="N949">
        <f>Table8[[#This Row],[Shipped date]]-Table8[[#This Row],[order_date]]</f>
        <v>3</v>
      </c>
    </row>
    <row r="950" spans="1:14" x14ac:dyDescent="0.35">
      <c r="A950" s="2">
        <v>10607</v>
      </c>
      <c r="B950" s="11">
        <v>17</v>
      </c>
      <c r="C950" s="5">
        <v>39</v>
      </c>
      <c r="D950" s="8">
        <v>100</v>
      </c>
      <c r="E950" s="2" t="str">
        <f>_xlfn.XLOOKUP(B950,products[productID],products[productName],"Not available",0)</f>
        <v>Alice Mutton</v>
      </c>
      <c r="F950">
        <f>_xlfn.XLOOKUP(B950,products[productID],products[categoryID],"Not found",0)</f>
        <v>6</v>
      </c>
      <c r="G950" t="str">
        <f>_xlfn.XLOOKUP(F950,categories[categoryID],categories[categoryName],"not found",0)</f>
        <v>Meat &amp; Poultry</v>
      </c>
      <c r="H950" s="4">
        <f>Table8[[#This Row],[Unit_price]]*Table8[[#This Row],[Quantity_sold]]</f>
        <v>3900</v>
      </c>
      <c r="I950" t="str">
        <f>_xlfn.XLOOKUP(Table8[[#This Row],[orderId]],orders[orderID],orders[customerID],"not seen",0)</f>
        <v>SAVEA</v>
      </c>
      <c r="J950">
        <f>_xlfn.XLOOKUP(Table8[[#This Row],[orderId]],orders[orderID],orders[employeeID],"not found",0)</f>
        <v>5</v>
      </c>
      <c r="K950" t="str">
        <f>_xlfn.XLOOKUP(Table8[[#This Row],[Employee_id]],employees[employeeID],employees[employeeName],"Not found",0)</f>
        <v>Steven Buchanan</v>
      </c>
      <c r="L950" s="1">
        <f>_xlfn.XLOOKUP(Table8[[#This Row],[orderId]],orders[orderID],orders[orderDate],"not found",0)</f>
        <v>41842</v>
      </c>
      <c r="M950" s="1">
        <f>VLOOKUP(Table8[[#This Row],[orderId]],orders[],6,0)</f>
        <v>41845</v>
      </c>
      <c r="N950">
        <f>Table8[[#This Row],[Shipped date]]-Table8[[#This Row],[order_date]]</f>
        <v>3</v>
      </c>
    </row>
    <row r="951" spans="1:14" x14ac:dyDescent="0.35">
      <c r="A951" s="3">
        <v>10607</v>
      </c>
      <c r="B951" s="12">
        <v>33</v>
      </c>
      <c r="C951" s="6">
        <v>2.5</v>
      </c>
      <c r="D951" s="9">
        <v>14</v>
      </c>
      <c r="E951" s="2" t="str">
        <f>_xlfn.XLOOKUP(B951,products[productID],products[productName],"Not available",0)</f>
        <v>Geitost</v>
      </c>
      <c r="F951">
        <f>_xlfn.XLOOKUP(B951,products[productID],products[categoryID],"Not found",0)</f>
        <v>4</v>
      </c>
      <c r="G951" t="str">
        <f>_xlfn.XLOOKUP(F951,categories[categoryID],categories[categoryName],"not found",0)</f>
        <v>Dairy Products</v>
      </c>
      <c r="H951" s="4">
        <f>Table8[[#This Row],[Unit_price]]*Table8[[#This Row],[Quantity_sold]]</f>
        <v>35</v>
      </c>
      <c r="I951" t="str">
        <f>_xlfn.XLOOKUP(Table8[[#This Row],[orderId]],orders[orderID],orders[customerID],"not seen",0)</f>
        <v>SAVEA</v>
      </c>
      <c r="J951">
        <f>_xlfn.XLOOKUP(Table8[[#This Row],[orderId]],orders[orderID],orders[employeeID],"not found",0)</f>
        <v>5</v>
      </c>
      <c r="K951" t="str">
        <f>_xlfn.XLOOKUP(Table8[[#This Row],[Employee_id]],employees[employeeID],employees[employeeName],"Not found",0)</f>
        <v>Steven Buchanan</v>
      </c>
      <c r="L951" s="1">
        <f>_xlfn.XLOOKUP(Table8[[#This Row],[orderId]],orders[orderID],orders[orderDate],"not found",0)</f>
        <v>41842</v>
      </c>
      <c r="M951" s="1">
        <f>VLOOKUP(Table8[[#This Row],[orderId]],orders[],6,0)</f>
        <v>41845</v>
      </c>
      <c r="N951">
        <f>Table8[[#This Row],[Shipped date]]-Table8[[#This Row],[order_date]]</f>
        <v>3</v>
      </c>
    </row>
    <row r="952" spans="1:14" x14ac:dyDescent="0.35">
      <c r="A952" s="2">
        <v>10607</v>
      </c>
      <c r="B952" s="11">
        <v>40</v>
      </c>
      <c r="C952" s="5">
        <v>18.399999999999999</v>
      </c>
      <c r="D952" s="8">
        <v>42</v>
      </c>
      <c r="E952" s="2" t="str">
        <f>_xlfn.XLOOKUP(B952,products[productID],products[productName],"Not available",0)</f>
        <v>Boston Crab Meat</v>
      </c>
      <c r="F952">
        <f>_xlfn.XLOOKUP(B952,products[productID],products[categoryID],"Not found",0)</f>
        <v>8</v>
      </c>
      <c r="G952" t="str">
        <f>_xlfn.XLOOKUP(F952,categories[categoryID],categories[categoryName],"not found",0)</f>
        <v>Seafood</v>
      </c>
      <c r="H952" s="4">
        <f>Table8[[#This Row],[Unit_price]]*Table8[[#This Row],[Quantity_sold]]</f>
        <v>772.8</v>
      </c>
      <c r="I952" t="str">
        <f>_xlfn.XLOOKUP(Table8[[#This Row],[orderId]],orders[orderID],orders[customerID],"not seen",0)</f>
        <v>SAVEA</v>
      </c>
      <c r="J952">
        <f>_xlfn.XLOOKUP(Table8[[#This Row],[orderId]],orders[orderID],orders[employeeID],"not found",0)</f>
        <v>5</v>
      </c>
      <c r="K952" t="str">
        <f>_xlfn.XLOOKUP(Table8[[#This Row],[Employee_id]],employees[employeeID],employees[employeeName],"Not found",0)</f>
        <v>Steven Buchanan</v>
      </c>
      <c r="L952" s="1">
        <f>_xlfn.XLOOKUP(Table8[[#This Row],[orderId]],orders[orderID],orders[orderDate],"not found",0)</f>
        <v>41842</v>
      </c>
      <c r="M952" s="1">
        <f>VLOOKUP(Table8[[#This Row],[orderId]],orders[],6,0)</f>
        <v>41845</v>
      </c>
      <c r="N952">
        <f>Table8[[#This Row],[Shipped date]]-Table8[[#This Row],[order_date]]</f>
        <v>3</v>
      </c>
    </row>
    <row r="953" spans="1:14" x14ac:dyDescent="0.35">
      <c r="A953" s="3">
        <v>10607</v>
      </c>
      <c r="B953" s="12">
        <v>72</v>
      </c>
      <c r="C953" s="6">
        <v>34.799999999999997</v>
      </c>
      <c r="D953" s="9">
        <v>12</v>
      </c>
      <c r="E953" s="2" t="str">
        <f>_xlfn.XLOOKUP(B953,products[productID],products[productName],"Not available",0)</f>
        <v>Mozzarella di Giovanni</v>
      </c>
      <c r="F953">
        <f>_xlfn.XLOOKUP(B953,products[productID],products[categoryID],"Not found",0)</f>
        <v>4</v>
      </c>
      <c r="G953" t="str">
        <f>_xlfn.XLOOKUP(F953,categories[categoryID],categories[categoryName],"not found",0)</f>
        <v>Dairy Products</v>
      </c>
      <c r="H953" s="4">
        <f>Table8[[#This Row],[Unit_price]]*Table8[[#This Row],[Quantity_sold]]</f>
        <v>417.59999999999997</v>
      </c>
      <c r="I953" t="str">
        <f>_xlfn.XLOOKUP(Table8[[#This Row],[orderId]],orders[orderID],orders[customerID],"not seen",0)</f>
        <v>SAVEA</v>
      </c>
      <c r="J953">
        <f>_xlfn.XLOOKUP(Table8[[#This Row],[orderId]],orders[orderID],orders[employeeID],"not found",0)</f>
        <v>5</v>
      </c>
      <c r="K953" t="str">
        <f>_xlfn.XLOOKUP(Table8[[#This Row],[Employee_id]],employees[employeeID],employees[employeeName],"Not found",0)</f>
        <v>Steven Buchanan</v>
      </c>
      <c r="L953" s="1">
        <f>_xlfn.XLOOKUP(Table8[[#This Row],[orderId]],orders[orderID],orders[orderDate],"not found",0)</f>
        <v>41842</v>
      </c>
      <c r="M953" s="1">
        <f>VLOOKUP(Table8[[#This Row],[orderId]],orders[],6,0)</f>
        <v>41845</v>
      </c>
      <c r="N953">
        <f>Table8[[#This Row],[Shipped date]]-Table8[[#This Row],[order_date]]</f>
        <v>3</v>
      </c>
    </row>
    <row r="954" spans="1:14" x14ac:dyDescent="0.35">
      <c r="A954" s="2">
        <v>10608</v>
      </c>
      <c r="B954" s="11">
        <v>56</v>
      </c>
      <c r="C954" s="5">
        <v>38</v>
      </c>
      <c r="D954" s="8">
        <v>28</v>
      </c>
      <c r="E954" s="2" t="str">
        <f>_xlfn.XLOOKUP(B954,products[productID],products[productName],"Not available",0)</f>
        <v>Gnocchi di nonna Alice</v>
      </c>
      <c r="F954">
        <f>_xlfn.XLOOKUP(B954,products[productID],products[categoryID],"Not found",0)</f>
        <v>5</v>
      </c>
      <c r="G954" t="str">
        <f>_xlfn.XLOOKUP(F954,categories[categoryID],categories[categoryName],"not found",0)</f>
        <v>Grains &amp; Cereals</v>
      </c>
      <c r="H954" s="4">
        <f>Table8[[#This Row],[Unit_price]]*Table8[[#This Row],[Quantity_sold]]</f>
        <v>1064</v>
      </c>
      <c r="I954" t="str">
        <f>_xlfn.XLOOKUP(Table8[[#This Row],[orderId]],orders[orderID],orders[customerID],"not seen",0)</f>
        <v>TOMSP</v>
      </c>
      <c r="J954">
        <f>_xlfn.XLOOKUP(Table8[[#This Row],[orderId]],orders[orderID],orders[employeeID],"not found",0)</f>
        <v>4</v>
      </c>
      <c r="K954" t="str">
        <f>_xlfn.XLOOKUP(Table8[[#This Row],[Employee_id]],employees[employeeID],employees[employeeName],"Not found",0)</f>
        <v>Margaret Peacock</v>
      </c>
      <c r="L954" s="1">
        <f>_xlfn.XLOOKUP(Table8[[#This Row],[orderId]],orders[orderID],orders[orderDate],"not found",0)</f>
        <v>41843</v>
      </c>
      <c r="M954" s="1">
        <f>VLOOKUP(Table8[[#This Row],[orderId]],orders[],6,0)</f>
        <v>41852</v>
      </c>
      <c r="N954">
        <f>Table8[[#This Row],[Shipped date]]-Table8[[#This Row],[order_date]]</f>
        <v>9</v>
      </c>
    </row>
    <row r="955" spans="1:14" x14ac:dyDescent="0.35">
      <c r="A955" s="3">
        <v>10609</v>
      </c>
      <c r="B955" s="12">
        <v>1</v>
      </c>
      <c r="C955" s="6">
        <v>18</v>
      </c>
      <c r="D955" s="9">
        <v>3</v>
      </c>
      <c r="E955" s="2" t="str">
        <f>_xlfn.XLOOKUP(B955,products[productID],products[productName],"Not available",0)</f>
        <v>Chai</v>
      </c>
      <c r="F955">
        <f>_xlfn.XLOOKUP(B955,products[productID],products[categoryID],"Not found",0)</f>
        <v>1</v>
      </c>
      <c r="G955" t="str">
        <f>_xlfn.XLOOKUP(F955,categories[categoryID],categories[categoryName],"not found",0)</f>
        <v>Beverages</v>
      </c>
      <c r="H955" s="4">
        <f>Table8[[#This Row],[Unit_price]]*Table8[[#This Row],[Quantity_sold]]</f>
        <v>54</v>
      </c>
      <c r="I955" t="str">
        <f>_xlfn.XLOOKUP(Table8[[#This Row],[orderId]],orders[orderID],orders[customerID],"not seen",0)</f>
        <v>DUMON</v>
      </c>
      <c r="J955">
        <f>_xlfn.XLOOKUP(Table8[[#This Row],[orderId]],orders[orderID],orders[employeeID],"not found",0)</f>
        <v>7</v>
      </c>
      <c r="K955" t="str">
        <f>_xlfn.XLOOKUP(Table8[[#This Row],[Employee_id]],employees[employeeID],employees[employeeName],"Not found",0)</f>
        <v>Robert King</v>
      </c>
      <c r="L955" s="1">
        <f>_xlfn.XLOOKUP(Table8[[#This Row],[orderId]],orders[orderID],orders[orderDate],"not found",0)</f>
        <v>41844</v>
      </c>
      <c r="M955" s="1">
        <f>VLOOKUP(Table8[[#This Row],[orderId]],orders[],6,0)</f>
        <v>41850</v>
      </c>
      <c r="N955">
        <f>Table8[[#This Row],[Shipped date]]-Table8[[#This Row],[order_date]]</f>
        <v>6</v>
      </c>
    </row>
    <row r="956" spans="1:14" x14ac:dyDescent="0.35">
      <c r="A956" s="2">
        <v>10609</v>
      </c>
      <c r="B956" s="11">
        <v>10</v>
      </c>
      <c r="C956" s="5">
        <v>31</v>
      </c>
      <c r="D956" s="8">
        <v>10</v>
      </c>
      <c r="E956" s="2" t="str">
        <f>_xlfn.XLOOKUP(B956,products[productID],products[productName],"Not available",0)</f>
        <v>Ikura</v>
      </c>
      <c r="F956">
        <f>_xlfn.XLOOKUP(B956,products[productID],products[categoryID],"Not found",0)</f>
        <v>8</v>
      </c>
      <c r="G956" t="str">
        <f>_xlfn.XLOOKUP(F956,categories[categoryID],categories[categoryName],"not found",0)</f>
        <v>Seafood</v>
      </c>
      <c r="H956" s="4">
        <f>Table8[[#This Row],[Unit_price]]*Table8[[#This Row],[Quantity_sold]]</f>
        <v>310</v>
      </c>
      <c r="I956" t="str">
        <f>_xlfn.XLOOKUP(Table8[[#This Row],[orderId]],orders[orderID],orders[customerID],"not seen",0)</f>
        <v>DUMON</v>
      </c>
      <c r="J956">
        <f>_xlfn.XLOOKUP(Table8[[#This Row],[orderId]],orders[orderID],orders[employeeID],"not found",0)</f>
        <v>7</v>
      </c>
      <c r="K956" t="str">
        <f>_xlfn.XLOOKUP(Table8[[#This Row],[Employee_id]],employees[employeeID],employees[employeeName],"Not found",0)</f>
        <v>Robert King</v>
      </c>
      <c r="L956" s="1">
        <f>_xlfn.XLOOKUP(Table8[[#This Row],[orderId]],orders[orderID],orders[orderDate],"not found",0)</f>
        <v>41844</v>
      </c>
      <c r="M956" s="1">
        <f>VLOOKUP(Table8[[#This Row],[orderId]],orders[],6,0)</f>
        <v>41850</v>
      </c>
      <c r="N956">
        <f>Table8[[#This Row],[Shipped date]]-Table8[[#This Row],[order_date]]</f>
        <v>6</v>
      </c>
    </row>
    <row r="957" spans="1:14" x14ac:dyDescent="0.35">
      <c r="A957" s="3">
        <v>10609</v>
      </c>
      <c r="B957" s="12">
        <v>21</v>
      </c>
      <c r="C957" s="6">
        <v>10</v>
      </c>
      <c r="D957" s="9">
        <v>6</v>
      </c>
      <c r="E957" s="2" t="str">
        <f>_xlfn.XLOOKUP(B957,products[productID],products[productName],"Not available",0)</f>
        <v>Sir Rodney's Scones</v>
      </c>
      <c r="F957">
        <f>_xlfn.XLOOKUP(B957,products[productID],products[categoryID],"Not found",0)</f>
        <v>3</v>
      </c>
      <c r="G957" t="str">
        <f>_xlfn.XLOOKUP(F957,categories[categoryID],categories[categoryName],"not found",0)</f>
        <v>Confections</v>
      </c>
      <c r="H957" s="4">
        <f>Table8[[#This Row],[Unit_price]]*Table8[[#This Row],[Quantity_sold]]</f>
        <v>60</v>
      </c>
      <c r="I957" t="str">
        <f>_xlfn.XLOOKUP(Table8[[#This Row],[orderId]],orders[orderID],orders[customerID],"not seen",0)</f>
        <v>DUMON</v>
      </c>
      <c r="J957">
        <f>_xlfn.XLOOKUP(Table8[[#This Row],[orderId]],orders[orderID],orders[employeeID],"not found",0)</f>
        <v>7</v>
      </c>
      <c r="K957" t="str">
        <f>_xlfn.XLOOKUP(Table8[[#This Row],[Employee_id]],employees[employeeID],employees[employeeName],"Not found",0)</f>
        <v>Robert King</v>
      </c>
      <c r="L957" s="1">
        <f>_xlfn.XLOOKUP(Table8[[#This Row],[orderId]],orders[orderID],orders[orderDate],"not found",0)</f>
        <v>41844</v>
      </c>
      <c r="M957" s="1">
        <f>VLOOKUP(Table8[[#This Row],[orderId]],orders[],6,0)</f>
        <v>41850</v>
      </c>
      <c r="N957">
        <f>Table8[[#This Row],[Shipped date]]-Table8[[#This Row],[order_date]]</f>
        <v>6</v>
      </c>
    </row>
    <row r="958" spans="1:14" x14ac:dyDescent="0.35">
      <c r="A958" s="2">
        <v>10610</v>
      </c>
      <c r="B958" s="11">
        <v>36</v>
      </c>
      <c r="C958" s="5">
        <v>19</v>
      </c>
      <c r="D958" s="8">
        <v>21</v>
      </c>
      <c r="E958" s="2" t="str">
        <f>_xlfn.XLOOKUP(B958,products[productID],products[productName],"Not available",0)</f>
        <v>Inlagd Sill</v>
      </c>
      <c r="F958">
        <f>_xlfn.XLOOKUP(B958,products[productID],products[categoryID],"Not found",0)</f>
        <v>8</v>
      </c>
      <c r="G958" t="str">
        <f>_xlfn.XLOOKUP(F958,categories[categoryID],categories[categoryName],"not found",0)</f>
        <v>Seafood</v>
      </c>
      <c r="H958" s="4">
        <f>Table8[[#This Row],[Unit_price]]*Table8[[#This Row],[Quantity_sold]]</f>
        <v>399</v>
      </c>
      <c r="I958" t="str">
        <f>_xlfn.XLOOKUP(Table8[[#This Row],[orderId]],orders[orderID],orders[customerID],"not seen",0)</f>
        <v>LAMAI</v>
      </c>
      <c r="J958">
        <f>_xlfn.XLOOKUP(Table8[[#This Row],[orderId]],orders[orderID],orders[employeeID],"not found",0)</f>
        <v>8</v>
      </c>
      <c r="K958" t="str">
        <f>_xlfn.XLOOKUP(Table8[[#This Row],[Employee_id]],employees[employeeID],employees[employeeName],"Not found",0)</f>
        <v>Laura Callahan</v>
      </c>
      <c r="L958" s="1">
        <f>_xlfn.XLOOKUP(Table8[[#This Row],[orderId]],orders[orderID],orders[orderDate],"not found",0)</f>
        <v>41845</v>
      </c>
      <c r="M958" s="1">
        <f>VLOOKUP(Table8[[#This Row],[orderId]],orders[],6,0)</f>
        <v>41857</v>
      </c>
      <c r="N958">
        <f>Table8[[#This Row],[Shipped date]]-Table8[[#This Row],[order_date]]</f>
        <v>12</v>
      </c>
    </row>
    <row r="959" spans="1:14" x14ac:dyDescent="0.35">
      <c r="A959" s="3">
        <v>10611</v>
      </c>
      <c r="B959" s="12">
        <v>1</v>
      </c>
      <c r="C959" s="6">
        <v>18</v>
      </c>
      <c r="D959" s="9">
        <v>6</v>
      </c>
      <c r="E959" s="2" t="str">
        <f>_xlfn.XLOOKUP(B959,products[productID],products[productName],"Not available",0)</f>
        <v>Chai</v>
      </c>
      <c r="F959">
        <f>_xlfn.XLOOKUP(B959,products[productID],products[categoryID],"Not found",0)</f>
        <v>1</v>
      </c>
      <c r="G959" t="str">
        <f>_xlfn.XLOOKUP(F959,categories[categoryID],categories[categoryName],"not found",0)</f>
        <v>Beverages</v>
      </c>
      <c r="H959" s="4">
        <f>Table8[[#This Row],[Unit_price]]*Table8[[#This Row],[Quantity_sold]]</f>
        <v>108</v>
      </c>
      <c r="I959" t="str">
        <f>_xlfn.XLOOKUP(Table8[[#This Row],[orderId]],orders[orderID],orders[customerID],"not seen",0)</f>
        <v>WOLZA</v>
      </c>
      <c r="J959">
        <f>_xlfn.XLOOKUP(Table8[[#This Row],[orderId]],orders[orderID],orders[employeeID],"not found",0)</f>
        <v>6</v>
      </c>
      <c r="K959" t="str">
        <f>_xlfn.XLOOKUP(Table8[[#This Row],[Employee_id]],employees[employeeID],employees[employeeName],"Not found",0)</f>
        <v>Michael Suyama</v>
      </c>
      <c r="L959" s="1">
        <f>_xlfn.XLOOKUP(Table8[[#This Row],[orderId]],orders[orderID],orders[orderDate],"not found",0)</f>
        <v>41845</v>
      </c>
      <c r="M959" s="1">
        <f>VLOOKUP(Table8[[#This Row],[orderId]],orders[],6,0)</f>
        <v>41852</v>
      </c>
      <c r="N959">
        <f>Table8[[#This Row],[Shipped date]]-Table8[[#This Row],[order_date]]</f>
        <v>7</v>
      </c>
    </row>
    <row r="960" spans="1:14" x14ac:dyDescent="0.35">
      <c r="A960" s="2">
        <v>10611</v>
      </c>
      <c r="B960" s="11">
        <v>2</v>
      </c>
      <c r="C960" s="5">
        <v>19</v>
      </c>
      <c r="D960" s="8">
        <v>10</v>
      </c>
      <c r="E960" s="2" t="str">
        <f>_xlfn.XLOOKUP(B960,products[productID],products[productName],"Not available",0)</f>
        <v>Chang</v>
      </c>
      <c r="F960">
        <f>_xlfn.XLOOKUP(B960,products[productID],products[categoryID],"Not found",0)</f>
        <v>1</v>
      </c>
      <c r="G960" t="str">
        <f>_xlfn.XLOOKUP(F960,categories[categoryID],categories[categoryName],"not found",0)</f>
        <v>Beverages</v>
      </c>
      <c r="H960" s="4">
        <f>Table8[[#This Row],[Unit_price]]*Table8[[#This Row],[Quantity_sold]]</f>
        <v>190</v>
      </c>
      <c r="I960" t="str">
        <f>_xlfn.XLOOKUP(Table8[[#This Row],[orderId]],orders[orderID],orders[customerID],"not seen",0)</f>
        <v>WOLZA</v>
      </c>
      <c r="J960">
        <f>_xlfn.XLOOKUP(Table8[[#This Row],[orderId]],orders[orderID],orders[employeeID],"not found",0)</f>
        <v>6</v>
      </c>
      <c r="K960" t="str">
        <f>_xlfn.XLOOKUP(Table8[[#This Row],[Employee_id]],employees[employeeID],employees[employeeName],"Not found",0)</f>
        <v>Michael Suyama</v>
      </c>
      <c r="L960" s="1">
        <f>_xlfn.XLOOKUP(Table8[[#This Row],[orderId]],orders[orderID],orders[orderDate],"not found",0)</f>
        <v>41845</v>
      </c>
      <c r="M960" s="1">
        <f>VLOOKUP(Table8[[#This Row],[orderId]],orders[],6,0)</f>
        <v>41852</v>
      </c>
      <c r="N960">
        <f>Table8[[#This Row],[Shipped date]]-Table8[[#This Row],[order_date]]</f>
        <v>7</v>
      </c>
    </row>
    <row r="961" spans="1:14" x14ac:dyDescent="0.35">
      <c r="A961" s="3">
        <v>10611</v>
      </c>
      <c r="B961" s="12">
        <v>60</v>
      </c>
      <c r="C961" s="6">
        <v>34</v>
      </c>
      <c r="D961" s="9">
        <v>15</v>
      </c>
      <c r="E961" s="2" t="str">
        <f>_xlfn.XLOOKUP(B961,products[productID],products[productName],"Not available",0)</f>
        <v>Camembert Pierrot</v>
      </c>
      <c r="F961">
        <f>_xlfn.XLOOKUP(B961,products[productID],products[categoryID],"Not found",0)</f>
        <v>4</v>
      </c>
      <c r="G961" t="str">
        <f>_xlfn.XLOOKUP(F961,categories[categoryID],categories[categoryName],"not found",0)</f>
        <v>Dairy Products</v>
      </c>
      <c r="H961" s="4">
        <f>Table8[[#This Row],[Unit_price]]*Table8[[#This Row],[Quantity_sold]]</f>
        <v>510</v>
      </c>
      <c r="I961" t="str">
        <f>_xlfn.XLOOKUP(Table8[[#This Row],[orderId]],orders[orderID],orders[customerID],"not seen",0)</f>
        <v>WOLZA</v>
      </c>
      <c r="J961">
        <f>_xlfn.XLOOKUP(Table8[[#This Row],[orderId]],orders[orderID],orders[employeeID],"not found",0)</f>
        <v>6</v>
      </c>
      <c r="K961" t="str">
        <f>_xlfn.XLOOKUP(Table8[[#This Row],[Employee_id]],employees[employeeID],employees[employeeName],"Not found",0)</f>
        <v>Michael Suyama</v>
      </c>
      <c r="L961" s="1">
        <f>_xlfn.XLOOKUP(Table8[[#This Row],[orderId]],orders[orderID],orders[orderDate],"not found",0)</f>
        <v>41845</v>
      </c>
      <c r="M961" s="1">
        <f>VLOOKUP(Table8[[#This Row],[orderId]],orders[],6,0)</f>
        <v>41852</v>
      </c>
      <c r="N961">
        <f>Table8[[#This Row],[Shipped date]]-Table8[[#This Row],[order_date]]</f>
        <v>7</v>
      </c>
    </row>
    <row r="962" spans="1:14" x14ac:dyDescent="0.35">
      <c r="A962" s="2">
        <v>10612</v>
      </c>
      <c r="B962" s="11">
        <v>10</v>
      </c>
      <c r="C962" s="5">
        <v>31</v>
      </c>
      <c r="D962" s="8">
        <v>70</v>
      </c>
      <c r="E962" s="2" t="str">
        <f>_xlfn.XLOOKUP(B962,products[productID],products[productName],"Not available",0)</f>
        <v>Ikura</v>
      </c>
      <c r="F962">
        <f>_xlfn.XLOOKUP(B962,products[productID],products[categoryID],"Not found",0)</f>
        <v>8</v>
      </c>
      <c r="G962" t="str">
        <f>_xlfn.XLOOKUP(F962,categories[categoryID],categories[categoryName],"not found",0)</f>
        <v>Seafood</v>
      </c>
      <c r="H962" s="4">
        <f>Table8[[#This Row],[Unit_price]]*Table8[[#This Row],[Quantity_sold]]</f>
        <v>2170</v>
      </c>
      <c r="I962" t="str">
        <f>_xlfn.XLOOKUP(Table8[[#This Row],[orderId]],orders[orderID],orders[customerID],"not seen",0)</f>
        <v>SAVEA</v>
      </c>
      <c r="J962">
        <f>_xlfn.XLOOKUP(Table8[[#This Row],[orderId]],orders[orderID],orders[employeeID],"not found",0)</f>
        <v>1</v>
      </c>
      <c r="K962" t="str">
        <f>_xlfn.XLOOKUP(Table8[[#This Row],[Employee_id]],employees[employeeID],employees[employeeName],"Not found",0)</f>
        <v>Nancy Davolio</v>
      </c>
      <c r="L962" s="1">
        <f>_xlfn.XLOOKUP(Table8[[#This Row],[orderId]],orders[orderID],orders[orderDate],"not found",0)</f>
        <v>41848</v>
      </c>
      <c r="M962" s="1">
        <f>VLOOKUP(Table8[[#This Row],[orderId]],orders[],6,0)</f>
        <v>41852</v>
      </c>
      <c r="N962">
        <f>Table8[[#This Row],[Shipped date]]-Table8[[#This Row],[order_date]]</f>
        <v>4</v>
      </c>
    </row>
    <row r="963" spans="1:14" x14ac:dyDescent="0.35">
      <c r="A963" s="3">
        <v>10612</v>
      </c>
      <c r="B963" s="12">
        <v>36</v>
      </c>
      <c r="C963" s="6">
        <v>19</v>
      </c>
      <c r="D963" s="9">
        <v>55</v>
      </c>
      <c r="E963" s="2" t="str">
        <f>_xlfn.XLOOKUP(B963,products[productID],products[productName],"Not available",0)</f>
        <v>Inlagd Sill</v>
      </c>
      <c r="F963">
        <f>_xlfn.XLOOKUP(B963,products[productID],products[categoryID],"Not found",0)</f>
        <v>8</v>
      </c>
      <c r="G963" t="str">
        <f>_xlfn.XLOOKUP(F963,categories[categoryID],categories[categoryName],"not found",0)</f>
        <v>Seafood</v>
      </c>
      <c r="H963" s="4">
        <f>Table8[[#This Row],[Unit_price]]*Table8[[#This Row],[Quantity_sold]]</f>
        <v>1045</v>
      </c>
      <c r="I963" t="str">
        <f>_xlfn.XLOOKUP(Table8[[#This Row],[orderId]],orders[orderID],orders[customerID],"not seen",0)</f>
        <v>SAVEA</v>
      </c>
      <c r="J963">
        <f>_xlfn.XLOOKUP(Table8[[#This Row],[orderId]],orders[orderID],orders[employeeID],"not found",0)</f>
        <v>1</v>
      </c>
      <c r="K963" t="str">
        <f>_xlfn.XLOOKUP(Table8[[#This Row],[Employee_id]],employees[employeeID],employees[employeeName],"Not found",0)</f>
        <v>Nancy Davolio</v>
      </c>
      <c r="L963" s="1">
        <f>_xlfn.XLOOKUP(Table8[[#This Row],[orderId]],orders[orderID],orders[orderDate],"not found",0)</f>
        <v>41848</v>
      </c>
      <c r="M963" s="1">
        <f>VLOOKUP(Table8[[#This Row],[orderId]],orders[],6,0)</f>
        <v>41852</v>
      </c>
      <c r="N963">
        <f>Table8[[#This Row],[Shipped date]]-Table8[[#This Row],[order_date]]</f>
        <v>4</v>
      </c>
    </row>
    <row r="964" spans="1:14" x14ac:dyDescent="0.35">
      <c r="A964" s="2">
        <v>10612</v>
      </c>
      <c r="B964" s="11">
        <v>49</v>
      </c>
      <c r="C964" s="5">
        <v>20</v>
      </c>
      <c r="D964" s="8">
        <v>18</v>
      </c>
      <c r="E964" s="2" t="str">
        <f>_xlfn.XLOOKUP(B964,products[productID],products[productName],"Not available",0)</f>
        <v>Maxilaku</v>
      </c>
      <c r="F964">
        <f>_xlfn.XLOOKUP(B964,products[productID],products[categoryID],"Not found",0)</f>
        <v>3</v>
      </c>
      <c r="G964" t="str">
        <f>_xlfn.XLOOKUP(F964,categories[categoryID],categories[categoryName],"not found",0)</f>
        <v>Confections</v>
      </c>
      <c r="H964" s="4">
        <f>Table8[[#This Row],[Unit_price]]*Table8[[#This Row],[Quantity_sold]]</f>
        <v>360</v>
      </c>
      <c r="I964" t="str">
        <f>_xlfn.XLOOKUP(Table8[[#This Row],[orderId]],orders[orderID],orders[customerID],"not seen",0)</f>
        <v>SAVEA</v>
      </c>
      <c r="J964">
        <f>_xlfn.XLOOKUP(Table8[[#This Row],[orderId]],orders[orderID],orders[employeeID],"not found",0)</f>
        <v>1</v>
      </c>
      <c r="K964" t="str">
        <f>_xlfn.XLOOKUP(Table8[[#This Row],[Employee_id]],employees[employeeID],employees[employeeName],"Not found",0)</f>
        <v>Nancy Davolio</v>
      </c>
      <c r="L964" s="1">
        <f>_xlfn.XLOOKUP(Table8[[#This Row],[orderId]],orders[orderID],orders[orderDate],"not found",0)</f>
        <v>41848</v>
      </c>
      <c r="M964" s="1">
        <f>VLOOKUP(Table8[[#This Row],[orderId]],orders[],6,0)</f>
        <v>41852</v>
      </c>
      <c r="N964">
        <f>Table8[[#This Row],[Shipped date]]-Table8[[#This Row],[order_date]]</f>
        <v>4</v>
      </c>
    </row>
    <row r="965" spans="1:14" x14ac:dyDescent="0.35">
      <c r="A965" s="3">
        <v>10612</v>
      </c>
      <c r="B965" s="12">
        <v>60</v>
      </c>
      <c r="C965" s="6">
        <v>34</v>
      </c>
      <c r="D965" s="9">
        <v>40</v>
      </c>
      <c r="E965" s="2" t="str">
        <f>_xlfn.XLOOKUP(B965,products[productID],products[productName],"Not available",0)</f>
        <v>Camembert Pierrot</v>
      </c>
      <c r="F965">
        <f>_xlfn.XLOOKUP(B965,products[productID],products[categoryID],"Not found",0)</f>
        <v>4</v>
      </c>
      <c r="G965" t="str">
        <f>_xlfn.XLOOKUP(F965,categories[categoryID],categories[categoryName],"not found",0)</f>
        <v>Dairy Products</v>
      </c>
      <c r="H965" s="4">
        <f>Table8[[#This Row],[Unit_price]]*Table8[[#This Row],[Quantity_sold]]</f>
        <v>1360</v>
      </c>
      <c r="I965" t="str">
        <f>_xlfn.XLOOKUP(Table8[[#This Row],[orderId]],orders[orderID],orders[customerID],"not seen",0)</f>
        <v>SAVEA</v>
      </c>
      <c r="J965">
        <f>_xlfn.XLOOKUP(Table8[[#This Row],[orderId]],orders[orderID],orders[employeeID],"not found",0)</f>
        <v>1</v>
      </c>
      <c r="K965" t="str">
        <f>_xlfn.XLOOKUP(Table8[[#This Row],[Employee_id]],employees[employeeID],employees[employeeName],"Not found",0)</f>
        <v>Nancy Davolio</v>
      </c>
      <c r="L965" s="1">
        <f>_xlfn.XLOOKUP(Table8[[#This Row],[orderId]],orders[orderID],orders[orderDate],"not found",0)</f>
        <v>41848</v>
      </c>
      <c r="M965" s="1">
        <f>VLOOKUP(Table8[[#This Row],[orderId]],orders[],6,0)</f>
        <v>41852</v>
      </c>
      <c r="N965">
        <f>Table8[[#This Row],[Shipped date]]-Table8[[#This Row],[order_date]]</f>
        <v>4</v>
      </c>
    </row>
    <row r="966" spans="1:14" x14ac:dyDescent="0.35">
      <c r="A966" s="2">
        <v>10612</v>
      </c>
      <c r="B966" s="11">
        <v>76</v>
      </c>
      <c r="C966" s="5">
        <v>18</v>
      </c>
      <c r="D966" s="8">
        <v>80</v>
      </c>
      <c r="E966" s="2" t="str">
        <f>_xlfn.XLOOKUP(B966,products[productID],products[productName],"Not available",0)</f>
        <v>Lakkaliköri</v>
      </c>
      <c r="F966">
        <f>_xlfn.XLOOKUP(B966,products[productID],products[categoryID],"Not found",0)</f>
        <v>1</v>
      </c>
      <c r="G966" t="str">
        <f>_xlfn.XLOOKUP(F966,categories[categoryID],categories[categoryName],"not found",0)</f>
        <v>Beverages</v>
      </c>
      <c r="H966" s="4">
        <f>Table8[[#This Row],[Unit_price]]*Table8[[#This Row],[Quantity_sold]]</f>
        <v>1440</v>
      </c>
      <c r="I966" t="str">
        <f>_xlfn.XLOOKUP(Table8[[#This Row],[orderId]],orders[orderID],orders[customerID],"not seen",0)</f>
        <v>SAVEA</v>
      </c>
      <c r="J966">
        <f>_xlfn.XLOOKUP(Table8[[#This Row],[orderId]],orders[orderID],orders[employeeID],"not found",0)</f>
        <v>1</v>
      </c>
      <c r="K966" t="str">
        <f>_xlfn.XLOOKUP(Table8[[#This Row],[Employee_id]],employees[employeeID],employees[employeeName],"Not found",0)</f>
        <v>Nancy Davolio</v>
      </c>
      <c r="L966" s="1">
        <f>_xlfn.XLOOKUP(Table8[[#This Row],[orderId]],orders[orderID],orders[orderDate],"not found",0)</f>
        <v>41848</v>
      </c>
      <c r="M966" s="1">
        <f>VLOOKUP(Table8[[#This Row],[orderId]],orders[],6,0)</f>
        <v>41852</v>
      </c>
      <c r="N966">
        <f>Table8[[#This Row],[Shipped date]]-Table8[[#This Row],[order_date]]</f>
        <v>4</v>
      </c>
    </row>
    <row r="967" spans="1:14" x14ac:dyDescent="0.35">
      <c r="A967" s="3">
        <v>10613</v>
      </c>
      <c r="B967" s="12">
        <v>13</v>
      </c>
      <c r="C967" s="6">
        <v>6</v>
      </c>
      <c r="D967" s="9">
        <v>8</v>
      </c>
      <c r="E967" s="2" t="str">
        <f>_xlfn.XLOOKUP(B967,products[productID],products[productName],"Not available",0)</f>
        <v>Konbu</v>
      </c>
      <c r="F967">
        <f>_xlfn.XLOOKUP(B967,products[productID],products[categoryID],"Not found",0)</f>
        <v>8</v>
      </c>
      <c r="G967" t="str">
        <f>_xlfn.XLOOKUP(F967,categories[categoryID],categories[categoryName],"not found",0)</f>
        <v>Seafood</v>
      </c>
      <c r="H967" s="4">
        <f>Table8[[#This Row],[Unit_price]]*Table8[[#This Row],[Quantity_sold]]</f>
        <v>48</v>
      </c>
      <c r="I967" t="str">
        <f>_xlfn.XLOOKUP(Table8[[#This Row],[orderId]],orders[orderID],orders[customerID],"not seen",0)</f>
        <v>HILAA</v>
      </c>
      <c r="J967">
        <f>_xlfn.XLOOKUP(Table8[[#This Row],[orderId]],orders[orderID],orders[employeeID],"not found",0)</f>
        <v>4</v>
      </c>
      <c r="K967" t="str">
        <f>_xlfn.XLOOKUP(Table8[[#This Row],[Employee_id]],employees[employeeID],employees[employeeName],"Not found",0)</f>
        <v>Margaret Peacock</v>
      </c>
      <c r="L967" s="1">
        <f>_xlfn.XLOOKUP(Table8[[#This Row],[orderId]],orders[orderID],orders[orderDate],"not found",0)</f>
        <v>41849</v>
      </c>
      <c r="M967" s="1">
        <f>VLOOKUP(Table8[[#This Row],[orderId]],orders[],6,0)</f>
        <v>41852</v>
      </c>
      <c r="N967">
        <f>Table8[[#This Row],[Shipped date]]-Table8[[#This Row],[order_date]]</f>
        <v>3</v>
      </c>
    </row>
    <row r="968" spans="1:14" x14ac:dyDescent="0.35">
      <c r="A968" s="2">
        <v>10613</v>
      </c>
      <c r="B968" s="11">
        <v>75</v>
      </c>
      <c r="C968" s="5">
        <v>7.75</v>
      </c>
      <c r="D968" s="8">
        <v>40</v>
      </c>
      <c r="E968" s="2" t="str">
        <f>_xlfn.XLOOKUP(B968,products[productID],products[productName],"Not available",0)</f>
        <v>Rhönbräu Klosterbier</v>
      </c>
      <c r="F968">
        <f>_xlfn.XLOOKUP(B968,products[productID],products[categoryID],"Not found",0)</f>
        <v>1</v>
      </c>
      <c r="G968" t="str">
        <f>_xlfn.XLOOKUP(F968,categories[categoryID],categories[categoryName],"not found",0)</f>
        <v>Beverages</v>
      </c>
      <c r="H968" s="4">
        <f>Table8[[#This Row],[Unit_price]]*Table8[[#This Row],[Quantity_sold]]</f>
        <v>310</v>
      </c>
      <c r="I968" t="str">
        <f>_xlfn.XLOOKUP(Table8[[#This Row],[orderId]],orders[orderID],orders[customerID],"not seen",0)</f>
        <v>HILAA</v>
      </c>
      <c r="J968">
        <f>_xlfn.XLOOKUP(Table8[[#This Row],[orderId]],orders[orderID],orders[employeeID],"not found",0)</f>
        <v>4</v>
      </c>
      <c r="K968" t="str">
        <f>_xlfn.XLOOKUP(Table8[[#This Row],[Employee_id]],employees[employeeID],employees[employeeName],"Not found",0)</f>
        <v>Margaret Peacock</v>
      </c>
      <c r="L968" s="1">
        <f>_xlfn.XLOOKUP(Table8[[#This Row],[orderId]],orders[orderID],orders[orderDate],"not found",0)</f>
        <v>41849</v>
      </c>
      <c r="M968" s="1">
        <f>VLOOKUP(Table8[[#This Row],[orderId]],orders[],6,0)</f>
        <v>41852</v>
      </c>
      <c r="N968">
        <f>Table8[[#This Row],[Shipped date]]-Table8[[#This Row],[order_date]]</f>
        <v>3</v>
      </c>
    </row>
    <row r="969" spans="1:14" x14ac:dyDescent="0.35">
      <c r="A969" s="3">
        <v>10614</v>
      </c>
      <c r="B969" s="12">
        <v>11</v>
      </c>
      <c r="C969" s="6">
        <v>21</v>
      </c>
      <c r="D969" s="9">
        <v>14</v>
      </c>
      <c r="E969" s="2" t="str">
        <f>_xlfn.XLOOKUP(B969,products[productID],products[productName],"Not available",0)</f>
        <v>Queso Cabrales</v>
      </c>
      <c r="F969">
        <f>_xlfn.XLOOKUP(B969,products[productID],products[categoryID],"Not found",0)</f>
        <v>4</v>
      </c>
      <c r="G969" t="str">
        <f>_xlfn.XLOOKUP(F969,categories[categoryID],categories[categoryName],"not found",0)</f>
        <v>Dairy Products</v>
      </c>
      <c r="H969" s="4">
        <f>Table8[[#This Row],[Unit_price]]*Table8[[#This Row],[Quantity_sold]]</f>
        <v>294</v>
      </c>
      <c r="I969" t="str">
        <f>_xlfn.XLOOKUP(Table8[[#This Row],[orderId]],orders[orderID],orders[customerID],"not seen",0)</f>
        <v>BLAUS</v>
      </c>
      <c r="J969">
        <f>_xlfn.XLOOKUP(Table8[[#This Row],[orderId]],orders[orderID],orders[employeeID],"not found",0)</f>
        <v>8</v>
      </c>
      <c r="K969" t="str">
        <f>_xlfn.XLOOKUP(Table8[[#This Row],[Employee_id]],employees[employeeID],employees[employeeName],"Not found",0)</f>
        <v>Laura Callahan</v>
      </c>
      <c r="L969" s="1">
        <f>_xlfn.XLOOKUP(Table8[[#This Row],[orderId]],orders[orderID],orders[orderDate],"not found",0)</f>
        <v>41849</v>
      </c>
      <c r="M969" s="1">
        <f>VLOOKUP(Table8[[#This Row],[orderId]],orders[],6,0)</f>
        <v>41852</v>
      </c>
      <c r="N969">
        <f>Table8[[#This Row],[Shipped date]]-Table8[[#This Row],[order_date]]</f>
        <v>3</v>
      </c>
    </row>
    <row r="970" spans="1:14" x14ac:dyDescent="0.35">
      <c r="A970" s="2">
        <v>10614</v>
      </c>
      <c r="B970" s="11">
        <v>21</v>
      </c>
      <c r="C970" s="5">
        <v>10</v>
      </c>
      <c r="D970" s="8">
        <v>8</v>
      </c>
      <c r="E970" s="2" t="str">
        <f>_xlfn.XLOOKUP(B970,products[productID],products[productName],"Not available",0)</f>
        <v>Sir Rodney's Scones</v>
      </c>
      <c r="F970">
        <f>_xlfn.XLOOKUP(B970,products[productID],products[categoryID],"Not found",0)</f>
        <v>3</v>
      </c>
      <c r="G970" t="str">
        <f>_xlfn.XLOOKUP(F970,categories[categoryID],categories[categoryName],"not found",0)</f>
        <v>Confections</v>
      </c>
      <c r="H970" s="4">
        <f>Table8[[#This Row],[Unit_price]]*Table8[[#This Row],[Quantity_sold]]</f>
        <v>80</v>
      </c>
      <c r="I970" t="str">
        <f>_xlfn.XLOOKUP(Table8[[#This Row],[orderId]],orders[orderID],orders[customerID],"not seen",0)</f>
        <v>BLAUS</v>
      </c>
      <c r="J970">
        <f>_xlfn.XLOOKUP(Table8[[#This Row],[orderId]],orders[orderID],orders[employeeID],"not found",0)</f>
        <v>8</v>
      </c>
      <c r="K970" t="str">
        <f>_xlfn.XLOOKUP(Table8[[#This Row],[Employee_id]],employees[employeeID],employees[employeeName],"Not found",0)</f>
        <v>Laura Callahan</v>
      </c>
      <c r="L970" s="1">
        <f>_xlfn.XLOOKUP(Table8[[#This Row],[orderId]],orders[orderID],orders[orderDate],"not found",0)</f>
        <v>41849</v>
      </c>
      <c r="M970" s="1">
        <f>VLOOKUP(Table8[[#This Row],[orderId]],orders[],6,0)</f>
        <v>41852</v>
      </c>
      <c r="N970">
        <f>Table8[[#This Row],[Shipped date]]-Table8[[#This Row],[order_date]]</f>
        <v>3</v>
      </c>
    </row>
    <row r="971" spans="1:14" x14ac:dyDescent="0.35">
      <c r="A971" s="3">
        <v>10614</v>
      </c>
      <c r="B971" s="12">
        <v>39</v>
      </c>
      <c r="C971" s="6">
        <v>18</v>
      </c>
      <c r="D971" s="9">
        <v>5</v>
      </c>
      <c r="E971" s="2" t="str">
        <f>_xlfn.XLOOKUP(B971,products[productID],products[productName],"Not available",0)</f>
        <v>Chartreuse verte</v>
      </c>
      <c r="F971">
        <f>_xlfn.XLOOKUP(B971,products[productID],products[categoryID],"Not found",0)</f>
        <v>1</v>
      </c>
      <c r="G971" t="str">
        <f>_xlfn.XLOOKUP(F971,categories[categoryID],categories[categoryName],"not found",0)</f>
        <v>Beverages</v>
      </c>
      <c r="H971" s="4">
        <f>Table8[[#This Row],[Unit_price]]*Table8[[#This Row],[Quantity_sold]]</f>
        <v>90</v>
      </c>
      <c r="I971" t="str">
        <f>_xlfn.XLOOKUP(Table8[[#This Row],[orderId]],orders[orderID],orders[customerID],"not seen",0)</f>
        <v>BLAUS</v>
      </c>
      <c r="J971">
        <f>_xlfn.XLOOKUP(Table8[[#This Row],[orderId]],orders[orderID],orders[employeeID],"not found",0)</f>
        <v>8</v>
      </c>
      <c r="K971" t="str">
        <f>_xlfn.XLOOKUP(Table8[[#This Row],[Employee_id]],employees[employeeID],employees[employeeName],"Not found",0)</f>
        <v>Laura Callahan</v>
      </c>
      <c r="L971" s="1">
        <f>_xlfn.XLOOKUP(Table8[[#This Row],[orderId]],orders[orderID],orders[orderDate],"not found",0)</f>
        <v>41849</v>
      </c>
      <c r="M971" s="1">
        <f>VLOOKUP(Table8[[#This Row],[orderId]],orders[],6,0)</f>
        <v>41852</v>
      </c>
      <c r="N971">
        <f>Table8[[#This Row],[Shipped date]]-Table8[[#This Row],[order_date]]</f>
        <v>3</v>
      </c>
    </row>
    <row r="972" spans="1:14" x14ac:dyDescent="0.35">
      <c r="A972" s="2">
        <v>10615</v>
      </c>
      <c r="B972" s="11">
        <v>55</v>
      </c>
      <c r="C972" s="5">
        <v>24</v>
      </c>
      <c r="D972" s="8">
        <v>5</v>
      </c>
      <c r="E972" s="2" t="str">
        <f>_xlfn.XLOOKUP(B972,products[productID],products[productName],"Not available",0)</f>
        <v>Pâté chinois</v>
      </c>
      <c r="F972">
        <f>_xlfn.XLOOKUP(B972,products[productID],products[categoryID],"Not found",0)</f>
        <v>6</v>
      </c>
      <c r="G972" t="str">
        <f>_xlfn.XLOOKUP(F972,categories[categoryID],categories[categoryName],"not found",0)</f>
        <v>Meat &amp; Poultry</v>
      </c>
      <c r="H972" s="4">
        <f>Table8[[#This Row],[Unit_price]]*Table8[[#This Row],[Quantity_sold]]</f>
        <v>120</v>
      </c>
      <c r="I972" t="str">
        <f>_xlfn.XLOOKUP(Table8[[#This Row],[orderId]],orders[orderID],orders[customerID],"not seen",0)</f>
        <v>WILMK</v>
      </c>
      <c r="J972">
        <f>_xlfn.XLOOKUP(Table8[[#This Row],[orderId]],orders[orderID],orders[employeeID],"not found",0)</f>
        <v>2</v>
      </c>
      <c r="K972" t="str">
        <f>_xlfn.XLOOKUP(Table8[[#This Row],[Employee_id]],employees[employeeID],employees[employeeName],"Not found",0)</f>
        <v>Andrew Fuller</v>
      </c>
      <c r="L972" s="1">
        <f>_xlfn.XLOOKUP(Table8[[#This Row],[orderId]],orders[orderID],orders[orderDate],"not found",0)</f>
        <v>41850</v>
      </c>
      <c r="M972" s="1">
        <f>VLOOKUP(Table8[[#This Row],[orderId]],orders[],6,0)</f>
        <v>41857</v>
      </c>
      <c r="N972">
        <f>Table8[[#This Row],[Shipped date]]-Table8[[#This Row],[order_date]]</f>
        <v>7</v>
      </c>
    </row>
    <row r="973" spans="1:14" x14ac:dyDescent="0.35">
      <c r="A973" s="3">
        <v>10616</v>
      </c>
      <c r="B973" s="12">
        <v>38</v>
      </c>
      <c r="C973" s="6">
        <v>263.5</v>
      </c>
      <c r="D973" s="9">
        <v>15</v>
      </c>
      <c r="E973" s="2" t="str">
        <f>_xlfn.XLOOKUP(B973,products[productID],products[productName],"Not available",0)</f>
        <v>Côte de Blaye</v>
      </c>
      <c r="F973">
        <f>_xlfn.XLOOKUP(B973,products[productID],products[categoryID],"Not found",0)</f>
        <v>1</v>
      </c>
      <c r="G973" t="str">
        <f>_xlfn.XLOOKUP(F973,categories[categoryID],categories[categoryName],"not found",0)</f>
        <v>Beverages</v>
      </c>
      <c r="H973" s="4">
        <f>Table8[[#This Row],[Unit_price]]*Table8[[#This Row],[Quantity_sold]]</f>
        <v>3952.5</v>
      </c>
      <c r="I973" t="str">
        <f>_xlfn.XLOOKUP(Table8[[#This Row],[orderId]],orders[orderID],orders[customerID],"not seen",0)</f>
        <v>GREAL</v>
      </c>
      <c r="J973">
        <f>_xlfn.XLOOKUP(Table8[[#This Row],[orderId]],orders[orderID],orders[employeeID],"not found",0)</f>
        <v>1</v>
      </c>
      <c r="K973" t="str">
        <f>_xlfn.XLOOKUP(Table8[[#This Row],[Employee_id]],employees[employeeID],employees[employeeName],"Not found",0)</f>
        <v>Nancy Davolio</v>
      </c>
      <c r="L973" s="1">
        <f>_xlfn.XLOOKUP(Table8[[#This Row],[orderId]],orders[orderID],orders[orderDate],"not found",0)</f>
        <v>41851</v>
      </c>
      <c r="M973" s="1">
        <f>VLOOKUP(Table8[[#This Row],[orderId]],orders[],6,0)</f>
        <v>41856</v>
      </c>
      <c r="N973">
        <f>Table8[[#This Row],[Shipped date]]-Table8[[#This Row],[order_date]]</f>
        <v>5</v>
      </c>
    </row>
    <row r="974" spans="1:14" x14ac:dyDescent="0.35">
      <c r="A974" s="2">
        <v>10616</v>
      </c>
      <c r="B974" s="11">
        <v>56</v>
      </c>
      <c r="C974" s="5">
        <v>38</v>
      </c>
      <c r="D974" s="8">
        <v>14</v>
      </c>
      <c r="E974" s="2" t="str">
        <f>_xlfn.XLOOKUP(B974,products[productID],products[productName],"Not available",0)</f>
        <v>Gnocchi di nonna Alice</v>
      </c>
      <c r="F974">
        <f>_xlfn.XLOOKUP(B974,products[productID],products[categoryID],"Not found",0)</f>
        <v>5</v>
      </c>
      <c r="G974" t="str">
        <f>_xlfn.XLOOKUP(F974,categories[categoryID],categories[categoryName],"not found",0)</f>
        <v>Grains &amp; Cereals</v>
      </c>
      <c r="H974" s="4">
        <f>Table8[[#This Row],[Unit_price]]*Table8[[#This Row],[Quantity_sold]]</f>
        <v>532</v>
      </c>
      <c r="I974" t="str">
        <f>_xlfn.XLOOKUP(Table8[[#This Row],[orderId]],orders[orderID],orders[customerID],"not seen",0)</f>
        <v>GREAL</v>
      </c>
      <c r="J974">
        <f>_xlfn.XLOOKUP(Table8[[#This Row],[orderId]],orders[orderID],orders[employeeID],"not found",0)</f>
        <v>1</v>
      </c>
      <c r="K974" t="str">
        <f>_xlfn.XLOOKUP(Table8[[#This Row],[Employee_id]],employees[employeeID],employees[employeeName],"Not found",0)</f>
        <v>Nancy Davolio</v>
      </c>
      <c r="L974" s="1">
        <f>_xlfn.XLOOKUP(Table8[[#This Row],[orderId]],orders[orderID],orders[orderDate],"not found",0)</f>
        <v>41851</v>
      </c>
      <c r="M974" s="1">
        <f>VLOOKUP(Table8[[#This Row],[orderId]],orders[],6,0)</f>
        <v>41856</v>
      </c>
      <c r="N974">
        <f>Table8[[#This Row],[Shipped date]]-Table8[[#This Row],[order_date]]</f>
        <v>5</v>
      </c>
    </row>
    <row r="975" spans="1:14" x14ac:dyDescent="0.35">
      <c r="A975" s="3">
        <v>10616</v>
      </c>
      <c r="B975" s="12">
        <v>70</v>
      </c>
      <c r="C975" s="6">
        <v>15</v>
      </c>
      <c r="D975" s="9">
        <v>15</v>
      </c>
      <c r="E975" s="2" t="str">
        <f>_xlfn.XLOOKUP(B975,products[productID],products[productName],"Not available",0)</f>
        <v>Outback Lager</v>
      </c>
      <c r="F975">
        <f>_xlfn.XLOOKUP(B975,products[productID],products[categoryID],"Not found",0)</f>
        <v>1</v>
      </c>
      <c r="G975" t="str">
        <f>_xlfn.XLOOKUP(F975,categories[categoryID],categories[categoryName],"not found",0)</f>
        <v>Beverages</v>
      </c>
      <c r="H975" s="4">
        <f>Table8[[#This Row],[Unit_price]]*Table8[[#This Row],[Quantity_sold]]</f>
        <v>225</v>
      </c>
      <c r="I975" t="str">
        <f>_xlfn.XLOOKUP(Table8[[#This Row],[orderId]],orders[orderID],orders[customerID],"not seen",0)</f>
        <v>GREAL</v>
      </c>
      <c r="J975">
        <f>_xlfn.XLOOKUP(Table8[[#This Row],[orderId]],orders[orderID],orders[employeeID],"not found",0)</f>
        <v>1</v>
      </c>
      <c r="K975" t="str">
        <f>_xlfn.XLOOKUP(Table8[[#This Row],[Employee_id]],employees[employeeID],employees[employeeName],"Not found",0)</f>
        <v>Nancy Davolio</v>
      </c>
      <c r="L975" s="1">
        <f>_xlfn.XLOOKUP(Table8[[#This Row],[orderId]],orders[orderID],orders[orderDate],"not found",0)</f>
        <v>41851</v>
      </c>
      <c r="M975" s="1">
        <f>VLOOKUP(Table8[[#This Row],[orderId]],orders[],6,0)</f>
        <v>41856</v>
      </c>
      <c r="N975">
        <f>Table8[[#This Row],[Shipped date]]-Table8[[#This Row],[order_date]]</f>
        <v>5</v>
      </c>
    </row>
    <row r="976" spans="1:14" x14ac:dyDescent="0.35">
      <c r="A976" s="2">
        <v>10616</v>
      </c>
      <c r="B976" s="11">
        <v>71</v>
      </c>
      <c r="C976" s="5">
        <v>21.5</v>
      </c>
      <c r="D976" s="8">
        <v>15</v>
      </c>
      <c r="E976" s="2" t="str">
        <f>_xlfn.XLOOKUP(B976,products[productID],products[productName],"Not available",0)</f>
        <v>Flotemysost</v>
      </c>
      <c r="F976">
        <f>_xlfn.XLOOKUP(B976,products[productID],products[categoryID],"Not found",0)</f>
        <v>4</v>
      </c>
      <c r="G976" t="str">
        <f>_xlfn.XLOOKUP(F976,categories[categoryID],categories[categoryName],"not found",0)</f>
        <v>Dairy Products</v>
      </c>
      <c r="H976" s="4">
        <f>Table8[[#This Row],[Unit_price]]*Table8[[#This Row],[Quantity_sold]]</f>
        <v>322.5</v>
      </c>
      <c r="I976" t="str">
        <f>_xlfn.XLOOKUP(Table8[[#This Row],[orderId]],orders[orderID],orders[customerID],"not seen",0)</f>
        <v>GREAL</v>
      </c>
      <c r="J976">
        <f>_xlfn.XLOOKUP(Table8[[#This Row],[orderId]],orders[orderID],orders[employeeID],"not found",0)</f>
        <v>1</v>
      </c>
      <c r="K976" t="str">
        <f>_xlfn.XLOOKUP(Table8[[#This Row],[Employee_id]],employees[employeeID],employees[employeeName],"Not found",0)</f>
        <v>Nancy Davolio</v>
      </c>
      <c r="L976" s="1">
        <f>_xlfn.XLOOKUP(Table8[[#This Row],[orderId]],orders[orderID],orders[orderDate],"not found",0)</f>
        <v>41851</v>
      </c>
      <c r="M976" s="1">
        <f>VLOOKUP(Table8[[#This Row],[orderId]],orders[],6,0)</f>
        <v>41856</v>
      </c>
      <c r="N976">
        <f>Table8[[#This Row],[Shipped date]]-Table8[[#This Row],[order_date]]</f>
        <v>5</v>
      </c>
    </row>
    <row r="977" spans="1:14" x14ac:dyDescent="0.35">
      <c r="A977" s="3">
        <v>10617</v>
      </c>
      <c r="B977" s="12">
        <v>59</v>
      </c>
      <c r="C977" s="6">
        <v>55</v>
      </c>
      <c r="D977" s="9">
        <v>30</v>
      </c>
      <c r="E977" s="2" t="str">
        <f>_xlfn.XLOOKUP(B977,products[productID],products[productName],"Not available",0)</f>
        <v>Raclette Courdavault</v>
      </c>
      <c r="F977">
        <f>_xlfn.XLOOKUP(B977,products[productID],products[categoryID],"Not found",0)</f>
        <v>4</v>
      </c>
      <c r="G977" t="str">
        <f>_xlfn.XLOOKUP(F977,categories[categoryID],categories[categoryName],"not found",0)</f>
        <v>Dairy Products</v>
      </c>
      <c r="H977" s="4">
        <f>Table8[[#This Row],[Unit_price]]*Table8[[#This Row],[Quantity_sold]]</f>
        <v>1650</v>
      </c>
      <c r="I977" t="str">
        <f>_xlfn.XLOOKUP(Table8[[#This Row],[orderId]],orders[orderID],orders[customerID],"not seen",0)</f>
        <v>GREAL</v>
      </c>
      <c r="J977">
        <f>_xlfn.XLOOKUP(Table8[[#This Row],[orderId]],orders[orderID],orders[employeeID],"not found",0)</f>
        <v>4</v>
      </c>
      <c r="K977" t="str">
        <f>_xlfn.XLOOKUP(Table8[[#This Row],[Employee_id]],employees[employeeID],employees[employeeName],"Not found",0)</f>
        <v>Margaret Peacock</v>
      </c>
      <c r="L977" s="1">
        <f>_xlfn.XLOOKUP(Table8[[#This Row],[orderId]],orders[orderID],orders[orderDate],"not found",0)</f>
        <v>41851</v>
      </c>
      <c r="M977" s="1">
        <f>VLOOKUP(Table8[[#This Row],[orderId]],orders[],6,0)</f>
        <v>41855</v>
      </c>
      <c r="N977">
        <f>Table8[[#This Row],[Shipped date]]-Table8[[#This Row],[order_date]]</f>
        <v>4</v>
      </c>
    </row>
    <row r="978" spans="1:14" x14ac:dyDescent="0.35">
      <c r="A978" s="2">
        <v>10618</v>
      </c>
      <c r="B978" s="11">
        <v>6</v>
      </c>
      <c r="C978" s="5">
        <v>25</v>
      </c>
      <c r="D978" s="8">
        <v>70</v>
      </c>
      <c r="E978" s="2" t="str">
        <f>_xlfn.XLOOKUP(B978,products[productID],products[productName],"Not available",0)</f>
        <v>Grandma's Boysenberry Spread</v>
      </c>
      <c r="F978">
        <f>_xlfn.XLOOKUP(B978,products[productID],products[categoryID],"Not found",0)</f>
        <v>2</v>
      </c>
      <c r="G978" t="str">
        <f>_xlfn.XLOOKUP(F978,categories[categoryID],categories[categoryName],"not found",0)</f>
        <v>Condiments</v>
      </c>
      <c r="H978" s="4">
        <f>Table8[[#This Row],[Unit_price]]*Table8[[#This Row],[Quantity_sold]]</f>
        <v>1750</v>
      </c>
      <c r="I978" t="str">
        <f>_xlfn.XLOOKUP(Table8[[#This Row],[orderId]],orders[orderID],orders[customerID],"not seen",0)</f>
        <v>MEREP</v>
      </c>
      <c r="J978">
        <f>_xlfn.XLOOKUP(Table8[[#This Row],[orderId]],orders[orderID],orders[employeeID],"not found",0)</f>
        <v>1</v>
      </c>
      <c r="K978" t="str">
        <f>_xlfn.XLOOKUP(Table8[[#This Row],[Employee_id]],employees[employeeID],employees[employeeName],"Not found",0)</f>
        <v>Nancy Davolio</v>
      </c>
      <c r="L978" s="1">
        <f>_xlfn.XLOOKUP(Table8[[#This Row],[orderId]],orders[orderID],orders[orderDate],"not found",0)</f>
        <v>41852</v>
      </c>
      <c r="M978" s="1">
        <f>VLOOKUP(Table8[[#This Row],[orderId]],orders[],6,0)</f>
        <v>41859</v>
      </c>
      <c r="N978">
        <f>Table8[[#This Row],[Shipped date]]-Table8[[#This Row],[order_date]]</f>
        <v>7</v>
      </c>
    </row>
    <row r="979" spans="1:14" x14ac:dyDescent="0.35">
      <c r="A979" s="3">
        <v>10618</v>
      </c>
      <c r="B979" s="12">
        <v>56</v>
      </c>
      <c r="C979" s="6">
        <v>38</v>
      </c>
      <c r="D979" s="9">
        <v>20</v>
      </c>
      <c r="E979" s="2" t="str">
        <f>_xlfn.XLOOKUP(B979,products[productID],products[productName],"Not available",0)</f>
        <v>Gnocchi di nonna Alice</v>
      </c>
      <c r="F979">
        <f>_xlfn.XLOOKUP(B979,products[productID],products[categoryID],"Not found",0)</f>
        <v>5</v>
      </c>
      <c r="G979" t="str">
        <f>_xlfn.XLOOKUP(F979,categories[categoryID],categories[categoryName],"not found",0)</f>
        <v>Grains &amp; Cereals</v>
      </c>
      <c r="H979" s="4">
        <f>Table8[[#This Row],[Unit_price]]*Table8[[#This Row],[Quantity_sold]]</f>
        <v>760</v>
      </c>
      <c r="I979" t="str">
        <f>_xlfn.XLOOKUP(Table8[[#This Row],[orderId]],orders[orderID],orders[customerID],"not seen",0)</f>
        <v>MEREP</v>
      </c>
      <c r="J979">
        <f>_xlfn.XLOOKUP(Table8[[#This Row],[orderId]],orders[orderID],orders[employeeID],"not found",0)</f>
        <v>1</v>
      </c>
      <c r="K979" t="str">
        <f>_xlfn.XLOOKUP(Table8[[#This Row],[Employee_id]],employees[employeeID],employees[employeeName],"Not found",0)</f>
        <v>Nancy Davolio</v>
      </c>
      <c r="L979" s="1">
        <f>_xlfn.XLOOKUP(Table8[[#This Row],[orderId]],orders[orderID],orders[orderDate],"not found",0)</f>
        <v>41852</v>
      </c>
      <c r="M979" s="1">
        <f>VLOOKUP(Table8[[#This Row],[orderId]],orders[],6,0)</f>
        <v>41859</v>
      </c>
      <c r="N979">
        <f>Table8[[#This Row],[Shipped date]]-Table8[[#This Row],[order_date]]</f>
        <v>7</v>
      </c>
    </row>
    <row r="980" spans="1:14" x14ac:dyDescent="0.35">
      <c r="A980" s="2">
        <v>10618</v>
      </c>
      <c r="B980" s="11">
        <v>68</v>
      </c>
      <c r="C980" s="5">
        <v>12.5</v>
      </c>
      <c r="D980" s="8">
        <v>15</v>
      </c>
      <c r="E980" s="2" t="str">
        <f>_xlfn.XLOOKUP(B980,products[productID],products[productName],"Not available",0)</f>
        <v>Scottish Longbreads</v>
      </c>
      <c r="F980">
        <f>_xlfn.XLOOKUP(B980,products[productID],products[categoryID],"Not found",0)</f>
        <v>3</v>
      </c>
      <c r="G980" t="str">
        <f>_xlfn.XLOOKUP(F980,categories[categoryID],categories[categoryName],"not found",0)</f>
        <v>Confections</v>
      </c>
      <c r="H980" s="4">
        <f>Table8[[#This Row],[Unit_price]]*Table8[[#This Row],[Quantity_sold]]</f>
        <v>187.5</v>
      </c>
      <c r="I980" t="str">
        <f>_xlfn.XLOOKUP(Table8[[#This Row],[orderId]],orders[orderID],orders[customerID],"not seen",0)</f>
        <v>MEREP</v>
      </c>
      <c r="J980">
        <f>_xlfn.XLOOKUP(Table8[[#This Row],[orderId]],orders[orderID],orders[employeeID],"not found",0)</f>
        <v>1</v>
      </c>
      <c r="K980" t="str">
        <f>_xlfn.XLOOKUP(Table8[[#This Row],[Employee_id]],employees[employeeID],employees[employeeName],"Not found",0)</f>
        <v>Nancy Davolio</v>
      </c>
      <c r="L980" s="1">
        <f>_xlfn.XLOOKUP(Table8[[#This Row],[orderId]],orders[orderID],orders[orderDate],"not found",0)</f>
        <v>41852</v>
      </c>
      <c r="M980" s="1">
        <f>VLOOKUP(Table8[[#This Row],[orderId]],orders[],6,0)</f>
        <v>41859</v>
      </c>
      <c r="N980">
        <f>Table8[[#This Row],[Shipped date]]-Table8[[#This Row],[order_date]]</f>
        <v>7</v>
      </c>
    </row>
    <row r="981" spans="1:14" x14ac:dyDescent="0.35">
      <c r="A981" s="3">
        <v>10619</v>
      </c>
      <c r="B981" s="12">
        <v>21</v>
      </c>
      <c r="C981" s="6">
        <v>10</v>
      </c>
      <c r="D981" s="9">
        <v>42</v>
      </c>
      <c r="E981" s="2" t="str">
        <f>_xlfn.XLOOKUP(B981,products[productID],products[productName],"Not available",0)</f>
        <v>Sir Rodney's Scones</v>
      </c>
      <c r="F981">
        <f>_xlfn.XLOOKUP(B981,products[productID],products[categoryID],"Not found",0)</f>
        <v>3</v>
      </c>
      <c r="G981" t="str">
        <f>_xlfn.XLOOKUP(F981,categories[categoryID],categories[categoryName],"not found",0)</f>
        <v>Confections</v>
      </c>
      <c r="H981" s="4">
        <f>Table8[[#This Row],[Unit_price]]*Table8[[#This Row],[Quantity_sold]]</f>
        <v>420</v>
      </c>
      <c r="I981" t="str">
        <f>_xlfn.XLOOKUP(Table8[[#This Row],[orderId]],orders[orderID],orders[customerID],"not seen",0)</f>
        <v>MEREP</v>
      </c>
      <c r="J981">
        <f>_xlfn.XLOOKUP(Table8[[#This Row],[orderId]],orders[orderID],orders[employeeID],"not found",0)</f>
        <v>3</v>
      </c>
      <c r="K981" t="str">
        <f>_xlfn.XLOOKUP(Table8[[#This Row],[Employee_id]],employees[employeeID],employees[employeeName],"Not found",0)</f>
        <v>Janet Leverling</v>
      </c>
      <c r="L981" s="1">
        <f>_xlfn.XLOOKUP(Table8[[#This Row],[orderId]],orders[orderID],orders[orderDate],"not found",0)</f>
        <v>41855</v>
      </c>
      <c r="M981" s="1">
        <f>VLOOKUP(Table8[[#This Row],[orderId]],orders[],6,0)</f>
        <v>41858</v>
      </c>
      <c r="N981">
        <f>Table8[[#This Row],[Shipped date]]-Table8[[#This Row],[order_date]]</f>
        <v>3</v>
      </c>
    </row>
    <row r="982" spans="1:14" x14ac:dyDescent="0.35">
      <c r="A982" s="2">
        <v>10619</v>
      </c>
      <c r="B982" s="11">
        <v>22</v>
      </c>
      <c r="C982" s="5">
        <v>21</v>
      </c>
      <c r="D982" s="8">
        <v>40</v>
      </c>
      <c r="E982" s="2" t="str">
        <f>_xlfn.XLOOKUP(B982,products[productID],products[productName],"Not available",0)</f>
        <v>Gustaf's Knackebröd</v>
      </c>
      <c r="F982">
        <f>_xlfn.XLOOKUP(B982,products[productID],products[categoryID],"Not found",0)</f>
        <v>5</v>
      </c>
      <c r="G982" t="str">
        <f>_xlfn.XLOOKUP(F982,categories[categoryID],categories[categoryName],"not found",0)</f>
        <v>Grains &amp; Cereals</v>
      </c>
      <c r="H982" s="4">
        <f>Table8[[#This Row],[Unit_price]]*Table8[[#This Row],[Quantity_sold]]</f>
        <v>840</v>
      </c>
      <c r="I982" t="str">
        <f>_xlfn.XLOOKUP(Table8[[#This Row],[orderId]],orders[orderID],orders[customerID],"not seen",0)</f>
        <v>MEREP</v>
      </c>
      <c r="J982">
        <f>_xlfn.XLOOKUP(Table8[[#This Row],[orderId]],orders[orderID],orders[employeeID],"not found",0)</f>
        <v>3</v>
      </c>
      <c r="K982" t="str">
        <f>_xlfn.XLOOKUP(Table8[[#This Row],[Employee_id]],employees[employeeID],employees[employeeName],"Not found",0)</f>
        <v>Janet Leverling</v>
      </c>
      <c r="L982" s="1">
        <f>_xlfn.XLOOKUP(Table8[[#This Row],[orderId]],orders[orderID],orders[orderDate],"not found",0)</f>
        <v>41855</v>
      </c>
      <c r="M982" s="1">
        <f>VLOOKUP(Table8[[#This Row],[orderId]],orders[],6,0)</f>
        <v>41858</v>
      </c>
      <c r="N982">
        <f>Table8[[#This Row],[Shipped date]]-Table8[[#This Row],[order_date]]</f>
        <v>3</v>
      </c>
    </row>
    <row r="983" spans="1:14" x14ac:dyDescent="0.35">
      <c r="A983" s="3">
        <v>10620</v>
      </c>
      <c r="B983" s="12">
        <v>24</v>
      </c>
      <c r="C983" s="6">
        <v>4.5</v>
      </c>
      <c r="D983" s="9">
        <v>5</v>
      </c>
      <c r="E983" s="2" t="str">
        <f>_xlfn.XLOOKUP(B983,products[productID],products[productName],"Not available",0)</f>
        <v>Guarana Fantastica</v>
      </c>
      <c r="F983">
        <f>_xlfn.XLOOKUP(B983,products[productID],products[categoryID],"Not found",0)</f>
        <v>1</v>
      </c>
      <c r="G983" t="str">
        <f>_xlfn.XLOOKUP(F983,categories[categoryID],categories[categoryName],"not found",0)</f>
        <v>Beverages</v>
      </c>
      <c r="H983" s="4">
        <f>Table8[[#This Row],[Unit_price]]*Table8[[#This Row],[Quantity_sold]]</f>
        <v>22.5</v>
      </c>
      <c r="I983" t="str">
        <f>_xlfn.XLOOKUP(Table8[[#This Row],[orderId]],orders[orderID],orders[customerID],"not seen",0)</f>
        <v>LAUGB</v>
      </c>
      <c r="J983">
        <f>_xlfn.XLOOKUP(Table8[[#This Row],[orderId]],orders[orderID],orders[employeeID],"not found",0)</f>
        <v>2</v>
      </c>
      <c r="K983" t="str">
        <f>_xlfn.XLOOKUP(Table8[[#This Row],[Employee_id]],employees[employeeID],employees[employeeName],"Not found",0)</f>
        <v>Andrew Fuller</v>
      </c>
      <c r="L983" s="1">
        <f>_xlfn.XLOOKUP(Table8[[#This Row],[orderId]],orders[orderID],orders[orderDate],"not found",0)</f>
        <v>41856</v>
      </c>
      <c r="M983" s="1">
        <f>VLOOKUP(Table8[[#This Row],[orderId]],orders[],6,0)</f>
        <v>41865</v>
      </c>
      <c r="N983">
        <f>Table8[[#This Row],[Shipped date]]-Table8[[#This Row],[order_date]]</f>
        <v>9</v>
      </c>
    </row>
    <row r="984" spans="1:14" x14ac:dyDescent="0.35">
      <c r="A984" s="2">
        <v>10620</v>
      </c>
      <c r="B984" s="11">
        <v>52</v>
      </c>
      <c r="C984" s="5">
        <v>7</v>
      </c>
      <c r="D984" s="8">
        <v>5</v>
      </c>
      <c r="E984" s="2" t="str">
        <f>_xlfn.XLOOKUP(B984,products[productID],products[productName],"Not available",0)</f>
        <v>Filo Mix</v>
      </c>
      <c r="F984">
        <f>_xlfn.XLOOKUP(B984,products[productID],products[categoryID],"Not found",0)</f>
        <v>5</v>
      </c>
      <c r="G984" t="str">
        <f>_xlfn.XLOOKUP(F984,categories[categoryID],categories[categoryName],"not found",0)</f>
        <v>Grains &amp; Cereals</v>
      </c>
      <c r="H984" s="4">
        <f>Table8[[#This Row],[Unit_price]]*Table8[[#This Row],[Quantity_sold]]</f>
        <v>35</v>
      </c>
      <c r="I984" t="str">
        <f>_xlfn.XLOOKUP(Table8[[#This Row],[orderId]],orders[orderID],orders[customerID],"not seen",0)</f>
        <v>LAUGB</v>
      </c>
      <c r="J984">
        <f>_xlfn.XLOOKUP(Table8[[#This Row],[orderId]],orders[orderID],orders[employeeID],"not found",0)</f>
        <v>2</v>
      </c>
      <c r="K984" t="str">
        <f>_xlfn.XLOOKUP(Table8[[#This Row],[Employee_id]],employees[employeeID],employees[employeeName],"Not found",0)</f>
        <v>Andrew Fuller</v>
      </c>
      <c r="L984" s="1">
        <f>_xlfn.XLOOKUP(Table8[[#This Row],[orderId]],orders[orderID],orders[orderDate],"not found",0)</f>
        <v>41856</v>
      </c>
      <c r="M984" s="1">
        <f>VLOOKUP(Table8[[#This Row],[orderId]],orders[],6,0)</f>
        <v>41865</v>
      </c>
      <c r="N984">
        <f>Table8[[#This Row],[Shipped date]]-Table8[[#This Row],[order_date]]</f>
        <v>9</v>
      </c>
    </row>
    <row r="985" spans="1:14" x14ac:dyDescent="0.35">
      <c r="A985" s="3">
        <v>10621</v>
      </c>
      <c r="B985" s="12">
        <v>19</v>
      </c>
      <c r="C985" s="6">
        <v>9.1999999999999993</v>
      </c>
      <c r="D985" s="9">
        <v>5</v>
      </c>
      <c r="E985" s="2" t="str">
        <f>_xlfn.XLOOKUP(B985,products[productID],products[productName],"Not available",0)</f>
        <v>Teatime Chocolate Biscuits</v>
      </c>
      <c r="F985">
        <f>_xlfn.XLOOKUP(B985,products[productID],products[categoryID],"Not found",0)</f>
        <v>3</v>
      </c>
      <c r="G985" t="str">
        <f>_xlfn.XLOOKUP(F985,categories[categoryID],categories[categoryName],"not found",0)</f>
        <v>Confections</v>
      </c>
      <c r="H985" s="4">
        <f>Table8[[#This Row],[Unit_price]]*Table8[[#This Row],[Quantity_sold]]</f>
        <v>46</v>
      </c>
      <c r="I985" t="str">
        <f>_xlfn.XLOOKUP(Table8[[#This Row],[orderId]],orders[orderID],orders[customerID],"not seen",0)</f>
        <v>ISLAT</v>
      </c>
      <c r="J985">
        <f>_xlfn.XLOOKUP(Table8[[#This Row],[orderId]],orders[orderID],orders[employeeID],"not found",0)</f>
        <v>4</v>
      </c>
      <c r="K985" t="str">
        <f>_xlfn.XLOOKUP(Table8[[#This Row],[Employee_id]],employees[employeeID],employees[employeeName],"Not found",0)</f>
        <v>Margaret Peacock</v>
      </c>
      <c r="L985" s="1">
        <f>_xlfn.XLOOKUP(Table8[[#This Row],[orderId]],orders[orderID],orders[orderDate],"not found",0)</f>
        <v>41856</v>
      </c>
      <c r="M985" s="1">
        <f>VLOOKUP(Table8[[#This Row],[orderId]],orders[],6,0)</f>
        <v>41862</v>
      </c>
      <c r="N985">
        <f>Table8[[#This Row],[Shipped date]]-Table8[[#This Row],[order_date]]</f>
        <v>6</v>
      </c>
    </row>
    <row r="986" spans="1:14" x14ac:dyDescent="0.35">
      <c r="A986" s="2">
        <v>10621</v>
      </c>
      <c r="B986" s="11">
        <v>23</v>
      </c>
      <c r="C986" s="5">
        <v>9</v>
      </c>
      <c r="D986" s="8">
        <v>10</v>
      </c>
      <c r="E986" s="2" t="str">
        <f>_xlfn.XLOOKUP(B986,products[productID],products[productName],"Not available",0)</f>
        <v>Tunnbröd</v>
      </c>
      <c r="F986">
        <f>_xlfn.XLOOKUP(B986,products[productID],products[categoryID],"Not found",0)</f>
        <v>5</v>
      </c>
      <c r="G986" t="str">
        <f>_xlfn.XLOOKUP(F986,categories[categoryID],categories[categoryName],"not found",0)</f>
        <v>Grains &amp; Cereals</v>
      </c>
      <c r="H986" s="4">
        <f>Table8[[#This Row],[Unit_price]]*Table8[[#This Row],[Quantity_sold]]</f>
        <v>90</v>
      </c>
      <c r="I986" t="str">
        <f>_xlfn.XLOOKUP(Table8[[#This Row],[orderId]],orders[orderID],orders[customerID],"not seen",0)</f>
        <v>ISLAT</v>
      </c>
      <c r="J986">
        <f>_xlfn.XLOOKUP(Table8[[#This Row],[orderId]],orders[orderID],orders[employeeID],"not found",0)</f>
        <v>4</v>
      </c>
      <c r="K986" t="str">
        <f>_xlfn.XLOOKUP(Table8[[#This Row],[Employee_id]],employees[employeeID],employees[employeeName],"Not found",0)</f>
        <v>Margaret Peacock</v>
      </c>
      <c r="L986" s="1">
        <f>_xlfn.XLOOKUP(Table8[[#This Row],[orderId]],orders[orderID],orders[orderDate],"not found",0)</f>
        <v>41856</v>
      </c>
      <c r="M986" s="1">
        <f>VLOOKUP(Table8[[#This Row],[orderId]],orders[],6,0)</f>
        <v>41862</v>
      </c>
      <c r="N986">
        <f>Table8[[#This Row],[Shipped date]]-Table8[[#This Row],[order_date]]</f>
        <v>6</v>
      </c>
    </row>
    <row r="987" spans="1:14" x14ac:dyDescent="0.35">
      <c r="A987" s="3">
        <v>10621</v>
      </c>
      <c r="B987" s="12">
        <v>70</v>
      </c>
      <c r="C987" s="6">
        <v>15</v>
      </c>
      <c r="D987" s="9">
        <v>20</v>
      </c>
      <c r="E987" s="2" t="str">
        <f>_xlfn.XLOOKUP(B987,products[productID],products[productName],"Not available",0)</f>
        <v>Outback Lager</v>
      </c>
      <c r="F987">
        <f>_xlfn.XLOOKUP(B987,products[productID],products[categoryID],"Not found",0)</f>
        <v>1</v>
      </c>
      <c r="G987" t="str">
        <f>_xlfn.XLOOKUP(F987,categories[categoryID],categories[categoryName],"not found",0)</f>
        <v>Beverages</v>
      </c>
      <c r="H987" s="4">
        <f>Table8[[#This Row],[Unit_price]]*Table8[[#This Row],[Quantity_sold]]</f>
        <v>300</v>
      </c>
      <c r="I987" t="str">
        <f>_xlfn.XLOOKUP(Table8[[#This Row],[orderId]],orders[orderID],orders[customerID],"not seen",0)</f>
        <v>ISLAT</v>
      </c>
      <c r="J987">
        <f>_xlfn.XLOOKUP(Table8[[#This Row],[orderId]],orders[orderID],orders[employeeID],"not found",0)</f>
        <v>4</v>
      </c>
      <c r="K987" t="str">
        <f>_xlfn.XLOOKUP(Table8[[#This Row],[Employee_id]],employees[employeeID],employees[employeeName],"Not found",0)</f>
        <v>Margaret Peacock</v>
      </c>
      <c r="L987" s="1">
        <f>_xlfn.XLOOKUP(Table8[[#This Row],[orderId]],orders[orderID],orders[orderDate],"not found",0)</f>
        <v>41856</v>
      </c>
      <c r="M987" s="1">
        <f>VLOOKUP(Table8[[#This Row],[orderId]],orders[],6,0)</f>
        <v>41862</v>
      </c>
      <c r="N987">
        <f>Table8[[#This Row],[Shipped date]]-Table8[[#This Row],[order_date]]</f>
        <v>6</v>
      </c>
    </row>
    <row r="988" spans="1:14" x14ac:dyDescent="0.35">
      <c r="A988" s="2">
        <v>10621</v>
      </c>
      <c r="B988" s="11">
        <v>71</v>
      </c>
      <c r="C988" s="5">
        <v>21.5</v>
      </c>
      <c r="D988" s="8">
        <v>15</v>
      </c>
      <c r="E988" s="2" t="str">
        <f>_xlfn.XLOOKUP(B988,products[productID],products[productName],"Not available",0)</f>
        <v>Flotemysost</v>
      </c>
      <c r="F988">
        <f>_xlfn.XLOOKUP(B988,products[productID],products[categoryID],"Not found",0)</f>
        <v>4</v>
      </c>
      <c r="G988" t="str">
        <f>_xlfn.XLOOKUP(F988,categories[categoryID],categories[categoryName],"not found",0)</f>
        <v>Dairy Products</v>
      </c>
      <c r="H988" s="4">
        <f>Table8[[#This Row],[Unit_price]]*Table8[[#This Row],[Quantity_sold]]</f>
        <v>322.5</v>
      </c>
      <c r="I988" t="str">
        <f>_xlfn.XLOOKUP(Table8[[#This Row],[orderId]],orders[orderID],orders[customerID],"not seen",0)</f>
        <v>ISLAT</v>
      </c>
      <c r="J988">
        <f>_xlfn.XLOOKUP(Table8[[#This Row],[orderId]],orders[orderID],orders[employeeID],"not found",0)</f>
        <v>4</v>
      </c>
      <c r="K988" t="str">
        <f>_xlfn.XLOOKUP(Table8[[#This Row],[Employee_id]],employees[employeeID],employees[employeeName],"Not found",0)</f>
        <v>Margaret Peacock</v>
      </c>
      <c r="L988" s="1">
        <f>_xlfn.XLOOKUP(Table8[[#This Row],[orderId]],orders[orderID],orders[orderDate],"not found",0)</f>
        <v>41856</v>
      </c>
      <c r="M988" s="1">
        <f>VLOOKUP(Table8[[#This Row],[orderId]],orders[],6,0)</f>
        <v>41862</v>
      </c>
      <c r="N988">
        <f>Table8[[#This Row],[Shipped date]]-Table8[[#This Row],[order_date]]</f>
        <v>6</v>
      </c>
    </row>
    <row r="989" spans="1:14" x14ac:dyDescent="0.35">
      <c r="A989" s="3">
        <v>10622</v>
      </c>
      <c r="B989" s="12">
        <v>2</v>
      </c>
      <c r="C989" s="6">
        <v>19</v>
      </c>
      <c r="D989" s="9">
        <v>20</v>
      </c>
      <c r="E989" s="2" t="str">
        <f>_xlfn.XLOOKUP(B989,products[productID],products[productName],"Not available",0)</f>
        <v>Chang</v>
      </c>
      <c r="F989">
        <f>_xlfn.XLOOKUP(B989,products[productID],products[categoryID],"Not found",0)</f>
        <v>1</v>
      </c>
      <c r="G989" t="str">
        <f>_xlfn.XLOOKUP(F989,categories[categoryID],categories[categoryName],"not found",0)</f>
        <v>Beverages</v>
      </c>
      <c r="H989" s="4">
        <f>Table8[[#This Row],[Unit_price]]*Table8[[#This Row],[Quantity_sold]]</f>
        <v>380</v>
      </c>
      <c r="I989" t="str">
        <f>_xlfn.XLOOKUP(Table8[[#This Row],[orderId]],orders[orderID],orders[customerID],"not seen",0)</f>
        <v>RICAR</v>
      </c>
      <c r="J989">
        <f>_xlfn.XLOOKUP(Table8[[#This Row],[orderId]],orders[orderID],orders[employeeID],"not found",0)</f>
        <v>4</v>
      </c>
      <c r="K989" t="str">
        <f>_xlfn.XLOOKUP(Table8[[#This Row],[Employee_id]],employees[employeeID],employees[employeeName],"Not found",0)</f>
        <v>Margaret Peacock</v>
      </c>
      <c r="L989" s="1">
        <f>_xlfn.XLOOKUP(Table8[[#This Row],[orderId]],orders[orderID],orders[orderDate],"not found",0)</f>
        <v>41857</v>
      </c>
      <c r="M989" s="1">
        <f>VLOOKUP(Table8[[#This Row],[orderId]],orders[],6,0)</f>
        <v>41862</v>
      </c>
      <c r="N989">
        <f>Table8[[#This Row],[Shipped date]]-Table8[[#This Row],[order_date]]</f>
        <v>5</v>
      </c>
    </row>
    <row r="990" spans="1:14" x14ac:dyDescent="0.35">
      <c r="A990" s="2">
        <v>10622</v>
      </c>
      <c r="B990" s="11">
        <v>68</v>
      </c>
      <c r="C990" s="5">
        <v>12.5</v>
      </c>
      <c r="D990" s="8">
        <v>18</v>
      </c>
      <c r="E990" s="2" t="str">
        <f>_xlfn.XLOOKUP(B990,products[productID],products[productName],"Not available",0)</f>
        <v>Scottish Longbreads</v>
      </c>
      <c r="F990">
        <f>_xlfn.XLOOKUP(B990,products[productID],products[categoryID],"Not found",0)</f>
        <v>3</v>
      </c>
      <c r="G990" t="str">
        <f>_xlfn.XLOOKUP(F990,categories[categoryID],categories[categoryName],"not found",0)</f>
        <v>Confections</v>
      </c>
      <c r="H990" s="4">
        <f>Table8[[#This Row],[Unit_price]]*Table8[[#This Row],[Quantity_sold]]</f>
        <v>225</v>
      </c>
      <c r="I990" t="str">
        <f>_xlfn.XLOOKUP(Table8[[#This Row],[orderId]],orders[orderID],orders[customerID],"not seen",0)</f>
        <v>RICAR</v>
      </c>
      <c r="J990">
        <f>_xlfn.XLOOKUP(Table8[[#This Row],[orderId]],orders[orderID],orders[employeeID],"not found",0)</f>
        <v>4</v>
      </c>
      <c r="K990" t="str">
        <f>_xlfn.XLOOKUP(Table8[[#This Row],[Employee_id]],employees[employeeID],employees[employeeName],"Not found",0)</f>
        <v>Margaret Peacock</v>
      </c>
      <c r="L990" s="1">
        <f>_xlfn.XLOOKUP(Table8[[#This Row],[orderId]],orders[orderID],orders[orderDate],"not found",0)</f>
        <v>41857</v>
      </c>
      <c r="M990" s="1">
        <f>VLOOKUP(Table8[[#This Row],[orderId]],orders[],6,0)</f>
        <v>41862</v>
      </c>
      <c r="N990">
        <f>Table8[[#This Row],[Shipped date]]-Table8[[#This Row],[order_date]]</f>
        <v>5</v>
      </c>
    </row>
    <row r="991" spans="1:14" x14ac:dyDescent="0.35">
      <c r="A991" s="3">
        <v>10623</v>
      </c>
      <c r="B991" s="12">
        <v>14</v>
      </c>
      <c r="C991" s="6">
        <v>23.25</v>
      </c>
      <c r="D991" s="9">
        <v>21</v>
      </c>
      <c r="E991" s="2" t="str">
        <f>_xlfn.XLOOKUP(B991,products[productID],products[productName],"Not available",0)</f>
        <v>Tofu</v>
      </c>
      <c r="F991">
        <f>_xlfn.XLOOKUP(B991,products[productID],products[categoryID],"Not found",0)</f>
        <v>7</v>
      </c>
      <c r="G991" t="str">
        <f>_xlfn.XLOOKUP(F991,categories[categoryID],categories[categoryName],"not found",0)</f>
        <v>Produce</v>
      </c>
      <c r="H991" s="4">
        <f>Table8[[#This Row],[Unit_price]]*Table8[[#This Row],[Quantity_sold]]</f>
        <v>488.25</v>
      </c>
      <c r="I991" t="str">
        <f>_xlfn.XLOOKUP(Table8[[#This Row],[orderId]],orders[orderID],orders[customerID],"not seen",0)</f>
        <v>FRANK</v>
      </c>
      <c r="J991">
        <f>_xlfn.XLOOKUP(Table8[[#This Row],[orderId]],orders[orderID],orders[employeeID],"not found",0)</f>
        <v>8</v>
      </c>
      <c r="K991" t="str">
        <f>_xlfn.XLOOKUP(Table8[[#This Row],[Employee_id]],employees[employeeID],employees[employeeName],"Not found",0)</f>
        <v>Laura Callahan</v>
      </c>
      <c r="L991" s="1">
        <f>_xlfn.XLOOKUP(Table8[[#This Row],[orderId]],orders[orderID],orders[orderDate],"not found",0)</f>
        <v>41858</v>
      </c>
      <c r="M991" s="1">
        <f>VLOOKUP(Table8[[#This Row],[orderId]],orders[],6,0)</f>
        <v>41863</v>
      </c>
      <c r="N991">
        <f>Table8[[#This Row],[Shipped date]]-Table8[[#This Row],[order_date]]</f>
        <v>5</v>
      </c>
    </row>
    <row r="992" spans="1:14" x14ac:dyDescent="0.35">
      <c r="A992" s="2">
        <v>10623</v>
      </c>
      <c r="B992" s="11">
        <v>19</v>
      </c>
      <c r="C992" s="5">
        <v>9.1999999999999993</v>
      </c>
      <c r="D992" s="8">
        <v>15</v>
      </c>
      <c r="E992" s="2" t="str">
        <f>_xlfn.XLOOKUP(B992,products[productID],products[productName],"Not available",0)</f>
        <v>Teatime Chocolate Biscuits</v>
      </c>
      <c r="F992">
        <f>_xlfn.XLOOKUP(B992,products[productID],products[categoryID],"Not found",0)</f>
        <v>3</v>
      </c>
      <c r="G992" t="str">
        <f>_xlfn.XLOOKUP(F992,categories[categoryID],categories[categoryName],"not found",0)</f>
        <v>Confections</v>
      </c>
      <c r="H992" s="4">
        <f>Table8[[#This Row],[Unit_price]]*Table8[[#This Row],[Quantity_sold]]</f>
        <v>138</v>
      </c>
      <c r="I992" t="str">
        <f>_xlfn.XLOOKUP(Table8[[#This Row],[orderId]],orders[orderID],orders[customerID],"not seen",0)</f>
        <v>FRANK</v>
      </c>
      <c r="J992">
        <f>_xlfn.XLOOKUP(Table8[[#This Row],[orderId]],orders[orderID],orders[employeeID],"not found",0)</f>
        <v>8</v>
      </c>
      <c r="K992" t="str">
        <f>_xlfn.XLOOKUP(Table8[[#This Row],[Employee_id]],employees[employeeID],employees[employeeName],"Not found",0)</f>
        <v>Laura Callahan</v>
      </c>
      <c r="L992" s="1">
        <f>_xlfn.XLOOKUP(Table8[[#This Row],[orderId]],orders[orderID],orders[orderDate],"not found",0)</f>
        <v>41858</v>
      </c>
      <c r="M992" s="1">
        <f>VLOOKUP(Table8[[#This Row],[orderId]],orders[],6,0)</f>
        <v>41863</v>
      </c>
      <c r="N992">
        <f>Table8[[#This Row],[Shipped date]]-Table8[[#This Row],[order_date]]</f>
        <v>5</v>
      </c>
    </row>
    <row r="993" spans="1:14" x14ac:dyDescent="0.35">
      <c r="A993" s="3">
        <v>10623</v>
      </c>
      <c r="B993" s="12">
        <v>21</v>
      </c>
      <c r="C993" s="6">
        <v>10</v>
      </c>
      <c r="D993" s="9">
        <v>25</v>
      </c>
      <c r="E993" s="2" t="str">
        <f>_xlfn.XLOOKUP(B993,products[productID],products[productName],"Not available",0)</f>
        <v>Sir Rodney's Scones</v>
      </c>
      <c r="F993">
        <f>_xlfn.XLOOKUP(B993,products[productID],products[categoryID],"Not found",0)</f>
        <v>3</v>
      </c>
      <c r="G993" t="str">
        <f>_xlfn.XLOOKUP(F993,categories[categoryID],categories[categoryName],"not found",0)</f>
        <v>Confections</v>
      </c>
      <c r="H993" s="4">
        <f>Table8[[#This Row],[Unit_price]]*Table8[[#This Row],[Quantity_sold]]</f>
        <v>250</v>
      </c>
      <c r="I993" t="str">
        <f>_xlfn.XLOOKUP(Table8[[#This Row],[orderId]],orders[orderID],orders[customerID],"not seen",0)</f>
        <v>FRANK</v>
      </c>
      <c r="J993">
        <f>_xlfn.XLOOKUP(Table8[[#This Row],[orderId]],orders[orderID],orders[employeeID],"not found",0)</f>
        <v>8</v>
      </c>
      <c r="K993" t="str">
        <f>_xlfn.XLOOKUP(Table8[[#This Row],[Employee_id]],employees[employeeID],employees[employeeName],"Not found",0)</f>
        <v>Laura Callahan</v>
      </c>
      <c r="L993" s="1">
        <f>_xlfn.XLOOKUP(Table8[[#This Row],[orderId]],orders[orderID],orders[orderDate],"not found",0)</f>
        <v>41858</v>
      </c>
      <c r="M993" s="1">
        <f>VLOOKUP(Table8[[#This Row],[orderId]],orders[],6,0)</f>
        <v>41863</v>
      </c>
      <c r="N993">
        <f>Table8[[#This Row],[Shipped date]]-Table8[[#This Row],[order_date]]</f>
        <v>5</v>
      </c>
    </row>
    <row r="994" spans="1:14" x14ac:dyDescent="0.35">
      <c r="A994" s="2">
        <v>10623</v>
      </c>
      <c r="B994" s="11">
        <v>24</v>
      </c>
      <c r="C994" s="5">
        <v>4.5</v>
      </c>
      <c r="D994" s="8">
        <v>3</v>
      </c>
      <c r="E994" s="2" t="str">
        <f>_xlfn.XLOOKUP(B994,products[productID],products[productName],"Not available",0)</f>
        <v>Guarana Fantastica</v>
      </c>
      <c r="F994">
        <f>_xlfn.XLOOKUP(B994,products[productID],products[categoryID],"Not found",0)</f>
        <v>1</v>
      </c>
      <c r="G994" t="str">
        <f>_xlfn.XLOOKUP(F994,categories[categoryID],categories[categoryName],"not found",0)</f>
        <v>Beverages</v>
      </c>
      <c r="H994" s="4">
        <f>Table8[[#This Row],[Unit_price]]*Table8[[#This Row],[Quantity_sold]]</f>
        <v>13.5</v>
      </c>
      <c r="I994" t="str">
        <f>_xlfn.XLOOKUP(Table8[[#This Row],[orderId]],orders[orderID],orders[customerID],"not seen",0)</f>
        <v>FRANK</v>
      </c>
      <c r="J994">
        <f>_xlfn.XLOOKUP(Table8[[#This Row],[orderId]],orders[orderID],orders[employeeID],"not found",0)</f>
        <v>8</v>
      </c>
      <c r="K994" t="str">
        <f>_xlfn.XLOOKUP(Table8[[#This Row],[Employee_id]],employees[employeeID],employees[employeeName],"Not found",0)</f>
        <v>Laura Callahan</v>
      </c>
      <c r="L994" s="1">
        <f>_xlfn.XLOOKUP(Table8[[#This Row],[orderId]],orders[orderID],orders[orderDate],"not found",0)</f>
        <v>41858</v>
      </c>
      <c r="M994" s="1">
        <f>VLOOKUP(Table8[[#This Row],[orderId]],orders[],6,0)</f>
        <v>41863</v>
      </c>
      <c r="N994">
        <f>Table8[[#This Row],[Shipped date]]-Table8[[#This Row],[order_date]]</f>
        <v>5</v>
      </c>
    </row>
    <row r="995" spans="1:14" x14ac:dyDescent="0.35">
      <c r="A995" s="3">
        <v>10623</v>
      </c>
      <c r="B995" s="12">
        <v>35</v>
      </c>
      <c r="C995" s="6">
        <v>18</v>
      </c>
      <c r="D995" s="9">
        <v>30</v>
      </c>
      <c r="E995" s="2" t="str">
        <f>_xlfn.XLOOKUP(B995,products[productID],products[productName],"Not available",0)</f>
        <v>Steeleye Stout</v>
      </c>
      <c r="F995">
        <f>_xlfn.XLOOKUP(B995,products[productID],products[categoryID],"Not found",0)</f>
        <v>1</v>
      </c>
      <c r="G995" t="str">
        <f>_xlfn.XLOOKUP(F995,categories[categoryID],categories[categoryName],"not found",0)</f>
        <v>Beverages</v>
      </c>
      <c r="H995" s="4">
        <f>Table8[[#This Row],[Unit_price]]*Table8[[#This Row],[Quantity_sold]]</f>
        <v>540</v>
      </c>
      <c r="I995" t="str">
        <f>_xlfn.XLOOKUP(Table8[[#This Row],[orderId]],orders[orderID],orders[customerID],"not seen",0)</f>
        <v>FRANK</v>
      </c>
      <c r="J995">
        <f>_xlfn.XLOOKUP(Table8[[#This Row],[orderId]],orders[orderID],orders[employeeID],"not found",0)</f>
        <v>8</v>
      </c>
      <c r="K995" t="str">
        <f>_xlfn.XLOOKUP(Table8[[#This Row],[Employee_id]],employees[employeeID],employees[employeeName],"Not found",0)</f>
        <v>Laura Callahan</v>
      </c>
      <c r="L995" s="1">
        <f>_xlfn.XLOOKUP(Table8[[#This Row],[orderId]],orders[orderID],orders[orderDate],"not found",0)</f>
        <v>41858</v>
      </c>
      <c r="M995" s="1">
        <f>VLOOKUP(Table8[[#This Row],[orderId]],orders[],6,0)</f>
        <v>41863</v>
      </c>
      <c r="N995">
        <f>Table8[[#This Row],[Shipped date]]-Table8[[#This Row],[order_date]]</f>
        <v>5</v>
      </c>
    </row>
    <row r="996" spans="1:14" x14ac:dyDescent="0.35">
      <c r="A996" s="2">
        <v>10624</v>
      </c>
      <c r="B996" s="11">
        <v>28</v>
      </c>
      <c r="C996" s="5">
        <v>45.6</v>
      </c>
      <c r="D996" s="8">
        <v>10</v>
      </c>
      <c r="E996" s="2" t="str">
        <f>_xlfn.XLOOKUP(B996,products[productID],products[productName],"Not available",0)</f>
        <v>Rössle Sauerkraut</v>
      </c>
      <c r="F996">
        <f>_xlfn.XLOOKUP(B996,products[productID],products[categoryID],"Not found",0)</f>
        <v>7</v>
      </c>
      <c r="G996" t="str">
        <f>_xlfn.XLOOKUP(F996,categories[categoryID],categories[categoryName],"not found",0)</f>
        <v>Produce</v>
      </c>
      <c r="H996" s="4">
        <f>Table8[[#This Row],[Unit_price]]*Table8[[#This Row],[Quantity_sold]]</f>
        <v>456</v>
      </c>
      <c r="I996" t="str">
        <f>_xlfn.XLOOKUP(Table8[[#This Row],[orderId]],orders[orderID],orders[customerID],"not seen",0)</f>
        <v>THECR</v>
      </c>
      <c r="J996">
        <f>_xlfn.XLOOKUP(Table8[[#This Row],[orderId]],orders[orderID],orders[employeeID],"not found",0)</f>
        <v>4</v>
      </c>
      <c r="K996" t="str">
        <f>_xlfn.XLOOKUP(Table8[[#This Row],[Employee_id]],employees[employeeID],employees[employeeName],"Not found",0)</f>
        <v>Margaret Peacock</v>
      </c>
      <c r="L996" s="1">
        <f>_xlfn.XLOOKUP(Table8[[#This Row],[orderId]],orders[orderID],orders[orderDate],"not found",0)</f>
        <v>41858</v>
      </c>
      <c r="M996" s="1">
        <f>VLOOKUP(Table8[[#This Row],[orderId]],orders[],6,0)</f>
        <v>41870</v>
      </c>
      <c r="N996">
        <f>Table8[[#This Row],[Shipped date]]-Table8[[#This Row],[order_date]]</f>
        <v>12</v>
      </c>
    </row>
    <row r="997" spans="1:14" x14ac:dyDescent="0.35">
      <c r="A997" s="3">
        <v>10624</v>
      </c>
      <c r="B997" s="12">
        <v>29</v>
      </c>
      <c r="C997" s="6">
        <v>123.79</v>
      </c>
      <c r="D997" s="9">
        <v>6</v>
      </c>
      <c r="E997" s="2" t="str">
        <f>_xlfn.XLOOKUP(B997,products[productID],products[productName],"Not available",0)</f>
        <v>Thüringer Rostbratwurst</v>
      </c>
      <c r="F997">
        <f>_xlfn.XLOOKUP(B997,products[productID],products[categoryID],"Not found",0)</f>
        <v>6</v>
      </c>
      <c r="G997" t="str">
        <f>_xlfn.XLOOKUP(F997,categories[categoryID],categories[categoryName],"not found",0)</f>
        <v>Meat &amp; Poultry</v>
      </c>
      <c r="H997" s="4">
        <f>Table8[[#This Row],[Unit_price]]*Table8[[#This Row],[Quantity_sold]]</f>
        <v>742.74</v>
      </c>
      <c r="I997" t="str">
        <f>_xlfn.XLOOKUP(Table8[[#This Row],[orderId]],orders[orderID],orders[customerID],"not seen",0)</f>
        <v>THECR</v>
      </c>
      <c r="J997">
        <f>_xlfn.XLOOKUP(Table8[[#This Row],[orderId]],orders[orderID],orders[employeeID],"not found",0)</f>
        <v>4</v>
      </c>
      <c r="K997" t="str">
        <f>_xlfn.XLOOKUP(Table8[[#This Row],[Employee_id]],employees[employeeID],employees[employeeName],"Not found",0)</f>
        <v>Margaret Peacock</v>
      </c>
      <c r="L997" s="1">
        <f>_xlfn.XLOOKUP(Table8[[#This Row],[orderId]],orders[orderID],orders[orderDate],"not found",0)</f>
        <v>41858</v>
      </c>
      <c r="M997" s="1">
        <f>VLOOKUP(Table8[[#This Row],[orderId]],orders[],6,0)</f>
        <v>41870</v>
      </c>
      <c r="N997">
        <f>Table8[[#This Row],[Shipped date]]-Table8[[#This Row],[order_date]]</f>
        <v>12</v>
      </c>
    </row>
    <row r="998" spans="1:14" x14ac:dyDescent="0.35">
      <c r="A998" s="2">
        <v>10624</v>
      </c>
      <c r="B998" s="11">
        <v>44</v>
      </c>
      <c r="C998" s="5">
        <v>19.45</v>
      </c>
      <c r="D998" s="8">
        <v>10</v>
      </c>
      <c r="E998" s="2" t="str">
        <f>_xlfn.XLOOKUP(B998,products[productID],products[productName],"Not available",0)</f>
        <v>Gula Malacca</v>
      </c>
      <c r="F998">
        <f>_xlfn.XLOOKUP(B998,products[productID],products[categoryID],"Not found",0)</f>
        <v>2</v>
      </c>
      <c r="G998" t="str">
        <f>_xlfn.XLOOKUP(F998,categories[categoryID],categories[categoryName],"not found",0)</f>
        <v>Condiments</v>
      </c>
      <c r="H998" s="4">
        <f>Table8[[#This Row],[Unit_price]]*Table8[[#This Row],[Quantity_sold]]</f>
        <v>194.5</v>
      </c>
      <c r="I998" t="str">
        <f>_xlfn.XLOOKUP(Table8[[#This Row],[orderId]],orders[orderID],orders[customerID],"not seen",0)</f>
        <v>THECR</v>
      </c>
      <c r="J998">
        <f>_xlfn.XLOOKUP(Table8[[#This Row],[orderId]],orders[orderID],orders[employeeID],"not found",0)</f>
        <v>4</v>
      </c>
      <c r="K998" t="str">
        <f>_xlfn.XLOOKUP(Table8[[#This Row],[Employee_id]],employees[employeeID],employees[employeeName],"Not found",0)</f>
        <v>Margaret Peacock</v>
      </c>
      <c r="L998" s="1">
        <f>_xlfn.XLOOKUP(Table8[[#This Row],[orderId]],orders[orderID],orders[orderDate],"not found",0)</f>
        <v>41858</v>
      </c>
      <c r="M998" s="1">
        <f>VLOOKUP(Table8[[#This Row],[orderId]],orders[],6,0)</f>
        <v>41870</v>
      </c>
      <c r="N998">
        <f>Table8[[#This Row],[Shipped date]]-Table8[[#This Row],[order_date]]</f>
        <v>12</v>
      </c>
    </row>
    <row r="999" spans="1:14" x14ac:dyDescent="0.35">
      <c r="A999" s="3">
        <v>10625</v>
      </c>
      <c r="B999" s="12">
        <v>14</v>
      </c>
      <c r="C999" s="6">
        <v>23.25</v>
      </c>
      <c r="D999" s="9">
        <v>3</v>
      </c>
      <c r="E999" s="2" t="str">
        <f>_xlfn.XLOOKUP(B999,products[productID],products[productName],"Not available",0)</f>
        <v>Tofu</v>
      </c>
      <c r="F999">
        <f>_xlfn.XLOOKUP(B999,products[productID],products[categoryID],"Not found",0)</f>
        <v>7</v>
      </c>
      <c r="G999" t="str">
        <f>_xlfn.XLOOKUP(F999,categories[categoryID],categories[categoryName],"not found",0)</f>
        <v>Produce</v>
      </c>
      <c r="H999" s="4">
        <f>Table8[[#This Row],[Unit_price]]*Table8[[#This Row],[Quantity_sold]]</f>
        <v>69.75</v>
      </c>
      <c r="I999" t="str">
        <f>_xlfn.XLOOKUP(Table8[[#This Row],[orderId]],orders[orderID],orders[customerID],"not seen",0)</f>
        <v>ANATR</v>
      </c>
      <c r="J999">
        <f>_xlfn.XLOOKUP(Table8[[#This Row],[orderId]],orders[orderID],orders[employeeID],"not found",0)</f>
        <v>3</v>
      </c>
      <c r="K999" t="str">
        <f>_xlfn.XLOOKUP(Table8[[#This Row],[Employee_id]],employees[employeeID],employees[employeeName],"Not found",0)</f>
        <v>Janet Leverling</v>
      </c>
      <c r="L999" s="1">
        <f>_xlfn.XLOOKUP(Table8[[#This Row],[orderId]],orders[orderID],orders[orderDate],"not found",0)</f>
        <v>41859</v>
      </c>
      <c r="M999" s="1">
        <f>VLOOKUP(Table8[[#This Row],[orderId]],orders[],6,0)</f>
        <v>41865</v>
      </c>
      <c r="N999">
        <f>Table8[[#This Row],[Shipped date]]-Table8[[#This Row],[order_date]]</f>
        <v>6</v>
      </c>
    </row>
    <row r="1000" spans="1:14" x14ac:dyDescent="0.35">
      <c r="A1000" s="2">
        <v>10625</v>
      </c>
      <c r="B1000" s="11">
        <v>42</v>
      </c>
      <c r="C1000" s="5">
        <v>14</v>
      </c>
      <c r="D1000" s="8">
        <v>5</v>
      </c>
      <c r="E1000" s="2" t="str">
        <f>_xlfn.XLOOKUP(B1000,products[productID],products[productName],"Not available",0)</f>
        <v>Singaporean Hokkien Fried Mee</v>
      </c>
      <c r="F1000">
        <f>_xlfn.XLOOKUP(B1000,products[productID],products[categoryID],"Not found",0)</f>
        <v>5</v>
      </c>
      <c r="G1000" t="str">
        <f>_xlfn.XLOOKUP(F1000,categories[categoryID],categories[categoryName],"not found",0)</f>
        <v>Grains &amp; Cereals</v>
      </c>
      <c r="H1000" s="4">
        <f>Table8[[#This Row],[Unit_price]]*Table8[[#This Row],[Quantity_sold]]</f>
        <v>70</v>
      </c>
      <c r="I1000" t="str">
        <f>_xlfn.XLOOKUP(Table8[[#This Row],[orderId]],orders[orderID],orders[customerID],"not seen",0)</f>
        <v>ANATR</v>
      </c>
      <c r="J1000">
        <f>_xlfn.XLOOKUP(Table8[[#This Row],[orderId]],orders[orderID],orders[employeeID],"not found",0)</f>
        <v>3</v>
      </c>
      <c r="K1000" t="str">
        <f>_xlfn.XLOOKUP(Table8[[#This Row],[Employee_id]],employees[employeeID],employees[employeeName],"Not found",0)</f>
        <v>Janet Leverling</v>
      </c>
      <c r="L1000" s="1">
        <f>_xlfn.XLOOKUP(Table8[[#This Row],[orderId]],orders[orderID],orders[orderDate],"not found",0)</f>
        <v>41859</v>
      </c>
      <c r="M1000" s="1">
        <f>VLOOKUP(Table8[[#This Row],[orderId]],orders[],6,0)</f>
        <v>41865</v>
      </c>
      <c r="N1000">
        <f>Table8[[#This Row],[Shipped date]]-Table8[[#This Row],[order_date]]</f>
        <v>6</v>
      </c>
    </row>
    <row r="1001" spans="1:14" x14ac:dyDescent="0.35">
      <c r="A1001" s="3">
        <v>10625</v>
      </c>
      <c r="B1001" s="12">
        <v>60</v>
      </c>
      <c r="C1001" s="6">
        <v>34</v>
      </c>
      <c r="D1001" s="9">
        <v>10</v>
      </c>
      <c r="E1001" s="2" t="str">
        <f>_xlfn.XLOOKUP(B1001,products[productID],products[productName],"Not available",0)</f>
        <v>Camembert Pierrot</v>
      </c>
      <c r="F1001">
        <f>_xlfn.XLOOKUP(B1001,products[productID],products[categoryID],"Not found",0)</f>
        <v>4</v>
      </c>
      <c r="G1001" t="str">
        <f>_xlfn.XLOOKUP(F1001,categories[categoryID],categories[categoryName],"not found",0)</f>
        <v>Dairy Products</v>
      </c>
      <c r="H1001" s="4">
        <f>Table8[[#This Row],[Unit_price]]*Table8[[#This Row],[Quantity_sold]]</f>
        <v>340</v>
      </c>
      <c r="I1001" t="str">
        <f>_xlfn.XLOOKUP(Table8[[#This Row],[orderId]],orders[orderID],orders[customerID],"not seen",0)</f>
        <v>ANATR</v>
      </c>
      <c r="J1001">
        <f>_xlfn.XLOOKUP(Table8[[#This Row],[orderId]],orders[orderID],orders[employeeID],"not found",0)</f>
        <v>3</v>
      </c>
      <c r="K1001" t="str">
        <f>_xlfn.XLOOKUP(Table8[[#This Row],[Employee_id]],employees[employeeID],employees[employeeName],"Not found",0)</f>
        <v>Janet Leverling</v>
      </c>
      <c r="L1001" s="1">
        <f>_xlfn.XLOOKUP(Table8[[#This Row],[orderId]],orders[orderID],orders[orderDate],"not found",0)</f>
        <v>41859</v>
      </c>
      <c r="M1001" s="1">
        <f>VLOOKUP(Table8[[#This Row],[orderId]],orders[],6,0)</f>
        <v>41865</v>
      </c>
      <c r="N1001">
        <f>Table8[[#This Row],[Shipped date]]-Table8[[#This Row],[order_date]]</f>
        <v>6</v>
      </c>
    </row>
    <row r="1002" spans="1:14" x14ac:dyDescent="0.35">
      <c r="A1002" s="2">
        <v>10626</v>
      </c>
      <c r="B1002" s="11">
        <v>53</v>
      </c>
      <c r="C1002" s="5">
        <v>32.799999999999997</v>
      </c>
      <c r="D1002" s="8">
        <v>12</v>
      </c>
      <c r="E1002" s="2" t="str">
        <f>_xlfn.XLOOKUP(B1002,products[productID],products[productName],"Not available",0)</f>
        <v>Perth Pasties</v>
      </c>
      <c r="F1002">
        <f>_xlfn.XLOOKUP(B1002,products[productID],products[categoryID],"Not found",0)</f>
        <v>6</v>
      </c>
      <c r="G1002" t="str">
        <f>_xlfn.XLOOKUP(F1002,categories[categoryID],categories[categoryName],"not found",0)</f>
        <v>Meat &amp; Poultry</v>
      </c>
      <c r="H1002" s="4">
        <f>Table8[[#This Row],[Unit_price]]*Table8[[#This Row],[Quantity_sold]]</f>
        <v>393.59999999999997</v>
      </c>
      <c r="I1002" t="str">
        <f>_xlfn.XLOOKUP(Table8[[#This Row],[orderId]],orders[orderID],orders[customerID],"not seen",0)</f>
        <v>BERGS</v>
      </c>
      <c r="J1002">
        <f>_xlfn.XLOOKUP(Table8[[#This Row],[orderId]],orders[orderID],orders[employeeID],"not found",0)</f>
        <v>1</v>
      </c>
      <c r="K1002" t="str">
        <f>_xlfn.XLOOKUP(Table8[[#This Row],[Employee_id]],employees[employeeID],employees[employeeName],"Not found",0)</f>
        <v>Nancy Davolio</v>
      </c>
      <c r="L1002" s="1">
        <f>_xlfn.XLOOKUP(Table8[[#This Row],[orderId]],orders[orderID],orders[orderDate],"not found",0)</f>
        <v>41862</v>
      </c>
      <c r="M1002" s="1">
        <f>VLOOKUP(Table8[[#This Row],[orderId]],orders[],6,0)</f>
        <v>41871</v>
      </c>
      <c r="N1002">
        <f>Table8[[#This Row],[Shipped date]]-Table8[[#This Row],[order_date]]</f>
        <v>9</v>
      </c>
    </row>
    <row r="1003" spans="1:14" x14ac:dyDescent="0.35">
      <c r="A1003" s="3">
        <v>10626</v>
      </c>
      <c r="B1003" s="12">
        <v>60</v>
      </c>
      <c r="C1003" s="6">
        <v>34</v>
      </c>
      <c r="D1003" s="9">
        <v>20</v>
      </c>
      <c r="E1003" s="2" t="str">
        <f>_xlfn.XLOOKUP(B1003,products[productID],products[productName],"Not available",0)</f>
        <v>Camembert Pierrot</v>
      </c>
      <c r="F1003">
        <f>_xlfn.XLOOKUP(B1003,products[productID],products[categoryID],"Not found",0)</f>
        <v>4</v>
      </c>
      <c r="G1003" t="str">
        <f>_xlfn.XLOOKUP(F1003,categories[categoryID],categories[categoryName],"not found",0)</f>
        <v>Dairy Products</v>
      </c>
      <c r="H1003" s="4">
        <f>Table8[[#This Row],[Unit_price]]*Table8[[#This Row],[Quantity_sold]]</f>
        <v>680</v>
      </c>
      <c r="I1003" t="str">
        <f>_xlfn.XLOOKUP(Table8[[#This Row],[orderId]],orders[orderID],orders[customerID],"not seen",0)</f>
        <v>BERGS</v>
      </c>
      <c r="J1003">
        <f>_xlfn.XLOOKUP(Table8[[#This Row],[orderId]],orders[orderID],orders[employeeID],"not found",0)</f>
        <v>1</v>
      </c>
      <c r="K1003" t="str">
        <f>_xlfn.XLOOKUP(Table8[[#This Row],[Employee_id]],employees[employeeID],employees[employeeName],"Not found",0)</f>
        <v>Nancy Davolio</v>
      </c>
      <c r="L1003" s="1">
        <f>_xlfn.XLOOKUP(Table8[[#This Row],[orderId]],orders[orderID],orders[orderDate],"not found",0)</f>
        <v>41862</v>
      </c>
      <c r="M1003" s="1">
        <f>VLOOKUP(Table8[[#This Row],[orderId]],orders[],6,0)</f>
        <v>41871</v>
      </c>
      <c r="N1003">
        <f>Table8[[#This Row],[Shipped date]]-Table8[[#This Row],[order_date]]</f>
        <v>9</v>
      </c>
    </row>
    <row r="1004" spans="1:14" x14ac:dyDescent="0.35">
      <c r="A1004" s="2">
        <v>10626</v>
      </c>
      <c r="B1004" s="11">
        <v>71</v>
      </c>
      <c r="C1004" s="5">
        <v>21.5</v>
      </c>
      <c r="D1004" s="8">
        <v>20</v>
      </c>
      <c r="E1004" s="2" t="str">
        <f>_xlfn.XLOOKUP(B1004,products[productID],products[productName],"Not available",0)</f>
        <v>Flotemysost</v>
      </c>
      <c r="F1004">
        <f>_xlfn.XLOOKUP(B1004,products[productID],products[categoryID],"Not found",0)</f>
        <v>4</v>
      </c>
      <c r="G1004" t="str">
        <f>_xlfn.XLOOKUP(F1004,categories[categoryID],categories[categoryName],"not found",0)</f>
        <v>Dairy Products</v>
      </c>
      <c r="H1004" s="4">
        <f>Table8[[#This Row],[Unit_price]]*Table8[[#This Row],[Quantity_sold]]</f>
        <v>430</v>
      </c>
      <c r="I1004" t="str">
        <f>_xlfn.XLOOKUP(Table8[[#This Row],[orderId]],orders[orderID],orders[customerID],"not seen",0)</f>
        <v>BERGS</v>
      </c>
      <c r="J1004">
        <f>_xlfn.XLOOKUP(Table8[[#This Row],[orderId]],orders[orderID],orders[employeeID],"not found",0)</f>
        <v>1</v>
      </c>
      <c r="K1004" t="str">
        <f>_xlfn.XLOOKUP(Table8[[#This Row],[Employee_id]],employees[employeeID],employees[employeeName],"Not found",0)</f>
        <v>Nancy Davolio</v>
      </c>
      <c r="L1004" s="1">
        <f>_xlfn.XLOOKUP(Table8[[#This Row],[orderId]],orders[orderID],orders[orderDate],"not found",0)</f>
        <v>41862</v>
      </c>
      <c r="M1004" s="1">
        <f>VLOOKUP(Table8[[#This Row],[orderId]],orders[],6,0)</f>
        <v>41871</v>
      </c>
      <c r="N1004">
        <f>Table8[[#This Row],[Shipped date]]-Table8[[#This Row],[order_date]]</f>
        <v>9</v>
      </c>
    </row>
    <row r="1005" spans="1:14" x14ac:dyDescent="0.35">
      <c r="A1005" s="3">
        <v>10627</v>
      </c>
      <c r="B1005" s="12">
        <v>62</v>
      </c>
      <c r="C1005" s="6">
        <v>49.3</v>
      </c>
      <c r="D1005" s="9">
        <v>15</v>
      </c>
      <c r="E1005" s="2" t="str">
        <f>_xlfn.XLOOKUP(B1005,products[productID],products[productName],"Not available",0)</f>
        <v>Tarte au sucre</v>
      </c>
      <c r="F1005">
        <f>_xlfn.XLOOKUP(B1005,products[productID],products[categoryID],"Not found",0)</f>
        <v>3</v>
      </c>
      <c r="G1005" t="str">
        <f>_xlfn.XLOOKUP(F1005,categories[categoryID],categories[categoryName],"not found",0)</f>
        <v>Confections</v>
      </c>
      <c r="H1005" s="4">
        <f>Table8[[#This Row],[Unit_price]]*Table8[[#This Row],[Quantity_sold]]</f>
        <v>739.5</v>
      </c>
      <c r="I1005" t="str">
        <f>_xlfn.XLOOKUP(Table8[[#This Row],[orderId]],orders[orderID],orders[customerID],"not seen",0)</f>
        <v>SAVEA</v>
      </c>
      <c r="J1005">
        <f>_xlfn.XLOOKUP(Table8[[#This Row],[orderId]],orders[orderID],orders[employeeID],"not found",0)</f>
        <v>8</v>
      </c>
      <c r="K1005" t="str">
        <f>_xlfn.XLOOKUP(Table8[[#This Row],[Employee_id]],employees[employeeID],employees[employeeName],"Not found",0)</f>
        <v>Laura Callahan</v>
      </c>
      <c r="L1005" s="1">
        <f>_xlfn.XLOOKUP(Table8[[#This Row],[orderId]],orders[orderID],orders[orderDate],"not found",0)</f>
        <v>41862</v>
      </c>
      <c r="M1005" s="1">
        <f>VLOOKUP(Table8[[#This Row],[orderId]],orders[],6,0)</f>
        <v>41872</v>
      </c>
      <c r="N1005">
        <f>Table8[[#This Row],[Shipped date]]-Table8[[#This Row],[order_date]]</f>
        <v>10</v>
      </c>
    </row>
    <row r="1006" spans="1:14" x14ac:dyDescent="0.35">
      <c r="A1006" s="2">
        <v>10627</v>
      </c>
      <c r="B1006" s="11">
        <v>73</v>
      </c>
      <c r="C1006" s="5">
        <v>15</v>
      </c>
      <c r="D1006" s="8">
        <v>35</v>
      </c>
      <c r="E1006" s="2" t="str">
        <f>_xlfn.XLOOKUP(B1006,products[productID],products[productName],"Not available",0)</f>
        <v>Röd Kaviar</v>
      </c>
      <c r="F1006">
        <f>_xlfn.XLOOKUP(B1006,products[productID],products[categoryID],"Not found",0)</f>
        <v>8</v>
      </c>
      <c r="G1006" t="str">
        <f>_xlfn.XLOOKUP(F1006,categories[categoryID],categories[categoryName],"not found",0)</f>
        <v>Seafood</v>
      </c>
      <c r="H1006" s="4">
        <f>Table8[[#This Row],[Unit_price]]*Table8[[#This Row],[Quantity_sold]]</f>
        <v>525</v>
      </c>
      <c r="I1006" t="str">
        <f>_xlfn.XLOOKUP(Table8[[#This Row],[orderId]],orders[orderID],orders[customerID],"not seen",0)</f>
        <v>SAVEA</v>
      </c>
      <c r="J1006">
        <f>_xlfn.XLOOKUP(Table8[[#This Row],[orderId]],orders[orderID],orders[employeeID],"not found",0)</f>
        <v>8</v>
      </c>
      <c r="K1006" t="str">
        <f>_xlfn.XLOOKUP(Table8[[#This Row],[Employee_id]],employees[employeeID],employees[employeeName],"Not found",0)</f>
        <v>Laura Callahan</v>
      </c>
      <c r="L1006" s="1">
        <f>_xlfn.XLOOKUP(Table8[[#This Row],[orderId]],orders[orderID],orders[orderDate],"not found",0)</f>
        <v>41862</v>
      </c>
      <c r="M1006" s="1">
        <f>VLOOKUP(Table8[[#This Row],[orderId]],orders[],6,0)</f>
        <v>41872</v>
      </c>
      <c r="N1006">
        <f>Table8[[#This Row],[Shipped date]]-Table8[[#This Row],[order_date]]</f>
        <v>10</v>
      </c>
    </row>
    <row r="1007" spans="1:14" x14ac:dyDescent="0.35">
      <c r="A1007" s="3">
        <v>10628</v>
      </c>
      <c r="B1007" s="12">
        <v>1</v>
      </c>
      <c r="C1007" s="6">
        <v>18</v>
      </c>
      <c r="D1007" s="9">
        <v>25</v>
      </c>
      <c r="E1007" s="2" t="str">
        <f>_xlfn.XLOOKUP(B1007,products[productID],products[productName],"Not available",0)</f>
        <v>Chai</v>
      </c>
      <c r="F1007">
        <f>_xlfn.XLOOKUP(B1007,products[productID],products[categoryID],"Not found",0)</f>
        <v>1</v>
      </c>
      <c r="G1007" t="str">
        <f>_xlfn.XLOOKUP(F1007,categories[categoryID],categories[categoryName],"not found",0)</f>
        <v>Beverages</v>
      </c>
      <c r="H1007" s="4">
        <f>Table8[[#This Row],[Unit_price]]*Table8[[#This Row],[Quantity_sold]]</f>
        <v>450</v>
      </c>
      <c r="I1007" t="str">
        <f>_xlfn.XLOOKUP(Table8[[#This Row],[orderId]],orders[orderID],orders[customerID],"not seen",0)</f>
        <v>BLONP</v>
      </c>
      <c r="J1007">
        <f>_xlfn.XLOOKUP(Table8[[#This Row],[orderId]],orders[orderID],orders[employeeID],"not found",0)</f>
        <v>4</v>
      </c>
      <c r="K1007" t="str">
        <f>_xlfn.XLOOKUP(Table8[[#This Row],[Employee_id]],employees[employeeID],employees[employeeName],"Not found",0)</f>
        <v>Margaret Peacock</v>
      </c>
      <c r="L1007" s="1">
        <f>_xlfn.XLOOKUP(Table8[[#This Row],[orderId]],orders[orderID],orders[orderDate],"not found",0)</f>
        <v>41863</v>
      </c>
      <c r="M1007" s="1">
        <f>VLOOKUP(Table8[[#This Row],[orderId]],orders[],6,0)</f>
        <v>41871</v>
      </c>
      <c r="N1007">
        <f>Table8[[#This Row],[Shipped date]]-Table8[[#This Row],[order_date]]</f>
        <v>8</v>
      </c>
    </row>
    <row r="1008" spans="1:14" x14ac:dyDescent="0.35">
      <c r="A1008" s="2">
        <v>10629</v>
      </c>
      <c r="B1008" s="11">
        <v>29</v>
      </c>
      <c r="C1008" s="5">
        <v>123.79</v>
      </c>
      <c r="D1008" s="8">
        <v>20</v>
      </c>
      <c r="E1008" s="2" t="str">
        <f>_xlfn.XLOOKUP(B1008,products[productID],products[productName],"Not available",0)</f>
        <v>Thüringer Rostbratwurst</v>
      </c>
      <c r="F1008">
        <f>_xlfn.XLOOKUP(B1008,products[productID],products[categoryID],"Not found",0)</f>
        <v>6</v>
      </c>
      <c r="G1008" t="str">
        <f>_xlfn.XLOOKUP(F1008,categories[categoryID],categories[categoryName],"not found",0)</f>
        <v>Meat &amp; Poultry</v>
      </c>
      <c r="H1008" s="4">
        <f>Table8[[#This Row],[Unit_price]]*Table8[[#This Row],[Quantity_sold]]</f>
        <v>2475.8000000000002</v>
      </c>
      <c r="I1008" t="str">
        <f>_xlfn.XLOOKUP(Table8[[#This Row],[orderId]],orders[orderID],orders[customerID],"not seen",0)</f>
        <v>GODOS</v>
      </c>
      <c r="J1008">
        <f>_xlfn.XLOOKUP(Table8[[#This Row],[orderId]],orders[orderID],orders[employeeID],"not found",0)</f>
        <v>4</v>
      </c>
      <c r="K1008" t="str">
        <f>_xlfn.XLOOKUP(Table8[[#This Row],[Employee_id]],employees[employeeID],employees[employeeName],"Not found",0)</f>
        <v>Margaret Peacock</v>
      </c>
      <c r="L1008" s="1">
        <f>_xlfn.XLOOKUP(Table8[[#This Row],[orderId]],orders[orderID],orders[orderDate],"not found",0)</f>
        <v>41863</v>
      </c>
      <c r="M1008" s="1">
        <f>VLOOKUP(Table8[[#This Row],[orderId]],orders[],6,0)</f>
        <v>41871</v>
      </c>
      <c r="N1008">
        <f>Table8[[#This Row],[Shipped date]]-Table8[[#This Row],[order_date]]</f>
        <v>8</v>
      </c>
    </row>
    <row r="1009" spans="1:14" x14ac:dyDescent="0.35">
      <c r="A1009" s="3">
        <v>10629</v>
      </c>
      <c r="B1009" s="12">
        <v>64</v>
      </c>
      <c r="C1009" s="6">
        <v>33.25</v>
      </c>
      <c r="D1009" s="9">
        <v>9</v>
      </c>
      <c r="E1009" s="2" t="str">
        <f>_xlfn.XLOOKUP(B1009,products[productID],products[productName],"Not available",0)</f>
        <v>Wimmers gute Semmelknödel</v>
      </c>
      <c r="F1009">
        <f>_xlfn.XLOOKUP(B1009,products[productID],products[categoryID],"Not found",0)</f>
        <v>5</v>
      </c>
      <c r="G1009" t="str">
        <f>_xlfn.XLOOKUP(F1009,categories[categoryID],categories[categoryName],"not found",0)</f>
        <v>Grains &amp; Cereals</v>
      </c>
      <c r="H1009" s="4">
        <f>Table8[[#This Row],[Unit_price]]*Table8[[#This Row],[Quantity_sold]]</f>
        <v>299.25</v>
      </c>
      <c r="I1009" t="str">
        <f>_xlfn.XLOOKUP(Table8[[#This Row],[orderId]],orders[orderID],orders[customerID],"not seen",0)</f>
        <v>GODOS</v>
      </c>
      <c r="J1009">
        <f>_xlfn.XLOOKUP(Table8[[#This Row],[orderId]],orders[orderID],orders[employeeID],"not found",0)</f>
        <v>4</v>
      </c>
      <c r="K1009" t="str">
        <f>_xlfn.XLOOKUP(Table8[[#This Row],[Employee_id]],employees[employeeID],employees[employeeName],"Not found",0)</f>
        <v>Margaret Peacock</v>
      </c>
      <c r="L1009" s="1">
        <f>_xlfn.XLOOKUP(Table8[[#This Row],[orderId]],orders[orderID],orders[orderDate],"not found",0)</f>
        <v>41863</v>
      </c>
      <c r="M1009" s="1">
        <f>VLOOKUP(Table8[[#This Row],[orderId]],orders[],6,0)</f>
        <v>41871</v>
      </c>
      <c r="N1009">
        <f>Table8[[#This Row],[Shipped date]]-Table8[[#This Row],[order_date]]</f>
        <v>8</v>
      </c>
    </row>
    <row r="1010" spans="1:14" x14ac:dyDescent="0.35">
      <c r="A1010" s="2">
        <v>10630</v>
      </c>
      <c r="B1010" s="11">
        <v>55</v>
      </c>
      <c r="C1010" s="5">
        <v>24</v>
      </c>
      <c r="D1010" s="8">
        <v>12</v>
      </c>
      <c r="E1010" s="2" t="str">
        <f>_xlfn.XLOOKUP(B1010,products[productID],products[productName],"Not available",0)</f>
        <v>Pâté chinois</v>
      </c>
      <c r="F1010">
        <f>_xlfn.XLOOKUP(B1010,products[productID],products[categoryID],"Not found",0)</f>
        <v>6</v>
      </c>
      <c r="G1010" t="str">
        <f>_xlfn.XLOOKUP(F1010,categories[categoryID],categories[categoryName],"not found",0)</f>
        <v>Meat &amp; Poultry</v>
      </c>
      <c r="H1010" s="4">
        <f>Table8[[#This Row],[Unit_price]]*Table8[[#This Row],[Quantity_sold]]</f>
        <v>288</v>
      </c>
      <c r="I1010" t="str">
        <f>_xlfn.XLOOKUP(Table8[[#This Row],[orderId]],orders[orderID],orders[customerID],"not seen",0)</f>
        <v>KOENE</v>
      </c>
      <c r="J1010">
        <f>_xlfn.XLOOKUP(Table8[[#This Row],[orderId]],orders[orderID],orders[employeeID],"not found",0)</f>
        <v>1</v>
      </c>
      <c r="K1010" t="str">
        <f>_xlfn.XLOOKUP(Table8[[#This Row],[Employee_id]],employees[employeeID],employees[employeeName],"Not found",0)</f>
        <v>Nancy Davolio</v>
      </c>
      <c r="L1010" s="1">
        <f>_xlfn.XLOOKUP(Table8[[#This Row],[orderId]],orders[orderID],orders[orderDate],"not found",0)</f>
        <v>41864</v>
      </c>
      <c r="M1010" s="1">
        <f>VLOOKUP(Table8[[#This Row],[orderId]],orders[],6,0)</f>
        <v>41870</v>
      </c>
      <c r="N1010">
        <f>Table8[[#This Row],[Shipped date]]-Table8[[#This Row],[order_date]]</f>
        <v>6</v>
      </c>
    </row>
    <row r="1011" spans="1:14" x14ac:dyDescent="0.35">
      <c r="A1011" s="3">
        <v>10630</v>
      </c>
      <c r="B1011" s="12">
        <v>76</v>
      </c>
      <c r="C1011" s="6">
        <v>18</v>
      </c>
      <c r="D1011" s="9">
        <v>35</v>
      </c>
      <c r="E1011" s="2" t="str">
        <f>_xlfn.XLOOKUP(B1011,products[productID],products[productName],"Not available",0)</f>
        <v>Lakkaliköri</v>
      </c>
      <c r="F1011">
        <f>_xlfn.XLOOKUP(B1011,products[productID],products[categoryID],"Not found",0)</f>
        <v>1</v>
      </c>
      <c r="G1011" t="str">
        <f>_xlfn.XLOOKUP(F1011,categories[categoryID],categories[categoryName],"not found",0)</f>
        <v>Beverages</v>
      </c>
      <c r="H1011" s="4">
        <f>Table8[[#This Row],[Unit_price]]*Table8[[#This Row],[Quantity_sold]]</f>
        <v>630</v>
      </c>
      <c r="I1011" t="str">
        <f>_xlfn.XLOOKUP(Table8[[#This Row],[orderId]],orders[orderID],orders[customerID],"not seen",0)</f>
        <v>KOENE</v>
      </c>
      <c r="J1011">
        <f>_xlfn.XLOOKUP(Table8[[#This Row],[orderId]],orders[orderID],orders[employeeID],"not found",0)</f>
        <v>1</v>
      </c>
      <c r="K1011" t="str">
        <f>_xlfn.XLOOKUP(Table8[[#This Row],[Employee_id]],employees[employeeID],employees[employeeName],"Not found",0)</f>
        <v>Nancy Davolio</v>
      </c>
      <c r="L1011" s="1">
        <f>_xlfn.XLOOKUP(Table8[[#This Row],[orderId]],orders[orderID],orders[orderDate],"not found",0)</f>
        <v>41864</v>
      </c>
      <c r="M1011" s="1">
        <f>VLOOKUP(Table8[[#This Row],[orderId]],orders[],6,0)</f>
        <v>41870</v>
      </c>
      <c r="N1011">
        <f>Table8[[#This Row],[Shipped date]]-Table8[[#This Row],[order_date]]</f>
        <v>6</v>
      </c>
    </row>
    <row r="1012" spans="1:14" x14ac:dyDescent="0.35">
      <c r="A1012" s="2">
        <v>10631</v>
      </c>
      <c r="B1012" s="11">
        <v>75</v>
      </c>
      <c r="C1012" s="5">
        <v>7.75</v>
      </c>
      <c r="D1012" s="8">
        <v>8</v>
      </c>
      <c r="E1012" s="2" t="str">
        <f>_xlfn.XLOOKUP(B1012,products[productID],products[productName],"Not available",0)</f>
        <v>Rhönbräu Klosterbier</v>
      </c>
      <c r="F1012">
        <f>_xlfn.XLOOKUP(B1012,products[productID],products[categoryID],"Not found",0)</f>
        <v>1</v>
      </c>
      <c r="G1012" t="str">
        <f>_xlfn.XLOOKUP(F1012,categories[categoryID],categories[categoryName],"not found",0)</f>
        <v>Beverages</v>
      </c>
      <c r="H1012" s="4">
        <f>Table8[[#This Row],[Unit_price]]*Table8[[#This Row],[Quantity_sold]]</f>
        <v>62</v>
      </c>
      <c r="I1012" t="str">
        <f>_xlfn.XLOOKUP(Table8[[#This Row],[orderId]],orders[orderID],orders[customerID],"not seen",0)</f>
        <v>LAMAI</v>
      </c>
      <c r="J1012">
        <f>_xlfn.XLOOKUP(Table8[[#This Row],[orderId]],orders[orderID],orders[employeeID],"not found",0)</f>
        <v>8</v>
      </c>
      <c r="K1012" t="str">
        <f>_xlfn.XLOOKUP(Table8[[#This Row],[Employee_id]],employees[employeeID],employees[employeeName],"Not found",0)</f>
        <v>Laura Callahan</v>
      </c>
      <c r="L1012" s="1">
        <f>_xlfn.XLOOKUP(Table8[[#This Row],[orderId]],orders[orderID],orders[orderDate],"not found",0)</f>
        <v>41865</v>
      </c>
      <c r="M1012" s="1">
        <f>VLOOKUP(Table8[[#This Row],[orderId]],orders[],6,0)</f>
        <v>41866</v>
      </c>
      <c r="N1012">
        <f>Table8[[#This Row],[Shipped date]]-Table8[[#This Row],[order_date]]</f>
        <v>1</v>
      </c>
    </row>
    <row r="1013" spans="1:14" x14ac:dyDescent="0.35">
      <c r="A1013" s="3">
        <v>10632</v>
      </c>
      <c r="B1013" s="12">
        <v>2</v>
      </c>
      <c r="C1013" s="6">
        <v>19</v>
      </c>
      <c r="D1013" s="9">
        <v>30</v>
      </c>
      <c r="E1013" s="2" t="str">
        <f>_xlfn.XLOOKUP(B1013,products[productID],products[productName],"Not available",0)</f>
        <v>Chang</v>
      </c>
      <c r="F1013">
        <f>_xlfn.XLOOKUP(B1013,products[productID],products[categoryID],"Not found",0)</f>
        <v>1</v>
      </c>
      <c r="G1013" t="str">
        <f>_xlfn.XLOOKUP(F1013,categories[categoryID],categories[categoryName],"not found",0)</f>
        <v>Beverages</v>
      </c>
      <c r="H1013" s="4">
        <f>Table8[[#This Row],[Unit_price]]*Table8[[#This Row],[Quantity_sold]]</f>
        <v>570</v>
      </c>
      <c r="I1013" t="str">
        <f>_xlfn.XLOOKUP(Table8[[#This Row],[orderId]],orders[orderID],orders[customerID],"not seen",0)</f>
        <v>WANDK</v>
      </c>
      <c r="J1013">
        <f>_xlfn.XLOOKUP(Table8[[#This Row],[orderId]],orders[orderID],orders[employeeID],"not found",0)</f>
        <v>8</v>
      </c>
      <c r="K1013" t="str">
        <f>_xlfn.XLOOKUP(Table8[[#This Row],[Employee_id]],employees[employeeID],employees[employeeName],"Not found",0)</f>
        <v>Laura Callahan</v>
      </c>
      <c r="L1013" s="1">
        <f>_xlfn.XLOOKUP(Table8[[#This Row],[orderId]],orders[orderID],orders[orderDate],"not found",0)</f>
        <v>41865</v>
      </c>
      <c r="M1013" s="1">
        <f>VLOOKUP(Table8[[#This Row],[orderId]],orders[],6,0)</f>
        <v>41870</v>
      </c>
      <c r="N1013">
        <f>Table8[[#This Row],[Shipped date]]-Table8[[#This Row],[order_date]]</f>
        <v>5</v>
      </c>
    </row>
    <row r="1014" spans="1:14" x14ac:dyDescent="0.35">
      <c r="A1014" s="2">
        <v>10632</v>
      </c>
      <c r="B1014" s="11">
        <v>33</v>
      </c>
      <c r="C1014" s="5">
        <v>2.5</v>
      </c>
      <c r="D1014" s="8">
        <v>20</v>
      </c>
      <c r="E1014" s="2" t="str">
        <f>_xlfn.XLOOKUP(B1014,products[productID],products[productName],"Not available",0)</f>
        <v>Geitost</v>
      </c>
      <c r="F1014">
        <f>_xlfn.XLOOKUP(B1014,products[productID],products[categoryID],"Not found",0)</f>
        <v>4</v>
      </c>
      <c r="G1014" t="str">
        <f>_xlfn.XLOOKUP(F1014,categories[categoryID],categories[categoryName],"not found",0)</f>
        <v>Dairy Products</v>
      </c>
      <c r="H1014" s="4">
        <f>Table8[[#This Row],[Unit_price]]*Table8[[#This Row],[Quantity_sold]]</f>
        <v>50</v>
      </c>
      <c r="I1014" t="str">
        <f>_xlfn.XLOOKUP(Table8[[#This Row],[orderId]],orders[orderID],orders[customerID],"not seen",0)</f>
        <v>WANDK</v>
      </c>
      <c r="J1014">
        <f>_xlfn.XLOOKUP(Table8[[#This Row],[orderId]],orders[orderID],orders[employeeID],"not found",0)</f>
        <v>8</v>
      </c>
      <c r="K1014" t="str">
        <f>_xlfn.XLOOKUP(Table8[[#This Row],[Employee_id]],employees[employeeID],employees[employeeName],"Not found",0)</f>
        <v>Laura Callahan</v>
      </c>
      <c r="L1014" s="1">
        <f>_xlfn.XLOOKUP(Table8[[#This Row],[orderId]],orders[orderID],orders[orderDate],"not found",0)</f>
        <v>41865</v>
      </c>
      <c r="M1014" s="1">
        <f>VLOOKUP(Table8[[#This Row],[orderId]],orders[],6,0)</f>
        <v>41870</v>
      </c>
      <c r="N1014">
        <f>Table8[[#This Row],[Shipped date]]-Table8[[#This Row],[order_date]]</f>
        <v>5</v>
      </c>
    </row>
    <row r="1015" spans="1:14" x14ac:dyDescent="0.35">
      <c r="A1015" s="3">
        <v>10633</v>
      </c>
      <c r="B1015" s="12">
        <v>12</v>
      </c>
      <c r="C1015" s="6">
        <v>38</v>
      </c>
      <c r="D1015" s="9">
        <v>36</v>
      </c>
      <c r="E1015" s="2" t="str">
        <f>_xlfn.XLOOKUP(B1015,products[productID],products[productName],"Not available",0)</f>
        <v>Queso Manchego La Pastora</v>
      </c>
      <c r="F1015">
        <f>_xlfn.XLOOKUP(B1015,products[productID],products[categoryID],"Not found",0)</f>
        <v>4</v>
      </c>
      <c r="G1015" t="str">
        <f>_xlfn.XLOOKUP(F1015,categories[categoryID],categories[categoryName],"not found",0)</f>
        <v>Dairy Products</v>
      </c>
      <c r="H1015" s="4">
        <f>Table8[[#This Row],[Unit_price]]*Table8[[#This Row],[Quantity_sold]]</f>
        <v>1368</v>
      </c>
      <c r="I1015" t="str">
        <f>_xlfn.XLOOKUP(Table8[[#This Row],[orderId]],orders[orderID],orders[customerID],"not seen",0)</f>
        <v>ERNSH</v>
      </c>
      <c r="J1015">
        <f>_xlfn.XLOOKUP(Table8[[#This Row],[orderId]],orders[orderID],orders[employeeID],"not found",0)</f>
        <v>7</v>
      </c>
      <c r="K1015" t="str">
        <f>_xlfn.XLOOKUP(Table8[[#This Row],[Employee_id]],employees[employeeID],employees[employeeName],"Not found",0)</f>
        <v>Robert King</v>
      </c>
      <c r="L1015" s="1">
        <f>_xlfn.XLOOKUP(Table8[[#This Row],[orderId]],orders[orderID],orders[orderDate],"not found",0)</f>
        <v>41866</v>
      </c>
      <c r="M1015" s="1">
        <f>VLOOKUP(Table8[[#This Row],[orderId]],orders[],6,0)</f>
        <v>41869</v>
      </c>
      <c r="N1015">
        <f>Table8[[#This Row],[Shipped date]]-Table8[[#This Row],[order_date]]</f>
        <v>3</v>
      </c>
    </row>
    <row r="1016" spans="1:14" x14ac:dyDescent="0.35">
      <c r="A1016" s="2">
        <v>10633</v>
      </c>
      <c r="B1016" s="11">
        <v>13</v>
      </c>
      <c r="C1016" s="5">
        <v>6</v>
      </c>
      <c r="D1016" s="8">
        <v>13</v>
      </c>
      <c r="E1016" s="2" t="str">
        <f>_xlfn.XLOOKUP(B1016,products[productID],products[productName],"Not available",0)</f>
        <v>Konbu</v>
      </c>
      <c r="F1016">
        <f>_xlfn.XLOOKUP(B1016,products[productID],products[categoryID],"Not found",0)</f>
        <v>8</v>
      </c>
      <c r="G1016" t="str">
        <f>_xlfn.XLOOKUP(F1016,categories[categoryID],categories[categoryName],"not found",0)</f>
        <v>Seafood</v>
      </c>
      <c r="H1016" s="4">
        <f>Table8[[#This Row],[Unit_price]]*Table8[[#This Row],[Quantity_sold]]</f>
        <v>78</v>
      </c>
      <c r="I1016" t="str">
        <f>_xlfn.XLOOKUP(Table8[[#This Row],[orderId]],orders[orderID],orders[customerID],"not seen",0)</f>
        <v>ERNSH</v>
      </c>
      <c r="J1016">
        <f>_xlfn.XLOOKUP(Table8[[#This Row],[orderId]],orders[orderID],orders[employeeID],"not found",0)</f>
        <v>7</v>
      </c>
      <c r="K1016" t="str">
        <f>_xlfn.XLOOKUP(Table8[[#This Row],[Employee_id]],employees[employeeID],employees[employeeName],"Not found",0)</f>
        <v>Robert King</v>
      </c>
      <c r="L1016" s="1">
        <f>_xlfn.XLOOKUP(Table8[[#This Row],[orderId]],orders[orderID],orders[orderDate],"not found",0)</f>
        <v>41866</v>
      </c>
      <c r="M1016" s="1">
        <f>VLOOKUP(Table8[[#This Row],[orderId]],orders[],6,0)</f>
        <v>41869</v>
      </c>
      <c r="N1016">
        <f>Table8[[#This Row],[Shipped date]]-Table8[[#This Row],[order_date]]</f>
        <v>3</v>
      </c>
    </row>
    <row r="1017" spans="1:14" x14ac:dyDescent="0.35">
      <c r="A1017" s="3">
        <v>10633</v>
      </c>
      <c r="B1017" s="12">
        <v>26</v>
      </c>
      <c r="C1017" s="6">
        <v>31.23</v>
      </c>
      <c r="D1017" s="9">
        <v>35</v>
      </c>
      <c r="E1017" s="2" t="str">
        <f>_xlfn.XLOOKUP(B1017,products[productID],products[productName],"Not available",0)</f>
        <v>Gumbär Gummibärchen</v>
      </c>
      <c r="F1017">
        <f>_xlfn.XLOOKUP(B1017,products[productID],products[categoryID],"Not found",0)</f>
        <v>3</v>
      </c>
      <c r="G1017" t="str">
        <f>_xlfn.XLOOKUP(F1017,categories[categoryID],categories[categoryName],"not found",0)</f>
        <v>Confections</v>
      </c>
      <c r="H1017" s="4">
        <f>Table8[[#This Row],[Unit_price]]*Table8[[#This Row],[Quantity_sold]]</f>
        <v>1093.05</v>
      </c>
      <c r="I1017" t="str">
        <f>_xlfn.XLOOKUP(Table8[[#This Row],[orderId]],orders[orderID],orders[customerID],"not seen",0)</f>
        <v>ERNSH</v>
      </c>
      <c r="J1017">
        <f>_xlfn.XLOOKUP(Table8[[#This Row],[orderId]],orders[orderID],orders[employeeID],"not found",0)</f>
        <v>7</v>
      </c>
      <c r="K1017" t="str">
        <f>_xlfn.XLOOKUP(Table8[[#This Row],[Employee_id]],employees[employeeID],employees[employeeName],"Not found",0)</f>
        <v>Robert King</v>
      </c>
      <c r="L1017" s="1">
        <f>_xlfn.XLOOKUP(Table8[[#This Row],[orderId]],orders[orderID],orders[orderDate],"not found",0)</f>
        <v>41866</v>
      </c>
      <c r="M1017" s="1">
        <f>VLOOKUP(Table8[[#This Row],[orderId]],orders[],6,0)</f>
        <v>41869</v>
      </c>
      <c r="N1017">
        <f>Table8[[#This Row],[Shipped date]]-Table8[[#This Row],[order_date]]</f>
        <v>3</v>
      </c>
    </row>
    <row r="1018" spans="1:14" x14ac:dyDescent="0.35">
      <c r="A1018" s="2">
        <v>10633</v>
      </c>
      <c r="B1018" s="11">
        <v>62</v>
      </c>
      <c r="C1018" s="5">
        <v>49.3</v>
      </c>
      <c r="D1018" s="8">
        <v>80</v>
      </c>
      <c r="E1018" s="2" t="str">
        <f>_xlfn.XLOOKUP(B1018,products[productID],products[productName],"Not available",0)</f>
        <v>Tarte au sucre</v>
      </c>
      <c r="F1018">
        <f>_xlfn.XLOOKUP(B1018,products[productID],products[categoryID],"Not found",0)</f>
        <v>3</v>
      </c>
      <c r="G1018" t="str">
        <f>_xlfn.XLOOKUP(F1018,categories[categoryID],categories[categoryName],"not found",0)</f>
        <v>Confections</v>
      </c>
      <c r="H1018" s="4">
        <f>Table8[[#This Row],[Unit_price]]*Table8[[#This Row],[Quantity_sold]]</f>
        <v>3944</v>
      </c>
      <c r="I1018" t="str">
        <f>_xlfn.XLOOKUP(Table8[[#This Row],[orderId]],orders[orderID],orders[customerID],"not seen",0)</f>
        <v>ERNSH</v>
      </c>
      <c r="J1018">
        <f>_xlfn.XLOOKUP(Table8[[#This Row],[orderId]],orders[orderID],orders[employeeID],"not found",0)</f>
        <v>7</v>
      </c>
      <c r="K1018" t="str">
        <f>_xlfn.XLOOKUP(Table8[[#This Row],[Employee_id]],employees[employeeID],employees[employeeName],"Not found",0)</f>
        <v>Robert King</v>
      </c>
      <c r="L1018" s="1">
        <f>_xlfn.XLOOKUP(Table8[[#This Row],[orderId]],orders[orderID],orders[orderDate],"not found",0)</f>
        <v>41866</v>
      </c>
      <c r="M1018" s="1">
        <f>VLOOKUP(Table8[[#This Row],[orderId]],orders[],6,0)</f>
        <v>41869</v>
      </c>
      <c r="N1018">
        <f>Table8[[#This Row],[Shipped date]]-Table8[[#This Row],[order_date]]</f>
        <v>3</v>
      </c>
    </row>
    <row r="1019" spans="1:14" x14ac:dyDescent="0.35">
      <c r="A1019" s="3">
        <v>10634</v>
      </c>
      <c r="B1019" s="12">
        <v>7</v>
      </c>
      <c r="C1019" s="6">
        <v>30</v>
      </c>
      <c r="D1019" s="9">
        <v>35</v>
      </c>
      <c r="E1019" s="2" t="str">
        <f>_xlfn.XLOOKUP(B1019,products[productID],products[productName],"Not available",0)</f>
        <v>Uncle Bob's Organic Dried Pears</v>
      </c>
      <c r="F1019">
        <f>_xlfn.XLOOKUP(B1019,products[productID],products[categoryID],"Not found",0)</f>
        <v>7</v>
      </c>
      <c r="G1019" t="str">
        <f>_xlfn.XLOOKUP(F1019,categories[categoryID],categories[categoryName],"not found",0)</f>
        <v>Produce</v>
      </c>
      <c r="H1019" s="4">
        <f>Table8[[#This Row],[Unit_price]]*Table8[[#This Row],[Quantity_sold]]</f>
        <v>1050</v>
      </c>
      <c r="I1019" t="str">
        <f>_xlfn.XLOOKUP(Table8[[#This Row],[orderId]],orders[orderID],orders[customerID],"not seen",0)</f>
        <v>FOLIG</v>
      </c>
      <c r="J1019">
        <f>_xlfn.XLOOKUP(Table8[[#This Row],[orderId]],orders[orderID],orders[employeeID],"not found",0)</f>
        <v>4</v>
      </c>
      <c r="K1019" t="str">
        <f>_xlfn.XLOOKUP(Table8[[#This Row],[Employee_id]],employees[employeeID],employees[employeeName],"Not found",0)</f>
        <v>Margaret Peacock</v>
      </c>
      <c r="L1019" s="1">
        <f>_xlfn.XLOOKUP(Table8[[#This Row],[orderId]],orders[orderID],orders[orderDate],"not found",0)</f>
        <v>41866</v>
      </c>
      <c r="M1019" s="1">
        <f>VLOOKUP(Table8[[#This Row],[orderId]],orders[],6,0)</f>
        <v>41872</v>
      </c>
      <c r="N1019">
        <f>Table8[[#This Row],[Shipped date]]-Table8[[#This Row],[order_date]]</f>
        <v>6</v>
      </c>
    </row>
    <row r="1020" spans="1:14" x14ac:dyDescent="0.35">
      <c r="A1020" s="2">
        <v>10634</v>
      </c>
      <c r="B1020" s="11">
        <v>18</v>
      </c>
      <c r="C1020" s="5">
        <v>62.5</v>
      </c>
      <c r="D1020" s="8">
        <v>50</v>
      </c>
      <c r="E1020" s="2" t="str">
        <f>_xlfn.XLOOKUP(B1020,products[productID],products[productName],"Not available",0)</f>
        <v>Carnarvon Tigers</v>
      </c>
      <c r="F1020">
        <f>_xlfn.XLOOKUP(B1020,products[productID],products[categoryID],"Not found",0)</f>
        <v>8</v>
      </c>
      <c r="G1020" t="str">
        <f>_xlfn.XLOOKUP(F1020,categories[categoryID],categories[categoryName],"not found",0)</f>
        <v>Seafood</v>
      </c>
      <c r="H1020" s="4">
        <f>Table8[[#This Row],[Unit_price]]*Table8[[#This Row],[Quantity_sold]]</f>
        <v>3125</v>
      </c>
      <c r="I1020" t="str">
        <f>_xlfn.XLOOKUP(Table8[[#This Row],[orderId]],orders[orderID],orders[customerID],"not seen",0)</f>
        <v>FOLIG</v>
      </c>
      <c r="J1020">
        <f>_xlfn.XLOOKUP(Table8[[#This Row],[orderId]],orders[orderID],orders[employeeID],"not found",0)</f>
        <v>4</v>
      </c>
      <c r="K1020" t="str">
        <f>_xlfn.XLOOKUP(Table8[[#This Row],[Employee_id]],employees[employeeID],employees[employeeName],"Not found",0)</f>
        <v>Margaret Peacock</v>
      </c>
      <c r="L1020" s="1">
        <f>_xlfn.XLOOKUP(Table8[[#This Row],[orderId]],orders[orderID],orders[orderDate],"not found",0)</f>
        <v>41866</v>
      </c>
      <c r="M1020" s="1">
        <f>VLOOKUP(Table8[[#This Row],[orderId]],orders[],6,0)</f>
        <v>41872</v>
      </c>
      <c r="N1020">
        <f>Table8[[#This Row],[Shipped date]]-Table8[[#This Row],[order_date]]</f>
        <v>6</v>
      </c>
    </row>
    <row r="1021" spans="1:14" x14ac:dyDescent="0.35">
      <c r="A1021" s="3">
        <v>10634</v>
      </c>
      <c r="B1021" s="12">
        <v>51</v>
      </c>
      <c r="C1021" s="6">
        <v>53</v>
      </c>
      <c r="D1021" s="9">
        <v>15</v>
      </c>
      <c r="E1021" s="2" t="str">
        <f>_xlfn.XLOOKUP(B1021,products[productID],products[productName],"Not available",0)</f>
        <v>Manjimup Dried Apples</v>
      </c>
      <c r="F1021">
        <f>_xlfn.XLOOKUP(B1021,products[productID],products[categoryID],"Not found",0)</f>
        <v>7</v>
      </c>
      <c r="G1021" t="str">
        <f>_xlfn.XLOOKUP(F1021,categories[categoryID],categories[categoryName],"not found",0)</f>
        <v>Produce</v>
      </c>
      <c r="H1021" s="4">
        <f>Table8[[#This Row],[Unit_price]]*Table8[[#This Row],[Quantity_sold]]</f>
        <v>795</v>
      </c>
      <c r="I1021" t="str">
        <f>_xlfn.XLOOKUP(Table8[[#This Row],[orderId]],orders[orderID],orders[customerID],"not seen",0)</f>
        <v>FOLIG</v>
      </c>
      <c r="J1021">
        <f>_xlfn.XLOOKUP(Table8[[#This Row],[orderId]],orders[orderID],orders[employeeID],"not found",0)</f>
        <v>4</v>
      </c>
      <c r="K1021" t="str">
        <f>_xlfn.XLOOKUP(Table8[[#This Row],[Employee_id]],employees[employeeID],employees[employeeName],"Not found",0)</f>
        <v>Margaret Peacock</v>
      </c>
      <c r="L1021" s="1">
        <f>_xlfn.XLOOKUP(Table8[[#This Row],[orderId]],orders[orderID],orders[orderDate],"not found",0)</f>
        <v>41866</v>
      </c>
      <c r="M1021" s="1">
        <f>VLOOKUP(Table8[[#This Row],[orderId]],orders[],6,0)</f>
        <v>41872</v>
      </c>
      <c r="N1021">
        <f>Table8[[#This Row],[Shipped date]]-Table8[[#This Row],[order_date]]</f>
        <v>6</v>
      </c>
    </row>
    <row r="1022" spans="1:14" x14ac:dyDescent="0.35">
      <c r="A1022" s="2">
        <v>10634</v>
      </c>
      <c r="B1022" s="11">
        <v>75</v>
      </c>
      <c r="C1022" s="5">
        <v>7.75</v>
      </c>
      <c r="D1022" s="8">
        <v>2</v>
      </c>
      <c r="E1022" s="2" t="str">
        <f>_xlfn.XLOOKUP(B1022,products[productID],products[productName],"Not available",0)</f>
        <v>Rhönbräu Klosterbier</v>
      </c>
      <c r="F1022">
        <f>_xlfn.XLOOKUP(B1022,products[productID],products[categoryID],"Not found",0)</f>
        <v>1</v>
      </c>
      <c r="G1022" t="str">
        <f>_xlfn.XLOOKUP(F1022,categories[categoryID],categories[categoryName],"not found",0)</f>
        <v>Beverages</v>
      </c>
      <c r="H1022" s="4">
        <f>Table8[[#This Row],[Unit_price]]*Table8[[#This Row],[Quantity_sold]]</f>
        <v>15.5</v>
      </c>
      <c r="I1022" t="str">
        <f>_xlfn.XLOOKUP(Table8[[#This Row],[orderId]],orders[orderID],orders[customerID],"not seen",0)</f>
        <v>FOLIG</v>
      </c>
      <c r="J1022">
        <f>_xlfn.XLOOKUP(Table8[[#This Row],[orderId]],orders[orderID],orders[employeeID],"not found",0)</f>
        <v>4</v>
      </c>
      <c r="K1022" t="str">
        <f>_xlfn.XLOOKUP(Table8[[#This Row],[Employee_id]],employees[employeeID],employees[employeeName],"Not found",0)</f>
        <v>Margaret Peacock</v>
      </c>
      <c r="L1022" s="1">
        <f>_xlfn.XLOOKUP(Table8[[#This Row],[orderId]],orders[orderID],orders[orderDate],"not found",0)</f>
        <v>41866</v>
      </c>
      <c r="M1022" s="1">
        <f>VLOOKUP(Table8[[#This Row],[orderId]],orders[],6,0)</f>
        <v>41872</v>
      </c>
      <c r="N1022">
        <f>Table8[[#This Row],[Shipped date]]-Table8[[#This Row],[order_date]]</f>
        <v>6</v>
      </c>
    </row>
    <row r="1023" spans="1:14" x14ac:dyDescent="0.35">
      <c r="A1023" s="3">
        <v>10635</v>
      </c>
      <c r="B1023" s="12">
        <v>4</v>
      </c>
      <c r="C1023" s="6">
        <v>22</v>
      </c>
      <c r="D1023" s="9">
        <v>10</v>
      </c>
      <c r="E1023" s="2" t="str">
        <f>_xlfn.XLOOKUP(B1023,products[productID],products[productName],"Not available",0)</f>
        <v>Chef Anton's Cajun Seasoning</v>
      </c>
      <c r="F1023">
        <f>_xlfn.XLOOKUP(B1023,products[productID],products[categoryID],"Not found",0)</f>
        <v>2</v>
      </c>
      <c r="G1023" t="str">
        <f>_xlfn.XLOOKUP(F1023,categories[categoryID],categories[categoryName],"not found",0)</f>
        <v>Condiments</v>
      </c>
      <c r="H1023" s="4">
        <f>Table8[[#This Row],[Unit_price]]*Table8[[#This Row],[Quantity_sold]]</f>
        <v>220</v>
      </c>
      <c r="I1023" t="str">
        <f>_xlfn.XLOOKUP(Table8[[#This Row],[orderId]],orders[orderID],orders[customerID],"not seen",0)</f>
        <v>MAGAA</v>
      </c>
      <c r="J1023">
        <f>_xlfn.XLOOKUP(Table8[[#This Row],[orderId]],orders[orderID],orders[employeeID],"not found",0)</f>
        <v>8</v>
      </c>
      <c r="K1023" t="str">
        <f>_xlfn.XLOOKUP(Table8[[#This Row],[Employee_id]],employees[employeeID],employees[employeeName],"Not found",0)</f>
        <v>Laura Callahan</v>
      </c>
      <c r="L1023" s="1">
        <f>_xlfn.XLOOKUP(Table8[[#This Row],[orderId]],orders[orderID],orders[orderDate],"not found",0)</f>
        <v>41869</v>
      </c>
      <c r="M1023" s="1">
        <f>VLOOKUP(Table8[[#This Row],[orderId]],orders[],6,0)</f>
        <v>41872</v>
      </c>
      <c r="N1023">
        <f>Table8[[#This Row],[Shipped date]]-Table8[[#This Row],[order_date]]</f>
        <v>3</v>
      </c>
    </row>
    <row r="1024" spans="1:14" x14ac:dyDescent="0.35">
      <c r="A1024" s="2">
        <v>10635</v>
      </c>
      <c r="B1024" s="11">
        <v>5</v>
      </c>
      <c r="C1024" s="5">
        <v>21.35</v>
      </c>
      <c r="D1024" s="8">
        <v>15</v>
      </c>
      <c r="E1024" s="2" t="str">
        <f>_xlfn.XLOOKUP(B1024,products[productID],products[productName],"Not available",0)</f>
        <v>Chef Anton's Gumbo Mix</v>
      </c>
      <c r="F1024">
        <f>_xlfn.XLOOKUP(B1024,products[productID],products[categoryID],"Not found",0)</f>
        <v>2</v>
      </c>
      <c r="G1024" t="str">
        <f>_xlfn.XLOOKUP(F1024,categories[categoryID],categories[categoryName],"not found",0)</f>
        <v>Condiments</v>
      </c>
      <c r="H1024" s="4">
        <f>Table8[[#This Row],[Unit_price]]*Table8[[#This Row],[Quantity_sold]]</f>
        <v>320.25</v>
      </c>
      <c r="I1024" t="str">
        <f>_xlfn.XLOOKUP(Table8[[#This Row],[orderId]],orders[orderID],orders[customerID],"not seen",0)</f>
        <v>MAGAA</v>
      </c>
      <c r="J1024">
        <f>_xlfn.XLOOKUP(Table8[[#This Row],[orderId]],orders[orderID],orders[employeeID],"not found",0)</f>
        <v>8</v>
      </c>
      <c r="K1024" t="str">
        <f>_xlfn.XLOOKUP(Table8[[#This Row],[Employee_id]],employees[employeeID],employees[employeeName],"Not found",0)</f>
        <v>Laura Callahan</v>
      </c>
      <c r="L1024" s="1">
        <f>_xlfn.XLOOKUP(Table8[[#This Row],[orderId]],orders[orderID],orders[orderDate],"not found",0)</f>
        <v>41869</v>
      </c>
      <c r="M1024" s="1">
        <f>VLOOKUP(Table8[[#This Row],[orderId]],orders[],6,0)</f>
        <v>41872</v>
      </c>
      <c r="N1024">
        <f>Table8[[#This Row],[Shipped date]]-Table8[[#This Row],[order_date]]</f>
        <v>3</v>
      </c>
    </row>
    <row r="1025" spans="1:14" x14ac:dyDescent="0.35">
      <c r="A1025" s="3">
        <v>10635</v>
      </c>
      <c r="B1025" s="12">
        <v>22</v>
      </c>
      <c r="C1025" s="6">
        <v>21</v>
      </c>
      <c r="D1025" s="9">
        <v>40</v>
      </c>
      <c r="E1025" s="2" t="str">
        <f>_xlfn.XLOOKUP(B1025,products[productID],products[productName],"Not available",0)</f>
        <v>Gustaf's Knackebröd</v>
      </c>
      <c r="F1025">
        <f>_xlfn.XLOOKUP(B1025,products[productID],products[categoryID],"Not found",0)</f>
        <v>5</v>
      </c>
      <c r="G1025" t="str">
        <f>_xlfn.XLOOKUP(F1025,categories[categoryID],categories[categoryName],"not found",0)</f>
        <v>Grains &amp; Cereals</v>
      </c>
      <c r="H1025" s="4">
        <f>Table8[[#This Row],[Unit_price]]*Table8[[#This Row],[Quantity_sold]]</f>
        <v>840</v>
      </c>
      <c r="I1025" t="str">
        <f>_xlfn.XLOOKUP(Table8[[#This Row],[orderId]],orders[orderID],orders[customerID],"not seen",0)</f>
        <v>MAGAA</v>
      </c>
      <c r="J1025">
        <f>_xlfn.XLOOKUP(Table8[[#This Row],[orderId]],orders[orderID],orders[employeeID],"not found",0)</f>
        <v>8</v>
      </c>
      <c r="K1025" t="str">
        <f>_xlfn.XLOOKUP(Table8[[#This Row],[Employee_id]],employees[employeeID],employees[employeeName],"Not found",0)</f>
        <v>Laura Callahan</v>
      </c>
      <c r="L1025" s="1">
        <f>_xlfn.XLOOKUP(Table8[[#This Row],[orderId]],orders[orderID],orders[orderDate],"not found",0)</f>
        <v>41869</v>
      </c>
      <c r="M1025" s="1">
        <f>VLOOKUP(Table8[[#This Row],[orderId]],orders[],6,0)</f>
        <v>41872</v>
      </c>
      <c r="N1025">
        <f>Table8[[#This Row],[Shipped date]]-Table8[[#This Row],[order_date]]</f>
        <v>3</v>
      </c>
    </row>
    <row r="1026" spans="1:14" x14ac:dyDescent="0.35">
      <c r="A1026" s="2">
        <v>10636</v>
      </c>
      <c r="B1026" s="11">
        <v>4</v>
      </c>
      <c r="C1026" s="5">
        <v>22</v>
      </c>
      <c r="D1026" s="8">
        <v>25</v>
      </c>
      <c r="E1026" s="2" t="str">
        <f>_xlfn.XLOOKUP(B1026,products[productID],products[productName],"Not available",0)</f>
        <v>Chef Anton's Cajun Seasoning</v>
      </c>
      <c r="F1026">
        <f>_xlfn.XLOOKUP(B1026,products[productID],products[categoryID],"Not found",0)</f>
        <v>2</v>
      </c>
      <c r="G1026" t="str">
        <f>_xlfn.XLOOKUP(F1026,categories[categoryID],categories[categoryName],"not found",0)</f>
        <v>Condiments</v>
      </c>
      <c r="H1026" s="4">
        <f>Table8[[#This Row],[Unit_price]]*Table8[[#This Row],[Quantity_sold]]</f>
        <v>550</v>
      </c>
      <c r="I1026" t="str">
        <f>_xlfn.XLOOKUP(Table8[[#This Row],[orderId]],orders[orderID],orders[customerID],"not seen",0)</f>
        <v>WARTH</v>
      </c>
      <c r="J1026">
        <f>_xlfn.XLOOKUP(Table8[[#This Row],[orderId]],orders[orderID],orders[employeeID],"not found",0)</f>
        <v>4</v>
      </c>
      <c r="K1026" t="str">
        <f>_xlfn.XLOOKUP(Table8[[#This Row],[Employee_id]],employees[employeeID],employees[employeeName],"Not found",0)</f>
        <v>Margaret Peacock</v>
      </c>
      <c r="L1026" s="1">
        <f>_xlfn.XLOOKUP(Table8[[#This Row],[orderId]],orders[orderID],orders[orderDate],"not found",0)</f>
        <v>41870</v>
      </c>
      <c r="M1026" s="1">
        <f>VLOOKUP(Table8[[#This Row],[orderId]],orders[],6,0)</f>
        <v>41877</v>
      </c>
      <c r="N1026">
        <f>Table8[[#This Row],[Shipped date]]-Table8[[#This Row],[order_date]]</f>
        <v>7</v>
      </c>
    </row>
    <row r="1027" spans="1:14" x14ac:dyDescent="0.35">
      <c r="A1027" s="3">
        <v>10636</v>
      </c>
      <c r="B1027" s="12">
        <v>58</v>
      </c>
      <c r="C1027" s="6">
        <v>13.25</v>
      </c>
      <c r="D1027" s="9">
        <v>6</v>
      </c>
      <c r="E1027" s="2" t="str">
        <f>_xlfn.XLOOKUP(B1027,products[productID],products[productName],"Not available",0)</f>
        <v>Escargots de Bourgogne</v>
      </c>
      <c r="F1027">
        <f>_xlfn.XLOOKUP(B1027,products[productID],products[categoryID],"Not found",0)</f>
        <v>8</v>
      </c>
      <c r="G1027" t="str">
        <f>_xlfn.XLOOKUP(F1027,categories[categoryID],categories[categoryName],"not found",0)</f>
        <v>Seafood</v>
      </c>
      <c r="H1027" s="4">
        <f>Table8[[#This Row],[Unit_price]]*Table8[[#This Row],[Quantity_sold]]</f>
        <v>79.5</v>
      </c>
      <c r="I1027" t="str">
        <f>_xlfn.XLOOKUP(Table8[[#This Row],[orderId]],orders[orderID],orders[customerID],"not seen",0)</f>
        <v>WARTH</v>
      </c>
      <c r="J1027">
        <f>_xlfn.XLOOKUP(Table8[[#This Row],[orderId]],orders[orderID],orders[employeeID],"not found",0)</f>
        <v>4</v>
      </c>
      <c r="K1027" t="str">
        <f>_xlfn.XLOOKUP(Table8[[#This Row],[Employee_id]],employees[employeeID],employees[employeeName],"Not found",0)</f>
        <v>Margaret Peacock</v>
      </c>
      <c r="L1027" s="1">
        <f>_xlfn.XLOOKUP(Table8[[#This Row],[orderId]],orders[orderID],orders[orderDate],"not found",0)</f>
        <v>41870</v>
      </c>
      <c r="M1027" s="1">
        <f>VLOOKUP(Table8[[#This Row],[orderId]],orders[],6,0)</f>
        <v>41877</v>
      </c>
      <c r="N1027">
        <f>Table8[[#This Row],[Shipped date]]-Table8[[#This Row],[order_date]]</f>
        <v>7</v>
      </c>
    </row>
    <row r="1028" spans="1:14" x14ac:dyDescent="0.35">
      <c r="A1028" s="2">
        <v>10637</v>
      </c>
      <c r="B1028" s="11">
        <v>11</v>
      </c>
      <c r="C1028" s="5">
        <v>21</v>
      </c>
      <c r="D1028" s="8">
        <v>10</v>
      </c>
      <c r="E1028" s="2" t="str">
        <f>_xlfn.XLOOKUP(B1028,products[productID],products[productName],"Not available",0)</f>
        <v>Queso Cabrales</v>
      </c>
      <c r="F1028">
        <f>_xlfn.XLOOKUP(B1028,products[productID],products[categoryID],"Not found",0)</f>
        <v>4</v>
      </c>
      <c r="G1028" t="str">
        <f>_xlfn.XLOOKUP(F1028,categories[categoryID],categories[categoryName],"not found",0)</f>
        <v>Dairy Products</v>
      </c>
      <c r="H1028" s="4">
        <f>Table8[[#This Row],[Unit_price]]*Table8[[#This Row],[Quantity_sold]]</f>
        <v>210</v>
      </c>
      <c r="I1028" t="str">
        <f>_xlfn.XLOOKUP(Table8[[#This Row],[orderId]],orders[orderID],orders[customerID],"not seen",0)</f>
        <v>QUEEN</v>
      </c>
      <c r="J1028">
        <f>_xlfn.XLOOKUP(Table8[[#This Row],[orderId]],orders[orderID],orders[employeeID],"not found",0)</f>
        <v>6</v>
      </c>
      <c r="K1028" t="str">
        <f>_xlfn.XLOOKUP(Table8[[#This Row],[Employee_id]],employees[employeeID],employees[employeeName],"Not found",0)</f>
        <v>Michael Suyama</v>
      </c>
      <c r="L1028" s="1">
        <f>_xlfn.XLOOKUP(Table8[[#This Row],[orderId]],orders[orderID],orders[orderDate],"not found",0)</f>
        <v>41870</v>
      </c>
      <c r="M1028" s="1">
        <f>VLOOKUP(Table8[[#This Row],[orderId]],orders[],6,0)</f>
        <v>41877</v>
      </c>
      <c r="N1028">
        <f>Table8[[#This Row],[Shipped date]]-Table8[[#This Row],[order_date]]</f>
        <v>7</v>
      </c>
    </row>
    <row r="1029" spans="1:14" x14ac:dyDescent="0.35">
      <c r="A1029" s="3">
        <v>10637</v>
      </c>
      <c r="B1029" s="12">
        <v>50</v>
      </c>
      <c r="C1029" s="6">
        <v>16.25</v>
      </c>
      <c r="D1029" s="9">
        <v>25</v>
      </c>
      <c r="E1029" s="2" t="str">
        <f>_xlfn.XLOOKUP(B1029,products[productID],products[productName],"Not available",0)</f>
        <v>Valkoinen suklaa</v>
      </c>
      <c r="F1029">
        <f>_xlfn.XLOOKUP(B1029,products[productID],products[categoryID],"Not found",0)</f>
        <v>3</v>
      </c>
      <c r="G1029" t="str">
        <f>_xlfn.XLOOKUP(F1029,categories[categoryID],categories[categoryName],"not found",0)</f>
        <v>Confections</v>
      </c>
      <c r="H1029" s="4">
        <f>Table8[[#This Row],[Unit_price]]*Table8[[#This Row],[Quantity_sold]]</f>
        <v>406.25</v>
      </c>
      <c r="I1029" t="str">
        <f>_xlfn.XLOOKUP(Table8[[#This Row],[orderId]],orders[orderID],orders[customerID],"not seen",0)</f>
        <v>QUEEN</v>
      </c>
      <c r="J1029">
        <f>_xlfn.XLOOKUP(Table8[[#This Row],[orderId]],orders[orderID],orders[employeeID],"not found",0)</f>
        <v>6</v>
      </c>
      <c r="K1029" t="str">
        <f>_xlfn.XLOOKUP(Table8[[#This Row],[Employee_id]],employees[employeeID],employees[employeeName],"Not found",0)</f>
        <v>Michael Suyama</v>
      </c>
      <c r="L1029" s="1">
        <f>_xlfn.XLOOKUP(Table8[[#This Row],[orderId]],orders[orderID],orders[orderDate],"not found",0)</f>
        <v>41870</v>
      </c>
      <c r="M1029" s="1">
        <f>VLOOKUP(Table8[[#This Row],[orderId]],orders[],6,0)</f>
        <v>41877</v>
      </c>
      <c r="N1029">
        <f>Table8[[#This Row],[Shipped date]]-Table8[[#This Row],[order_date]]</f>
        <v>7</v>
      </c>
    </row>
    <row r="1030" spans="1:14" x14ac:dyDescent="0.35">
      <c r="A1030" s="2">
        <v>10637</v>
      </c>
      <c r="B1030" s="11">
        <v>56</v>
      </c>
      <c r="C1030" s="5">
        <v>38</v>
      </c>
      <c r="D1030" s="8">
        <v>60</v>
      </c>
      <c r="E1030" s="2" t="str">
        <f>_xlfn.XLOOKUP(B1030,products[productID],products[productName],"Not available",0)</f>
        <v>Gnocchi di nonna Alice</v>
      </c>
      <c r="F1030">
        <f>_xlfn.XLOOKUP(B1030,products[productID],products[categoryID],"Not found",0)</f>
        <v>5</v>
      </c>
      <c r="G1030" t="str">
        <f>_xlfn.XLOOKUP(F1030,categories[categoryID],categories[categoryName],"not found",0)</f>
        <v>Grains &amp; Cereals</v>
      </c>
      <c r="H1030" s="4">
        <f>Table8[[#This Row],[Unit_price]]*Table8[[#This Row],[Quantity_sold]]</f>
        <v>2280</v>
      </c>
      <c r="I1030" t="str">
        <f>_xlfn.XLOOKUP(Table8[[#This Row],[orderId]],orders[orderID],orders[customerID],"not seen",0)</f>
        <v>QUEEN</v>
      </c>
      <c r="J1030">
        <f>_xlfn.XLOOKUP(Table8[[#This Row],[orderId]],orders[orderID],orders[employeeID],"not found",0)</f>
        <v>6</v>
      </c>
      <c r="K1030" t="str">
        <f>_xlfn.XLOOKUP(Table8[[#This Row],[Employee_id]],employees[employeeID],employees[employeeName],"Not found",0)</f>
        <v>Michael Suyama</v>
      </c>
      <c r="L1030" s="1">
        <f>_xlfn.XLOOKUP(Table8[[#This Row],[orderId]],orders[orderID],orders[orderDate],"not found",0)</f>
        <v>41870</v>
      </c>
      <c r="M1030" s="1">
        <f>VLOOKUP(Table8[[#This Row],[orderId]],orders[],6,0)</f>
        <v>41877</v>
      </c>
      <c r="N1030">
        <f>Table8[[#This Row],[Shipped date]]-Table8[[#This Row],[order_date]]</f>
        <v>7</v>
      </c>
    </row>
    <row r="1031" spans="1:14" x14ac:dyDescent="0.35">
      <c r="A1031" s="3">
        <v>10638</v>
      </c>
      <c r="B1031" s="12">
        <v>45</v>
      </c>
      <c r="C1031" s="6">
        <v>9.5</v>
      </c>
      <c r="D1031" s="9">
        <v>20</v>
      </c>
      <c r="E1031" s="2" t="str">
        <f>_xlfn.XLOOKUP(B1031,products[productID],products[productName],"Not available",0)</f>
        <v>Rogede sild</v>
      </c>
      <c r="F1031">
        <f>_xlfn.XLOOKUP(B1031,products[productID],products[categoryID],"Not found",0)</f>
        <v>8</v>
      </c>
      <c r="G1031" t="str">
        <f>_xlfn.XLOOKUP(F1031,categories[categoryID],categories[categoryName],"not found",0)</f>
        <v>Seafood</v>
      </c>
      <c r="H1031" s="4">
        <f>Table8[[#This Row],[Unit_price]]*Table8[[#This Row],[Quantity_sold]]</f>
        <v>190</v>
      </c>
      <c r="I1031" t="str">
        <f>_xlfn.XLOOKUP(Table8[[#This Row],[orderId]],orders[orderID],orders[customerID],"not seen",0)</f>
        <v>LINOD</v>
      </c>
      <c r="J1031">
        <f>_xlfn.XLOOKUP(Table8[[#This Row],[orderId]],orders[orderID],orders[employeeID],"not found",0)</f>
        <v>3</v>
      </c>
      <c r="K1031" t="str">
        <f>_xlfn.XLOOKUP(Table8[[#This Row],[Employee_id]],employees[employeeID],employees[employeeName],"Not found",0)</f>
        <v>Janet Leverling</v>
      </c>
      <c r="L1031" s="1">
        <f>_xlfn.XLOOKUP(Table8[[#This Row],[orderId]],orders[orderID],orders[orderDate],"not found",0)</f>
        <v>41871</v>
      </c>
      <c r="M1031" s="1">
        <f>VLOOKUP(Table8[[#This Row],[orderId]],orders[],6,0)</f>
        <v>41883</v>
      </c>
      <c r="N1031">
        <f>Table8[[#This Row],[Shipped date]]-Table8[[#This Row],[order_date]]</f>
        <v>12</v>
      </c>
    </row>
    <row r="1032" spans="1:14" x14ac:dyDescent="0.35">
      <c r="A1032" s="2">
        <v>10638</v>
      </c>
      <c r="B1032" s="11">
        <v>65</v>
      </c>
      <c r="C1032" s="5">
        <v>21.05</v>
      </c>
      <c r="D1032" s="8">
        <v>21</v>
      </c>
      <c r="E1032" s="2" t="str">
        <f>_xlfn.XLOOKUP(B1032,products[productID],products[productName],"Not available",0)</f>
        <v>Louisiana Fiery Hot Pepper Sauce</v>
      </c>
      <c r="F1032">
        <f>_xlfn.XLOOKUP(B1032,products[productID],products[categoryID],"Not found",0)</f>
        <v>2</v>
      </c>
      <c r="G1032" t="str">
        <f>_xlfn.XLOOKUP(F1032,categories[categoryID],categories[categoryName],"not found",0)</f>
        <v>Condiments</v>
      </c>
      <c r="H1032" s="4">
        <f>Table8[[#This Row],[Unit_price]]*Table8[[#This Row],[Quantity_sold]]</f>
        <v>442.05</v>
      </c>
      <c r="I1032" t="str">
        <f>_xlfn.XLOOKUP(Table8[[#This Row],[orderId]],orders[orderID],orders[customerID],"not seen",0)</f>
        <v>LINOD</v>
      </c>
      <c r="J1032">
        <f>_xlfn.XLOOKUP(Table8[[#This Row],[orderId]],orders[orderID],orders[employeeID],"not found",0)</f>
        <v>3</v>
      </c>
      <c r="K1032" t="str">
        <f>_xlfn.XLOOKUP(Table8[[#This Row],[Employee_id]],employees[employeeID],employees[employeeName],"Not found",0)</f>
        <v>Janet Leverling</v>
      </c>
      <c r="L1032" s="1">
        <f>_xlfn.XLOOKUP(Table8[[#This Row],[orderId]],orders[orderID],orders[orderDate],"not found",0)</f>
        <v>41871</v>
      </c>
      <c r="M1032" s="1">
        <f>VLOOKUP(Table8[[#This Row],[orderId]],orders[],6,0)</f>
        <v>41883</v>
      </c>
      <c r="N1032">
        <f>Table8[[#This Row],[Shipped date]]-Table8[[#This Row],[order_date]]</f>
        <v>12</v>
      </c>
    </row>
    <row r="1033" spans="1:14" x14ac:dyDescent="0.35">
      <c r="A1033" s="3">
        <v>10638</v>
      </c>
      <c r="B1033" s="12">
        <v>72</v>
      </c>
      <c r="C1033" s="6">
        <v>34.799999999999997</v>
      </c>
      <c r="D1033" s="9">
        <v>60</v>
      </c>
      <c r="E1033" s="2" t="str">
        <f>_xlfn.XLOOKUP(B1033,products[productID],products[productName],"Not available",0)</f>
        <v>Mozzarella di Giovanni</v>
      </c>
      <c r="F1033">
        <f>_xlfn.XLOOKUP(B1033,products[productID],products[categoryID],"Not found",0)</f>
        <v>4</v>
      </c>
      <c r="G1033" t="str">
        <f>_xlfn.XLOOKUP(F1033,categories[categoryID],categories[categoryName],"not found",0)</f>
        <v>Dairy Products</v>
      </c>
      <c r="H1033" s="4">
        <f>Table8[[#This Row],[Unit_price]]*Table8[[#This Row],[Quantity_sold]]</f>
        <v>2088</v>
      </c>
      <c r="I1033" t="str">
        <f>_xlfn.XLOOKUP(Table8[[#This Row],[orderId]],orders[orderID],orders[customerID],"not seen",0)</f>
        <v>LINOD</v>
      </c>
      <c r="J1033">
        <f>_xlfn.XLOOKUP(Table8[[#This Row],[orderId]],orders[orderID],orders[employeeID],"not found",0)</f>
        <v>3</v>
      </c>
      <c r="K1033" t="str">
        <f>_xlfn.XLOOKUP(Table8[[#This Row],[Employee_id]],employees[employeeID],employees[employeeName],"Not found",0)</f>
        <v>Janet Leverling</v>
      </c>
      <c r="L1033" s="1">
        <f>_xlfn.XLOOKUP(Table8[[#This Row],[orderId]],orders[orderID],orders[orderDate],"not found",0)</f>
        <v>41871</v>
      </c>
      <c r="M1033" s="1">
        <f>VLOOKUP(Table8[[#This Row],[orderId]],orders[],6,0)</f>
        <v>41883</v>
      </c>
      <c r="N1033">
        <f>Table8[[#This Row],[Shipped date]]-Table8[[#This Row],[order_date]]</f>
        <v>12</v>
      </c>
    </row>
    <row r="1034" spans="1:14" x14ac:dyDescent="0.35">
      <c r="A1034" s="2">
        <v>10639</v>
      </c>
      <c r="B1034" s="11">
        <v>18</v>
      </c>
      <c r="C1034" s="5">
        <v>62.5</v>
      </c>
      <c r="D1034" s="8">
        <v>8</v>
      </c>
      <c r="E1034" s="2" t="str">
        <f>_xlfn.XLOOKUP(B1034,products[productID],products[productName],"Not available",0)</f>
        <v>Carnarvon Tigers</v>
      </c>
      <c r="F1034">
        <f>_xlfn.XLOOKUP(B1034,products[productID],products[categoryID],"Not found",0)</f>
        <v>8</v>
      </c>
      <c r="G1034" t="str">
        <f>_xlfn.XLOOKUP(F1034,categories[categoryID],categories[categoryName],"not found",0)</f>
        <v>Seafood</v>
      </c>
      <c r="H1034" s="4">
        <f>Table8[[#This Row],[Unit_price]]*Table8[[#This Row],[Quantity_sold]]</f>
        <v>500</v>
      </c>
      <c r="I1034" t="str">
        <f>_xlfn.XLOOKUP(Table8[[#This Row],[orderId]],orders[orderID],orders[customerID],"not seen",0)</f>
        <v>SANTG</v>
      </c>
      <c r="J1034">
        <f>_xlfn.XLOOKUP(Table8[[#This Row],[orderId]],orders[orderID],orders[employeeID],"not found",0)</f>
        <v>7</v>
      </c>
      <c r="K1034" t="str">
        <f>_xlfn.XLOOKUP(Table8[[#This Row],[Employee_id]],employees[employeeID],employees[employeeName],"Not found",0)</f>
        <v>Robert King</v>
      </c>
      <c r="L1034" s="1">
        <f>_xlfn.XLOOKUP(Table8[[#This Row],[orderId]],orders[orderID],orders[orderDate],"not found",0)</f>
        <v>41871</v>
      </c>
      <c r="M1034" s="1">
        <f>VLOOKUP(Table8[[#This Row],[orderId]],orders[],6,0)</f>
        <v>41878</v>
      </c>
      <c r="N1034">
        <f>Table8[[#This Row],[Shipped date]]-Table8[[#This Row],[order_date]]</f>
        <v>7</v>
      </c>
    </row>
    <row r="1035" spans="1:14" x14ac:dyDescent="0.35">
      <c r="A1035" s="3">
        <v>10640</v>
      </c>
      <c r="B1035" s="12">
        <v>69</v>
      </c>
      <c r="C1035" s="6">
        <v>36</v>
      </c>
      <c r="D1035" s="9">
        <v>20</v>
      </c>
      <c r="E1035" s="2" t="str">
        <f>_xlfn.XLOOKUP(B1035,products[productID],products[productName],"Not available",0)</f>
        <v>Gudbrandsdalsost</v>
      </c>
      <c r="F1035">
        <f>_xlfn.XLOOKUP(B1035,products[productID],products[categoryID],"Not found",0)</f>
        <v>4</v>
      </c>
      <c r="G1035" t="str">
        <f>_xlfn.XLOOKUP(F1035,categories[categoryID],categories[categoryName],"not found",0)</f>
        <v>Dairy Products</v>
      </c>
      <c r="H1035" s="4">
        <f>Table8[[#This Row],[Unit_price]]*Table8[[#This Row],[Quantity_sold]]</f>
        <v>720</v>
      </c>
      <c r="I1035" t="str">
        <f>_xlfn.XLOOKUP(Table8[[#This Row],[orderId]],orders[orderID],orders[customerID],"not seen",0)</f>
        <v>WANDK</v>
      </c>
      <c r="J1035">
        <f>_xlfn.XLOOKUP(Table8[[#This Row],[orderId]],orders[orderID],orders[employeeID],"not found",0)</f>
        <v>4</v>
      </c>
      <c r="K1035" t="str">
        <f>_xlfn.XLOOKUP(Table8[[#This Row],[Employee_id]],employees[employeeID],employees[employeeName],"Not found",0)</f>
        <v>Margaret Peacock</v>
      </c>
      <c r="L1035" s="1">
        <f>_xlfn.XLOOKUP(Table8[[#This Row],[orderId]],orders[orderID],orders[orderDate],"not found",0)</f>
        <v>41872</v>
      </c>
      <c r="M1035" s="1">
        <f>VLOOKUP(Table8[[#This Row],[orderId]],orders[],6,0)</f>
        <v>41879</v>
      </c>
      <c r="N1035">
        <f>Table8[[#This Row],[Shipped date]]-Table8[[#This Row],[order_date]]</f>
        <v>7</v>
      </c>
    </row>
    <row r="1036" spans="1:14" x14ac:dyDescent="0.35">
      <c r="A1036" s="2">
        <v>10640</v>
      </c>
      <c r="B1036" s="11">
        <v>70</v>
      </c>
      <c r="C1036" s="5">
        <v>15</v>
      </c>
      <c r="D1036" s="8">
        <v>15</v>
      </c>
      <c r="E1036" s="2" t="str">
        <f>_xlfn.XLOOKUP(B1036,products[productID],products[productName],"Not available",0)</f>
        <v>Outback Lager</v>
      </c>
      <c r="F1036">
        <f>_xlfn.XLOOKUP(B1036,products[productID],products[categoryID],"Not found",0)</f>
        <v>1</v>
      </c>
      <c r="G1036" t="str">
        <f>_xlfn.XLOOKUP(F1036,categories[categoryID],categories[categoryName],"not found",0)</f>
        <v>Beverages</v>
      </c>
      <c r="H1036" s="4">
        <f>Table8[[#This Row],[Unit_price]]*Table8[[#This Row],[Quantity_sold]]</f>
        <v>225</v>
      </c>
      <c r="I1036" t="str">
        <f>_xlfn.XLOOKUP(Table8[[#This Row],[orderId]],orders[orderID],orders[customerID],"not seen",0)</f>
        <v>WANDK</v>
      </c>
      <c r="J1036">
        <f>_xlfn.XLOOKUP(Table8[[#This Row],[orderId]],orders[orderID],orders[employeeID],"not found",0)</f>
        <v>4</v>
      </c>
      <c r="K1036" t="str">
        <f>_xlfn.XLOOKUP(Table8[[#This Row],[Employee_id]],employees[employeeID],employees[employeeName],"Not found",0)</f>
        <v>Margaret Peacock</v>
      </c>
      <c r="L1036" s="1">
        <f>_xlfn.XLOOKUP(Table8[[#This Row],[orderId]],orders[orderID],orders[orderDate],"not found",0)</f>
        <v>41872</v>
      </c>
      <c r="M1036" s="1">
        <f>VLOOKUP(Table8[[#This Row],[orderId]],orders[],6,0)</f>
        <v>41879</v>
      </c>
      <c r="N1036">
        <f>Table8[[#This Row],[Shipped date]]-Table8[[#This Row],[order_date]]</f>
        <v>7</v>
      </c>
    </row>
    <row r="1037" spans="1:14" x14ac:dyDescent="0.35">
      <c r="A1037" s="3">
        <v>10641</v>
      </c>
      <c r="B1037" s="12">
        <v>2</v>
      </c>
      <c r="C1037" s="6">
        <v>19</v>
      </c>
      <c r="D1037" s="9">
        <v>50</v>
      </c>
      <c r="E1037" s="2" t="str">
        <f>_xlfn.XLOOKUP(B1037,products[productID],products[productName],"Not available",0)</f>
        <v>Chang</v>
      </c>
      <c r="F1037">
        <f>_xlfn.XLOOKUP(B1037,products[productID],products[categoryID],"Not found",0)</f>
        <v>1</v>
      </c>
      <c r="G1037" t="str">
        <f>_xlfn.XLOOKUP(F1037,categories[categoryID],categories[categoryName],"not found",0)</f>
        <v>Beverages</v>
      </c>
      <c r="H1037" s="4">
        <f>Table8[[#This Row],[Unit_price]]*Table8[[#This Row],[Quantity_sold]]</f>
        <v>950</v>
      </c>
      <c r="I1037" t="str">
        <f>_xlfn.XLOOKUP(Table8[[#This Row],[orderId]],orders[orderID],orders[customerID],"not seen",0)</f>
        <v>HILAA</v>
      </c>
      <c r="J1037">
        <f>_xlfn.XLOOKUP(Table8[[#This Row],[orderId]],orders[orderID],orders[employeeID],"not found",0)</f>
        <v>4</v>
      </c>
      <c r="K1037" t="str">
        <f>_xlfn.XLOOKUP(Table8[[#This Row],[Employee_id]],employees[employeeID],employees[employeeName],"Not found",0)</f>
        <v>Margaret Peacock</v>
      </c>
      <c r="L1037" s="1">
        <f>_xlfn.XLOOKUP(Table8[[#This Row],[orderId]],orders[orderID],orders[orderDate],"not found",0)</f>
        <v>41873</v>
      </c>
      <c r="M1037" s="1">
        <f>VLOOKUP(Table8[[#This Row],[orderId]],orders[],6,0)</f>
        <v>41877</v>
      </c>
      <c r="N1037">
        <f>Table8[[#This Row],[Shipped date]]-Table8[[#This Row],[order_date]]</f>
        <v>4</v>
      </c>
    </row>
    <row r="1038" spans="1:14" x14ac:dyDescent="0.35">
      <c r="A1038" s="2">
        <v>10641</v>
      </c>
      <c r="B1038" s="11">
        <v>40</v>
      </c>
      <c r="C1038" s="5">
        <v>18.399999999999999</v>
      </c>
      <c r="D1038" s="8">
        <v>60</v>
      </c>
      <c r="E1038" s="2" t="str">
        <f>_xlfn.XLOOKUP(B1038,products[productID],products[productName],"Not available",0)</f>
        <v>Boston Crab Meat</v>
      </c>
      <c r="F1038">
        <f>_xlfn.XLOOKUP(B1038,products[productID],products[categoryID],"Not found",0)</f>
        <v>8</v>
      </c>
      <c r="G1038" t="str">
        <f>_xlfn.XLOOKUP(F1038,categories[categoryID],categories[categoryName],"not found",0)</f>
        <v>Seafood</v>
      </c>
      <c r="H1038" s="4">
        <f>Table8[[#This Row],[Unit_price]]*Table8[[#This Row],[Quantity_sold]]</f>
        <v>1104</v>
      </c>
      <c r="I1038" t="str">
        <f>_xlfn.XLOOKUP(Table8[[#This Row],[orderId]],orders[orderID],orders[customerID],"not seen",0)</f>
        <v>HILAA</v>
      </c>
      <c r="J1038">
        <f>_xlfn.XLOOKUP(Table8[[#This Row],[orderId]],orders[orderID],orders[employeeID],"not found",0)</f>
        <v>4</v>
      </c>
      <c r="K1038" t="str">
        <f>_xlfn.XLOOKUP(Table8[[#This Row],[Employee_id]],employees[employeeID],employees[employeeName],"Not found",0)</f>
        <v>Margaret Peacock</v>
      </c>
      <c r="L1038" s="1">
        <f>_xlfn.XLOOKUP(Table8[[#This Row],[orderId]],orders[orderID],orders[orderDate],"not found",0)</f>
        <v>41873</v>
      </c>
      <c r="M1038" s="1">
        <f>VLOOKUP(Table8[[#This Row],[orderId]],orders[],6,0)</f>
        <v>41877</v>
      </c>
      <c r="N1038">
        <f>Table8[[#This Row],[Shipped date]]-Table8[[#This Row],[order_date]]</f>
        <v>4</v>
      </c>
    </row>
    <row r="1039" spans="1:14" x14ac:dyDescent="0.35">
      <c r="A1039" s="3">
        <v>10642</v>
      </c>
      <c r="B1039" s="12">
        <v>21</v>
      </c>
      <c r="C1039" s="6">
        <v>10</v>
      </c>
      <c r="D1039" s="9">
        <v>30</v>
      </c>
      <c r="E1039" s="2" t="str">
        <f>_xlfn.XLOOKUP(B1039,products[productID],products[productName],"Not available",0)</f>
        <v>Sir Rodney's Scones</v>
      </c>
      <c r="F1039">
        <f>_xlfn.XLOOKUP(B1039,products[productID],products[categoryID],"Not found",0)</f>
        <v>3</v>
      </c>
      <c r="G1039" t="str">
        <f>_xlfn.XLOOKUP(F1039,categories[categoryID],categories[categoryName],"not found",0)</f>
        <v>Confections</v>
      </c>
      <c r="H1039" s="4">
        <f>Table8[[#This Row],[Unit_price]]*Table8[[#This Row],[Quantity_sold]]</f>
        <v>300</v>
      </c>
      <c r="I1039" t="str">
        <f>_xlfn.XLOOKUP(Table8[[#This Row],[orderId]],orders[orderID],orders[customerID],"not seen",0)</f>
        <v>SIMOB</v>
      </c>
      <c r="J1039">
        <f>_xlfn.XLOOKUP(Table8[[#This Row],[orderId]],orders[orderID],orders[employeeID],"not found",0)</f>
        <v>7</v>
      </c>
      <c r="K1039" t="str">
        <f>_xlfn.XLOOKUP(Table8[[#This Row],[Employee_id]],employees[employeeID],employees[employeeName],"Not found",0)</f>
        <v>Robert King</v>
      </c>
      <c r="L1039" s="1">
        <f>_xlfn.XLOOKUP(Table8[[#This Row],[orderId]],orders[orderID],orders[orderDate],"not found",0)</f>
        <v>41873</v>
      </c>
      <c r="M1039" s="1">
        <f>VLOOKUP(Table8[[#This Row],[orderId]],orders[],6,0)</f>
        <v>41887</v>
      </c>
      <c r="N1039">
        <f>Table8[[#This Row],[Shipped date]]-Table8[[#This Row],[order_date]]</f>
        <v>14</v>
      </c>
    </row>
    <row r="1040" spans="1:14" x14ac:dyDescent="0.35">
      <c r="A1040" s="2">
        <v>10642</v>
      </c>
      <c r="B1040" s="11">
        <v>61</v>
      </c>
      <c r="C1040" s="5">
        <v>28.5</v>
      </c>
      <c r="D1040" s="8">
        <v>20</v>
      </c>
      <c r="E1040" s="2" t="str">
        <f>_xlfn.XLOOKUP(B1040,products[productID],products[productName],"Not available",0)</f>
        <v>Sirop d'érable</v>
      </c>
      <c r="F1040">
        <f>_xlfn.XLOOKUP(B1040,products[productID],products[categoryID],"Not found",0)</f>
        <v>2</v>
      </c>
      <c r="G1040" t="str">
        <f>_xlfn.XLOOKUP(F1040,categories[categoryID],categories[categoryName],"not found",0)</f>
        <v>Condiments</v>
      </c>
      <c r="H1040" s="4">
        <f>Table8[[#This Row],[Unit_price]]*Table8[[#This Row],[Quantity_sold]]</f>
        <v>570</v>
      </c>
      <c r="I1040" t="str">
        <f>_xlfn.XLOOKUP(Table8[[#This Row],[orderId]],orders[orderID],orders[customerID],"not seen",0)</f>
        <v>SIMOB</v>
      </c>
      <c r="J1040">
        <f>_xlfn.XLOOKUP(Table8[[#This Row],[orderId]],orders[orderID],orders[employeeID],"not found",0)</f>
        <v>7</v>
      </c>
      <c r="K1040" t="str">
        <f>_xlfn.XLOOKUP(Table8[[#This Row],[Employee_id]],employees[employeeID],employees[employeeName],"Not found",0)</f>
        <v>Robert King</v>
      </c>
      <c r="L1040" s="1">
        <f>_xlfn.XLOOKUP(Table8[[#This Row],[orderId]],orders[orderID],orders[orderDate],"not found",0)</f>
        <v>41873</v>
      </c>
      <c r="M1040" s="1">
        <f>VLOOKUP(Table8[[#This Row],[orderId]],orders[],6,0)</f>
        <v>41887</v>
      </c>
      <c r="N1040">
        <f>Table8[[#This Row],[Shipped date]]-Table8[[#This Row],[order_date]]</f>
        <v>14</v>
      </c>
    </row>
    <row r="1041" spans="1:14" x14ac:dyDescent="0.35">
      <c r="A1041" s="3">
        <v>10643</v>
      </c>
      <c r="B1041" s="12">
        <v>28</v>
      </c>
      <c r="C1041" s="6">
        <v>45.6</v>
      </c>
      <c r="D1041" s="9">
        <v>15</v>
      </c>
      <c r="E1041" s="2" t="str">
        <f>_xlfn.XLOOKUP(B1041,products[productID],products[productName],"Not available",0)</f>
        <v>Rössle Sauerkraut</v>
      </c>
      <c r="F1041">
        <f>_xlfn.XLOOKUP(B1041,products[productID],products[categoryID],"Not found",0)</f>
        <v>7</v>
      </c>
      <c r="G1041" t="str">
        <f>_xlfn.XLOOKUP(F1041,categories[categoryID],categories[categoryName],"not found",0)</f>
        <v>Produce</v>
      </c>
      <c r="H1041" s="4">
        <f>Table8[[#This Row],[Unit_price]]*Table8[[#This Row],[Quantity_sold]]</f>
        <v>684</v>
      </c>
      <c r="I1041" t="str">
        <f>_xlfn.XLOOKUP(Table8[[#This Row],[orderId]],orders[orderID],orders[customerID],"not seen",0)</f>
        <v>ALFKI</v>
      </c>
      <c r="J1041">
        <f>_xlfn.XLOOKUP(Table8[[#This Row],[orderId]],orders[orderID],orders[employeeID],"not found",0)</f>
        <v>6</v>
      </c>
      <c r="K1041" t="str">
        <f>_xlfn.XLOOKUP(Table8[[#This Row],[Employee_id]],employees[employeeID],employees[employeeName],"Not found",0)</f>
        <v>Michael Suyama</v>
      </c>
      <c r="L1041" s="1">
        <f>_xlfn.XLOOKUP(Table8[[#This Row],[orderId]],orders[orderID],orders[orderDate],"not found",0)</f>
        <v>41876</v>
      </c>
      <c r="M1041" s="1">
        <f>VLOOKUP(Table8[[#This Row],[orderId]],orders[],6,0)</f>
        <v>41884</v>
      </c>
      <c r="N1041">
        <f>Table8[[#This Row],[Shipped date]]-Table8[[#This Row],[order_date]]</f>
        <v>8</v>
      </c>
    </row>
    <row r="1042" spans="1:14" x14ac:dyDescent="0.35">
      <c r="A1042" s="2">
        <v>10643</v>
      </c>
      <c r="B1042" s="11">
        <v>39</v>
      </c>
      <c r="C1042" s="5">
        <v>18</v>
      </c>
      <c r="D1042" s="8">
        <v>21</v>
      </c>
      <c r="E1042" s="2" t="str">
        <f>_xlfn.XLOOKUP(B1042,products[productID],products[productName],"Not available",0)</f>
        <v>Chartreuse verte</v>
      </c>
      <c r="F1042">
        <f>_xlfn.XLOOKUP(B1042,products[productID],products[categoryID],"Not found",0)</f>
        <v>1</v>
      </c>
      <c r="G1042" t="str">
        <f>_xlfn.XLOOKUP(F1042,categories[categoryID],categories[categoryName],"not found",0)</f>
        <v>Beverages</v>
      </c>
      <c r="H1042" s="4">
        <f>Table8[[#This Row],[Unit_price]]*Table8[[#This Row],[Quantity_sold]]</f>
        <v>378</v>
      </c>
      <c r="I1042" t="str">
        <f>_xlfn.XLOOKUP(Table8[[#This Row],[orderId]],orders[orderID],orders[customerID],"not seen",0)</f>
        <v>ALFKI</v>
      </c>
      <c r="J1042">
        <f>_xlfn.XLOOKUP(Table8[[#This Row],[orderId]],orders[orderID],orders[employeeID],"not found",0)</f>
        <v>6</v>
      </c>
      <c r="K1042" t="str">
        <f>_xlfn.XLOOKUP(Table8[[#This Row],[Employee_id]],employees[employeeID],employees[employeeName],"Not found",0)</f>
        <v>Michael Suyama</v>
      </c>
      <c r="L1042" s="1">
        <f>_xlfn.XLOOKUP(Table8[[#This Row],[orderId]],orders[orderID],orders[orderDate],"not found",0)</f>
        <v>41876</v>
      </c>
      <c r="M1042" s="1">
        <f>VLOOKUP(Table8[[#This Row],[orderId]],orders[],6,0)</f>
        <v>41884</v>
      </c>
      <c r="N1042">
        <f>Table8[[#This Row],[Shipped date]]-Table8[[#This Row],[order_date]]</f>
        <v>8</v>
      </c>
    </row>
    <row r="1043" spans="1:14" x14ac:dyDescent="0.35">
      <c r="A1043" s="3">
        <v>10643</v>
      </c>
      <c r="B1043" s="12">
        <v>46</v>
      </c>
      <c r="C1043" s="6">
        <v>12</v>
      </c>
      <c r="D1043" s="9">
        <v>2</v>
      </c>
      <c r="E1043" s="2" t="str">
        <f>_xlfn.XLOOKUP(B1043,products[productID],products[productName],"Not available",0)</f>
        <v>Spegesild</v>
      </c>
      <c r="F1043">
        <f>_xlfn.XLOOKUP(B1043,products[productID],products[categoryID],"Not found",0)</f>
        <v>8</v>
      </c>
      <c r="G1043" t="str">
        <f>_xlfn.XLOOKUP(F1043,categories[categoryID],categories[categoryName],"not found",0)</f>
        <v>Seafood</v>
      </c>
      <c r="H1043" s="4">
        <f>Table8[[#This Row],[Unit_price]]*Table8[[#This Row],[Quantity_sold]]</f>
        <v>24</v>
      </c>
      <c r="I1043" t="str">
        <f>_xlfn.XLOOKUP(Table8[[#This Row],[orderId]],orders[orderID],orders[customerID],"not seen",0)</f>
        <v>ALFKI</v>
      </c>
      <c r="J1043">
        <f>_xlfn.XLOOKUP(Table8[[#This Row],[orderId]],orders[orderID],orders[employeeID],"not found",0)</f>
        <v>6</v>
      </c>
      <c r="K1043" t="str">
        <f>_xlfn.XLOOKUP(Table8[[#This Row],[Employee_id]],employees[employeeID],employees[employeeName],"Not found",0)</f>
        <v>Michael Suyama</v>
      </c>
      <c r="L1043" s="1">
        <f>_xlfn.XLOOKUP(Table8[[#This Row],[orderId]],orders[orderID],orders[orderDate],"not found",0)</f>
        <v>41876</v>
      </c>
      <c r="M1043" s="1">
        <f>VLOOKUP(Table8[[#This Row],[orderId]],orders[],6,0)</f>
        <v>41884</v>
      </c>
      <c r="N1043">
        <f>Table8[[#This Row],[Shipped date]]-Table8[[#This Row],[order_date]]</f>
        <v>8</v>
      </c>
    </row>
    <row r="1044" spans="1:14" x14ac:dyDescent="0.35">
      <c r="A1044" s="2">
        <v>10644</v>
      </c>
      <c r="B1044" s="11">
        <v>18</v>
      </c>
      <c r="C1044" s="5">
        <v>62.5</v>
      </c>
      <c r="D1044" s="8">
        <v>4</v>
      </c>
      <c r="E1044" s="2" t="str">
        <f>_xlfn.XLOOKUP(B1044,products[productID],products[productName],"Not available",0)</f>
        <v>Carnarvon Tigers</v>
      </c>
      <c r="F1044">
        <f>_xlfn.XLOOKUP(B1044,products[productID],products[categoryID],"Not found",0)</f>
        <v>8</v>
      </c>
      <c r="G1044" t="str">
        <f>_xlfn.XLOOKUP(F1044,categories[categoryID],categories[categoryName],"not found",0)</f>
        <v>Seafood</v>
      </c>
      <c r="H1044" s="4">
        <f>Table8[[#This Row],[Unit_price]]*Table8[[#This Row],[Quantity_sold]]</f>
        <v>250</v>
      </c>
      <c r="I1044" t="str">
        <f>_xlfn.XLOOKUP(Table8[[#This Row],[orderId]],orders[orderID],orders[customerID],"not seen",0)</f>
        <v>WELLI</v>
      </c>
      <c r="J1044">
        <f>_xlfn.XLOOKUP(Table8[[#This Row],[orderId]],orders[orderID],orders[employeeID],"not found",0)</f>
        <v>3</v>
      </c>
      <c r="K1044" t="str">
        <f>_xlfn.XLOOKUP(Table8[[#This Row],[Employee_id]],employees[employeeID],employees[employeeName],"Not found",0)</f>
        <v>Janet Leverling</v>
      </c>
      <c r="L1044" s="1">
        <f>_xlfn.XLOOKUP(Table8[[#This Row],[orderId]],orders[orderID],orders[orderDate],"not found",0)</f>
        <v>41876</v>
      </c>
      <c r="M1044" s="1">
        <f>VLOOKUP(Table8[[#This Row],[orderId]],orders[],6,0)</f>
        <v>41883</v>
      </c>
      <c r="N1044">
        <f>Table8[[#This Row],[Shipped date]]-Table8[[#This Row],[order_date]]</f>
        <v>7</v>
      </c>
    </row>
    <row r="1045" spans="1:14" x14ac:dyDescent="0.35">
      <c r="A1045" s="3">
        <v>10644</v>
      </c>
      <c r="B1045" s="12">
        <v>43</v>
      </c>
      <c r="C1045" s="6">
        <v>46</v>
      </c>
      <c r="D1045" s="9">
        <v>20</v>
      </c>
      <c r="E1045" s="2" t="str">
        <f>_xlfn.XLOOKUP(B1045,products[productID],products[productName],"Not available",0)</f>
        <v>Ipoh Coffee</v>
      </c>
      <c r="F1045">
        <f>_xlfn.XLOOKUP(B1045,products[productID],products[categoryID],"Not found",0)</f>
        <v>1</v>
      </c>
      <c r="G1045" t="str">
        <f>_xlfn.XLOOKUP(F1045,categories[categoryID],categories[categoryName],"not found",0)</f>
        <v>Beverages</v>
      </c>
      <c r="H1045" s="4">
        <f>Table8[[#This Row],[Unit_price]]*Table8[[#This Row],[Quantity_sold]]</f>
        <v>920</v>
      </c>
      <c r="I1045" t="str">
        <f>_xlfn.XLOOKUP(Table8[[#This Row],[orderId]],orders[orderID],orders[customerID],"not seen",0)</f>
        <v>WELLI</v>
      </c>
      <c r="J1045">
        <f>_xlfn.XLOOKUP(Table8[[#This Row],[orderId]],orders[orderID],orders[employeeID],"not found",0)</f>
        <v>3</v>
      </c>
      <c r="K1045" t="str">
        <f>_xlfn.XLOOKUP(Table8[[#This Row],[Employee_id]],employees[employeeID],employees[employeeName],"Not found",0)</f>
        <v>Janet Leverling</v>
      </c>
      <c r="L1045" s="1">
        <f>_xlfn.XLOOKUP(Table8[[#This Row],[orderId]],orders[orderID],orders[orderDate],"not found",0)</f>
        <v>41876</v>
      </c>
      <c r="M1045" s="1">
        <f>VLOOKUP(Table8[[#This Row],[orderId]],orders[],6,0)</f>
        <v>41883</v>
      </c>
      <c r="N1045">
        <f>Table8[[#This Row],[Shipped date]]-Table8[[#This Row],[order_date]]</f>
        <v>7</v>
      </c>
    </row>
    <row r="1046" spans="1:14" x14ac:dyDescent="0.35">
      <c r="A1046" s="2">
        <v>10644</v>
      </c>
      <c r="B1046" s="11">
        <v>46</v>
      </c>
      <c r="C1046" s="5">
        <v>12</v>
      </c>
      <c r="D1046" s="8">
        <v>21</v>
      </c>
      <c r="E1046" s="2" t="str">
        <f>_xlfn.XLOOKUP(B1046,products[productID],products[productName],"Not available",0)</f>
        <v>Spegesild</v>
      </c>
      <c r="F1046">
        <f>_xlfn.XLOOKUP(B1046,products[productID],products[categoryID],"Not found",0)</f>
        <v>8</v>
      </c>
      <c r="G1046" t="str">
        <f>_xlfn.XLOOKUP(F1046,categories[categoryID],categories[categoryName],"not found",0)</f>
        <v>Seafood</v>
      </c>
      <c r="H1046" s="4">
        <f>Table8[[#This Row],[Unit_price]]*Table8[[#This Row],[Quantity_sold]]</f>
        <v>252</v>
      </c>
      <c r="I1046" t="str">
        <f>_xlfn.XLOOKUP(Table8[[#This Row],[orderId]],orders[orderID],orders[customerID],"not seen",0)</f>
        <v>WELLI</v>
      </c>
      <c r="J1046">
        <f>_xlfn.XLOOKUP(Table8[[#This Row],[orderId]],orders[orderID],orders[employeeID],"not found",0)</f>
        <v>3</v>
      </c>
      <c r="K1046" t="str">
        <f>_xlfn.XLOOKUP(Table8[[#This Row],[Employee_id]],employees[employeeID],employees[employeeName],"Not found",0)</f>
        <v>Janet Leverling</v>
      </c>
      <c r="L1046" s="1">
        <f>_xlfn.XLOOKUP(Table8[[#This Row],[orderId]],orders[orderID],orders[orderDate],"not found",0)</f>
        <v>41876</v>
      </c>
      <c r="M1046" s="1">
        <f>VLOOKUP(Table8[[#This Row],[orderId]],orders[],6,0)</f>
        <v>41883</v>
      </c>
      <c r="N1046">
        <f>Table8[[#This Row],[Shipped date]]-Table8[[#This Row],[order_date]]</f>
        <v>7</v>
      </c>
    </row>
    <row r="1047" spans="1:14" x14ac:dyDescent="0.35">
      <c r="A1047" s="3">
        <v>10645</v>
      </c>
      <c r="B1047" s="12">
        <v>18</v>
      </c>
      <c r="C1047" s="6">
        <v>62.5</v>
      </c>
      <c r="D1047" s="9">
        <v>20</v>
      </c>
      <c r="E1047" s="2" t="str">
        <f>_xlfn.XLOOKUP(B1047,products[productID],products[productName],"Not available",0)</f>
        <v>Carnarvon Tigers</v>
      </c>
      <c r="F1047">
        <f>_xlfn.XLOOKUP(B1047,products[productID],products[categoryID],"Not found",0)</f>
        <v>8</v>
      </c>
      <c r="G1047" t="str">
        <f>_xlfn.XLOOKUP(F1047,categories[categoryID],categories[categoryName],"not found",0)</f>
        <v>Seafood</v>
      </c>
      <c r="H1047" s="4">
        <f>Table8[[#This Row],[Unit_price]]*Table8[[#This Row],[Quantity_sold]]</f>
        <v>1250</v>
      </c>
      <c r="I1047" t="str">
        <f>_xlfn.XLOOKUP(Table8[[#This Row],[orderId]],orders[orderID],orders[customerID],"not seen",0)</f>
        <v>HANAR</v>
      </c>
      <c r="J1047">
        <f>_xlfn.XLOOKUP(Table8[[#This Row],[orderId]],orders[orderID],orders[employeeID],"not found",0)</f>
        <v>4</v>
      </c>
      <c r="K1047" t="str">
        <f>_xlfn.XLOOKUP(Table8[[#This Row],[Employee_id]],employees[employeeID],employees[employeeName],"Not found",0)</f>
        <v>Margaret Peacock</v>
      </c>
      <c r="L1047" s="1">
        <f>_xlfn.XLOOKUP(Table8[[#This Row],[orderId]],orders[orderID],orders[orderDate],"not found",0)</f>
        <v>41877</v>
      </c>
      <c r="M1047" s="1">
        <f>VLOOKUP(Table8[[#This Row],[orderId]],orders[],6,0)</f>
        <v>41884</v>
      </c>
      <c r="N1047">
        <f>Table8[[#This Row],[Shipped date]]-Table8[[#This Row],[order_date]]</f>
        <v>7</v>
      </c>
    </row>
    <row r="1048" spans="1:14" x14ac:dyDescent="0.35">
      <c r="A1048" s="2">
        <v>10645</v>
      </c>
      <c r="B1048" s="11">
        <v>36</v>
      </c>
      <c r="C1048" s="5">
        <v>19</v>
      </c>
      <c r="D1048" s="8">
        <v>15</v>
      </c>
      <c r="E1048" s="2" t="str">
        <f>_xlfn.XLOOKUP(B1048,products[productID],products[productName],"Not available",0)</f>
        <v>Inlagd Sill</v>
      </c>
      <c r="F1048">
        <f>_xlfn.XLOOKUP(B1048,products[productID],products[categoryID],"Not found",0)</f>
        <v>8</v>
      </c>
      <c r="G1048" t="str">
        <f>_xlfn.XLOOKUP(F1048,categories[categoryID],categories[categoryName],"not found",0)</f>
        <v>Seafood</v>
      </c>
      <c r="H1048" s="4">
        <f>Table8[[#This Row],[Unit_price]]*Table8[[#This Row],[Quantity_sold]]</f>
        <v>285</v>
      </c>
      <c r="I1048" t="str">
        <f>_xlfn.XLOOKUP(Table8[[#This Row],[orderId]],orders[orderID],orders[customerID],"not seen",0)</f>
        <v>HANAR</v>
      </c>
      <c r="J1048">
        <f>_xlfn.XLOOKUP(Table8[[#This Row],[orderId]],orders[orderID],orders[employeeID],"not found",0)</f>
        <v>4</v>
      </c>
      <c r="K1048" t="str">
        <f>_xlfn.XLOOKUP(Table8[[#This Row],[Employee_id]],employees[employeeID],employees[employeeName],"Not found",0)</f>
        <v>Margaret Peacock</v>
      </c>
      <c r="L1048" s="1">
        <f>_xlfn.XLOOKUP(Table8[[#This Row],[orderId]],orders[orderID],orders[orderDate],"not found",0)</f>
        <v>41877</v>
      </c>
      <c r="M1048" s="1">
        <f>VLOOKUP(Table8[[#This Row],[orderId]],orders[],6,0)</f>
        <v>41884</v>
      </c>
      <c r="N1048">
        <f>Table8[[#This Row],[Shipped date]]-Table8[[#This Row],[order_date]]</f>
        <v>7</v>
      </c>
    </row>
    <row r="1049" spans="1:14" x14ac:dyDescent="0.35">
      <c r="A1049" s="3">
        <v>10646</v>
      </c>
      <c r="B1049" s="12">
        <v>1</v>
      </c>
      <c r="C1049" s="6">
        <v>18</v>
      </c>
      <c r="D1049" s="9">
        <v>15</v>
      </c>
      <c r="E1049" s="2" t="str">
        <f>_xlfn.XLOOKUP(B1049,products[productID],products[productName],"Not available",0)</f>
        <v>Chai</v>
      </c>
      <c r="F1049">
        <f>_xlfn.XLOOKUP(B1049,products[productID],products[categoryID],"Not found",0)</f>
        <v>1</v>
      </c>
      <c r="G1049" t="str">
        <f>_xlfn.XLOOKUP(F1049,categories[categoryID],categories[categoryName],"not found",0)</f>
        <v>Beverages</v>
      </c>
      <c r="H1049" s="4">
        <f>Table8[[#This Row],[Unit_price]]*Table8[[#This Row],[Quantity_sold]]</f>
        <v>270</v>
      </c>
      <c r="I1049" t="str">
        <f>_xlfn.XLOOKUP(Table8[[#This Row],[orderId]],orders[orderID],orders[customerID],"not seen",0)</f>
        <v>HUNGO</v>
      </c>
      <c r="J1049">
        <f>_xlfn.XLOOKUP(Table8[[#This Row],[orderId]],orders[orderID],orders[employeeID],"not found",0)</f>
        <v>9</v>
      </c>
      <c r="K1049" t="str">
        <f>_xlfn.XLOOKUP(Table8[[#This Row],[Employee_id]],employees[employeeID],employees[employeeName],"Not found",0)</f>
        <v>Anne Dodsworth</v>
      </c>
      <c r="L1049" s="1">
        <f>_xlfn.XLOOKUP(Table8[[#This Row],[orderId]],orders[orderID],orders[orderDate],"not found",0)</f>
        <v>41878</v>
      </c>
      <c r="M1049" s="1">
        <f>VLOOKUP(Table8[[#This Row],[orderId]],orders[],6,0)</f>
        <v>41885</v>
      </c>
      <c r="N1049">
        <f>Table8[[#This Row],[Shipped date]]-Table8[[#This Row],[order_date]]</f>
        <v>7</v>
      </c>
    </row>
    <row r="1050" spans="1:14" x14ac:dyDescent="0.35">
      <c r="A1050" s="2">
        <v>10646</v>
      </c>
      <c r="B1050" s="11">
        <v>10</v>
      </c>
      <c r="C1050" s="5">
        <v>31</v>
      </c>
      <c r="D1050" s="8">
        <v>18</v>
      </c>
      <c r="E1050" s="2" t="str">
        <f>_xlfn.XLOOKUP(B1050,products[productID],products[productName],"Not available",0)</f>
        <v>Ikura</v>
      </c>
      <c r="F1050">
        <f>_xlfn.XLOOKUP(B1050,products[productID],products[categoryID],"Not found",0)</f>
        <v>8</v>
      </c>
      <c r="G1050" t="str">
        <f>_xlfn.XLOOKUP(F1050,categories[categoryID],categories[categoryName],"not found",0)</f>
        <v>Seafood</v>
      </c>
      <c r="H1050" s="4">
        <f>Table8[[#This Row],[Unit_price]]*Table8[[#This Row],[Quantity_sold]]</f>
        <v>558</v>
      </c>
      <c r="I1050" t="str">
        <f>_xlfn.XLOOKUP(Table8[[#This Row],[orderId]],orders[orderID],orders[customerID],"not seen",0)</f>
        <v>HUNGO</v>
      </c>
      <c r="J1050">
        <f>_xlfn.XLOOKUP(Table8[[#This Row],[orderId]],orders[orderID],orders[employeeID],"not found",0)</f>
        <v>9</v>
      </c>
      <c r="K1050" t="str">
        <f>_xlfn.XLOOKUP(Table8[[#This Row],[Employee_id]],employees[employeeID],employees[employeeName],"Not found",0)</f>
        <v>Anne Dodsworth</v>
      </c>
      <c r="L1050" s="1">
        <f>_xlfn.XLOOKUP(Table8[[#This Row],[orderId]],orders[orderID],orders[orderDate],"not found",0)</f>
        <v>41878</v>
      </c>
      <c r="M1050" s="1">
        <f>VLOOKUP(Table8[[#This Row],[orderId]],orders[],6,0)</f>
        <v>41885</v>
      </c>
      <c r="N1050">
        <f>Table8[[#This Row],[Shipped date]]-Table8[[#This Row],[order_date]]</f>
        <v>7</v>
      </c>
    </row>
    <row r="1051" spans="1:14" x14ac:dyDescent="0.35">
      <c r="A1051" s="3">
        <v>10646</v>
      </c>
      <c r="B1051" s="12">
        <v>71</v>
      </c>
      <c r="C1051" s="6">
        <v>21.5</v>
      </c>
      <c r="D1051" s="9">
        <v>30</v>
      </c>
      <c r="E1051" s="2" t="str">
        <f>_xlfn.XLOOKUP(B1051,products[productID],products[productName],"Not available",0)</f>
        <v>Flotemysost</v>
      </c>
      <c r="F1051">
        <f>_xlfn.XLOOKUP(B1051,products[productID],products[categoryID],"Not found",0)</f>
        <v>4</v>
      </c>
      <c r="G1051" t="str">
        <f>_xlfn.XLOOKUP(F1051,categories[categoryID],categories[categoryName],"not found",0)</f>
        <v>Dairy Products</v>
      </c>
      <c r="H1051" s="4">
        <f>Table8[[#This Row],[Unit_price]]*Table8[[#This Row],[Quantity_sold]]</f>
        <v>645</v>
      </c>
      <c r="I1051" t="str">
        <f>_xlfn.XLOOKUP(Table8[[#This Row],[orderId]],orders[orderID],orders[customerID],"not seen",0)</f>
        <v>HUNGO</v>
      </c>
      <c r="J1051">
        <f>_xlfn.XLOOKUP(Table8[[#This Row],[orderId]],orders[orderID],orders[employeeID],"not found",0)</f>
        <v>9</v>
      </c>
      <c r="K1051" t="str">
        <f>_xlfn.XLOOKUP(Table8[[#This Row],[Employee_id]],employees[employeeID],employees[employeeName],"Not found",0)</f>
        <v>Anne Dodsworth</v>
      </c>
      <c r="L1051" s="1">
        <f>_xlfn.XLOOKUP(Table8[[#This Row],[orderId]],orders[orderID],orders[orderDate],"not found",0)</f>
        <v>41878</v>
      </c>
      <c r="M1051" s="1">
        <f>VLOOKUP(Table8[[#This Row],[orderId]],orders[],6,0)</f>
        <v>41885</v>
      </c>
      <c r="N1051">
        <f>Table8[[#This Row],[Shipped date]]-Table8[[#This Row],[order_date]]</f>
        <v>7</v>
      </c>
    </row>
    <row r="1052" spans="1:14" x14ac:dyDescent="0.35">
      <c r="A1052" s="2">
        <v>10646</v>
      </c>
      <c r="B1052" s="11">
        <v>77</v>
      </c>
      <c r="C1052" s="5">
        <v>13</v>
      </c>
      <c r="D1052" s="8">
        <v>35</v>
      </c>
      <c r="E1052" s="2" t="str">
        <f>_xlfn.XLOOKUP(B1052,products[productID],products[productName],"Not available",0)</f>
        <v>Original Frankfurter Grüne Soße</v>
      </c>
      <c r="F1052">
        <f>_xlfn.XLOOKUP(B1052,products[productID],products[categoryID],"Not found",0)</f>
        <v>2</v>
      </c>
      <c r="G1052" t="str">
        <f>_xlfn.XLOOKUP(F1052,categories[categoryID],categories[categoryName],"not found",0)</f>
        <v>Condiments</v>
      </c>
      <c r="H1052" s="4">
        <f>Table8[[#This Row],[Unit_price]]*Table8[[#This Row],[Quantity_sold]]</f>
        <v>455</v>
      </c>
      <c r="I1052" t="str">
        <f>_xlfn.XLOOKUP(Table8[[#This Row],[orderId]],orders[orderID],orders[customerID],"not seen",0)</f>
        <v>HUNGO</v>
      </c>
      <c r="J1052">
        <f>_xlfn.XLOOKUP(Table8[[#This Row],[orderId]],orders[orderID],orders[employeeID],"not found",0)</f>
        <v>9</v>
      </c>
      <c r="K1052" t="str">
        <f>_xlfn.XLOOKUP(Table8[[#This Row],[Employee_id]],employees[employeeID],employees[employeeName],"Not found",0)</f>
        <v>Anne Dodsworth</v>
      </c>
      <c r="L1052" s="1">
        <f>_xlfn.XLOOKUP(Table8[[#This Row],[orderId]],orders[orderID],orders[orderDate],"not found",0)</f>
        <v>41878</v>
      </c>
      <c r="M1052" s="1">
        <f>VLOOKUP(Table8[[#This Row],[orderId]],orders[],6,0)</f>
        <v>41885</v>
      </c>
      <c r="N1052">
        <f>Table8[[#This Row],[Shipped date]]-Table8[[#This Row],[order_date]]</f>
        <v>7</v>
      </c>
    </row>
    <row r="1053" spans="1:14" x14ac:dyDescent="0.35">
      <c r="A1053" s="3">
        <v>10647</v>
      </c>
      <c r="B1053" s="12">
        <v>19</v>
      </c>
      <c r="C1053" s="6">
        <v>9.1999999999999993</v>
      </c>
      <c r="D1053" s="9">
        <v>30</v>
      </c>
      <c r="E1053" s="2" t="str">
        <f>_xlfn.XLOOKUP(B1053,products[productID],products[productName],"Not available",0)</f>
        <v>Teatime Chocolate Biscuits</v>
      </c>
      <c r="F1053">
        <f>_xlfn.XLOOKUP(B1053,products[productID],products[categoryID],"Not found",0)</f>
        <v>3</v>
      </c>
      <c r="G1053" t="str">
        <f>_xlfn.XLOOKUP(F1053,categories[categoryID],categories[categoryName],"not found",0)</f>
        <v>Confections</v>
      </c>
      <c r="H1053" s="4">
        <f>Table8[[#This Row],[Unit_price]]*Table8[[#This Row],[Quantity_sold]]</f>
        <v>276</v>
      </c>
      <c r="I1053" t="str">
        <f>_xlfn.XLOOKUP(Table8[[#This Row],[orderId]],orders[orderID],orders[customerID],"not seen",0)</f>
        <v>QUEDE</v>
      </c>
      <c r="J1053">
        <f>_xlfn.XLOOKUP(Table8[[#This Row],[orderId]],orders[orderID],orders[employeeID],"not found",0)</f>
        <v>4</v>
      </c>
      <c r="K1053" t="str">
        <f>_xlfn.XLOOKUP(Table8[[#This Row],[Employee_id]],employees[employeeID],employees[employeeName],"Not found",0)</f>
        <v>Margaret Peacock</v>
      </c>
      <c r="L1053" s="1">
        <f>_xlfn.XLOOKUP(Table8[[#This Row],[orderId]],orders[orderID],orders[orderDate],"not found",0)</f>
        <v>41878</v>
      </c>
      <c r="M1053" s="1">
        <f>VLOOKUP(Table8[[#This Row],[orderId]],orders[],6,0)</f>
        <v>41885</v>
      </c>
      <c r="N1053">
        <f>Table8[[#This Row],[Shipped date]]-Table8[[#This Row],[order_date]]</f>
        <v>7</v>
      </c>
    </row>
    <row r="1054" spans="1:14" x14ac:dyDescent="0.35">
      <c r="A1054" s="2">
        <v>10647</v>
      </c>
      <c r="B1054" s="11">
        <v>39</v>
      </c>
      <c r="C1054" s="5">
        <v>18</v>
      </c>
      <c r="D1054" s="8">
        <v>20</v>
      </c>
      <c r="E1054" s="2" t="str">
        <f>_xlfn.XLOOKUP(B1054,products[productID],products[productName],"Not available",0)</f>
        <v>Chartreuse verte</v>
      </c>
      <c r="F1054">
        <f>_xlfn.XLOOKUP(B1054,products[productID],products[categoryID],"Not found",0)</f>
        <v>1</v>
      </c>
      <c r="G1054" t="str">
        <f>_xlfn.XLOOKUP(F1054,categories[categoryID],categories[categoryName],"not found",0)</f>
        <v>Beverages</v>
      </c>
      <c r="H1054" s="4">
        <f>Table8[[#This Row],[Unit_price]]*Table8[[#This Row],[Quantity_sold]]</f>
        <v>360</v>
      </c>
      <c r="I1054" t="str">
        <f>_xlfn.XLOOKUP(Table8[[#This Row],[orderId]],orders[orderID],orders[customerID],"not seen",0)</f>
        <v>QUEDE</v>
      </c>
      <c r="J1054">
        <f>_xlfn.XLOOKUP(Table8[[#This Row],[orderId]],orders[orderID],orders[employeeID],"not found",0)</f>
        <v>4</v>
      </c>
      <c r="K1054" t="str">
        <f>_xlfn.XLOOKUP(Table8[[#This Row],[Employee_id]],employees[employeeID],employees[employeeName],"Not found",0)</f>
        <v>Margaret Peacock</v>
      </c>
      <c r="L1054" s="1">
        <f>_xlfn.XLOOKUP(Table8[[#This Row],[orderId]],orders[orderID],orders[orderDate],"not found",0)</f>
        <v>41878</v>
      </c>
      <c r="M1054" s="1">
        <f>VLOOKUP(Table8[[#This Row],[orderId]],orders[],6,0)</f>
        <v>41885</v>
      </c>
      <c r="N1054">
        <f>Table8[[#This Row],[Shipped date]]-Table8[[#This Row],[order_date]]</f>
        <v>7</v>
      </c>
    </row>
    <row r="1055" spans="1:14" x14ac:dyDescent="0.35">
      <c r="A1055" s="3">
        <v>10648</v>
      </c>
      <c r="B1055" s="12">
        <v>22</v>
      </c>
      <c r="C1055" s="6">
        <v>21</v>
      </c>
      <c r="D1055" s="9">
        <v>15</v>
      </c>
      <c r="E1055" s="2" t="str">
        <f>_xlfn.XLOOKUP(B1055,products[productID],products[productName],"Not available",0)</f>
        <v>Gustaf's Knackebröd</v>
      </c>
      <c r="F1055">
        <f>_xlfn.XLOOKUP(B1055,products[productID],products[categoryID],"Not found",0)</f>
        <v>5</v>
      </c>
      <c r="G1055" t="str">
        <f>_xlfn.XLOOKUP(F1055,categories[categoryID],categories[categoryName],"not found",0)</f>
        <v>Grains &amp; Cereals</v>
      </c>
      <c r="H1055" s="4">
        <f>Table8[[#This Row],[Unit_price]]*Table8[[#This Row],[Quantity_sold]]</f>
        <v>315</v>
      </c>
      <c r="I1055" t="str">
        <f>_xlfn.XLOOKUP(Table8[[#This Row],[orderId]],orders[orderID],orders[customerID],"not seen",0)</f>
        <v>RICAR</v>
      </c>
      <c r="J1055">
        <f>_xlfn.XLOOKUP(Table8[[#This Row],[orderId]],orders[orderID],orders[employeeID],"not found",0)</f>
        <v>5</v>
      </c>
      <c r="K1055" t="str">
        <f>_xlfn.XLOOKUP(Table8[[#This Row],[Employee_id]],employees[employeeID],employees[employeeName],"Not found",0)</f>
        <v>Steven Buchanan</v>
      </c>
      <c r="L1055" s="1">
        <f>_xlfn.XLOOKUP(Table8[[#This Row],[orderId]],orders[orderID],orders[orderDate],"not found",0)</f>
        <v>41879</v>
      </c>
      <c r="M1055" s="1">
        <f>VLOOKUP(Table8[[#This Row],[orderId]],orders[],6,0)</f>
        <v>41891</v>
      </c>
      <c r="N1055">
        <f>Table8[[#This Row],[Shipped date]]-Table8[[#This Row],[order_date]]</f>
        <v>12</v>
      </c>
    </row>
    <row r="1056" spans="1:14" x14ac:dyDescent="0.35">
      <c r="A1056" s="2">
        <v>10648</v>
      </c>
      <c r="B1056" s="11">
        <v>24</v>
      </c>
      <c r="C1056" s="5">
        <v>4.5</v>
      </c>
      <c r="D1056" s="8">
        <v>15</v>
      </c>
      <c r="E1056" s="2" t="str">
        <f>_xlfn.XLOOKUP(B1056,products[productID],products[productName],"Not available",0)</f>
        <v>Guarana Fantastica</v>
      </c>
      <c r="F1056">
        <f>_xlfn.XLOOKUP(B1056,products[productID],products[categoryID],"Not found",0)</f>
        <v>1</v>
      </c>
      <c r="G1056" t="str">
        <f>_xlfn.XLOOKUP(F1056,categories[categoryID],categories[categoryName],"not found",0)</f>
        <v>Beverages</v>
      </c>
      <c r="H1056" s="4">
        <f>Table8[[#This Row],[Unit_price]]*Table8[[#This Row],[Quantity_sold]]</f>
        <v>67.5</v>
      </c>
      <c r="I1056" t="str">
        <f>_xlfn.XLOOKUP(Table8[[#This Row],[orderId]],orders[orderID],orders[customerID],"not seen",0)</f>
        <v>RICAR</v>
      </c>
      <c r="J1056">
        <f>_xlfn.XLOOKUP(Table8[[#This Row],[orderId]],orders[orderID],orders[employeeID],"not found",0)</f>
        <v>5</v>
      </c>
      <c r="K1056" t="str">
        <f>_xlfn.XLOOKUP(Table8[[#This Row],[Employee_id]],employees[employeeID],employees[employeeName],"Not found",0)</f>
        <v>Steven Buchanan</v>
      </c>
      <c r="L1056" s="1">
        <f>_xlfn.XLOOKUP(Table8[[#This Row],[orderId]],orders[orderID],orders[orderDate],"not found",0)</f>
        <v>41879</v>
      </c>
      <c r="M1056" s="1">
        <f>VLOOKUP(Table8[[#This Row],[orderId]],orders[],6,0)</f>
        <v>41891</v>
      </c>
      <c r="N1056">
        <f>Table8[[#This Row],[Shipped date]]-Table8[[#This Row],[order_date]]</f>
        <v>12</v>
      </c>
    </row>
    <row r="1057" spans="1:14" x14ac:dyDescent="0.35">
      <c r="A1057" s="3">
        <v>10649</v>
      </c>
      <c r="B1057" s="12">
        <v>28</v>
      </c>
      <c r="C1057" s="6">
        <v>45.6</v>
      </c>
      <c r="D1057" s="9">
        <v>20</v>
      </c>
      <c r="E1057" s="2" t="str">
        <f>_xlfn.XLOOKUP(B1057,products[productID],products[productName],"Not available",0)</f>
        <v>Rössle Sauerkraut</v>
      </c>
      <c r="F1057">
        <f>_xlfn.XLOOKUP(B1057,products[productID],products[categoryID],"Not found",0)</f>
        <v>7</v>
      </c>
      <c r="G1057" t="str">
        <f>_xlfn.XLOOKUP(F1057,categories[categoryID],categories[categoryName],"not found",0)</f>
        <v>Produce</v>
      </c>
      <c r="H1057" s="4">
        <f>Table8[[#This Row],[Unit_price]]*Table8[[#This Row],[Quantity_sold]]</f>
        <v>912</v>
      </c>
      <c r="I1057" t="str">
        <f>_xlfn.XLOOKUP(Table8[[#This Row],[orderId]],orders[orderID],orders[customerID],"not seen",0)</f>
        <v>MAISD</v>
      </c>
      <c r="J1057">
        <f>_xlfn.XLOOKUP(Table8[[#This Row],[orderId]],orders[orderID],orders[employeeID],"not found",0)</f>
        <v>5</v>
      </c>
      <c r="K1057" t="str">
        <f>_xlfn.XLOOKUP(Table8[[#This Row],[Employee_id]],employees[employeeID],employees[employeeName],"Not found",0)</f>
        <v>Steven Buchanan</v>
      </c>
      <c r="L1057" s="1">
        <f>_xlfn.XLOOKUP(Table8[[#This Row],[orderId]],orders[orderID],orders[orderDate],"not found",0)</f>
        <v>41879</v>
      </c>
      <c r="M1057" s="1">
        <f>VLOOKUP(Table8[[#This Row],[orderId]],orders[],6,0)</f>
        <v>41880</v>
      </c>
      <c r="N1057">
        <f>Table8[[#This Row],[Shipped date]]-Table8[[#This Row],[order_date]]</f>
        <v>1</v>
      </c>
    </row>
    <row r="1058" spans="1:14" x14ac:dyDescent="0.35">
      <c r="A1058" s="2">
        <v>10649</v>
      </c>
      <c r="B1058" s="11">
        <v>72</v>
      </c>
      <c r="C1058" s="5">
        <v>34.799999999999997</v>
      </c>
      <c r="D1058" s="8">
        <v>15</v>
      </c>
      <c r="E1058" s="2" t="str">
        <f>_xlfn.XLOOKUP(B1058,products[productID],products[productName],"Not available",0)</f>
        <v>Mozzarella di Giovanni</v>
      </c>
      <c r="F1058">
        <f>_xlfn.XLOOKUP(B1058,products[productID],products[categoryID],"Not found",0)</f>
        <v>4</v>
      </c>
      <c r="G1058" t="str">
        <f>_xlfn.XLOOKUP(F1058,categories[categoryID],categories[categoryName],"not found",0)</f>
        <v>Dairy Products</v>
      </c>
      <c r="H1058" s="4">
        <f>Table8[[#This Row],[Unit_price]]*Table8[[#This Row],[Quantity_sold]]</f>
        <v>522</v>
      </c>
      <c r="I1058" t="str">
        <f>_xlfn.XLOOKUP(Table8[[#This Row],[orderId]],orders[orderID],orders[customerID],"not seen",0)</f>
        <v>MAISD</v>
      </c>
      <c r="J1058">
        <f>_xlfn.XLOOKUP(Table8[[#This Row],[orderId]],orders[orderID],orders[employeeID],"not found",0)</f>
        <v>5</v>
      </c>
      <c r="K1058" t="str">
        <f>_xlfn.XLOOKUP(Table8[[#This Row],[Employee_id]],employees[employeeID],employees[employeeName],"Not found",0)</f>
        <v>Steven Buchanan</v>
      </c>
      <c r="L1058" s="1">
        <f>_xlfn.XLOOKUP(Table8[[#This Row],[orderId]],orders[orderID],orders[orderDate],"not found",0)</f>
        <v>41879</v>
      </c>
      <c r="M1058" s="1">
        <f>VLOOKUP(Table8[[#This Row],[orderId]],orders[],6,0)</f>
        <v>41880</v>
      </c>
      <c r="N1058">
        <f>Table8[[#This Row],[Shipped date]]-Table8[[#This Row],[order_date]]</f>
        <v>1</v>
      </c>
    </row>
    <row r="1059" spans="1:14" x14ac:dyDescent="0.35">
      <c r="A1059" s="3">
        <v>10650</v>
      </c>
      <c r="B1059" s="12">
        <v>30</v>
      </c>
      <c r="C1059" s="6">
        <v>25.89</v>
      </c>
      <c r="D1059" s="9">
        <v>30</v>
      </c>
      <c r="E1059" s="2" t="str">
        <f>_xlfn.XLOOKUP(B1059,products[productID],products[productName],"Not available",0)</f>
        <v>Nord-Ost Matjeshering</v>
      </c>
      <c r="F1059">
        <f>_xlfn.XLOOKUP(B1059,products[productID],products[categoryID],"Not found",0)</f>
        <v>8</v>
      </c>
      <c r="G1059" t="str">
        <f>_xlfn.XLOOKUP(F1059,categories[categoryID],categories[categoryName],"not found",0)</f>
        <v>Seafood</v>
      </c>
      <c r="H1059" s="4">
        <f>Table8[[#This Row],[Unit_price]]*Table8[[#This Row],[Quantity_sold]]</f>
        <v>776.7</v>
      </c>
      <c r="I1059" t="str">
        <f>_xlfn.XLOOKUP(Table8[[#This Row],[orderId]],orders[orderID],orders[customerID],"not seen",0)</f>
        <v>FAMIA</v>
      </c>
      <c r="J1059">
        <f>_xlfn.XLOOKUP(Table8[[#This Row],[orderId]],orders[orderID],orders[employeeID],"not found",0)</f>
        <v>5</v>
      </c>
      <c r="K1059" t="str">
        <f>_xlfn.XLOOKUP(Table8[[#This Row],[Employee_id]],employees[employeeID],employees[employeeName],"Not found",0)</f>
        <v>Steven Buchanan</v>
      </c>
      <c r="L1059" s="1">
        <f>_xlfn.XLOOKUP(Table8[[#This Row],[orderId]],orders[orderID],orders[orderDate],"not found",0)</f>
        <v>41880</v>
      </c>
      <c r="M1059" s="1">
        <f>VLOOKUP(Table8[[#This Row],[orderId]],orders[],6,0)</f>
        <v>41885</v>
      </c>
      <c r="N1059">
        <f>Table8[[#This Row],[Shipped date]]-Table8[[#This Row],[order_date]]</f>
        <v>5</v>
      </c>
    </row>
    <row r="1060" spans="1:14" x14ac:dyDescent="0.35">
      <c r="A1060" s="2">
        <v>10650</v>
      </c>
      <c r="B1060" s="11">
        <v>53</v>
      </c>
      <c r="C1060" s="5">
        <v>32.799999999999997</v>
      </c>
      <c r="D1060" s="8">
        <v>25</v>
      </c>
      <c r="E1060" s="2" t="str">
        <f>_xlfn.XLOOKUP(B1060,products[productID],products[productName],"Not available",0)</f>
        <v>Perth Pasties</v>
      </c>
      <c r="F1060">
        <f>_xlfn.XLOOKUP(B1060,products[productID],products[categoryID],"Not found",0)</f>
        <v>6</v>
      </c>
      <c r="G1060" t="str">
        <f>_xlfn.XLOOKUP(F1060,categories[categoryID],categories[categoryName],"not found",0)</f>
        <v>Meat &amp; Poultry</v>
      </c>
      <c r="H1060" s="4">
        <f>Table8[[#This Row],[Unit_price]]*Table8[[#This Row],[Quantity_sold]]</f>
        <v>819.99999999999989</v>
      </c>
      <c r="I1060" t="str">
        <f>_xlfn.XLOOKUP(Table8[[#This Row],[orderId]],orders[orderID],orders[customerID],"not seen",0)</f>
        <v>FAMIA</v>
      </c>
      <c r="J1060">
        <f>_xlfn.XLOOKUP(Table8[[#This Row],[orderId]],orders[orderID],orders[employeeID],"not found",0)</f>
        <v>5</v>
      </c>
      <c r="K1060" t="str">
        <f>_xlfn.XLOOKUP(Table8[[#This Row],[Employee_id]],employees[employeeID],employees[employeeName],"Not found",0)</f>
        <v>Steven Buchanan</v>
      </c>
      <c r="L1060" s="1">
        <f>_xlfn.XLOOKUP(Table8[[#This Row],[orderId]],orders[orderID],orders[orderDate],"not found",0)</f>
        <v>41880</v>
      </c>
      <c r="M1060" s="1">
        <f>VLOOKUP(Table8[[#This Row],[orderId]],orders[],6,0)</f>
        <v>41885</v>
      </c>
      <c r="N1060">
        <f>Table8[[#This Row],[Shipped date]]-Table8[[#This Row],[order_date]]</f>
        <v>5</v>
      </c>
    </row>
    <row r="1061" spans="1:14" x14ac:dyDescent="0.35">
      <c r="A1061" s="3">
        <v>10650</v>
      </c>
      <c r="B1061" s="12">
        <v>54</v>
      </c>
      <c r="C1061" s="6">
        <v>7.45</v>
      </c>
      <c r="D1061" s="9">
        <v>30</v>
      </c>
      <c r="E1061" s="2" t="str">
        <f>_xlfn.XLOOKUP(B1061,products[productID],products[productName],"Not available",0)</f>
        <v>Tourtière</v>
      </c>
      <c r="F1061">
        <f>_xlfn.XLOOKUP(B1061,products[productID],products[categoryID],"Not found",0)</f>
        <v>6</v>
      </c>
      <c r="G1061" t="str">
        <f>_xlfn.XLOOKUP(F1061,categories[categoryID],categories[categoryName],"not found",0)</f>
        <v>Meat &amp; Poultry</v>
      </c>
      <c r="H1061" s="4">
        <f>Table8[[#This Row],[Unit_price]]*Table8[[#This Row],[Quantity_sold]]</f>
        <v>223.5</v>
      </c>
      <c r="I1061" t="str">
        <f>_xlfn.XLOOKUP(Table8[[#This Row],[orderId]],orders[orderID],orders[customerID],"not seen",0)</f>
        <v>FAMIA</v>
      </c>
      <c r="J1061">
        <f>_xlfn.XLOOKUP(Table8[[#This Row],[orderId]],orders[orderID],orders[employeeID],"not found",0)</f>
        <v>5</v>
      </c>
      <c r="K1061" t="str">
        <f>_xlfn.XLOOKUP(Table8[[#This Row],[Employee_id]],employees[employeeID],employees[employeeName],"Not found",0)</f>
        <v>Steven Buchanan</v>
      </c>
      <c r="L1061" s="1">
        <f>_xlfn.XLOOKUP(Table8[[#This Row],[orderId]],orders[orderID],orders[orderDate],"not found",0)</f>
        <v>41880</v>
      </c>
      <c r="M1061" s="1">
        <f>VLOOKUP(Table8[[#This Row],[orderId]],orders[],6,0)</f>
        <v>41885</v>
      </c>
      <c r="N1061">
        <f>Table8[[#This Row],[Shipped date]]-Table8[[#This Row],[order_date]]</f>
        <v>5</v>
      </c>
    </row>
    <row r="1062" spans="1:14" x14ac:dyDescent="0.35">
      <c r="A1062" s="2">
        <v>10651</v>
      </c>
      <c r="B1062" s="11">
        <v>19</v>
      </c>
      <c r="C1062" s="5">
        <v>9.1999999999999993</v>
      </c>
      <c r="D1062" s="8">
        <v>12</v>
      </c>
      <c r="E1062" s="2" t="str">
        <f>_xlfn.XLOOKUP(B1062,products[productID],products[productName],"Not available",0)</f>
        <v>Teatime Chocolate Biscuits</v>
      </c>
      <c r="F1062">
        <f>_xlfn.XLOOKUP(B1062,products[productID],products[categoryID],"Not found",0)</f>
        <v>3</v>
      </c>
      <c r="G1062" t="str">
        <f>_xlfn.XLOOKUP(F1062,categories[categoryID],categories[categoryName],"not found",0)</f>
        <v>Confections</v>
      </c>
      <c r="H1062" s="4">
        <f>Table8[[#This Row],[Unit_price]]*Table8[[#This Row],[Quantity_sold]]</f>
        <v>110.39999999999999</v>
      </c>
      <c r="I1062" t="str">
        <f>_xlfn.XLOOKUP(Table8[[#This Row],[orderId]],orders[orderID],orders[customerID],"not seen",0)</f>
        <v>WANDK</v>
      </c>
      <c r="J1062">
        <f>_xlfn.XLOOKUP(Table8[[#This Row],[orderId]],orders[orderID],orders[employeeID],"not found",0)</f>
        <v>8</v>
      </c>
      <c r="K1062" t="str">
        <f>_xlfn.XLOOKUP(Table8[[#This Row],[Employee_id]],employees[employeeID],employees[employeeName],"Not found",0)</f>
        <v>Laura Callahan</v>
      </c>
      <c r="L1062" s="1">
        <f>_xlfn.XLOOKUP(Table8[[#This Row],[orderId]],orders[orderID],orders[orderDate],"not found",0)</f>
        <v>41883</v>
      </c>
      <c r="M1062" s="1">
        <f>VLOOKUP(Table8[[#This Row],[orderId]],orders[],6,0)</f>
        <v>41893</v>
      </c>
      <c r="N1062">
        <f>Table8[[#This Row],[Shipped date]]-Table8[[#This Row],[order_date]]</f>
        <v>10</v>
      </c>
    </row>
    <row r="1063" spans="1:14" x14ac:dyDescent="0.35">
      <c r="A1063" s="3">
        <v>10651</v>
      </c>
      <c r="B1063" s="12">
        <v>22</v>
      </c>
      <c r="C1063" s="6">
        <v>21</v>
      </c>
      <c r="D1063" s="9">
        <v>20</v>
      </c>
      <c r="E1063" s="2" t="str">
        <f>_xlfn.XLOOKUP(B1063,products[productID],products[productName],"Not available",0)</f>
        <v>Gustaf's Knackebröd</v>
      </c>
      <c r="F1063">
        <f>_xlfn.XLOOKUP(B1063,products[productID],products[categoryID],"Not found",0)</f>
        <v>5</v>
      </c>
      <c r="G1063" t="str">
        <f>_xlfn.XLOOKUP(F1063,categories[categoryID],categories[categoryName],"not found",0)</f>
        <v>Grains &amp; Cereals</v>
      </c>
      <c r="H1063" s="4">
        <f>Table8[[#This Row],[Unit_price]]*Table8[[#This Row],[Quantity_sold]]</f>
        <v>420</v>
      </c>
      <c r="I1063" t="str">
        <f>_xlfn.XLOOKUP(Table8[[#This Row],[orderId]],orders[orderID],orders[customerID],"not seen",0)</f>
        <v>WANDK</v>
      </c>
      <c r="J1063">
        <f>_xlfn.XLOOKUP(Table8[[#This Row],[orderId]],orders[orderID],orders[employeeID],"not found",0)</f>
        <v>8</v>
      </c>
      <c r="K1063" t="str">
        <f>_xlfn.XLOOKUP(Table8[[#This Row],[Employee_id]],employees[employeeID],employees[employeeName],"Not found",0)</f>
        <v>Laura Callahan</v>
      </c>
      <c r="L1063" s="1">
        <f>_xlfn.XLOOKUP(Table8[[#This Row],[orderId]],orders[orderID],orders[orderDate],"not found",0)</f>
        <v>41883</v>
      </c>
      <c r="M1063" s="1">
        <f>VLOOKUP(Table8[[#This Row],[orderId]],orders[],6,0)</f>
        <v>41893</v>
      </c>
      <c r="N1063">
        <f>Table8[[#This Row],[Shipped date]]-Table8[[#This Row],[order_date]]</f>
        <v>10</v>
      </c>
    </row>
    <row r="1064" spans="1:14" x14ac:dyDescent="0.35">
      <c r="A1064" s="2">
        <v>10652</v>
      </c>
      <c r="B1064" s="11">
        <v>30</v>
      </c>
      <c r="C1064" s="5">
        <v>25.89</v>
      </c>
      <c r="D1064" s="8">
        <v>2</v>
      </c>
      <c r="E1064" s="2" t="str">
        <f>_xlfn.XLOOKUP(B1064,products[productID],products[productName],"Not available",0)</f>
        <v>Nord-Ost Matjeshering</v>
      </c>
      <c r="F1064">
        <f>_xlfn.XLOOKUP(B1064,products[productID],products[categoryID],"Not found",0)</f>
        <v>8</v>
      </c>
      <c r="G1064" t="str">
        <f>_xlfn.XLOOKUP(F1064,categories[categoryID],categories[categoryName],"not found",0)</f>
        <v>Seafood</v>
      </c>
      <c r="H1064" s="4">
        <f>Table8[[#This Row],[Unit_price]]*Table8[[#This Row],[Quantity_sold]]</f>
        <v>51.78</v>
      </c>
      <c r="I1064" t="str">
        <f>_xlfn.XLOOKUP(Table8[[#This Row],[orderId]],orders[orderID],orders[customerID],"not seen",0)</f>
        <v>GOURL</v>
      </c>
      <c r="J1064">
        <f>_xlfn.XLOOKUP(Table8[[#This Row],[orderId]],orders[orderID],orders[employeeID],"not found",0)</f>
        <v>4</v>
      </c>
      <c r="K1064" t="str">
        <f>_xlfn.XLOOKUP(Table8[[#This Row],[Employee_id]],employees[employeeID],employees[employeeName],"Not found",0)</f>
        <v>Margaret Peacock</v>
      </c>
      <c r="L1064" s="1">
        <f>_xlfn.XLOOKUP(Table8[[#This Row],[orderId]],orders[orderID],orders[orderDate],"not found",0)</f>
        <v>41883</v>
      </c>
      <c r="M1064" s="1">
        <f>VLOOKUP(Table8[[#This Row],[orderId]],orders[],6,0)</f>
        <v>41890</v>
      </c>
      <c r="N1064">
        <f>Table8[[#This Row],[Shipped date]]-Table8[[#This Row],[order_date]]</f>
        <v>7</v>
      </c>
    </row>
    <row r="1065" spans="1:14" x14ac:dyDescent="0.35">
      <c r="A1065" s="3">
        <v>10652</v>
      </c>
      <c r="B1065" s="12">
        <v>42</v>
      </c>
      <c r="C1065" s="6">
        <v>14</v>
      </c>
      <c r="D1065" s="9">
        <v>20</v>
      </c>
      <c r="E1065" s="2" t="str">
        <f>_xlfn.XLOOKUP(B1065,products[productID],products[productName],"Not available",0)</f>
        <v>Singaporean Hokkien Fried Mee</v>
      </c>
      <c r="F1065">
        <f>_xlfn.XLOOKUP(B1065,products[productID],products[categoryID],"Not found",0)</f>
        <v>5</v>
      </c>
      <c r="G1065" t="str">
        <f>_xlfn.XLOOKUP(F1065,categories[categoryID],categories[categoryName],"not found",0)</f>
        <v>Grains &amp; Cereals</v>
      </c>
      <c r="H1065" s="4">
        <f>Table8[[#This Row],[Unit_price]]*Table8[[#This Row],[Quantity_sold]]</f>
        <v>280</v>
      </c>
      <c r="I1065" t="str">
        <f>_xlfn.XLOOKUP(Table8[[#This Row],[orderId]],orders[orderID],orders[customerID],"not seen",0)</f>
        <v>GOURL</v>
      </c>
      <c r="J1065">
        <f>_xlfn.XLOOKUP(Table8[[#This Row],[orderId]],orders[orderID],orders[employeeID],"not found",0)</f>
        <v>4</v>
      </c>
      <c r="K1065" t="str">
        <f>_xlfn.XLOOKUP(Table8[[#This Row],[Employee_id]],employees[employeeID],employees[employeeName],"Not found",0)</f>
        <v>Margaret Peacock</v>
      </c>
      <c r="L1065" s="1">
        <f>_xlfn.XLOOKUP(Table8[[#This Row],[orderId]],orders[orderID],orders[orderDate],"not found",0)</f>
        <v>41883</v>
      </c>
      <c r="M1065" s="1">
        <f>VLOOKUP(Table8[[#This Row],[orderId]],orders[],6,0)</f>
        <v>41890</v>
      </c>
      <c r="N1065">
        <f>Table8[[#This Row],[Shipped date]]-Table8[[#This Row],[order_date]]</f>
        <v>7</v>
      </c>
    </row>
    <row r="1066" spans="1:14" x14ac:dyDescent="0.35">
      <c r="A1066" s="2">
        <v>10653</v>
      </c>
      <c r="B1066" s="11">
        <v>16</v>
      </c>
      <c r="C1066" s="5">
        <v>17.45</v>
      </c>
      <c r="D1066" s="8">
        <v>30</v>
      </c>
      <c r="E1066" s="2" t="str">
        <f>_xlfn.XLOOKUP(B1066,products[productID],products[productName],"Not available",0)</f>
        <v>Pavlova</v>
      </c>
      <c r="F1066">
        <f>_xlfn.XLOOKUP(B1066,products[productID],products[categoryID],"Not found",0)</f>
        <v>3</v>
      </c>
      <c r="G1066" t="str">
        <f>_xlfn.XLOOKUP(F1066,categories[categoryID],categories[categoryName],"not found",0)</f>
        <v>Confections</v>
      </c>
      <c r="H1066" s="4">
        <f>Table8[[#This Row],[Unit_price]]*Table8[[#This Row],[Quantity_sold]]</f>
        <v>523.5</v>
      </c>
      <c r="I1066" t="str">
        <f>_xlfn.XLOOKUP(Table8[[#This Row],[orderId]],orders[orderID],orders[customerID],"not seen",0)</f>
        <v>FRANK</v>
      </c>
      <c r="J1066">
        <f>_xlfn.XLOOKUP(Table8[[#This Row],[orderId]],orders[orderID],orders[employeeID],"not found",0)</f>
        <v>1</v>
      </c>
      <c r="K1066" t="str">
        <f>_xlfn.XLOOKUP(Table8[[#This Row],[Employee_id]],employees[employeeID],employees[employeeName],"Not found",0)</f>
        <v>Nancy Davolio</v>
      </c>
      <c r="L1066" s="1">
        <f>_xlfn.XLOOKUP(Table8[[#This Row],[orderId]],orders[orderID],orders[orderDate],"not found",0)</f>
        <v>41884</v>
      </c>
      <c r="M1066" s="1">
        <f>VLOOKUP(Table8[[#This Row],[orderId]],orders[],6,0)</f>
        <v>41901</v>
      </c>
      <c r="N1066">
        <f>Table8[[#This Row],[Shipped date]]-Table8[[#This Row],[order_date]]</f>
        <v>17</v>
      </c>
    </row>
    <row r="1067" spans="1:14" x14ac:dyDescent="0.35">
      <c r="A1067" s="3">
        <v>10653</v>
      </c>
      <c r="B1067" s="12">
        <v>60</v>
      </c>
      <c r="C1067" s="6">
        <v>34</v>
      </c>
      <c r="D1067" s="9">
        <v>20</v>
      </c>
      <c r="E1067" s="2" t="str">
        <f>_xlfn.XLOOKUP(B1067,products[productID],products[productName],"Not available",0)</f>
        <v>Camembert Pierrot</v>
      </c>
      <c r="F1067">
        <f>_xlfn.XLOOKUP(B1067,products[productID],products[categoryID],"Not found",0)</f>
        <v>4</v>
      </c>
      <c r="G1067" t="str">
        <f>_xlfn.XLOOKUP(F1067,categories[categoryID],categories[categoryName],"not found",0)</f>
        <v>Dairy Products</v>
      </c>
      <c r="H1067" s="4">
        <f>Table8[[#This Row],[Unit_price]]*Table8[[#This Row],[Quantity_sold]]</f>
        <v>680</v>
      </c>
      <c r="I1067" t="str">
        <f>_xlfn.XLOOKUP(Table8[[#This Row],[orderId]],orders[orderID],orders[customerID],"not seen",0)</f>
        <v>FRANK</v>
      </c>
      <c r="J1067">
        <f>_xlfn.XLOOKUP(Table8[[#This Row],[orderId]],orders[orderID],orders[employeeID],"not found",0)</f>
        <v>1</v>
      </c>
      <c r="K1067" t="str">
        <f>_xlfn.XLOOKUP(Table8[[#This Row],[Employee_id]],employees[employeeID],employees[employeeName],"Not found",0)</f>
        <v>Nancy Davolio</v>
      </c>
      <c r="L1067" s="1">
        <f>_xlfn.XLOOKUP(Table8[[#This Row],[orderId]],orders[orderID],orders[orderDate],"not found",0)</f>
        <v>41884</v>
      </c>
      <c r="M1067" s="1">
        <f>VLOOKUP(Table8[[#This Row],[orderId]],orders[],6,0)</f>
        <v>41901</v>
      </c>
      <c r="N1067">
        <f>Table8[[#This Row],[Shipped date]]-Table8[[#This Row],[order_date]]</f>
        <v>17</v>
      </c>
    </row>
    <row r="1068" spans="1:14" x14ac:dyDescent="0.35">
      <c r="A1068" s="2">
        <v>10654</v>
      </c>
      <c r="B1068" s="11">
        <v>4</v>
      </c>
      <c r="C1068" s="5">
        <v>22</v>
      </c>
      <c r="D1068" s="8">
        <v>12</v>
      </c>
      <c r="E1068" s="2" t="str">
        <f>_xlfn.XLOOKUP(B1068,products[productID],products[productName],"Not available",0)</f>
        <v>Chef Anton's Cajun Seasoning</v>
      </c>
      <c r="F1068">
        <f>_xlfn.XLOOKUP(B1068,products[productID],products[categoryID],"Not found",0)</f>
        <v>2</v>
      </c>
      <c r="G1068" t="str">
        <f>_xlfn.XLOOKUP(F1068,categories[categoryID],categories[categoryName],"not found",0)</f>
        <v>Condiments</v>
      </c>
      <c r="H1068" s="4">
        <f>Table8[[#This Row],[Unit_price]]*Table8[[#This Row],[Quantity_sold]]</f>
        <v>264</v>
      </c>
      <c r="I1068" t="str">
        <f>_xlfn.XLOOKUP(Table8[[#This Row],[orderId]],orders[orderID],orders[customerID],"not seen",0)</f>
        <v>BERGS</v>
      </c>
      <c r="J1068">
        <f>_xlfn.XLOOKUP(Table8[[#This Row],[orderId]],orders[orderID],orders[employeeID],"not found",0)</f>
        <v>5</v>
      </c>
      <c r="K1068" t="str">
        <f>_xlfn.XLOOKUP(Table8[[#This Row],[Employee_id]],employees[employeeID],employees[employeeName],"Not found",0)</f>
        <v>Steven Buchanan</v>
      </c>
      <c r="L1068" s="1">
        <f>_xlfn.XLOOKUP(Table8[[#This Row],[orderId]],orders[orderID],orders[orderDate],"not found",0)</f>
        <v>41884</v>
      </c>
      <c r="M1068" s="1">
        <f>VLOOKUP(Table8[[#This Row],[orderId]],orders[],6,0)</f>
        <v>41893</v>
      </c>
      <c r="N1068">
        <f>Table8[[#This Row],[Shipped date]]-Table8[[#This Row],[order_date]]</f>
        <v>9</v>
      </c>
    </row>
    <row r="1069" spans="1:14" x14ac:dyDescent="0.35">
      <c r="A1069" s="3">
        <v>10654</v>
      </c>
      <c r="B1069" s="12">
        <v>39</v>
      </c>
      <c r="C1069" s="6">
        <v>18</v>
      </c>
      <c r="D1069" s="9">
        <v>20</v>
      </c>
      <c r="E1069" s="2" t="str">
        <f>_xlfn.XLOOKUP(B1069,products[productID],products[productName],"Not available",0)</f>
        <v>Chartreuse verte</v>
      </c>
      <c r="F1069">
        <f>_xlfn.XLOOKUP(B1069,products[productID],products[categoryID],"Not found",0)</f>
        <v>1</v>
      </c>
      <c r="G1069" t="str">
        <f>_xlfn.XLOOKUP(F1069,categories[categoryID],categories[categoryName],"not found",0)</f>
        <v>Beverages</v>
      </c>
      <c r="H1069" s="4">
        <f>Table8[[#This Row],[Unit_price]]*Table8[[#This Row],[Quantity_sold]]</f>
        <v>360</v>
      </c>
      <c r="I1069" t="str">
        <f>_xlfn.XLOOKUP(Table8[[#This Row],[orderId]],orders[orderID],orders[customerID],"not seen",0)</f>
        <v>BERGS</v>
      </c>
      <c r="J1069">
        <f>_xlfn.XLOOKUP(Table8[[#This Row],[orderId]],orders[orderID],orders[employeeID],"not found",0)</f>
        <v>5</v>
      </c>
      <c r="K1069" t="str">
        <f>_xlfn.XLOOKUP(Table8[[#This Row],[Employee_id]],employees[employeeID],employees[employeeName],"Not found",0)</f>
        <v>Steven Buchanan</v>
      </c>
      <c r="L1069" s="1">
        <f>_xlfn.XLOOKUP(Table8[[#This Row],[orderId]],orders[orderID],orders[orderDate],"not found",0)</f>
        <v>41884</v>
      </c>
      <c r="M1069" s="1">
        <f>VLOOKUP(Table8[[#This Row],[orderId]],orders[],6,0)</f>
        <v>41893</v>
      </c>
      <c r="N1069">
        <f>Table8[[#This Row],[Shipped date]]-Table8[[#This Row],[order_date]]</f>
        <v>9</v>
      </c>
    </row>
    <row r="1070" spans="1:14" x14ac:dyDescent="0.35">
      <c r="A1070" s="2">
        <v>10654</v>
      </c>
      <c r="B1070" s="11">
        <v>54</v>
      </c>
      <c r="C1070" s="5">
        <v>7.45</v>
      </c>
      <c r="D1070" s="8">
        <v>6</v>
      </c>
      <c r="E1070" s="2" t="str">
        <f>_xlfn.XLOOKUP(B1070,products[productID],products[productName],"Not available",0)</f>
        <v>Tourtière</v>
      </c>
      <c r="F1070">
        <f>_xlfn.XLOOKUP(B1070,products[productID],products[categoryID],"Not found",0)</f>
        <v>6</v>
      </c>
      <c r="G1070" t="str">
        <f>_xlfn.XLOOKUP(F1070,categories[categoryID],categories[categoryName],"not found",0)</f>
        <v>Meat &amp; Poultry</v>
      </c>
      <c r="H1070" s="4">
        <f>Table8[[#This Row],[Unit_price]]*Table8[[#This Row],[Quantity_sold]]</f>
        <v>44.7</v>
      </c>
      <c r="I1070" t="str">
        <f>_xlfn.XLOOKUP(Table8[[#This Row],[orderId]],orders[orderID],orders[customerID],"not seen",0)</f>
        <v>BERGS</v>
      </c>
      <c r="J1070">
        <f>_xlfn.XLOOKUP(Table8[[#This Row],[orderId]],orders[orderID],orders[employeeID],"not found",0)</f>
        <v>5</v>
      </c>
      <c r="K1070" t="str">
        <f>_xlfn.XLOOKUP(Table8[[#This Row],[Employee_id]],employees[employeeID],employees[employeeName],"Not found",0)</f>
        <v>Steven Buchanan</v>
      </c>
      <c r="L1070" s="1">
        <f>_xlfn.XLOOKUP(Table8[[#This Row],[orderId]],orders[orderID],orders[orderDate],"not found",0)</f>
        <v>41884</v>
      </c>
      <c r="M1070" s="1">
        <f>VLOOKUP(Table8[[#This Row],[orderId]],orders[],6,0)</f>
        <v>41893</v>
      </c>
      <c r="N1070">
        <f>Table8[[#This Row],[Shipped date]]-Table8[[#This Row],[order_date]]</f>
        <v>9</v>
      </c>
    </row>
    <row r="1071" spans="1:14" x14ac:dyDescent="0.35">
      <c r="A1071" s="3">
        <v>10655</v>
      </c>
      <c r="B1071" s="12">
        <v>41</v>
      </c>
      <c r="C1071" s="6">
        <v>9.65</v>
      </c>
      <c r="D1071" s="9">
        <v>20</v>
      </c>
      <c r="E1071" s="2" t="str">
        <f>_xlfn.XLOOKUP(B1071,products[productID],products[productName],"Not available",0)</f>
        <v>Jack's New England Clam Chowder</v>
      </c>
      <c r="F1071">
        <f>_xlfn.XLOOKUP(B1071,products[productID],products[categoryID],"Not found",0)</f>
        <v>8</v>
      </c>
      <c r="G1071" t="str">
        <f>_xlfn.XLOOKUP(F1071,categories[categoryID],categories[categoryName],"not found",0)</f>
        <v>Seafood</v>
      </c>
      <c r="H1071" s="4">
        <f>Table8[[#This Row],[Unit_price]]*Table8[[#This Row],[Quantity_sold]]</f>
        <v>193</v>
      </c>
      <c r="I1071" t="str">
        <f>_xlfn.XLOOKUP(Table8[[#This Row],[orderId]],orders[orderID],orders[customerID],"not seen",0)</f>
        <v>REGGC</v>
      </c>
      <c r="J1071">
        <f>_xlfn.XLOOKUP(Table8[[#This Row],[orderId]],orders[orderID],orders[employeeID],"not found",0)</f>
        <v>1</v>
      </c>
      <c r="K1071" t="str">
        <f>_xlfn.XLOOKUP(Table8[[#This Row],[Employee_id]],employees[employeeID],employees[employeeName],"Not found",0)</f>
        <v>Nancy Davolio</v>
      </c>
      <c r="L1071" s="1">
        <f>_xlfn.XLOOKUP(Table8[[#This Row],[orderId]],orders[orderID],orders[orderDate],"not found",0)</f>
        <v>41885</v>
      </c>
      <c r="M1071" s="1">
        <f>VLOOKUP(Table8[[#This Row],[orderId]],orders[],6,0)</f>
        <v>41893</v>
      </c>
      <c r="N1071">
        <f>Table8[[#This Row],[Shipped date]]-Table8[[#This Row],[order_date]]</f>
        <v>8</v>
      </c>
    </row>
    <row r="1072" spans="1:14" x14ac:dyDescent="0.35">
      <c r="A1072" s="2">
        <v>10656</v>
      </c>
      <c r="B1072" s="11">
        <v>14</v>
      </c>
      <c r="C1072" s="5">
        <v>23.25</v>
      </c>
      <c r="D1072" s="8">
        <v>3</v>
      </c>
      <c r="E1072" s="2" t="str">
        <f>_xlfn.XLOOKUP(B1072,products[productID],products[productName],"Not available",0)</f>
        <v>Tofu</v>
      </c>
      <c r="F1072">
        <f>_xlfn.XLOOKUP(B1072,products[productID],products[categoryID],"Not found",0)</f>
        <v>7</v>
      </c>
      <c r="G1072" t="str">
        <f>_xlfn.XLOOKUP(F1072,categories[categoryID],categories[categoryName],"not found",0)</f>
        <v>Produce</v>
      </c>
      <c r="H1072" s="4">
        <f>Table8[[#This Row],[Unit_price]]*Table8[[#This Row],[Quantity_sold]]</f>
        <v>69.75</v>
      </c>
      <c r="I1072" t="str">
        <f>_xlfn.XLOOKUP(Table8[[#This Row],[orderId]],orders[orderID],orders[customerID],"not seen",0)</f>
        <v>GREAL</v>
      </c>
      <c r="J1072">
        <f>_xlfn.XLOOKUP(Table8[[#This Row],[orderId]],orders[orderID],orders[employeeID],"not found",0)</f>
        <v>6</v>
      </c>
      <c r="K1072" t="str">
        <f>_xlfn.XLOOKUP(Table8[[#This Row],[Employee_id]],employees[employeeID],employees[employeeName],"Not found",0)</f>
        <v>Michael Suyama</v>
      </c>
      <c r="L1072" s="1">
        <f>_xlfn.XLOOKUP(Table8[[#This Row],[orderId]],orders[orderID],orders[orderDate],"not found",0)</f>
        <v>41886</v>
      </c>
      <c r="M1072" s="1">
        <f>VLOOKUP(Table8[[#This Row],[orderId]],orders[],6,0)</f>
        <v>41892</v>
      </c>
      <c r="N1072">
        <f>Table8[[#This Row],[Shipped date]]-Table8[[#This Row],[order_date]]</f>
        <v>6</v>
      </c>
    </row>
    <row r="1073" spans="1:14" x14ac:dyDescent="0.35">
      <c r="A1073" s="3">
        <v>10656</v>
      </c>
      <c r="B1073" s="12">
        <v>44</v>
      </c>
      <c r="C1073" s="6">
        <v>19.45</v>
      </c>
      <c r="D1073" s="9">
        <v>28</v>
      </c>
      <c r="E1073" s="2" t="str">
        <f>_xlfn.XLOOKUP(B1073,products[productID],products[productName],"Not available",0)</f>
        <v>Gula Malacca</v>
      </c>
      <c r="F1073">
        <f>_xlfn.XLOOKUP(B1073,products[productID],products[categoryID],"Not found",0)</f>
        <v>2</v>
      </c>
      <c r="G1073" t="str">
        <f>_xlfn.XLOOKUP(F1073,categories[categoryID],categories[categoryName],"not found",0)</f>
        <v>Condiments</v>
      </c>
      <c r="H1073" s="4">
        <f>Table8[[#This Row],[Unit_price]]*Table8[[#This Row],[Quantity_sold]]</f>
        <v>544.6</v>
      </c>
      <c r="I1073" t="str">
        <f>_xlfn.XLOOKUP(Table8[[#This Row],[orderId]],orders[orderID],orders[customerID],"not seen",0)</f>
        <v>GREAL</v>
      </c>
      <c r="J1073">
        <f>_xlfn.XLOOKUP(Table8[[#This Row],[orderId]],orders[orderID],orders[employeeID],"not found",0)</f>
        <v>6</v>
      </c>
      <c r="K1073" t="str">
        <f>_xlfn.XLOOKUP(Table8[[#This Row],[Employee_id]],employees[employeeID],employees[employeeName],"Not found",0)</f>
        <v>Michael Suyama</v>
      </c>
      <c r="L1073" s="1">
        <f>_xlfn.XLOOKUP(Table8[[#This Row],[orderId]],orders[orderID],orders[orderDate],"not found",0)</f>
        <v>41886</v>
      </c>
      <c r="M1073" s="1">
        <f>VLOOKUP(Table8[[#This Row],[orderId]],orders[],6,0)</f>
        <v>41892</v>
      </c>
      <c r="N1073">
        <f>Table8[[#This Row],[Shipped date]]-Table8[[#This Row],[order_date]]</f>
        <v>6</v>
      </c>
    </row>
    <row r="1074" spans="1:14" x14ac:dyDescent="0.35">
      <c r="A1074" s="2">
        <v>10656</v>
      </c>
      <c r="B1074" s="11">
        <v>47</v>
      </c>
      <c r="C1074" s="5">
        <v>9.5</v>
      </c>
      <c r="D1074" s="8">
        <v>6</v>
      </c>
      <c r="E1074" s="2" t="str">
        <f>_xlfn.XLOOKUP(B1074,products[productID],products[productName],"Not available",0)</f>
        <v>Zaanse koeken</v>
      </c>
      <c r="F1074">
        <f>_xlfn.XLOOKUP(B1074,products[productID],products[categoryID],"Not found",0)</f>
        <v>3</v>
      </c>
      <c r="G1074" t="str">
        <f>_xlfn.XLOOKUP(F1074,categories[categoryID],categories[categoryName],"not found",0)</f>
        <v>Confections</v>
      </c>
      <c r="H1074" s="4">
        <f>Table8[[#This Row],[Unit_price]]*Table8[[#This Row],[Quantity_sold]]</f>
        <v>57</v>
      </c>
      <c r="I1074" t="str">
        <f>_xlfn.XLOOKUP(Table8[[#This Row],[orderId]],orders[orderID],orders[customerID],"not seen",0)</f>
        <v>GREAL</v>
      </c>
      <c r="J1074">
        <f>_xlfn.XLOOKUP(Table8[[#This Row],[orderId]],orders[orderID],orders[employeeID],"not found",0)</f>
        <v>6</v>
      </c>
      <c r="K1074" t="str">
        <f>_xlfn.XLOOKUP(Table8[[#This Row],[Employee_id]],employees[employeeID],employees[employeeName],"Not found",0)</f>
        <v>Michael Suyama</v>
      </c>
      <c r="L1074" s="1">
        <f>_xlfn.XLOOKUP(Table8[[#This Row],[orderId]],orders[orderID],orders[orderDate],"not found",0)</f>
        <v>41886</v>
      </c>
      <c r="M1074" s="1">
        <f>VLOOKUP(Table8[[#This Row],[orderId]],orders[],6,0)</f>
        <v>41892</v>
      </c>
      <c r="N1074">
        <f>Table8[[#This Row],[Shipped date]]-Table8[[#This Row],[order_date]]</f>
        <v>6</v>
      </c>
    </row>
    <row r="1075" spans="1:14" x14ac:dyDescent="0.35">
      <c r="A1075" s="3">
        <v>10657</v>
      </c>
      <c r="B1075" s="12">
        <v>15</v>
      </c>
      <c r="C1075" s="6">
        <v>15.5</v>
      </c>
      <c r="D1075" s="9">
        <v>50</v>
      </c>
      <c r="E1075" s="2" t="str">
        <f>_xlfn.XLOOKUP(B1075,products[productID],products[productName],"Not available",0)</f>
        <v>Genen Shouyu</v>
      </c>
      <c r="F1075">
        <f>_xlfn.XLOOKUP(B1075,products[productID],products[categoryID],"Not found",0)</f>
        <v>2</v>
      </c>
      <c r="G1075" t="str">
        <f>_xlfn.XLOOKUP(F1075,categories[categoryID],categories[categoryName],"not found",0)</f>
        <v>Condiments</v>
      </c>
      <c r="H1075" s="4">
        <f>Table8[[#This Row],[Unit_price]]*Table8[[#This Row],[Quantity_sold]]</f>
        <v>775</v>
      </c>
      <c r="I1075" t="str">
        <f>_xlfn.XLOOKUP(Table8[[#This Row],[orderId]],orders[orderID],orders[customerID],"not seen",0)</f>
        <v>SAVEA</v>
      </c>
      <c r="J1075">
        <f>_xlfn.XLOOKUP(Table8[[#This Row],[orderId]],orders[orderID],orders[employeeID],"not found",0)</f>
        <v>2</v>
      </c>
      <c r="K1075" t="str">
        <f>_xlfn.XLOOKUP(Table8[[#This Row],[Employee_id]],employees[employeeID],employees[employeeName],"Not found",0)</f>
        <v>Andrew Fuller</v>
      </c>
      <c r="L1075" s="1">
        <f>_xlfn.XLOOKUP(Table8[[#This Row],[orderId]],orders[orderID],orders[orderDate],"not found",0)</f>
        <v>41886</v>
      </c>
      <c r="M1075" s="1">
        <f>VLOOKUP(Table8[[#This Row],[orderId]],orders[],6,0)</f>
        <v>41897</v>
      </c>
      <c r="N1075">
        <f>Table8[[#This Row],[Shipped date]]-Table8[[#This Row],[order_date]]</f>
        <v>11</v>
      </c>
    </row>
    <row r="1076" spans="1:14" x14ac:dyDescent="0.35">
      <c r="A1076" s="2">
        <v>10657</v>
      </c>
      <c r="B1076" s="11">
        <v>41</v>
      </c>
      <c r="C1076" s="5">
        <v>9.65</v>
      </c>
      <c r="D1076" s="8">
        <v>24</v>
      </c>
      <c r="E1076" s="2" t="str">
        <f>_xlfn.XLOOKUP(B1076,products[productID],products[productName],"Not available",0)</f>
        <v>Jack's New England Clam Chowder</v>
      </c>
      <c r="F1076">
        <f>_xlfn.XLOOKUP(B1076,products[productID],products[categoryID],"Not found",0)</f>
        <v>8</v>
      </c>
      <c r="G1076" t="str">
        <f>_xlfn.XLOOKUP(F1076,categories[categoryID],categories[categoryName],"not found",0)</f>
        <v>Seafood</v>
      </c>
      <c r="H1076" s="4">
        <f>Table8[[#This Row],[Unit_price]]*Table8[[#This Row],[Quantity_sold]]</f>
        <v>231.60000000000002</v>
      </c>
      <c r="I1076" t="str">
        <f>_xlfn.XLOOKUP(Table8[[#This Row],[orderId]],orders[orderID],orders[customerID],"not seen",0)</f>
        <v>SAVEA</v>
      </c>
      <c r="J1076">
        <f>_xlfn.XLOOKUP(Table8[[#This Row],[orderId]],orders[orderID],orders[employeeID],"not found",0)</f>
        <v>2</v>
      </c>
      <c r="K1076" t="str">
        <f>_xlfn.XLOOKUP(Table8[[#This Row],[Employee_id]],employees[employeeID],employees[employeeName],"Not found",0)</f>
        <v>Andrew Fuller</v>
      </c>
      <c r="L1076" s="1">
        <f>_xlfn.XLOOKUP(Table8[[#This Row],[orderId]],orders[orderID],orders[orderDate],"not found",0)</f>
        <v>41886</v>
      </c>
      <c r="M1076" s="1">
        <f>VLOOKUP(Table8[[#This Row],[orderId]],orders[],6,0)</f>
        <v>41897</v>
      </c>
      <c r="N1076">
        <f>Table8[[#This Row],[Shipped date]]-Table8[[#This Row],[order_date]]</f>
        <v>11</v>
      </c>
    </row>
    <row r="1077" spans="1:14" x14ac:dyDescent="0.35">
      <c r="A1077" s="3">
        <v>10657</v>
      </c>
      <c r="B1077" s="12">
        <v>46</v>
      </c>
      <c r="C1077" s="6">
        <v>12</v>
      </c>
      <c r="D1077" s="9">
        <v>45</v>
      </c>
      <c r="E1077" s="2" t="str">
        <f>_xlfn.XLOOKUP(B1077,products[productID],products[productName],"Not available",0)</f>
        <v>Spegesild</v>
      </c>
      <c r="F1077">
        <f>_xlfn.XLOOKUP(B1077,products[productID],products[categoryID],"Not found",0)</f>
        <v>8</v>
      </c>
      <c r="G1077" t="str">
        <f>_xlfn.XLOOKUP(F1077,categories[categoryID],categories[categoryName],"not found",0)</f>
        <v>Seafood</v>
      </c>
      <c r="H1077" s="4">
        <f>Table8[[#This Row],[Unit_price]]*Table8[[#This Row],[Quantity_sold]]</f>
        <v>540</v>
      </c>
      <c r="I1077" t="str">
        <f>_xlfn.XLOOKUP(Table8[[#This Row],[orderId]],orders[orderID],orders[customerID],"not seen",0)</f>
        <v>SAVEA</v>
      </c>
      <c r="J1077">
        <f>_xlfn.XLOOKUP(Table8[[#This Row],[orderId]],orders[orderID],orders[employeeID],"not found",0)</f>
        <v>2</v>
      </c>
      <c r="K1077" t="str">
        <f>_xlfn.XLOOKUP(Table8[[#This Row],[Employee_id]],employees[employeeID],employees[employeeName],"Not found",0)</f>
        <v>Andrew Fuller</v>
      </c>
      <c r="L1077" s="1">
        <f>_xlfn.XLOOKUP(Table8[[#This Row],[orderId]],orders[orderID],orders[orderDate],"not found",0)</f>
        <v>41886</v>
      </c>
      <c r="M1077" s="1">
        <f>VLOOKUP(Table8[[#This Row],[orderId]],orders[],6,0)</f>
        <v>41897</v>
      </c>
      <c r="N1077">
        <f>Table8[[#This Row],[Shipped date]]-Table8[[#This Row],[order_date]]</f>
        <v>11</v>
      </c>
    </row>
    <row r="1078" spans="1:14" x14ac:dyDescent="0.35">
      <c r="A1078" s="2">
        <v>10657</v>
      </c>
      <c r="B1078" s="11">
        <v>47</v>
      </c>
      <c r="C1078" s="5">
        <v>9.5</v>
      </c>
      <c r="D1078" s="8">
        <v>10</v>
      </c>
      <c r="E1078" s="2" t="str">
        <f>_xlfn.XLOOKUP(B1078,products[productID],products[productName],"Not available",0)</f>
        <v>Zaanse koeken</v>
      </c>
      <c r="F1078">
        <f>_xlfn.XLOOKUP(B1078,products[productID],products[categoryID],"Not found",0)</f>
        <v>3</v>
      </c>
      <c r="G1078" t="str">
        <f>_xlfn.XLOOKUP(F1078,categories[categoryID],categories[categoryName],"not found",0)</f>
        <v>Confections</v>
      </c>
      <c r="H1078" s="4">
        <f>Table8[[#This Row],[Unit_price]]*Table8[[#This Row],[Quantity_sold]]</f>
        <v>95</v>
      </c>
      <c r="I1078" t="str">
        <f>_xlfn.XLOOKUP(Table8[[#This Row],[orderId]],orders[orderID],orders[customerID],"not seen",0)</f>
        <v>SAVEA</v>
      </c>
      <c r="J1078">
        <f>_xlfn.XLOOKUP(Table8[[#This Row],[orderId]],orders[orderID],orders[employeeID],"not found",0)</f>
        <v>2</v>
      </c>
      <c r="K1078" t="str">
        <f>_xlfn.XLOOKUP(Table8[[#This Row],[Employee_id]],employees[employeeID],employees[employeeName],"Not found",0)</f>
        <v>Andrew Fuller</v>
      </c>
      <c r="L1078" s="1">
        <f>_xlfn.XLOOKUP(Table8[[#This Row],[orderId]],orders[orderID],orders[orderDate],"not found",0)</f>
        <v>41886</v>
      </c>
      <c r="M1078" s="1">
        <f>VLOOKUP(Table8[[#This Row],[orderId]],orders[],6,0)</f>
        <v>41897</v>
      </c>
      <c r="N1078">
        <f>Table8[[#This Row],[Shipped date]]-Table8[[#This Row],[order_date]]</f>
        <v>11</v>
      </c>
    </row>
    <row r="1079" spans="1:14" x14ac:dyDescent="0.35">
      <c r="A1079" s="3">
        <v>10657</v>
      </c>
      <c r="B1079" s="12">
        <v>56</v>
      </c>
      <c r="C1079" s="6">
        <v>38</v>
      </c>
      <c r="D1079" s="9">
        <v>45</v>
      </c>
      <c r="E1079" s="2" t="str">
        <f>_xlfn.XLOOKUP(B1079,products[productID],products[productName],"Not available",0)</f>
        <v>Gnocchi di nonna Alice</v>
      </c>
      <c r="F1079">
        <f>_xlfn.XLOOKUP(B1079,products[productID],products[categoryID],"Not found",0)</f>
        <v>5</v>
      </c>
      <c r="G1079" t="str">
        <f>_xlfn.XLOOKUP(F1079,categories[categoryID],categories[categoryName],"not found",0)</f>
        <v>Grains &amp; Cereals</v>
      </c>
      <c r="H1079" s="4">
        <f>Table8[[#This Row],[Unit_price]]*Table8[[#This Row],[Quantity_sold]]</f>
        <v>1710</v>
      </c>
      <c r="I1079" t="str">
        <f>_xlfn.XLOOKUP(Table8[[#This Row],[orderId]],orders[orderID],orders[customerID],"not seen",0)</f>
        <v>SAVEA</v>
      </c>
      <c r="J1079">
        <f>_xlfn.XLOOKUP(Table8[[#This Row],[orderId]],orders[orderID],orders[employeeID],"not found",0)</f>
        <v>2</v>
      </c>
      <c r="K1079" t="str">
        <f>_xlfn.XLOOKUP(Table8[[#This Row],[Employee_id]],employees[employeeID],employees[employeeName],"Not found",0)</f>
        <v>Andrew Fuller</v>
      </c>
      <c r="L1079" s="1">
        <f>_xlfn.XLOOKUP(Table8[[#This Row],[orderId]],orders[orderID],orders[orderDate],"not found",0)</f>
        <v>41886</v>
      </c>
      <c r="M1079" s="1">
        <f>VLOOKUP(Table8[[#This Row],[orderId]],orders[],6,0)</f>
        <v>41897</v>
      </c>
      <c r="N1079">
        <f>Table8[[#This Row],[Shipped date]]-Table8[[#This Row],[order_date]]</f>
        <v>11</v>
      </c>
    </row>
    <row r="1080" spans="1:14" x14ac:dyDescent="0.35">
      <c r="A1080" s="2">
        <v>10657</v>
      </c>
      <c r="B1080" s="11">
        <v>60</v>
      </c>
      <c r="C1080" s="5">
        <v>34</v>
      </c>
      <c r="D1080" s="8">
        <v>30</v>
      </c>
      <c r="E1080" s="2" t="str">
        <f>_xlfn.XLOOKUP(B1080,products[productID],products[productName],"Not available",0)</f>
        <v>Camembert Pierrot</v>
      </c>
      <c r="F1080">
        <f>_xlfn.XLOOKUP(B1080,products[productID],products[categoryID],"Not found",0)</f>
        <v>4</v>
      </c>
      <c r="G1080" t="str">
        <f>_xlfn.XLOOKUP(F1080,categories[categoryID],categories[categoryName],"not found",0)</f>
        <v>Dairy Products</v>
      </c>
      <c r="H1080" s="4">
        <f>Table8[[#This Row],[Unit_price]]*Table8[[#This Row],[Quantity_sold]]</f>
        <v>1020</v>
      </c>
      <c r="I1080" t="str">
        <f>_xlfn.XLOOKUP(Table8[[#This Row],[orderId]],orders[orderID],orders[customerID],"not seen",0)</f>
        <v>SAVEA</v>
      </c>
      <c r="J1080">
        <f>_xlfn.XLOOKUP(Table8[[#This Row],[orderId]],orders[orderID],orders[employeeID],"not found",0)</f>
        <v>2</v>
      </c>
      <c r="K1080" t="str">
        <f>_xlfn.XLOOKUP(Table8[[#This Row],[Employee_id]],employees[employeeID],employees[employeeName],"Not found",0)</f>
        <v>Andrew Fuller</v>
      </c>
      <c r="L1080" s="1">
        <f>_xlfn.XLOOKUP(Table8[[#This Row],[orderId]],orders[orderID],orders[orderDate],"not found",0)</f>
        <v>41886</v>
      </c>
      <c r="M1080" s="1">
        <f>VLOOKUP(Table8[[#This Row],[orderId]],orders[],6,0)</f>
        <v>41897</v>
      </c>
      <c r="N1080">
        <f>Table8[[#This Row],[Shipped date]]-Table8[[#This Row],[order_date]]</f>
        <v>11</v>
      </c>
    </row>
    <row r="1081" spans="1:14" x14ac:dyDescent="0.35">
      <c r="A1081" s="3">
        <v>10658</v>
      </c>
      <c r="B1081" s="12">
        <v>21</v>
      </c>
      <c r="C1081" s="6">
        <v>10</v>
      </c>
      <c r="D1081" s="9">
        <v>60</v>
      </c>
      <c r="E1081" s="2" t="str">
        <f>_xlfn.XLOOKUP(B1081,products[productID],products[productName],"Not available",0)</f>
        <v>Sir Rodney's Scones</v>
      </c>
      <c r="F1081">
        <f>_xlfn.XLOOKUP(B1081,products[productID],products[categoryID],"Not found",0)</f>
        <v>3</v>
      </c>
      <c r="G1081" t="str">
        <f>_xlfn.XLOOKUP(F1081,categories[categoryID],categories[categoryName],"not found",0)</f>
        <v>Confections</v>
      </c>
      <c r="H1081" s="4">
        <f>Table8[[#This Row],[Unit_price]]*Table8[[#This Row],[Quantity_sold]]</f>
        <v>600</v>
      </c>
      <c r="I1081" t="str">
        <f>_xlfn.XLOOKUP(Table8[[#This Row],[orderId]],orders[orderID],orders[customerID],"not seen",0)</f>
        <v>QUICK</v>
      </c>
      <c r="J1081">
        <f>_xlfn.XLOOKUP(Table8[[#This Row],[orderId]],orders[orderID],orders[employeeID],"not found",0)</f>
        <v>4</v>
      </c>
      <c r="K1081" t="str">
        <f>_xlfn.XLOOKUP(Table8[[#This Row],[Employee_id]],employees[employeeID],employees[employeeName],"Not found",0)</f>
        <v>Margaret Peacock</v>
      </c>
      <c r="L1081" s="1">
        <f>_xlfn.XLOOKUP(Table8[[#This Row],[orderId]],orders[orderID],orders[orderDate],"not found",0)</f>
        <v>41887</v>
      </c>
      <c r="M1081" s="1">
        <f>VLOOKUP(Table8[[#This Row],[orderId]],orders[],6,0)</f>
        <v>41890</v>
      </c>
      <c r="N1081">
        <f>Table8[[#This Row],[Shipped date]]-Table8[[#This Row],[order_date]]</f>
        <v>3</v>
      </c>
    </row>
    <row r="1082" spans="1:14" x14ac:dyDescent="0.35">
      <c r="A1082" s="2">
        <v>10658</v>
      </c>
      <c r="B1082" s="11">
        <v>40</v>
      </c>
      <c r="C1082" s="5">
        <v>18.399999999999999</v>
      </c>
      <c r="D1082" s="8">
        <v>70</v>
      </c>
      <c r="E1082" s="2" t="str">
        <f>_xlfn.XLOOKUP(B1082,products[productID],products[productName],"Not available",0)</f>
        <v>Boston Crab Meat</v>
      </c>
      <c r="F1082">
        <f>_xlfn.XLOOKUP(B1082,products[productID],products[categoryID],"Not found",0)</f>
        <v>8</v>
      </c>
      <c r="G1082" t="str">
        <f>_xlfn.XLOOKUP(F1082,categories[categoryID],categories[categoryName],"not found",0)</f>
        <v>Seafood</v>
      </c>
      <c r="H1082" s="4">
        <f>Table8[[#This Row],[Unit_price]]*Table8[[#This Row],[Quantity_sold]]</f>
        <v>1288</v>
      </c>
      <c r="I1082" t="str">
        <f>_xlfn.XLOOKUP(Table8[[#This Row],[orderId]],orders[orderID],orders[customerID],"not seen",0)</f>
        <v>QUICK</v>
      </c>
      <c r="J1082">
        <f>_xlfn.XLOOKUP(Table8[[#This Row],[orderId]],orders[orderID],orders[employeeID],"not found",0)</f>
        <v>4</v>
      </c>
      <c r="K1082" t="str">
        <f>_xlfn.XLOOKUP(Table8[[#This Row],[Employee_id]],employees[employeeID],employees[employeeName],"Not found",0)</f>
        <v>Margaret Peacock</v>
      </c>
      <c r="L1082" s="1">
        <f>_xlfn.XLOOKUP(Table8[[#This Row],[orderId]],orders[orderID],orders[orderDate],"not found",0)</f>
        <v>41887</v>
      </c>
      <c r="M1082" s="1">
        <f>VLOOKUP(Table8[[#This Row],[orderId]],orders[],6,0)</f>
        <v>41890</v>
      </c>
      <c r="N1082">
        <f>Table8[[#This Row],[Shipped date]]-Table8[[#This Row],[order_date]]</f>
        <v>3</v>
      </c>
    </row>
    <row r="1083" spans="1:14" x14ac:dyDescent="0.35">
      <c r="A1083" s="3">
        <v>10658</v>
      </c>
      <c r="B1083" s="12">
        <v>60</v>
      </c>
      <c r="C1083" s="6">
        <v>34</v>
      </c>
      <c r="D1083" s="9">
        <v>55</v>
      </c>
      <c r="E1083" s="2" t="str">
        <f>_xlfn.XLOOKUP(B1083,products[productID],products[productName],"Not available",0)</f>
        <v>Camembert Pierrot</v>
      </c>
      <c r="F1083">
        <f>_xlfn.XLOOKUP(B1083,products[productID],products[categoryID],"Not found",0)</f>
        <v>4</v>
      </c>
      <c r="G1083" t="str">
        <f>_xlfn.XLOOKUP(F1083,categories[categoryID],categories[categoryName],"not found",0)</f>
        <v>Dairy Products</v>
      </c>
      <c r="H1083" s="4">
        <f>Table8[[#This Row],[Unit_price]]*Table8[[#This Row],[Quantity_sold]]</f>
        <v>1870</v>
      </c>
      <c r="I1083" t="str">
        <f>_xlfn.XLOOKUP(Table8[[#This Row],[orderId]],orders[orderID],orders[customerID],"not seen",0)</f>
        <v>QUICK</v>
      </c>
      <c r="J1083">
        <f>_xlfn.XLOOKUP(Table8[[#This Row],[orderId]],orders[orderID],orders[employeeID],"not found",0)</f>
        <v>4</v>
      </c>
      <c r="K1083" t="str">
        <f>_xlfn.XLOOKUP(Table8[[#This Row],[Employee_id]],employees[employeeID],employees[employeeName],"Not found",0)</f>
        <v>Margaret Peacock</v>
      </c>
      <c r="L1083" s="1">
        <f>_xlfn.XLOOKUP(Table8[[#This Row],[orderId]],orders[orderID],orders[orderDate],"not found",0)</f>
        <v>41887</v>
      </c>
      <c r="M1083" s="1">
        <f>VLOOKUP(Table8[[#This Row],[orderId]],orders[],6,0)</f>
        <v>41890</v>
      </c>
      <c r="N1083">
        <f>Table8[[#This Row],[Shipped date]]-Table8[[#This Row],[order_date]]</f>
        <v>3</v>
      </c>
    </row>
    <row r="1084" spans="1:14" x14ac:dyDescent="0.35">
      <c r="A1084" s="2">
        <v>10658</v>
      </c>
      <c r="B1084" s="11">
        <v>77</v>
      </c>
      <c r="C1084" s="5">
        <v>13</v>
      </c>
      <c r="D1084" s="8">
        <v>70</v>
      </c>
      <c r="E1084" s="2" t="str">
        <f>_xlfn.XLOOKUP(B1084,products[productID],products[productName],"Not available",0)</f>
        <v>Original Frankfurter Grüne Soße</v>
      </c>
      <c r="F1084">
        <f>_xlfn.XLOOKUP(B1084,products[productID],products[categoryID],"Not found",0)</f>
        <v>2</v>
      </c>
      <c r="G1084" t="str">
        <f>_xlfn.XLOOKUP(F1084,categories[categoryID],categories[categoryName],"not found",0)</f>
        <v>Condiments</v>
      </c>
      <c r="H1084" s="4">
        <f>Table8[[#This Row],[Unit_price]]*Table8[[#This Row],[Quantity_sold]]</f>
        <v>910</v>
      </c>
      <c r="I1084" t="str">
        <f>_xlfn.XLOOKUP(Table8[[#This Row],[orderId]],orders[orderID],orders[customerID],"not seen",0)</f>
        <v>QUICK</v>
      </c>
      <c r="J1084">
        <f>_xlfn.XLOOKUP(Table8[[#This Row],[orderId]],orders[orderID],orders[employeeID],"not found",0)</f>
        <v>4</v>
      </c>
      <c r="K1084" t="str">
        <f>_xlfn.XLOOKUP(Table8[[#This Row],[Employee_id]],employees[employeeID],employees[employeeName],"Not found",0)</f>
        <v>Margaret Peacock</v>
      </c>
      <c r="L1084" s="1">
        <f>_xlfn.XLOOKUP(Table8[[#This Row],[orderId]],orders[orderID],orders[orderDate],"not found",0)</f>
        <v>41887</v>
      </c>
      <c r="M1084" s="1">
        <f>VLOOKUP(Table8[[#This Row],[orderId]],orders[],6,0)</f>
        <v>41890</v>
      </c>
      <c r="N1084">
        <f>Table8[[#This Row],[Shipped date]]-Table8[[#This Row],[order_date]]</f>
        <v>3</v>
      </c>
    </row>
    <row r="1085" spans="1:14" x14ac:dyDescent="0.35">
      <c r="A1085" s="3">
        <v>10659</v>
      </c>
      <c r="B1085" s="12">
        <v>31</v>
      </c>
      <c r="C1085" s="6">
        <v>12.5</v>
      </c>
      <c r="D1085" s="9">
        <v>20</v>
      </c>
      <c r="E1085" s="2" t="str">
        <f>_xlfn.XLOOKUP(B1085,products[productID],products[productName],"Not available",0)</f>
        <v>Gorgonzola Telino</v>
      </c>
      <c r="F1085">
        <f>_xlfn.XLOOKUP(B1085,products[productID],products[categoryID],"Not found",0)</f>
        <v>4</v>
      </c>
      <c r="G1085" t="str">
        <f>_xlfn.XLOOKUP(F1085,categories[categoryID],categories[categoryName],"not found",0)</f>
        <v>Dairy Products</v>
      </c>
      <c r="H1085" s="4">
        <f>Table8[[#This Row],[Unit_price]]*Table8[[#This Row],[Quantity_sold]]</f>
        <v>250</v>
      </c>
      <c r="I1085" t="str">
        <f>_xlfn.XLOOKUP(Table8[[#This Row],[orderId]],orders[orderID],orders[customerID],"not seen",0)</f>
        <v>QUEEN</v>
      </c>
      <c r="J1085">
        <f>_xlfn.XLOOKUP(Table8[[#This Row],[orderId]],orders[orderID],orders[employeeID],"not found",0)</f>
        <v>7</v>
      </c>
      <c r="K1085" t="str">
        <f>_xlfn.XLOOKUP(Table8[[#This Row],[Employee_id]],employees[employeeID],employees[employeeName],"Not found",0)</f>
        <v>Robert King</v>
      </c>
      <c r="L1085" s="1">
        <f>_xlfn.XLOOKUP(Table8[[#This Row],[orderId]],orders[orderID],orders[orderDate],"not found",0)</f>
        <v>41887</v>
      </c>
      <c r="M1085" s="1">
        <f>VLOOKUP(Table8[[#This Row],[orderId]],orders[],6,0)</f>
        <v>41892</v>
      </c>
      <c r="N1085">
        <f>Table8[[#This Row],[Shipped date]]-Table8[[#This Row],[order_date]]</f>
        <v>5</v>
      </c>
    </row>
    <row r="1086" spans="1:14" x14ac:dyDescent="0.35">
      <c r="A1086" s="2">
        <v>10659</v>
      </c>
      <c r="B1086" s="11">
        <v>40</v>
      </c>
      <c r="C1086" s="5">
        <v>18.399999999999999</v>
      </c>
      <c r="D1086" s="8">
        <v>24</v>
      </c>
      <c r="E1086" s="2" t="str">
        <f>_xlfn.XLOOKUP(B1086,products[productID],products[productName],"Not available",0)</f>
        <v>Boston Crab Meat</v>
      </c>
      <c r="F1086">
        <f>_xlfn.XLOOKUP(B1086,products[productID],products[categoryID],"Not found",0)</f>
        <v>8</v>
      </c>
      <c r="G1086" t="str">
        <f>_xlfn.XLOOKUP(F1086,categories[categoryID],categories[categoryName],"not found",0)</f>
        <v>Seafood</v>
      </c>
      <c r="H1086" s="4">
        <f>Table8[[#This Row],[Unit_price]]*Table8[[#This Row],[Quantity_sold]]</f>
        <v>441.59999999999997</v>
      </c>
      <c r="I1086" t="str">
        <f>_xlfn.XLOOKUP(Table8[[#This Row],[orderId]],orders[orderID],orders[customerID],"not seen",0)</f>
        <v>QUEEN</v>
      </c>
      <c r="J1086">
        <f>_xlfn.XLOOKUP(Table8[[#This Row],[orderId]],orders[orderID],orders[employeeID],"not found",0)</f>
        <v>7</v>
      </c>
      <c r="K1086" t="str">
        <f>_xlfn.XLOOKUP(Table8[[#This Row],[Employee_id]],employees[employeeID],employees[employeeName],"Not found",0)</f>
        <v>Robert King</v>
      </c>
      <c r="L1086" s="1">
        <f>_xlfn.XLOOKUP(Table8[[#This Row],[orderId]],orders[orderID],orders[orderDate],"not found",0)</f>
        <v>41887</v>
      </c>
      <c r="M1086" s="1">
        <f>VLOOKUP(Table8[[#This Row],[orderId]],orders[],6,0)</f>
        <v>41892</v>
      </c>
      <c r="N1086">
        <f>Table8[[#This Row],[Shipped date]]-Table8[[#This Row],[order_date]]</f>
        <v>5</v>
      </c>
    </row>
    <row r="1087" spans="1:14" x14ac:dyDescent="0.35">
      <c r="A1087" s="3">
        <v>10659</v>
      </c>
      <c r="B1087" s="12">
        <v>70</v>
      </c>
      <c r="C1087" s="6">
        <v>15</v>
      </c>
      <c r="D1087" s="9">
        <v>40</v>
      </c>
      <c r="E1087" s="2" t="str">
        <f>_xlfn.XLOOKUP(B1087,products[productID],products[productName],"Not available",0)</f>
        <v>Outback Lager</v>
      </c>
      <c r="F1087">
        <f>_xlfn.XLOOKUP(B1087,products[productID],products[categoryID],"Not found",0)</f>
        <v>1</v>
      </c>
      <c r="G1087" t="str">
        <f>_xlfn.XLOOKUP(F1087,categories[categoryID],categories[categoryName],"not found",0)</f>
        <v>Beverages</v>
      </c>
      <c r="H1087" s="4">
        <f>Table8[[#This Row],[Unit_price]]*Table8[[#This Row],[Quantity_sold]]</f>
        <v>600</v>
      </c>
      <c r="I1087" t="str">
        <f>_xlfn.XLOOKUP(Table8[[#This Row],[orderId]],orders[orderID],orders[customerID],"not seen",0)</f>
        <v>QUEEN</v>
      </c>
      <c r="J1087">
        <f>_xlfn.XLOOKUP(Table8[[#This Row],[orderId]],orders[orderID],orders[employeeID],"not found",0)</f>
        <v>7</v>
      </c>
      <c r="K1087" t="str">
        <f>_xlfn.XLOOKUP(Table8[[#This Row],[Employee_id]],employees[employeeID],employees[employeeName],"Not found",0)</f>
        <v>Robert King</v>
      </c>
      <c r="L1087" s="1">
        <f>_xlfn.XLOOKUP(Table8[[#This Row],[orderId]],orders[orderID],orders[orderDate],"not found",0)</f>
        <v>41887</v>
      </c>
      <c r="M1087" s="1">
        <f>VLOOKUP(Table8[[#This Row],[orderId]],orders[],6,0)</f>
        <v>41892</v>
      </c>
      <c r="N1087">
        <f>Table8[[#This Row],[Shipped date]]-Table8[[#This Row],[order_date]]</f>
        <v>5</v>
      </c>
    </row>
    <row r="1088" spans="1:14" x14ac:dyDescent="0.35">
      <c r="A1088" s="2">
        <v>10660</v>
      </c>
      <c r="B1088" s="11">
        <v>20</v>
      </c>
      <c r="C1088" s="5">
        <v>81</v>
      </c>
      <c r="D1088" s="8">
        <v>21</v>
      </c>
      <c r="E1088" s="2" t="str">
        <f>_xlfn.XLOOKUP(B1088,products[productID],products[productName],"Not available",0)</f>
        <v>Sir Rodney's Marmalade</v>
      </c>
      <c r="F1088">
        <f>_xlfn.XLOOKUP(B1088,products[productID],products[categoryID],"Not found",0)</f>
        <v>3</v>
      </c>
      <c r="G1088" t="str">
        <f>_xlfn.XLOOKUP(F1088,categories[categoryID],categories[categoryName],"not found",0)</f>
        <v>Confections</v>
      </c>
      <c r="H1088" s="4">
        <f>Table8[[#This Row],[Unit_price]]*Table8[[#This Row],[Quantity_sold]]</f>
        <v>1701</v>
      </c>
      <c r="I1088" t="str">
        <f>_xlfn.XLOOKUP(Table8[[#This Row],[orderId]],orders[orderID],orders[customerID],"not seen",0)</f>
        <v>HUNGC</v>
      </c>
      <c r="J1088">
        <f>_xlfn.XLOOKUP(Table8[[#This Row],[orderId]],orders[orderID],orders[employeeID],"not found",0)</f>
        <v>8</v>
      </c>
      <c r="K1088" t="str">
        <f>_xlfn.XLOOKUP(Table8[[#This Row],[Employee_id]],employees[employeeID],employees[employeeName],"Not found",0)</f>
        <v>Laura Callahan</v>
      </c>
      <c r="L1088" s="1">
        <f>_xlfn.XLOOKUP(Table8[[#This Row],[orderId]],orders[orderID],orders[orderDate],"not found",0)</f>
        <v>41890</v>
      </c>
      <c r="M1088" s="1">
        <f>VLOOKUP(Table8[[#This Row],[orderId]],orders[],6,0)</f>
        <v>41927</v>
      </c>
      <c r="N1088">
        <f>Table8[[#This Row],[Shipped date]]-Table8[[#This Row],[order_date]]</f>
        <v>37</v>
      </c>
    </row>
    <row r="1089" spans="1:14" x14ac:dyDescent="0.35">
      <c r="A1089" s="3">
        <v>10661</v>
      </c>
      <c r="B1089" s="12">
        <v>39</v>
      </c>
      <c r="C1089" s="6">
        <v>18</v>
      </c>
      <c r="D1089" s="9">
        <v>3</v>
      </c>
      <c r="E1089" s="2" t="str">
        <f>_xlfn.XLOOKUP(B1089,products[productID],products[productName],"Not available",0)</f>
        <v>Chartreuse verte</v>
      </c>
      <c r="F1089">
        <f>_xlfn.XLOOKUP(B1089,products[productID],products[categoryID],"Not found",0)</f>
        <v>1</v>
      </c>
      <c r="G1089" t="str">
        <f>_xlfn.XLOOKUP(F1089,categories[categoryID],categories[categoryName],"not found",0)</f>
        <v>Beverages</v>
      </c>
      <c r="H1089" s="4">
        <f>Table8[[#This Row],[Unit_price]]*Table8[[#This Row],[Quantity_sold]]</f>
        <v>54</v>
      </c>
      <c r="I1089" t="str">
        <f>_xlfn.XLOOKUP(Table8[[#This Row],[orderId]],orders[orderID],orders[customerID],"not seen",0)</f>
        <v>HUNGO</v>
      </c>
      <c r="J1089">
        <f>_xlfn.XLOOKUP(Table8[[#This Row],[orderId]],orders[orderID],orders[employeeID],"not found",0)</f>
        <v>7</v>
      </c>
      <c r="K1089" t="str">
        <f>_xlfn.XLOOKUP(Table8[[#This Row],[Employee_id]],employees[employeeID],employees[employeeName],"Not found",0)</f>
        <v>Robert King</v>
      </c>
      <c r="L1089" s="1">
        <f>_xlfn.XLOOKUP(Table8[[#This Row],[orderId]],orders[orderID],orders[orderDate],"not found",0)</f>
        <v>41891</v>
      </c>
      <c r="M1089" s="1">
        <f>VLOOKUP(Table8[[#This Row],[orderId]],orders[],6,0)</f>
        <v>41897</v>
      </c>
      <c r="N1089">
        <f>Table8[[#This Row],[Shipped date]]-Table8[[#This Row],[order_date]]</f>
        <v>6</v>
      </c>
    </row>
    <row r="1090" spans="1:14" x14ac:dyDescent="0.35">
      <c r="A1090" s="2">
        <v>10661</v>
      </c>
      <c r="B1090" s="11">
        <v>58</v>
      </c>
      <c r="C1090" s="5">
        <v>13.25</v>
      </c>
      <c r="D1090" s="8">
        <v>49</v>
      </c>
      <c r="E1090" s="2" t="str">
        <f>_xlfn.XLOOKUP(B1090,products[productID],products[productName],"Not available",0)</f>
        <v>Escargots de Bourgogne</v>
      </c>
      <c r="F1090">
        <f>_xlfn.XLOOKUP(B1090,products[productID],products[categoryID],"Not found",0)</f>
        <v>8</v>
      </c>
      <c r="G1090" t="str">
        <f>_xlfn.XLOOKUP(F1090,categories[categoryID],categories[categoryName],"not found",0)</f>
        <v>Seafood</v>
      </c>
      <c r="H1090" s="4">
        <f>Table8[[#This Row],[Unit_price]]*Table8[[#This Row],[Quantity_sold]]</f>
        <v>649.25</v>
      </c>
      <c r="I1090" t="str">
        <f>_xlfn.XLOOKUP(Table8[[#This Row],[orderId]],orders[orderID],orders[customerID],"not seen",0)</f>
        <v>HUNGO</v>
      </c>
      <c r="J1090">
        <f>_xlfn.XLOOKUP(Table8[[#This Row],[orderId]],orders[orderID],orders[employeeID],"not found",0)</f>
        <v>7</v>
      </c>
      <c r="K1090" t="str">
        <f>_xlfn.XLOOKUP(Table8[[#This Row],[Employee_id]],employees[employeeID],employees[employeeName],"Not found",0)</f>
        <v>Robert King</v>
      </c>
      <c r="L1090" s="1">
        <f>_xlfn.XLOOKUP(Table8[[#This Row],[orderId]],orders[orderID],orders[orderDate],"not found",0)</f>
        <v>41891</v>
      </c>
      <c r="M1090" s="1">
        <f>VLOOKUP(Table8[[#This Row],[orderId]],orders[],6,0)</f>
        <v>41897</v>
      </c>
      <c r="N1090">
        <f>Table8[[#This Row],[Shipped date]]-Table8[[#This Row],[order_date]]</f>
        <v>6</v>
      </c>
    </row>
    <row r="1091" spans="1:14" x14ac:dyDescent="0.35">
      <c r="A1091" s="3">
        <v>10662</v>
      </c>
      <c r="B1091" s="12">
        <v>68</v>
      </c>
      <c r="C1091" s="6">
        <v>12.5</v>
      </c>
      <c r="D1091" s="9">
        <v>10</v>
      </c>
      <c r="E1091" s="2" t="str">
        <f>_xlfn.XLOOKUP(B1091,products[productID],products[productName],"Not available",0)</f>
        <v>Scottish Longbreads</v>
      </c>
      <c r="F1091">
        <f>_xlfn.XLOOKUP(B1091,products[productID],products[categoryID],"Not found",0)</f>
        <v>3</v>
      </c>
      <c r="G1091" t="str">
        <f>_xlfn.XLOOKUP(F1091,categories[categoryID],categories[categoryName],"not found",0)</f>
        <v>Confections</v>
      </c>
      <c r="H1091" s="4">
        <f>Table8[[#This Row],[Unit_price]]*Table8[[#This Row],[Quantity_sold]]</f>
        <v>125</v>
      </c>
      <c r="I1091" t="str">
        <f>_xlfn.XLOOKUP(Table8[[#This Row],[orderId]],orders[orderID],orders[customerID],"not seen",0)</f>
        <v>LONEP</v>
      </c>
      <c r="J1091">
        <f>_xlfn.XLOOKUP(Table8[[#This Row],[orderId]],orders[orderID],orders[employeeID],"not found",0)</f>
        <v>3</v>
      </c>
      <c r="K1091" t="str">
        <f>_xlfn.XLOOKUP(Table8[[#This Row],[Employee_id]],employees[employeeID],employees[employeeName],"Not found",0)</f>
        <v>Janet Leverling</v>
      </c>
      <c r="L1091" s="1">
        <f>_xlfn.XLOOKUP(Table8[[#This Row],[orderId]],orders[orderID],orders[orderDate],"not found",0)</f>
        <v>41891</v>
      </c>
      <c r="M1091" s="1">
        <f>VLOOKUP(Table8[[#This Row],[orderId]],orders[],6,0)</f>
        <v>41900</v>
      </c>
      <c r="N1091">
        <f>Table8[[#This Row],[Shipped date]]-Table8[[#This Row],[order_date]]</f>
        <v>9</v>
      </c>
    </row>
    <row r="1092" spans="1:14" x14ac:dyDescent="0.35">
      <c r="A1092" s="2">
        <v>10663</v>
      </c>
      <c r="B1092" s="11">
        <v>40</v>
      </c>
      <c r="C1092" s="5">
        <v>18.399999999999999</v>
      </c>
      <c r="D1092" s="8">
        <v>30</v>
      </c>
      <c r="E1092" s="2" t="str">
        <f>_xlfn.XLOOKUP(B1092,products[productID],products[productName],"Not available",0)</f>
        <v>Boston Crab Meat</v>
      </c>
      <c r="F1092">
        <f>_xlfn.XLOOKUP(B1092,products[productID],products[categoryID],"Not found",0)</f>
        <v>8</v>
      </c>
      <c r="G1092" t="str">
        <f>_xlfn.XLOOKUP(F1092,categories[categoryID],categories[categoryName],"not found",0)</f>
        <v>Seafood</v>
      </c>
      <c r="H1092" s="4">
        <f>Table8[[#This Row],[Unit_price]]*Table8[[#This Row],[Quantity_sold]]</f>
        <v>552</v>
      </c>
      <c r="I1092" t="str">
        <f>_xlfn.XLOOKUP(Table8[[#This Row],[orderId]],orders[orderID],orders[customerID],"not seen",0)</f>
        <v>BONAP</v>
      </c>
      <c r="J1092">
        <f>_xlfn.XLOOKUP(Table8[[#This Row],[orderId]],orders[orderID],orders[employeeID],"not found",0)</f>
        <v>2</v>
      </c>
      <c r="K1092" t="str">
        <f>_xlfn.XLOOKUP(Table8[[#This Row],[Employee_id]],employees[employeeID],employees[employeeName],"Not found",0)</f>
        <v>Andrew Fuller</v>
      </c>
      <c r="L1092" s="1">
        <f>_xlfn.XLOOKUP(Table8[[#This Row],[orderId]],orders[orderID],orders[orderDate],"not found",0)</f>
        <v>41892</v>
      </c>
      <c r="M1092" s="1">
        <f>VLOOKUP(Table8[[#This Row],[orderId]],orders[],6,0)</f>
        <v>41915</v>
      </c>
      <c r="N1092">
        <f>Table8[[#This Row],[Shipped date]]-Table8[[#This Row],[order_date]]</f>
        <v>23</v>
      </c>
    </row>
    <row r="1093" spans="1:14" x14ac:dyDescent="0.35">
      <c r="A1093" s="3">
        <v>10663</v>
      </c>
      <c r="B1093" s="12">
        <v>42</v>
      </c>
      <c r="C1093" s="6">
        <v>14</v>
      </c>
      <c r="D1093" s="9">
        <v>30</v>
      </c>
      <c r="E1093" s="2" t="str">
        <f>_xlfn.XLOOKUP(B1093,products[productID],products[productName],"Not available",0)</f>
        <v>Singaporean Hokkien Fried Mee</v>
      </c>
      <c r="F1093">
        <f>_xlfn.XLOOKUP(B1093,products[productID],products[categoryID],"Not found",0)</f>
        <v>5</v>
      </c>
      <c r="G1093" t="str">
        <f>_xlfn.XLOOKUP(F1093,categories[categoryID],categories[categoryName],"not found",0)</f>
        <v>Grains &amp; Cereals</v>
      </c>
      <c r="H1093" s="4">
        <f>Table8[[#This Row],[Unit_price]]*Table8[[#This Row],[Quantity_sold]]</f>
        <v>420</v>
      </c>
      <c r="I1093" t="str">
        <f>_xlfn.XLOOKUP(Table8[[#This Row],[orderId]],orders[orderID],orders[customerID],"not seen",0)</f>
        <v>BONAP</v>
      </c>
      <c r="J1093">
        <f>_xlfn.XLOOKUP(Table8[[#This Row],[orderId]],orders[orderID],orders[employeeID],"not found",0)</f>
        <v>2</v>
      </c>
      <c r="K1093" t="str">
        <f>_xlfn.XLOOKUP(Table8[[#This Row],[Employee_id]],employees[employeeID],employees[employeeName],"Not found",0)</f>
        <v>Andrew Fuller</v>
      </c>
      <c r="L1093" s="1">
        <f>_xlfn.XLOOKUP(Table8[[#This Row],[orderId]],orders[orderID],orders[orderDate],"not found",0)</f>
        <v>41892</v>
      </c>
      <c r="M1093" s="1">
        <f>VLOOKUP(Table8[[#This Row],[orderId]],orders[],6,0)</f>
        <v>41915</v>
      </c>
      <c r="N1093">
        <f>Table8[[#This Row],[Shipped date]]-Table8[[#This Row],[order_date]]</f>
        <v>23</v>
      </c>
    </row>
    <row r="1094" spans="1:14" x14ac:dyDescent="0.35">
      <c r="A1094" s="2">
        <v>10663</v>
      </c>
      <c r="B1094" s="11">
        <v>51</v>
      </c>
      <c r="C1094" s="5">
        <v>53</v>
      </c>
      <c r="D1094" s="8">
        <v>20</v>
      </c>
      <c r="E1094" s="2" t="str">
        <f>_xlfn.XLOOKUP(B1094,products[productID],products[productName],"Not available",0)</f>
        <v>Manjimup Dried Apples</v>
      </c>
      <c r="F1094">
        <f>_xlfn.XLOOKUP(B1094,products[productID],products[categoryID],"Not found",0)</f>
        <v>7</v>
      </c>
      <c r="G1094" t="str">
        <f>_xlfn.XLOOKUP(F1094,categories[categoryID],categories[categoryName],"not found",0)</f>
        <v>Produce</v>
      </c>
      <c r="H1094" s="4">
        <f>Table8[[#This Row],[Unit_price]]*Table8[[#This Row],[Quantity_sold]]</f>
        <v>1060</v>
      </c>
      <c r="I1094" t="str">
        <f>_xlfn.XLOOKUP(Table8[[#This Row],[orderId]],orders[orderID],orders[customerID],"not seen",0)</f>
        <v>BONAP</v>
      </c>
      <c r="J1094">
        <f>_xlfn.XLOOKUP(Table8[[#This Row],[orderId]],orders[orderID],orders[employeeID],"not found",0)</f>
        <v>2</v>
      </c>
      <c r="K1094" t="str">
        <f>_xlfn.XLOOKUP(Table8[[#This Row],[Employee_id]],employees[employeeID],employees[employeeName],"Not found",0)</f>
        <v>Andrew Fuller</v>
      </c>
      <c r="L1094" s="1">
        <f>_xlfn.XLOOKUP(Table8[[#This Row],[orderId]],orders[orderID],orders[orderDate],"not found",0)</f>
        <v>41892</v>
      </c>
      <c r="M1094" s="1">
        <f>VLOOKUP(Table8[[#This Row],[orderId]],orders[],6,0)</f>
        <v>41915</v>
      </c>
      <c r="N1094">
        <f>Table8[[#This Row],[Shipped date]]-Table8[[#This Row],[order_date]]</f>
        <v>23</v>
      </c>
    </row>
    <row r="1095" spans="1:14" x14ac:dyDescent="0.35">
      <c r="A1095" s="3">
        <v>10664</v>
      </c>
      <c r="B1095" s="12">
        <v>10</v>
      </c>
      <c r="C1095" s="6">
        <v>31</v>
      </c>
      <c r="D1095" s="9">
        <v>24</v>
      </c>
      <c r="E1095" s="2" t="str">
        <f>_xlfn.XLOOKUP(B1095,products[productID],products[productName],"Not available",0)</f>
        <v>Ikura</v>
      </c>
      <c r="F1095">
        <f>_xlfn.XLOOKUP(B1095,products[productID],products[categoryID],"Not found",0)</f>
        <v>8</v>
      </c>
      <c r="G1095" t="str">
        <f>_xlfn.XLOOKUP(F1095,categories[categoryID],categories[categoryName],"not found",0)</f>
        <v>Seafood</v>
      </c>
      <c r="H1095" s="4">
        <f>Table8[[#This Row],[Unit_price]]*Table8[[#This Row],[Quantity_sold]]</f>
        <v>744</v>
      </c>
      <c r="I1095" t="str">
        <f>_xlfn.XLOOKUP(Table8[[#This Row],[orderId]],orders[orderID],orders[customerID],"not seen",0)</f>
        <v>FURIB</v>
      </c>
      <c r="J1095">
        <f>_xlfn.XLOOKUP(Table8[[#This Row],[orderId]],orders[orderID],orders[employeeID],"not found",0)</f>
        <v>1</v>
      </c>
      <c r="K1095" t="str">
        <f>_xlfn.XLOOKUP(Table8[[#This Row],[Employee_id]],employees[employeeID],employees[employeeName],"Not found",0)</f>
        <v>Nancy Davolio</v>
      </c>
      <c r="L1095" s="1">
        <f>_xlfn.XLOOKUP(Table8[[#This Row],[orderId]],orders[orderID],orders[orderDate],"not found",0)</f>
        <v>41892</v>
      </c>
      <c r="M1095" s="1">
        <f>VLOOKUP(Table8[[#This Row],[orderId]],orders[],6,0)</f>
        <v>41901</v>
      </c>
      <c r="N1095">
        <f>Table8[[#This Row],[Shipped date]]-Table8[[#This Row],[order_date]]</f>
        <v>9</v>
      </c>
    </row>
    <row r="1096" spans="1:14" x14ac:dyDescent="0.35">
      <c r="A1096" s="2">
        <v>10664</v>
      </c>
      <c r="B1096" s="11">
        <v>56</v>
      </c>
      <c r="C1096" s="5">
        <v>38</v>
      </c>
      <c r="D1096" s="8">
        <v>12</v>
      </c>
      <c r="E1096" s="2" t="str">
        <f>_xlfn.XLOOKUP(B1096,products[productID],products[productName],"Not available",0)</f>
        <v>Gnocchi di nonna Alice</v>
      </c>
      <c r="F1096">
        <f>_xlfn.XLOOKUP(B1096,products[productID],products[categoryID],"Not found",0)</f>
        <v>5</v>
      </c>
      <c r="G1096" t="str">
        <f>_xlfn.XLOOKUP(F1096,categories[categoryID],categories[categoryName],"not found",0)</f>
        <v>Grains &amp; Cereals</v>
      </c>
      <c r="H1096" s="4">
        <f>Table8[[#This Row],[Unit_price]]*Table8[[#This Row],[Quantity_sold]]</f>
        <v>456</v>
      </c>
      <c r="I1096" t="str">
        <f>_xlfn.XLOOKUP(Table8[[#This Row],[orderId]],orders[orderID],orders[customerID],"not seen",0)</f>
        <v>FURIB</v>
      </c>
      <c r="J1096">
        <f>_xlfn.XLOOKUP(Table8[[#This Row],[orderId]],orders[orderID],orders[employeeID],"not found",0)</f>
        <v>1</v>
      </c>
      <c r="K1096" t="str">
        <f>_xlfn.XLOOKUP(Table8[[#This Row],[Employee_id]],employees[employeeID],employees[employeeName],"Not found",0)</f>
        <v>Nancy Davolio</v>
      </c>
      <c r="L1096" s="1">
        <f>_xlfn.XLOOKUP(Table8[[#This Row],[orderId]],orders[orderID],orders[orderDate],"not found",0)</f>
        <v>41892</v>
      </c>
      <c r="M1096" s="1">
        <f>VLOOKUP(Table8[[#This Row],[orderId]],orders[],6,0)</f>
        <v>41901</v>
      </c>
      <c r="N1096">
        <f>Table8[[#This Row],[Shipped date]]-Table8[[#This Row],[order_date]]</f>
        <v>9</v>
      </c>
    </row>
    <row r="1097" spans="1:14" x14ac:dyDescent="0.35">
      <c r="A1097" s="3">
        <v>10664</v>
      </c>
      <c r="B1097" s="12">
        <v>65</v>
      </c>
      <c r="C1097" s="6">
        <v>21.05</v>
      </c>
      <c r="D1097" s="9">
        <v>15</v>
      </c>
      <c r="E1097" s="2" t="str">
        <f>_xlfn.XLOOKUP(B1097,products[productID],products[productName],"Not available",0)</f>
        <v>Louisiana Fiery Hot Pepper Sauce</v>
      </c>
      <c r="F1097">
        <f>_xlfn.XLOOKUP(B1097,products[productID],products[categoryID],"Not found",0)</f>
        <v>2</v>
      </c>
      <c r="G1097" t="str">
        <f>_xlfn.XLOOKUP(F1097,categories[categoryID],categories[categoryName],"not found",0)</f>
        <v>Condiments</v>
      </c>
      <c r="H1097" s="4">
        <f>Table8[[#This Row],[Unit_price]]*Table8[[#This Row],[Quantity_sold]]</f>
        <v>315.75</v>
      </c>
      <c r="I1097" t="str">
        <f>_xlfn.XLOOKUP(Table8[[#This Row],[orderId]],orders[orderID],orders[customerID],"not seen",0)</f>
        <v>FURIB</v>
      </c>
      <c r="J1097">
        <f>_xlfn.XLOOKUP(Table8[[#This Row],[orderId]],orders[orderID],orders[employeeID],"not found",0)</f>
        <v>1</v>
      </c>
      <c r="K1097" t="str">
        <f>_xlfn.XLOOKUP(Table8[[#This Row],[Employee_id]],employees[employeeID],employees[employeeName],"Not found",0)</f>
        <v>Nancy Davolio</v>
      </c>
      <c r="L1097" s="1">
        <f>_xlfn.XLOOKUP(Table8[[#This Row],[orderId]],orders[orderID],orders[orderDate],"not found",0)</f>
        <v>41892</v>
      </c>
      <c r="M1097" s="1">
        <f>VLOOKUP(Table8[[#This Row],[orderId]],orders[],6,0)</f>
        <v>41901</v>
      </c>
      <c r="N1097">
        <f>Table8[[#This Row],[Shipped date]]-Table8[[#This Row],[order_date]]</f>
        <v>9</v>
      </c>
    </row>
    <row r="1098" spans="1:14" x14ac:dyDescent="0.35">
      <c r="A1098" s="2">
        <v>10665</v>
      </c>
      <c r="B1098" s="11">
        <v>51</v>
      </c>
      <c r="C1098" s="5">
        <v>53</v>
      </c>
      <c r="D1098" s="8">
        <v>20</v>
      </c>
      <c r="E1098" s="2" t="str">
        <f>_xlfn.XLOOKUP(B1098,products[productID],products[productName],"Not available",0)</f>
        <v>Manjimup Dried Apples</v>
      </c>
      <c r="F1098">
        <f>_xlfn.XLOOKUP(B1098,products[productID],products[categoryID],"Not found",0)</f>
        <v>7</v>
      </c>
      <c r="G1098" t="str">
        <f>_xlfn.XLOOKUP(F1098,categories[categoryID],categories[categoryName],"not found",0)</f>
        <v>Produce</v>
      </c>
      <c r="H1098" s="4">
        <f>Table8[[#This Row],[Unit_price]]*Table8[[#This Row],[Quantity_sold]]</f>
        <v>1060</v>
      </c>
      <c r="I1098" t="str">
        <f>_xlfn.XLOOKUP(Table8[[#This Row],[orderId]],orders[orderID],orders[customerID],"not seen",0)</f>
        <v>LONEP</v>
      </c>
      <c r="J1098">
        <f>_xlfn.XLOOKUP(Table8[[#This Row],[orderId]],orders[orderID],orders[employeeID],"not found",0)</f>
        <v>1</v>
      </c>
      <c r="K1098" t="str">
        <f>_xlfn.XLOOKUP(Table8[[#This Row],[Employee_id]],employees[employeeID],employees[employeeName],"Not found",0)</f>
        <v>Nancy Davolio</v>
      </c>
      <c r="L1098" s="1">
        <f>_xlfn.XLOOKUP(Table8[[#This Row],[orderId]],orders[orderID],orders[orderDate],"not found",0)</f>
        <v>41893</v>
      </c>
      <c r="M1098" s="1">
        <f>VLOOKUP(Table8[[#This Row],[orderId]],orders[],6,0)</f>
        <v>41899</v>
      </c>
      <c r="N1098">
        <f>Table8[[#This Row],[Shipped date]]-Table8[[#This Row],[order_date]]</f>
        <v>6</v>
      </c>
    </row>
    <row r="1099" spans="1:14" x14ac:dyDescent="0.35">
      <c r="A1099" s="3">
        <v>10665</v>
      </c>
      <c r="B1099" s="12">
        <v>59</v>
      </c>
      <c r="C1099" s="6">
        <v>55</v>
      </c>
      <c r="D1099" s="9">
        <v>1</v>
      </c>
      <c r="E1099" s="2" t="str">
        <f>_xlfn.XLOOKUP(B1099,products[productID],products[productName],"Not available",0)</f>
        <v>Raclette Courdavault</v>
      </c>
      <c r="F1099">
        <f>_xlfn.XLOOKUP(B1099,products[productID],products[categoryID],"Not found",0)</f>
        <v>4</v>
      </c>
      <c r="G1099" t="str">
        <f>_xlfn.XLOOKUP(F1099,categories[categoryID],categories[categoryName],"not found",0)</f>
        <v>Dairy Products</v>
      </c>
      <c r="H1099" s="4">
        <f>Table8[[#This Row],[Unit_price]]*Table8[[#This Row],[Quantity_sold]]</f>
        <v>55</v>
      </c>
      <c r="I1099" t="str">
        <f>_xlfn.XLOOKUP(Table8[[#This Row],[orderId]],orders[orderID],orders[customerID],"not seen",0)</f>
        <v>LONEP</v>
      </c>
      <c r="J1099">
        <f>_xlfn.XLOOKUP(Table8[[#This Row],[orderId]],orders[orderID],orders[employeeID],"not found",0)</f>
        <v>1</v>
      </c>
      <c r="K1099" t="str">
        <f>_xlfn.XLOOKUP(Table8[[#This Row],[Employee_id]],employees[employeeID],employees[employeeName],"Not found",0)</f>
        <v>Nancy Davolio</v>
      </c>
      <c r="L1099" s="1">
        <f>_xlfn.XLOOKUP(Table8[[#This Row],[orderId]],orders[orderID],orders[orderDate],"not found",0)</f>
        <v>41893</v>
      </c>
      <c r="M1099" s="1">
        <f>VLOOKUP(Table8[[#This Row],[orderId]],orders[],6,0)</f>
        <v>41899</v>
      </c>
      <c r="N1099">
        <f>Table8[[#This Row],[Shipped date]]-Table8[[#This Row],[order_date]]</f>
        <v>6</v>
      </c>
    </row>
    <row r="1100" spans="1:14" x14ac:dyDescent="0.35">
      <c r="A1100" s="2">
        <v>10665</v>
      </c>
      <c r="B1100" s="11">
        <v>76</v>
      </c>
      <c r="C1100" s="5">
        <v>18</v>
      </c>
      <c r="D1100" s="8">
        <v>10</v>
      </c>
      <c r="E1100" s="2" t="str">
        <f>_xlfn.XLOOKUP(B1100,products[productID],products[productName],"Not available",0)</f>
        <v>Lakkaliköri</v>
      </c>
      <c r="F1100">
        <f>_xlfn.XLOOKUP(B1100,products[productID],products[categoryID],"Not found",0)</f>
        <v>1</v>
      </c>
      <c r="G1100" t="str">
        <f>_xlfn.XLOOKUP(F1100,categories[categoryID],categories[categoryName],"not found",0)</f>
        <v>Beverages</v>
      </c>
      <c r="H1100" s="4">
        <f>Table8[[#This Row],[Unit_price]]*Table8[[#This Row],[Quantity_sold]]</f>
        <v>180</v>
      </c>
      <c r="I1100" t="str">
        <f>_xlfn.XLOOKUP(Table8[[#This Row],[orderId]],orders[orderID],orders[customerID],"not seen",0)</f>
        <v>LONEP</v>
      </c>
      <c r="J1100">
        <f>_xlfn.XLOOKUP(Table8[[#This Row],[orderId]],orders[orderID],orders[employeeID],"not found",0)</f>
        <v>1</v>
      </c>
      <c r="K1100" t="str">
        <f>_xlfn.XLOOKUP(Table8[[#This Row],[Employee_id]],employees[employeeID],employees[employeeName],"Not found",0)</f>
        <v>Nancy Davolio</v>
      </c>
      <c r="L1100" s="1">
        <f>_xlfn.XLOOKUP(Table8[[#This Row],[orderId]],orders[orderID],orders[orderDate],"not found",0)</f>
        <v>41893</v>
      </c>
      <c r="M1100" s="1">
        <f>VLOOKUP(Table8[[#This Row],[orderId]],orders[],6,0)</f>
        <v>41899</v>
      </c>
      <c r="N1100">
        <f>Table8[[#This Row],[Shipped date]]-Table8[[#This Row],[order_date]]</f>
        <v>6</v>
      </c>
    </row>
    <row r="1101" spans="1:14" x14ac:dyDescent="0.35">
      <c r="A1101" s="3">
        <v>10666</v>
      </c>
      <c r="B1101" s="12">
        <v>29</v>
      </c>
      <c r="C1101" s="6">
        <v>123.79</v>
      </c>
      <c r="D1101" s="9">
        <v>36</v>
      </c>
      <c r="E1101" s="2" t="str">
        <f>_xlfn.XLOOKUP(B1101,products[productID],products[productName],"Not available",0)</f>
        <v>Thüringer Rostbratwurst</v>
      </c>
      <c r="F1101">
        <f>_xlfn.XLOOKUP(B1101,products[productID],products[categoryID],"Not found",0)</f>
        <v>6</v>
      </c>
      <c r="G1101" t="str">
        <f>_xlfn.XLOOKUP(F1101,categories[categoryID],categories[categoryName],"not found",0)</f>
        <v>Meat &amp; Poultry</v>
      </c>
      <c r="H1101" s="4">
        <f>Table8[[#This Row],[Unit_price]]*Table8[[#This Row],[Quantity_sold]]</f>
        <v>4456.4400000000005</v>
      </c>
      <c r="I1101" t="str">
        <f>_xlfn.XLOOKUP(Table8[[#This Row],[orderId]],orders[orderID],orders[customerID],"not seen",0)</f>
        <v>RICSU</v>
      </c>
      <c r="J1101">
        <f>_xlfn.XLOOKUP(Table8[[#This Row],[orderId]],orders[orderID],orders[employeeID],"not found",0)</f>
        <v>7</v>
      </c>
      <c r="K1101" t="str">
        <f>_xlfn.XLOOKUP(Table8[[#This Row],[Employee_id]],employees[employeeID],employees[employeeName],"Not found",0)</f>
        <v>Robert King</v>
      </c>
      <c r="L1101" s="1">
        <f>_xlfn.XLOOKUP(Table8[[#This Row],[orderId]],orders[orderID],orders[orderDate],"not found",0)</f>
        <v>41894</v>
      </c>
      <c r="M1101" s="1">
        <f>VLOOKUP(Table8[[#This Row],[orderId]],orders[],6,0)</f>
        <v>41904</v>
      </c>
      <c r="N1101">
        <f>Table8[[#This Row],[Shipped date]]-Table8[[#This Row],[order_date]]</f>
        <v>10</v>
      </c>
    </row>
    <row r="1102" spans="1:14" x14ac:dyDescent="0.35">
      <c r="A1102" s="2">
        <v>10666</v>
      </c>
      <c r="B1102" s="11">
        <v>65</v>
      </c>
      <c r="C1102" s="5">
        <v>21.05</v>
      </c>
      <c r="D1102" s="8">
        <v>10</v>
      </c>
      <c r="E1102" s="2" t="str">
        <f>_xlfn.XLOOKUP(B1102,products[productID],products[productName],"Not available",0)</f>
        <v>Louisiana Fiery Hot Pepper Sauce</v>
      </c>
      <c r="F1102">
        <f>_xlfn.XLOOKUP(B1102,products[productID],products[categoryID],"Not found",0)</f>
        <v>2</v>
      </c>
      <c r="G1102" t="str">
        <f>_xlfn.XLOOKUP(F1102,categories[categoryID],categories[categoryName],"not found",0)</f>
        <v>Condiments</v>
      </c>
      <c r="H1102" s="4">
        <f>Table8[[#This Row],[Unit_price]]*Table8[[#This Row],[Quantity_sold]]</f>
        <v>210.5</v>
      </c>
      <c r="I1102" t="str">
        <f>_xlfn.XLOOKUP(Table8[[#This Row],[orderId]],orders[orderID],orders[customerID],"not seen",0)</f>
        <v>RICSU</v>
      </c>
      <c r="J1102">
        <f>_xlfn.XLOOKUP(Table8[[#This Row],[orderId]],orders[orderID],orders[employeeID],"not found",0)</f>
        <v>7</v>
      </c>
      <c r="K1102" t="str">
        <f>_xlfn.XLOOKUP(Table8[[#This Row],[Employee_id]],employees[employeeID],employees[employeeName],"Not found",0)</f>
        <v>Robert King</v>
      </c>
      <c r="L1102" s="1">
        <f>_xlfn.XLOOKUP(Table8[[#This Row],[orderId]],orders[orderID],orders[orderDate],"not found",0)</f>
        <v>41894</v>
      </c>
      <c r="M1102" s="1">
        <f>VLOOKUP(Table8[[#This Row],[orderId]],orders[],6,0)</f>
        <v>41904</v>
      </c>
      <c r="N1102">
        <f>Table8[[#This Row],[Shipped date]]-Table8[[#This Row],[order_date]]</f>
        <v>10</v>
      </c>
    </row>
    <row r="1103" spans="1:14" x14ac:dyDescent="0.35">
      <c r="A1103" s="3">
        <v>10667</v>
      </c>
      <c r="B1103" s="12">
        <v>69</v>
      </c>
      <c r="C1103" s="6">
        <v>36</v>
      </c>
      <c r="D1103" s="9">
        <v>45</v>
      </c>
      <c r="E1103" s="2" t="str">
        <f>_xlfn.XLOOKUP(B1103,products[productID],products[productName],"Not available",0)</f>
        <v>Gudbrandsdalsost</v>
      </c>
      <c r="F1103">
        <f>_xlfn.XLOOKUP(B1103,products[productID],products[categoryID],"Not found",0)</f>
        <v>4</v>
      </c>
      <c r="G1103" t="str">
        <f>_xlfn.XLOOKUP(F1103,categories[categoryID],categories[categoryName],"not found",0)</f>
        <v>Dairy Products</v>
      </c>
      <c r="H1103" s="4">
        <f>Table8[[#This Row],[Unit_price]]*Table8[[#This Row],[Quantity_sold]]</f>
        <v>1620</v>
      </c>
      <c r="I1103" t="str">
        <f>_xlfn.XLOOKUP(Table8[[#This Row],[orderId]],orders[orderID],orders[customerID],"not seen",0)</f>
        <v>ERNSH</v>
      </c>
      <c r="J1103">
        <f>_xlfn.XLOOKUP(Table8[[#This Row],[orderId]],orders[orderID],orders[employeeID],"not found",0)</f>
        <v>7</v>
      </c>
      <c r="K1103" t="str">
        <f>_xlfn.XLOOKUP(Table8[[#This Row],[Employee_id]],employees[employeeID],employees[employeeName],"Not found",0)</f>
        <v>Robert King</v>
      </c>
      <c r="L1103" s="1">
        <f>_xlfn.XLOOKUP(Table8[[#This Row],[orderId]],orders[orderID],orders[orderDate],"not found",0)</f>
        <v>41894</v>
      </c>
      <c r="M1103" s="1">
        <f>VLOOKUP(Table8[[#This Row],[orderId]],orders[],6,0)</f>
        <v>41901</v>
      </c>
      <c r="N1103">
        <f>Table8[[#This Row],[Shipped date]]-Table8[[#This Row],[order_date]]</f>
        <v>7</v>
      </c>
    </row>
    <row r="1104" spans="1:14" x14ac:dyDescent="0.35">
      <c r="A1104" s="2">
        <v>10667</v>
      </c>
      <c r="B1104" s="11">
        <v>71</v>
      </c>
      <c r="C1104" s="5">
        <v>21.5</v>
      </c>
      <c r="D1104" s="8">
        <v>14</v>
      </c>
      <c r="E1104" s="2" t="str">
        <f>_xlfn.XLOOKUP(B1104,products[productID],products[productName],"Not available",0)</f>
        <v>Flotemysost</v>
      </c>
      <c r="F1104">
        <f>_xlfn.XLOOKUP(B1104,products[productID],products[categoryID],"Not found",0)</f>
        <v>4</v>
      </c>
      <c r="G1104" t="str">
        <f>_xlfn.XLOOKUP(F1104,categories[categoryID],categories[categoryName],"not found",0)</f>
        <v>Dairy Products</v>
      </c>
      <c r="H1104" s="4">
        <f>Table8[[#This Row],[Unit_price]]*Table8[[#This Row],[Quantity_sold]]</f>
        <v>301</v>
      </c>
      <c r="I1104" t="str">
        <f>_xlfn.XLOOKUP(Table8[[#This Row],[orderId]],orders[orderID],orders[customerID],"not seen",0)</f>
        <v>ERNSH</v>
      </c>
      <c r="J1104">
        <f>_xlfn.XLOOKUP(Table8[[#This Row],[orderId]],orders[orderID],orders[employeeID],"not found",0)</f>
        <v>7</v>
      </c>
      <c r="K1104" t="str">
        <f>_xlfn.XLOOKUP(Table8[[#This Row],[Employee_id]],employees[employeeID],employees[employeeName],"Not found",0)</f>
        <v>Robert King</v>
      </c>
      <c r="L1104" s="1">
        <f>_xlfn.XLOOKUP(Table8[[#This Row],[orderId]],orders[orderID],orders[orderDate],"not found",0)</f>
        <v>41894</v>
      </c>
      <c r="M1104" s="1">
        <f>VLOOKUP(Table8[[#This Row],[orderId]],orders[],6,0)</f>
        <v>41901</v>
      </c>
      <c r="N1104">
        <f>Table8[[#This Row],[Shipped date]]-Table8[[#This Row],[order_date]]</f>
        <v>7</v>
      </c>
    </row>
    <row r="1105" spans="1:14" x14ac:dyDescent="0.35">
      <c r="A1105" s="3">
        <v>10668</v>
      </c>
      <c r="B1105" s="12">
        <v>31</v>
      </c>
      <c r="C1105" s="6">
        <v>12.5</v>
      </c>
      <c r="D1105" s="9">
        <v>8</v>
      </c>
      <c r="E1105" s="2" t="str">
        <f>_xlfn.XLOOKUP(B1105,products[productID],products[productName],"Not available",0)</f>
        <v>Gorgonzola Telino</v>
      </c>
      <c r="F1105">
        <f>_xlfn.XLOOKUP(B1105,products[productID],products[categoryID],"Not found",0)</f>
        <v>4</v>
      </c>
      <c r="G1105" t="str">
        <f>_xlfn.XLOOKUP(F1105,categories[categoryID],categories[categoryName],"not found",0)</f>
        <v>Dairy Products</v>
      </c>
      <c r="H1105" s="4">
        <f>Table8[[#This Row],[Unit_price]]*Table8[[#This Row],[Quantity_sold]]</f>
        <v>100</v>
      </c>
      <c r="I1105" t="str">
        <f>_xlfn.XLOOKUP(Table8[[#This Row],[orderId]],orders[orderID],orders[customerID],"not seen",0)</f>
        <v>WANDK</v>
      </c>
      <c r="J1105">
        <f>_xlfn.XLOOKUP(Table8[[#This Row],[orderId]],orders[orderID],orders[employeeID],"not found",0)</f>
        <v>1</v>
      </c>
      <c r="K1105" t="str">
        <f>_xlfn.XLOOKUP(Table8[[#This Row],[Employee_id]],employees[employeeID],employees[employeeName],"Not found",0)</f>
        <v>Nancy Davolio</v>
      </c>
      <c r="L1105" s="1">
        <f>_xlfn.XLOOKUP(Table8[[#This Row],[orderId]],orders[orderID],orders[orderDate],"not found",0)</f>
        <v>41897</v>
      </c>
      <c r="M1105" s="1">
        <f>VLOOKUP(Table8[[#This Row],[orderId]],orders[],6,0)</f>
        <v>41905</v>
      </c>
      <c r="N1105">
        <f>Table8[[#This Row],[Shipped date]]-Table8[[#This Row],[order_date]]</f>
        <v>8</v>
      </c>
    </row>
    <row r="1106" spans="1:14" x14ac:dyDescent="0.35">
      <c r="A1106" s="2">
        <v>10668</v>
      </c>
      <c r="B1106" s="11">
        <v>55</v>
      </c>
      <c r="C1106" s="5">
        <v>24</v>
      </c>
      <c r="D1106" s="8">
        <v>4</v>
      </c>
      <c r="E1106" s="2" t="str">
        <f>_xlfn.XLOOKUP(B1106,products[productID],products[productName],"Not available",0)</f>
        <v>Pâté chinois</v>
      </c>
      <c r="F1106">
        <f>_xlfn.XLOOKUP(B1106,products[productID],products[categoryID],"Not found",0)</f>
        <v>6</v>
      </c>
      <c r="G1106" t="str">
        <f>_xlfn.XLOOKUP(F1106,categories[categoryID],categories[categoryName],"not found",0)</f>
        <v>Meat &amp; Poultry</v>
      </c>
      <c r="H1106" s="4">
        <f>Table8[[#This Row],[Unit_price]]*Table8[[#This Row],[Quantity_sold]]</f>
        <v>96</v>
      </c>
      <c r="I1106" t="str">
        <f>_xlfn.XLOOKUP(Table8[[#This Row],[orderId]],orders[orderID],orders[customerID],"not seen",0)</f>
        <v>WANDK</v>
      </c>
      <c r="J1106">
        <f>_xlfn.XLOOKUP(Table8[[#This Row],[orderId]],orders[orderID],orders[employeeID],"not found",0)</f>
        <v>1</v>
      </c>
      <c r="K1106" t="str">
        <f>_xlfn.XLOOKUP(Table8[[#This Row],[Employee_id]],employees[employeeID],employees[employeeName],"Not found",0)</f>
        <v>Nancy Davolio</v>
      </c>
      <c r="L1106" s="1">
        <f>_xlfn.XLOOKUP(Table8[[#This Row],[orderId]],orders[orderID],orders[orderDate],"not found",0)</f>
        <v>41897</v>
      </c>
      <c r="M1106" s="1">
        <f>VLOOKUP(Table8[[#This Row],[orderId]],orders[],6,0)</f>
        <v>41905</v>
      </c>
      <c r="N1106">
        <f>Table8[[#This Row],[Shipped date]]-Table8[[#This Row],[order_date]]</f>
        <v>8</v>
      </c>
    </row>
    <row r="1107" spans="1:14" x14ac:dyDescent="0.35">
      <c r="A1107" s="3">
        <v>10668</v>
      </c>
      <c r="B1107" s="12">
        <v>64</v>
      </c>
      <c r="C1107" s="6">
        <v>33.25</v>
      </c>
      <c r="D1107" s="9">
        <v>15</v>
      </c>
      <c r="E1107" s="2" t="str">
        <f>_xlfn.XLOOKUP(B1107,products[productID],products[productName],"Not available",0)</f>
        <v>Wimmers gute Semmelknödel</v>
      </c>
      <c r="F1107">
        <f>_xlfn.XLOOKUP(B1107,products[productID],products[categoryID],"Not found",0)</f>
        <v>5</v>
      </c>
      <c r="G1107" t="str">
        <f>_xlfn.XLOOKUP(F1107,categories[categoryID],categories[categoryName],"not found",0)</f>
        <v>Grains &amp; Cereals</v>
      </c>
      <c r="H1107" s="4">
        <f>Table8[[#This Row],[Unit_price]]*Table8[[#This Row],[Quantity_sold]]</f>
        <v>498.75</v>
      </c>
      <c r="I1107" t="str">
        <f>_xlfn.XLOOKUP(Table8[[#This Row],[orderId]],orders[orderID],orders[customerID],"not seen",0)</f>
        <v>WANDK</v>
      </c>
      <c r="J1107">
        <f>_xlfn.XLOOKUP(Table8[[#This Row],[orderId]],orders[orderID],orders[employeeID],"not found",0)</f>
        <v>1</v>
      </c>
      <c r="K1107" t="str">
        <f>_xlfn.XLOOKUP(Table8[[#This Row],[Employee_id]],employees[employeeID],employees[employeeName],"Not found",0)</f>
        <v>Nancy Davolio</v>
      </c>
      <c r="L1107" s="1">
        <f>_xlfn.XLOOKUP(Table8[[#This Row],[orderId]],orders[orderID],orders[orderDate],"not found",0)</f>
        <v>41897</v>
      </c>
      <c r="M1107" s="1">
        <f>VLOOKUP(Table8[[#This Row],[orderId]],orders[],6,0)</f>
        <v>41905</v>
      </c>
      <c r="N1107">
        <f>Table8[[#This Row],[Shipped date]]-Table8[[#This Row],[order_date]]</f>
        <v>8</v>
      </c>
    </row>
    <row r="1108" spans="1:14" x14ac:dyDescent="0.35">
      <c r="A1108" s="2">
        <v>10669</v>
      </c>
      <c r="B1108" s="11">
        <v>36</v>
      </c>
      <c r="C1108" s="5">
        <v>19</v>
      </c>
      <c r="D1108" s="8">
        <v>30</v>
      </c>
      <c r="E1108" s="2" t="str">
        <f>_xlfn.XLOOKUP(B1108,products[productID],products[productName],"Not available",0)</f>
        <v>Inlagd Sill</v>
      </c>
      <c r="F1108">
        <f>_xlfn.XLOOKUP(B1108,products[productID],products[categoryID],"Not found",0)</f>
        <v>8</v>
      </c>
      <c r="G1108" t="str">
        <f>_xlfn.XLOOKUP(F1108,categories[categoryID],categories[categoryName],"not found",0)</f>
        <v>Seafood</v>
      </c>
      <c r="H1108" s="4">
        <f>Table8[[#This Row],[Unit_price]]*Table8[[#This Row],[Quantity_sold]]</f>
        <v>570</v>
      </c>
      <c r="I1108" t="str">
        <f>_xlfn.XLOOKUP(Table8[[#This Row],[orderId]],orders[orderID],orders[customerID],"not seen",0)</f>
        <v>SIMOB</v>
      </c>
      <c r="J1108">
        <f>_xlfn.XLOOKUP(Table8[[#This Row],[orderId]],orders[orderID],orders[employeeID],"not found",0)</f>
        <v>2</v>
      </c>
      <c r="K1108" t="str">
        <f>_xlfn.XLOOKUP(Table8[[#This Row],[Employee_id]],employees[employeeID],employees[employeeName],"Not found",0)</f>
        <v>Andrew Fuller</v>
      </c>
      <c r="L1108" s="1">
        <f>_xlfn.XLOOKUP(Table8[[#This Row],[orderId]],orders[orderID],orders[orderDate],"not found",0)</f>
        <v>41897</v>
      </c>
      <c r="M1108" s="1">
        <f>VLOOKUP(Table8[[#This Row],[orderId]],orders[],6,0)</f>
        <v>41904</v>
      </c>
      <c r="N1108">
        <f>Table8[[#This Row],[Shipped date]]-Table8[[#This Row],[order_date]]</f>
        <v>7</v>
      </c>
    </row>
    <row r="1109" spans="1:14" x14ac:dyDescent="0.35">
      <c r="A1109" s="3">
        <v>10670</v>
      </c>
      <c r="B1109" s="12">
        <v>23</v>
      </c>
      <c r="C1109" s="6">
        <v>9</v>
      </c>
      <c r="D1109" s="9">
        <v>32</v>
      </c>
      <c r="E1109" s="2" t="str">
        <f>_xlfn.XLOOKUP(B1109,products[productID],products[productName],"Not available",0)</f>
        <v>Tunnbröd</v>
      </c>
      <c r="F1109">
        <f>_xlfn.XLOOKUP(B1109,products[productID],products[categoryID],"Not found",0)</f>
        <v>5</v>
      </c>
      <c r="G1109" t="str">
        <f>_xlfn.XLOOKUP(F1109,categories[categoryID],categories[categoryName],"not found",0)</f>
        <v>Grains &amp; Cereals</v>
      </c>
      <c r="H1109" s="4">
        <f>Table8[[#This Row],[Unit_price]]*Table8[[#This Row],[Quantity_sold]]</f>
        <v>288</v>
      </c>
      <c r="I1109" t="str">
        <f>_xlfn.XLOOKUP(Table8[[#This Row],[orderId]],orders[orderID],orders[customerID],"not seen",0)</f>
        <v>FRANK</v>
      </c>
      <c r="J1109">
        <f>_xlfn.XLOOKUP(Table8[[#This Row],[orderId]],orders[orderID],orders[employeeID],"not found",0)</f>
        <v>4</v>
      </c>
      <c r="K1109" t="str">
        <f>_xlfn.XLOOKUP(Table8[[#This Row],[Employee_id]],employees[employeeID],employees[employeeName],"Not found",0)</f>
        <v>Margaret Peacock</v>
      </c>
      <c r="L1109" s="1">
        <f>_xlfn.XLOOKUP(Table8[[#This Row],[orderId]],orders[orderID],orders[orderDate],"not found",0)</f>
        <v>41898</v>
      </c>
      <c r="M1109" s="1">
        <f>VLOOKUP(Table8[[#This Row],[orderId]],orders[],6,0)</f>
        <v>41900</v>
      </c>
      <c r="N1109">
        <f>Table8[[#This Row],[Shipped date]]-Table8[[#This Row],[order_date]]</f>
        <v>2</v>
      </c>
    </row>
    <row r="1110" spans="1:14" x14ac:dyDescent="0.35">
      <c r="A1110" s="2">
        <v>10670</v>
      </c>
      <c r="B1110" s="11">
        <v>46</v>
      </c>
      <c r="C1110" s="5">
        <v>12</v>
      </c>
      <c r="D1110" s="8">
        <v>60</v>
      </c>
      <c r="E1110" s="2" t="str">
        <f>_xlfn.XLOOKUP(B1110,products[productID],products[productName],"Not available",0)</f>
        <v>Spegesild</v>
      </c>
      <c r="F1110">
        <f>_xlfn.XLOOKUP(B1110,products[productID],products[categoryID],"Not found",0)</f>
        <v>8</v>
      </c>
      <c r="G1110" t="str">
        <f>_xlfn.XLOOKUP(F1110,categories[categoryID],categories[categoryName],"not found",0)</f>
        <v>Seafood</v>
      </c>
      <c r="H1110" s="4">
        <f>Table8[[#This Row],[Unit_price]]*Table8[[#This Row],[Quantity_sold]]</f>
        <v>720</v>
      </c>
      <c r="I1110" t="str">
        <f>_xlfn.XLOOKUP(Table8[[#This Row],[orderId]],orders[orderID],orders[customerID],"not seen",0)</f>
        <v>FRANK</v>
      </c>
      <c r="J1110">
        <f>_xlfn.XLOOKUP(Table8[[#This Row],[orderId]],orders[orderID],orders[employeeID],"not found",0)</f>
        <v>4</v>
      </c>
      <c r="K1110" t="str">
        <f>_xlfn.XLOOKUP(Table8[[#This Row],[Employee_id]],employees[employeeID],employees[employeeName],"Not found",0)</f>
        <v>Margaret Peacock</v>
      </c>
      <c r="L1110" s="1">
        <f>_xlfn.XLOOKUP(Table8[[#This Row],[orderId]],orders[orderID],orders[orderDate],"not found",0)</f>
        <v>41898</v>
      </c>
      <c r="M1110" s="1">
        <f>VLOOKUP(Table8[[#This Row],[orderId]],orders[],6,0)</f>
        <v>41900</v>
      </c>
      <c r="N1110">
        <f>Table8[[#This Row],[Shipped date]]-Table8[[#This Row],[order_date]]</f>
        <v>2</v>
      </c>
    </row>
    <row r="1111" spans="1:14" x14ac:dyDescent="0.35">
      <c r="A1111" s="3">
        <v>10670</v>
      </c>
      <c r="B1111" s="12">
        <v>67</v>
      </c>
      <c r="C1111" s="6">
        <v>14</v>
      </c>
      <c r="D1111" s="9">
        <v>25</v>
      </c>
      <c r="E1111" s="2" t="str">
        <f>_xlfn.XLOOKUP(B1111,products[productID],products[productName],"Not available",0)</f>
        <v>Laughing Lumberjack Lager</v>
      </c>
      <c r="F1111">
        <f>_xlfn.XLOOKUP(B1111,products[productID],products[categoryID],"Not found",0)</f>
        <v>1</v>
      </c>
      <c r="G1111" t="str">
        <f>_xlfn.XLOOKUP(F1111,categories[categoryID],categories[categoryName],"not found",0)</f>
        <v>Beverages</v>
      </c>
      <c r="H1111" s="4">
        <f>Table8[[#This Row],[Unit_price]]*Table8[[#This Row],[Quantity_sold]]</f>
        <v>350</v>
      </c>
      <c r="I1111" t="str">
        <f>_xlfn.XLOOKUP(Table8[[#This Row],[orderId]],orders[orderID],orders[customerID],"not seen",0)</f>
        <v>FRANK</v>
      </c>
      <c r="J1111">
        <f>_xlfn.XLOOKUP(Table8[[#This Row],[orderId]],orders[orderID],orders[employeeID],"not found",0)</f>
        <v>4</v>
      </c>
      <c r="K1111" t="str">
        <f>_xlfn.XLOOKUP(Table8[[#This Row],[Employee_id]],employees[employeeID],employees[employeeName],"Not found",0)</f>
        <v>Margaret Peacock</v>
      </c>
      <c r="L1111" s="1">
        <f>_xlfn.XLOOKUP(Table8[[#This Row],[orderId]],orders[orderID],orders[orderDate],"not found",0)</f>
        <v>41898</v>
      </c>
      <c r="M1111" s="1">
        <f>VLOOKUP(Table8[[#This Row],[orderId]],orders[],6,0)</f>
        <v>41900</v>
      </c>
      <c r="N1111">
        <f>Table8[[#This Row],[Shipped date]]-Table8[[#This Row],[order_date]]</f>
        <v>2</v>
      </c>
    </row>
    <row r="1112" spans="1:14" x14ac:dyDescent="0.35">
      <c r="A1112" s="2">
        <v>10670</v>
      </c>
      <c r="B1112" s="11">
        <v>73</v>
      </c>
      <c r="C1112" s="5">
        <v>15</v>
      </c>
      <c r="D1112" s="8">
        <v>50</v>
      </c>
      <c r="E1112" s="2" t="str">
        <f>_xlfn.XLOOKUP(B1112,products[productID],products[productName],"Not available",0)</f>
        <v>Röd Kaviar</v>
      </c>
      <c r="F1112">
        <f>_xlfn.XLOOKUP(B1112,products[productID],products[categoryID],"Not found",0)</f>
        <v>8</v>
      </c>
      <c r="G1112" t="str">
        <f>_xlfn.XLOOKUP(F1112,categories[categoryID],categories[categoryName],"not found",0)</f>
        <v>Seafood</v>
      </c>
      <c r="H1112" s="4">
        <f>Table8[[#This Row],[Unit_price]]*Table8[[#This Row],[Quantity_sold]]</f>
        <v>750</v>
      </c>
      <c r="I1112" t="str">
        <f>_xlfn.XLOOKUP(Table8[[#This Row],[orderId]],orders[orderID],orders[customerID],"not seen",0)</f>
        <v>FRANK</v>
      </c>
      <c r="J1112">
        <f>_xlfn.XLOOKUP(Table8[[#This Row],[orderId]],orders[orderID],orders[employeeID],"not found",0)</f>
        <v>4</v>
      </c>
      <c r="K1112" t="str">
        <f>_xlfn.XLOOKUP(Table8[[#This Row],[Employee_id]],employees[employeeID],employees[employeeName],"Not found",0)</f>
        <v>Margaret Peacock</v>
      </c>
      <c r="L1112" s="1">
        <f>_xlfn.XLOOKUP(Table8[[#This Row],[orderId]],orders[orderID],orders[orderDate],"not found",0)</f>
        <v>41898</v>
      </c>
      <c r="M1112" s="1">
        <f>VLOOKUP(Table8[[#This Row],[orderId]],orders[],6,0)</f>
        <v>41900</v>
      </c>
      <c r="N1112">
        <f>Table8[[#This Row],[Shipped date]]-Table8[[#This Row],[order_date]]</f>
        <v>2</v>
      </c>
    </row>
    <row r="1113" spans="1:14" x14ac:dyDescent="0.35">
      <c r="A1113" s="3">
        <v>10670</v>
      </c>
      <c r="B1113" s="12">
        <v>75</v>
      </c>
      <c r="C1113" s="6">
        <v>7.75</v>
      </c>
      <c r="D1113" s="9">
        <v>25</v>
      </c>
      <c r="E1113" s="2" t="str">
        <f>_xlfn.XLOOKUP(B1113,products[productID],products[productName],"Not available",0)</f>
        <v>Rhönbräu Klosterbier</v>
      </c>
      <c r="F1113">
        <f>_xlfn.XLOOKUP(B1113,products[productID],products[categoryID],"Not found",0)</f>
        <v>1</v>
      </c>
      <c r="G1113" t="str">
        <f>_xlfn.XLOOKUP(F1113,categories[categoryID],categories[categoryName],"not found",0)</f>
        <v>Beverages</v>
      </c>
      <c r="H1113" s="4">
        <f>Table8[[#This Row],[Unit_price]]*Table8[[#This Row],[Quantity_sold]]</f>
        <v>193.75</v>
      </c>
      <c r="I1113" t="str">
        <f>_xlfn.XLOOKUP(Table8[[#This Row],[orderId]],orders[orderID],orders[customerID],"not seen",0)</f>
        <v>FRANK</v>
      </c>
      <c r="J1113">
        <f>_xlfn.XLOOKUP(Table8[[#This Row],[orderId]],orders[orderID],orders[employeeID],"not found",0)</f>
        <v>4</v>
      </c>
      <c r="K1113" t="str">
        <f>_xlfn.XLOOKUP(Table8[[#This Row],[Employee_id]],employees[employeeID],employees[employeeName],"Not found",0)</f>
        <v>Margaret Peacock</v>
      </c>
      <c r="L1113" s="1">
        <f>_xlfn.XLOOKUP(Table8[[#This Row],[orderId]],orders[orderID],orders[orderDate],"not found",0)</f>
        <v>41898</v>
      </c>
      <c r="M1113" s="1">
        <f>VLOOKUP(Table8[[#This Row],[orderId]],orders[],6,0)</f>
        <v>41900</v>
      </c>
      <c r="N1113">
        <f>Table8[[#This Row],[Shipped date]]-Table8[[#This Row],[order_date]]</f>
        <v>2</v>
      </c>
    </row>
    <row r="1114" spans="1:14" x14ac:dyDescent="0.35">
      <c r="A1114" s="2">
        <v>10671</v>
      </c>
      <c r="B1114" s="11">
        <v>16</v>
      </c>
      <c r="C1114" s="5">
        <v>17.45</v>
      </c>
      <c r="D1114" s="8">
        <v>10</v>
      </c>
      <c r="E1114" s="2" t="str">
        <f>_xlfn.XLOOKUP(B1114,products[productID],products[productName],"Not available",0)</f>
        <v>Pavlova</v>
      </c>
      <c r="F1114">
        <f>_xlfn.XLOOKUP(B1114,products[productID],products[categoryID],"Not found",0)</f>
        <v>3</v>
      </c>
      <c r="G1114" t="str">
        <f>_xlfn.XLOOKUP(F1114,categories[categoryID],categories[categoryName],"not found",0)</f>
        <v>Confections</v>
      </c>
      <c r="H1114" s="4">
        <f>Table8[[#This Row],[Unit_price]]*Table8[[#This Row],[Quantity_sold]]</f>
        <v>174.5</v>
      </c>
      <c r="I1114" t="str">
        <f>_xlfn.XLOOKUP(Table8[[#This Row],[orderId]],orders[orderID],orders[customerID],"not seen",0)</f>
        <v>FRANR</v>
      </c>
      <c r="J1114">
        <f>_xlfn.XLOOKUP(Table8[[#This Row],[orderId]],orders[orderID],orders[employeeID],"not found",0)</f>
        <v>1</v>
      </c>
      <c r="K1114" t="str">
        <f>_xlfn.XLOOKUP(Table8[[#This Row],[Employee_id]],employees[employeeID],employees[employeeName],"Not found",0)</f>
        <v>Nancy Davolio</v>
      </c>
      <c r="L1114" s="1">
        <f>_xlfn.XLOOKUP(Table8[[#This Row],[orderId]],orders[orderID],orders[orderDate],"not found",0)</f>
        <v>41899</v>
      </c>
      <c r="M1114" s="1">
        <f>VLOOKUP(Table8[[#This Row],[orderId]],orders[],6,0)</f>
        <v>41906</v>
      </c>
      <c r="N1114">
        <f>Table8[[#This Row],[Shipped date]]-Table8[[#This Row],[order_date]]</f>
        <v>7</v>
      </c>
    </row>
    <row r="1115" spans="1:14" x14ac:dyDescent="0.35">
      <c r="A1115" s="3">
        <v>10671</v>
      </c>
      <c r="B1115" s="12">
        <v>62</v>
      </c>
      <c r="C1115" s="6">
        <v>49.3</v>
      </c>
      <c r="D1115" s="9">
        <v>10</v>
      </c>
      <c r="E1115" s="2" t="str">
        <f>_xlfn.XLOOKUP(B1115,products[productID],products[productName],"Not available",0)</f>
        <v>Tarte au sucre</v>
      </c>
      <c r="F1115">
        <f>_xlfn.XLOOKUP(B1115,products[productID],products[categoryID],"Not found",0)</f>
        <v>3</v>
      </c>
      <c r="G1115" t="str">
        <f>_xlfn.XLOOKUP(F1115,categories[categoryID],categories[categoryName],"not found",0)</f>
        <v>Confections</v>
      </c>
      <c r="H1115" s="4">
        <f>Table8[[#This Row],[Unit_price]]*Table8[[#This Row],[Quantity_sold]]</f>
        <v>493</v>
      </c>
      <c r="I1115" t="str">
        <f>_xlfn.XLOOKUP(Table8[[#This Row],[orderId]],orders[orderID],orders[customerID],"not seen",0)</f>
        <v>FRANR</v>
      </c>
      <c r="J1115">
        <f>_xlfn.XLOOKUP(Table8[[#This Row],[orderId]],orders[orderID],orders[employeeID],"not found",0)</f>
        <v>1</v>
      </c>
      <c r="K1115" t="str">
        <f>_xlfn.XLOOKUP(Table8[[#This Row],[Employee_id]],employees[employeeID],employees[employeeName],"Not found",0)</f>
        <v>Nancy Davolio</v>
      </c>
      <c r="L1115" s="1">
        <f>_xlfn.XLOOKUP(Table8[[#This Row],[orderId]],orders[orderID],orders[orderDate],"not found",0)</f>
        <v>41899</v>
      </c>
      <c r="M1115" s="1">
        <f>VLOOKUP(Table8[[#This Row],[orderId]],orders[],6,0)</f>
        <v>41906</v>
      </c>
      <c r="N1115">
        <f>Table8[[#This Row],[Shipped date]]-Table8[[#This Row],[order_date]]</f>
        <v>7</v>
      </c>
    </row>
    <row r="1116" spans="1:14" x14ac:dyDescent="0.35">
      <c r="A1116" s="2">
        <v>10671</v>
      </c>
      <c r="B1116" s="11">
        <v>65</v>
      </c>
      <c r="C1116" s="5">
        <v>21.05</v>
      </c>
      <c r="D1116" s="8">
        <v>12</v>
      </c>
      <c r="E1116" s="2" t="str">
        <f>_xlfn.XLOOKUP(B1116,products[productID],products[productName],"Not available",0)</f>
        <v>Louisiana Fiery Hot Pepper Sauce</v>
      </c>
      <c r="F1116">
        <f>_xlfn.XLOOKUP(B1116,products[productID],products[categoryID],"Not found",0)</f>
        <v>2</v>
      </c>
      <c r="G1116" t="str">
        <f>_xlfn.XLOOKUP(F1116,categories[categoryID],categories[categoryName],"not found",0)</f>
        <v>Condiments</v>
      </c>
      <c r="H1116" s="4">
        <f>Table8[[#This Row],[Unit_price]]*Table8[[#This Row],[Quantity_sold]]</f>
        <v>252.60000000000002</v>
      </c>
      <c r="I1116" t="str">
        <f>_xlfn.XLOOKUP(Table8[[#This Row],[orderId]],orders[orderID],orders[customerID],"not seen",0)</f>
        <v>FRANR</v>
      </c>
      <c r="J1116">
        <f>_xlfn.XLOOKUP(Table8[[#This Row],[orderId]],orders[orderID],orders[employeeID],"not found",0)</f>
        <v>1</v>
      </c>
      <c r="K1116" t="str">
        <f>_xlfn.XLOOKUP(Table8[[#This Row],[Employee_id]],employees[employeeID],employees[employeeName],"Not found",0)</f>
        <v>Nancy Davolio</v>
      </c>
      <c r="L1116" s="1">
        <f>_xlfn.XLOOKUP(Table8[[#This Row],[orderId]],orders[orderID],orders[orderDate],"not found",0)</f>
        <v>41899</v>
      </c>
      <c r="M1116" s="1">
        <f>VLOOKUP(Table8[[#This Row],[orderId]],orders[],6,0)</f>
        <v>41906</v>
      </c>
      <c r="N1116">
        <f>Table8[[#This Row],[Shipped date]]-Table8[[#This Row],[order_date]]</f>
        <v>7</v>
      </c>
    </row>
    <row r="1117" spans="1:14" x14ac:dyDescent="0.35">
      <c r="A1117" s="3">
        <v>10672</v>
      </c>
      <c r="B1117" s="12">
        <v>38</v>
      </c>
      <c r="C1117" s="6">
        <v>263.5</v>
      </c>
      <c r="D1117" s="9">
        <v>15</v>
      </c>
      <c r="E1117" s="2" t="str">
        <f>_xlfn.XLOOKUP(B1117,products[productID],products[productName],"Not available",0)</f>
        <v>Côte de Blaye</v>
      </c>
      <c r="F1117">
        <f>_xlfn.XLOOKUP(B1117,products[productID],products[categoryID],"Not found",0)</f>
        <v>1</v>
      </c>
      <c r="G1117" t="str">
        <f>_xlfn.XLOOKUP(F1117,categories[categoryID],categories[categoryName],"not found",0)</f>
        <v>Beverages</v>
      </c>
      <c r="H1117" s="4">
        <f>Table8[[#This Row],[Unit_price]]*Table8[[#This Row],[Quantity_sold]]</f>
        <v>3952.5</v>
      </c>
      <c r="I1117" t="str">
        <f>_xlfn.XLOOKUP(Table8[[#This Row],[orderId]],orders[orderID],orders[customerID],"not seen",0)</f>
        <v>BERGS</v>
      </c>
      <c r="J1117">
        <f>_xlfn.XLOOKUP(Table8[[#This Row],[orderId]],orders[orderID],orders[employeeID],"not found",0)</f>
        <v>9</v>
      </c>
      <c r="K1117" t="str">
        <f>_xlfn.XLOOKUP(Table8[[#This Row],[Employee_id]],employees[employeeID],employees[employeeName],"Not found",0)</f>
        <v>Anne Dodsworth</v>
      </c>
      <c r="L1117" s="1">
        <f>_xlfn.XLOOKUP(Table8[[#This Row],[orderId]],orders[orderID],orders[orderDate],"not found",0)</f>
        <v>41899</v>
      </c>
      <c r="M1117" s="1">
        <f>VLOOKUP(Table8[[#This Row],[orderId]],orders[],6,0)</f>
        <v>41908</v>
      </c>
      <c r="N1117">
        <f>Table8[[#This Row],[Shipped date]]-Table8[[#This Row],[order_date]]</f>
        <v>9</v>
      </c>
    </row>
    <row r="1118" spans="1:14" x14ac:dyDescent="0.35">
      <c r="A1118" s="2">
        <v>10672</v>
      </c>
      <c r="B1118" s="11">
        <v>71</v>
      </c>
      <c r="C1118" s="5">
        <v>21.5</v>
      </c>
      <c r="D1118" s="8">
        <v>12</v>
      </c>
      <c r="E1118" s="2" t="str">
        <f>_xlfn.XLOOKUP(B1118,products[productID],products[productName],"Not available",0)</f>
        <v>Flotemysost</v>
      </c>
      <c r="F1118">
        <f>_xlfn.XLOOKUP(B1118,products[productID],products[categoryID],"Not found",0)</f>
        <v>4</v>
      </c>
      <c r="G1118" t="str">
        <f>_xlfn.XLOOKUP(F1118,categories[categoryID],categories[categoryName],"not found",0)</f>
        <v>Dairy Products</v>
      </c>
      <c r="H1118" s="4">
        <f>Table8[[#This Row],[Unit_price]]*Table8[[#This Row],[Quantity_sold]]</f>
        <v>258</v>
      </c>
      <c r="I1118" t="str">
        <f>_xlfn.XLOOKUP(Table8[[#This Row],[orderId]],orders[orderID],orders[customerID],"not seen",0)</f>
        <v>BERGS</v>
      </c>
      <c r="J1118">
        <f>_xlfn.XLOOKUP(Table8[[#This Row],[orderId]],orders[orderID],orders[employeeID],"not found",0)</f>
        <v>9</v>
      </c>
      <c r="K1118" t="str">
        <f>_xlfn.XLOOKUP(Table8[[#This Row],[Employee_id]],employees[employeeID],employees[employeeName],"Not found",0)</f>
        <v>Anne Dodsworth</v>
      </c>
      <c r="L1118" s="1">
        <f>_xlfn.XLOOKUP(Table8[[#This Row],[orderId]],orders[orderID],orders[orderDate],"not found",0)</f>
        <v>41899</v>
      </c>
      <c r="M1118" s="1">
        <f>VLOOKUP(Table8[[#This Row],[orderId]],orders[],6,0)</f>
        <v>41908</v>
      </c>
      <c r="N1118">
        <f>Table8[[#This Row],[Shipped date]]-Table8[[#This Row],[order_date]]</f>
        <v>9</v>
      </c>
    </row>
    <row r="1119" spans="1:14" x14ac:dyDescent="0.35">
      <c r="A1119" s="3">
        <v>10673</v>
      </c>
      <c r="B1119" s="12">
        <v>16</v>
      </c>
      <c r="C1119" s="6">
        <v>17.45</v>
      </c>
      <c r="D1119" s="9">
        <v>3</v>
      </c>
      <c r="E1119" s="2" t="str">
        <f>_xlfn.XLOOKUP(B1119,products[productID],products[productName],"Not available",0)</f>
        <v>Pavlova</v>
      </c>
      <c r="F1119">
        <f>_xlfn.XLOOKUP(B1119,products[productID],products[categoryID],"Not found",0)</f>
        <v>3</v>
      </c>
      <c r="G1119" t="str">
        <f>_xlfn.XLOOKUP(F1119,categories[categoryID],categories[categoryName],"not found",0)</f>
        <v>Confections</v>
      </c>
      <c r="H1119" s="4">
        <f>Table8[[#This Row],[Unit_price]]*Table8[[#This Row],[Quantity_sold]]</f>
        <v>52.349999999999994</v>
      </c>
      <c r="I1119" t="str">
        <f>_xlfn.XLOOKUP(Table8[[#This Row],[orderId]],orders[orderID],orders[customerID],"not seen",0)</f>
        <v>WILMK</v>
      </c>
      <c r="J1119">
        <f>_xlfn.XLOOKUP(Table8[[#This Row],[orderId]],orders[orderID],orders[employeeID],"not found",0)</f>
        <v>2</v>
      </c>
      <c r="K1119" t="str">
        <f>_xlfn.XLOOKUP(Table8[[#This Row],[Employee_id]],employees[employeeID],employees[employeeName],"Not found",0)</f>
        <v>Andrew Fuller</v>
      </c>
      <c r="L1119" s="1">
        <f>_xlfn.XLOOKUP(Table8[[#This Row],[orderId]],orders[orderID],orders[orderDate],"not found",0)</f>
        <v>41900</v>
      </c>
      <c r="M1119" s="1">
        <f>VLOOKUP(Table8[[#This Row],[orderId]],orders[],6,0)</f>
        <v>41901</v>
      </c>
      <c r="N1119">
        <f>Table8[[#This Row],[Shipped date]]-Table8[[#This Row],[order_date]]</f>
        <v>1</v>
      </c>
    </row>
    <row r="1120" spans="1:14" x14ac:dyDescent="0.35">
      <c r="A1120" s="2">
        <v>10673</v>
      </c>
      <c r="B1120" s="11">
        <v>42</v>
      </c>
      <c r="C1120" s="5">
        <v>14</v>
      </c>
      <c r="D1120" s="8">
        <v>6</v>
      </c>
      <c r="E1120" s="2" t="str">
        <f>_xlfn.XLOOKUP(B1120,products[productID],products[productName],"Not available",0)</f>
        <v>Singaporean Hokkien Fried Mee</v>
      </c>
      <c r="F1120">
        <f>_xlfn.XLOOKUP(B1120,products[productID],products[categoryID],"Not found",0)</f>
        <v>5</v>
      </c>
      <c r="G1120" t="str">
        <f>_xlfn.XLOOKUP(F1120,categories[categoryID],categories[categoryName],"not found",0)</f>
        <v>Grains &amp; Cereals</v>
      </c>
      <c r="H1120" s="4">
        <f>Table8[[#This Row],[Unit_price]]*Table8[[#This Row],[Quantity_sold]]</f>
        <v>84</v>
      </c>
      <c r="I1120" t="str">
        <f>_xlfn.XLOOKUP(Table8[[#This Row],[orderId]],orders[orderID],orders[customerID],"not seen",0)</f>
        <v>WILMK</v>
      </c>
      <c r="J1120">
        <f>_xlfn.XLOOKUP(Table8[[#This Row],[orderId]],orders[orderID],orders[employeeID],"not found",0)</f>
        <v>2</v>
      </c>
      <c r="K1120" t="str">
        <f>_xlfn.XLOOKUP(Table8[[#This Row],[Employee_id]],employees[employeeID],employees[employeeName],"Not found",0)</f>
        <v>Andrew Fuller</v>
      </c>
      <c r="L1120" s="1">
        <f>_xlfn.XLOOKUP(Table8[[#This Row],[orderId]],orders[orderID],orders[orderDate],"not found",0)</f>
        <v>41900</v>
      </c>
      <c r="M1120" s="1">
        <f>VLOOKUP(Table8[[#This Row],[orderId]],orders[],6,0)</f>
        <v>41901</v>
      </c>
      <c r="N1120">
        <f>Table8[[#This Row],[Shipped date]]-Table8[[#This Row],[order_date]]</f>
        <v>1</v>
      </c>
    </row>
    <row r="1121" spans="1:14" x14ac:dyDescent="0.35">
      <c r="A1121" s="3">
        <v>10673</v>
      </c>
      <c r="B1121" s="12">
        <v>43</v>
      </c>
      <c r="C1121" s="6">
        <v>46</v>
      </c>
      <c r="D1121" s="9">
        <v>6</v>
      </c>
      <c r="E1121" s="2" t="str">
        <f>_xlfn.XLOOKUP(B1121,products[productID],products[productName],"Not available",0)</f>
        <v>Ipoh Coffee</v>
      </c>
      <c r="F1121">
        <f>_xlfn.XLOOKUP(B1121,products[productID],products[categoryID],"Not found",0)</f>
        <v>1</v>
      </c>
      <c r="G1121" t="str">
        <f>_xlfn.XLOOKUP(F1121,categories[categoryID],categories[categoryName],"not found",0)</f>
        <v>Beverages</v>
      </c>
      <c r="H1121" s="4">
        <f>Table8[[#This Row],[Unit_price]]*Table8[[#This Row],[Quantity_sold]]</f>
        <v>276</v>
      </c>
      <c r="I1121" t="str">
        <f>_xlfn.XLOOKUP(Table8[[#This Row],[orderId]],orders[orderID],orders[customerID],"not seen",0)</f>
        <v>WILMK</v>
      </c>
      <c r="J1121">
        <f>_xlfn.XLOOKUP(Table8[[#This Row],[orderId]],orders[orderID],orders[employeeID],"not found",0)</f>
        <v>2</v>
      </c>
      <c r="K1121" t="str">
        <f>_xlfn.XLOOKUP(Table8[[#This Row],[Employee_id]],employees[employeeID],employees[employeeName],"Not found",0)</f>
        <v>Andrew Fuller</v>
      </c>
      <c r="L1121" s="1">
        <f>_xlfn.XLOOKUP(Table8[[#This Row],[orderId]],orders[orderID],orders[orderDate],"not found",0)</f>
        <v>41900</v>
      </c>
      <c r="M1121" s="1">
        <f>VLOOKUP(Table8[[#This Row],[orderId]],orders[],6,0)</f>
        <v>41901</v>
      </c>
      <c r="N1121">
        <f>Table8[[#This Row],[Shipped date]]-Table8[[#This Row],[order_date]]</f>
        <v>1</v>
      </c>
    </row>
    <row r="1122" spans="1:14" x14ac:dyDescent="0.35">
      <c r="A1122" s="2">
        <v>10674</v>
      </c>
      <c r="B1122" s="11">
        <v>23</v>
      </c>
      <c r="C1122" s="5">
        <v>9</v>
      </c>
      <c r="D1122" s="8">
        <v>5</v>
      </c>
      <c r="E1122" s="2" t="str">
        <f>_xlfn.XLOOKUP(B1122,products[productID],products[productName],"Not available",0)</f>
        <v>Tunnbröd</v>
      </c>
      <c r="F1122">
        <f>_xlfn.XLOOKUP(B1122,products[productID],products[categoryID],"Not found",0)</f>
        <v>5</v>
      </c>
      <c r="G1122" t="str">
        <f>_xlfn.XLOOKUP(F1122,categories[categoryID],categories[categoryName],"not found",0)</f>
        <v>Grains &amp; Cereals</v>
      </c>
      <c r="H1122" s="4">
        <f>Table8[[#This Row],[Unit_price]]*Table8[[#This Row],[Quantity_sold]]</f>
        <v>45</v>
      </c>
      <c r="I1122" t="str">
        <f>_xlfn.XLOOKUP(Table8[[#This Row],[orderId]],orders[orderID],orders[customerID],"not seen",0)</f>
        <v>ISLAT</v>
      </c>
      <c r="J1122">
        <f>_xlfn.XLOOKUP(Table8[[#This Row],[orderId]],orders[orderID],orders[employeeID],"not found",0)</f>
        <v>4</v>
      </c>
      <c r="K1122" t="str">
        <f>_xlfn.XLOOKUP(Table8[[#This Row],[Employee_id]],employees[employeeID],employees[employeeName],"Not found",0)</f>
        <v>Margaret Peacock</v>
      </c>
      <c r="L1122" s="1">
        <f>_xlfn.XLOOKUP(Table8[[#This Row],[orderId]],orders[orderID],orders[orderDate],"not found",0)</f>
        <v>41900</v>
      </c>
      <c r="M1122" s="1">
        <f>VLOOKUP(Table8[[#This Row],[orderId]],orders[],6,0)</f>
        <v>41912</v>
      </c>
      <c r="N1122">
        <f>Table8[[#This Row],[Shipped date]]-Table8[[#This Row],[order_date]]</f>
        <v>12</v>
      </c>
    </row>
    <row r="1123" spans="1:14" x14ac:dyDescent="0.35">
      <c r="A1123" s="3">
        <v>10675</v>
      </c>
      <c r="B1123" s="12">
        <v>14</v>
      </c>
      <c r="C1123" s="6">
        <v>23.25</v>
      </c>
      <c r="D1123" s="9">
        <v>30</v>
      </c>
      <c r="E1123" s="2" t="str">
        <f>_xlfn.XLOOKUP(B1123,products[productID],products[productName],"Not available",0)</f>
        <v>Tofu</v>
      </c>
      <c r="F1123">
        <f>_xlfn.XLOOKUP(B1123,products[productID],products[categoryID],"Not found",0)</f>
        <v>7</v>
      </c>
      <c r="G1123" t="str">
        <f>_xlfn.XLOOKUP(F1123,categories[categoryID],categories[categoryName],"not found",0)</f>
        <v>Produce</v>
      </c>
      <c r="H1123" s="4">
        <f>Table8[[#This Row],[Unit_price]]*Table8[[#This Row],[Quantity_sold]]</f>
        <v>697.5</v>
      </c>
      <c r="I1123" t="str">
        <f>_xlfn.XLOOKUP(Table8[[#This Row],[orderId]],orders[orderID],orders[customerID],"not seen",0)</f>
        <v>FRANK</v>
      </c>
      <c r="J1123">
        <f>_xlfn.XLOOKUP(Table8[[#This Row],[orderId]],orders[orderID],orders[employeeID],"not found",0)</f>
        <v>5</v>
      </c>
      <c r="K1123" t="str">
        <f>_xlfn.XLOOKUP(Table8[[#This Row],[Employee_id]],employees[employeeID],employees[employeeName],"Not found",0)</f>
        <v>Steven Buchanan</v>
      </c>
      <c r="L1123" s="1">
        <f>_xlfn.XLOOKUP(Table8[[#This Row],[orderId]],orders[orderID],orders[orderDate],"not found",0)</f>
        <v>41901</v>
      </c>
      <c r="M1123" s="1">
        <f>VLOOKUP(Table8[[#This Row],[orderId]],orders[],6,0)</f>
        <v>41905</v>
      </c>
      <c r="N1123">
        <f>Table8[[#This Row],[Shipped date]]-Table8[[#This Row],[order_date]]</f>
        <v>4</v>
      </c>
    </row>
    <row r="1124" spans="1:14" x14ac:dyDescent="0.35">
      <c r="A1124" s="2">
        <v>10675</v>
      </c>
      <c r="B1124" s="11">
        <v>53</v>
      </c>
      <c r="C1124" s="5">
        <v>32.799999999999997</v>
      </c>
      <c r="D1124" s="8">
        <v>10</v>
      </c>
      <c r="E1124" s="2" t="str">
        <f>_xlfn.XLOOKUP(B1124,products[productID],products[productName],"Not available",0)</f>
        <v>Perth Pasties</v>
      </c>
      <c r="F1124">
        <f>_xlfn.XLOOKUP(B1124,products[productID],products[categoryID],"Not found",0)</f>
        <v>6</v>
      </c>
      <c r="G1124" t="str">
        <f>_xlfn.XLOOKUP(F1124,categories[categoryID],categories[categoryName],"not found",0)</f>
        <v>Meat &amp; Poultry</v>
      </c>
      <c r="H1124" s="4">
        <f>Table8[[#This Row],[Unit_price]]*Table8[[#This Row],[Quantity_sold]]</f>
        <v>328</v>
      </c>
      <c r="I1124" t="str">
        <f>_xlfn.XLOOKUP(Table8[[#This Row],[orderId]],orders[orderID],orders[customerID],"not seen",0)</f>
        <v>FRANK</v>
      </c>
      <c r="J1124">
        <f>_xlfn.XLOOKUP(Table8[[#This Row],[orderId]],orders[orderID],orders[employeeID],"not found",0)</f>
        <v>5</v>
      </c>
      <c r="K1124" t="str">
        <f>_xlfn.XLOOKUP(Table8[[#This Row],[Employee_id]],employees[employeeID],employees[employeeName],"Not found",0)</f>
        <v>Steven Buchanan</v>
      </c>
      <c r="L1124" s="1">
        <f>_xlfn.XLOOKUP(Table8[[#This Row],[orderId]],orders[orderID],orders[orderDate],"not found",0)</f>
        <v>41901</v>
      </c>
      <c r="M1124" s="1">
        <f>VLOOKUP(Table8[[#This Row],[orderId]],orders[],6,0)</f>
        <v>41905</v>
      </c>
      <c r="N1124">
        <f>Table8[[#This Row],[Shipped date]]-Table8[[#This Row],[order_date]]</f>
        <v>4</v>
      </c>
    </row>
    <row r="1125" spans="1:14" x14ac:dyDescent="0.35">
      <c r="A1125" s="3">
        <v>10675</v>
      </c>
      <c r="B1125" s="12">
        <v>58</v>
      </c>
      <c r="C1125" s="6">
        <v>13.25</v>
      </c>
      <c r="D1125" s="9">
        <v>30</v>
      </c>
      <c r="E1125" s="2" t="str">
        <f>_xlfn.XLOOKUP(B1125,products[productID],products[productName],"Not available",0)</f>
        <v>Escargots de Bourgogne</v>
      </c>
      <c r="F1125">
        <f>_xlfn.XLOOKUP(B1125,products[productID],products[categoryID],"Not found",0)</f>
        <v>8</v>
      </c>
      <c r="G1125" t="str">
        <f>_xlfn.XLOOKUP(F1125,categories[categoryID],categories[categoryName],"not found",0)</f>
        <v>Seafood</v>
      </c>
      <c r="H1125" s="4">
        <f>Table8[[#This Row],[Unit_price]]*Table8[[#This Row],[Quantity_sold]]</f>
        <v>397.5</v>
      </c>
      <c r="I1125" t="str">
        <f>_xlfn.XLOOKUP(Table8[[#This Row],[orderId]],orders[orderID],orders[customerID],"not seen",0)</f>
        <v>FRANK</v>
      </c>
      <c r="J1125">
        <f>_xlfn.XLOOKUP(Table8[[#This Row],[orderId]],orders[orderID],orders[employeeID],"not found",0)</f>
        <v>5</v>
      </c>
      <c r="K1125" t="str">
        <f>_xlfn.XLOOKUP(Table8[[#This Row],[Employee_id]],employees[employeeID],employees[employeeName],"Not found",0)</f>
        <v>Steven Buchanan</v>
      </c>
      <c r="L1125" s="1">
        <f>_xlfn.XLOOKUP(Table8[[#This Row],[orderId]],orders[orderID],orders[orderDate],"not found",0)</f>
        <v>41901</v>
      </c>
      <c r="M1125" s="1">
        <f>VLOOKUP(Table8[[#This Row],[orderId]],orders[],6,0)</f>
        <v>41905</v>
      </c>
      <c r="N1125">
        <f>Table8[[#This Row],[Shipped date]]-Table8[[#This Row],[order_date]]</f>
        <v>4</v>
      </c>
    </row>
    <row r="1126" spans="1:14" x14ac:dyDescent="0.35">
      <c r="A1126" s="2">
        <v>10676</v>
      </c>
      <c r="B1126" s="11">
        <v>10</v>
      </c>
      <c r="C1126" s="5">
        <v>31</v>
      </c>
      <c r="D1126" s="8">
        <v>2</v>
      </c>
      <c r="E1126" s="2" t="str">
        <f>_xlfn.XLOOKUP(B1126,products[productID],products[productName],"Not available",0)</f>
        <v>Ikura</v>
      </c>
      <c r="F1126">
        <f>_xlfn.XLOOKUP(B1126,products[productID],products[categoryID],"Not found",0)</f>
        <v>8</v>
      </c>
      <c r="G1126" t="str">
        <f>_xlfn.XLOOKUP(F1126,categories[categoryID],categories[categoryName],"not found",0)</f>
        <v>Seafood</v>
      </c>
      <c r="H1126" s="4">
        <f>Table8[[#This Row],[Unit_price]]*Table8[[#This Row],[Quantity_sold]]</f>
        <v>62</v>
      </c>
      <c r="I1126" t="str">
        <f>_xlfn.XLOOKUP(Table8[[#This Row],[orderId]],orders[orderID],orders[customerID],"not seen",0)</f>
        <v>TORTU</v>
      </c>
      <c r="J1126">
        <f>_xlfn.XLOOKUP(Table8[[#This Row],[orderId]],orders[orderID],orders[employeeID],"not found",0)</f>
        <v>2</v>
      </c>
      <c r="K1126" t="str">
        <f>_xlfn.XLOOKUP(Table8[[#This Row],[Employee_id]],employees[employeeID],employees[employeeName],"Not found",0)</f>
        <v>Andrew Fuller</v>
      </c>
      <c r="L1126" s="1">
        <f>_xlfn.XLOOKUP(Table8[[#This Row],[orderId]],orders[orderID],orders[orderDate],"not found",0)</f>
        <v>41904</v>
      </c>
      <c r="M1126" s="1">
        <f>VLOOKUP(Table8[[#This Row],[orderId]],orders[],6,0)</f>
        <v>41911</v>
      </c>
      <c r="N1126">
        <f>Table8[[#This Row],[Shipped date]]-Table8[[#This Row],[order_date]]</f>
        <v>7</v>
      </c>
    </row>
    <row r="1127" spans="1:14" x14ac:dyDescent="0.35">
      <c r="A1127" s="3">
        <v>10676</v>
      </c>
      <c r="B1127" s="12">
        <v>19</v>
      </c>
      <c r="C1127" s="6">
        <v>9.1999999999999993</v>
      </c>
      <c r="D1127" s="9">
        <v>7</v>
      </c>
      <c r="E1127" s="2" t="str">
        <f>_xlfn.XLOOKUP(B1127,products[productID],products[productName],"Not available",0)</f>
        <v>Teatime Chocolate Biscuits</v>
      </c>
      <c r="F1127">
        <f>_xlfn.XLOOKUP(B1127,products[productID],products[categoryID],"Not found",0)</f>
        <v>3</v>
      </c>
      <c r="G1127" t="str">
        <f>_xlfn.XLOOKUP(F1127,categories[categoryID],categories[categoryName],"not found",0)</f>
        <v>Confections</v>
      </c>
      <c r="H1127" s="4">
        <f>Table8[[#This Row],[Unit_price]]*Table8[[#This Row],[Quantity_sold]]</f>
        <v>64.399999999999991</v>
      </c>
      <c r="I1127" t="str">
        <f>_xlfn.XLOOKUP(Table8[[#This Row],[orderId]],orders[orderID],orders[customerID],"not seen",0)</f>
        <v>TORTU</v>
      </c>
      <c r="J1127">
        <f>_xlfn.XLOOKUP(Table8[[#This Row],[orderId]],orders[orderID],orders[employeeID],"not found",0)</f>
        <v>2</v>
      </c>
      <c r="K1127" t="str">
        <f>_xlfn.XLOOKUP(Table8[[#This Row],[Employee_id]],employees[employeeID],employees[employeeName],"Not found",0)</f>
        <v>Andrew Fuller</v>
      </c>
      <c r="L1127" s="1">
        <f>_xlfn.XLOOKUP(Table8[[#This Row],[orderId]],orders[orderID],orders[orderDate],"not found",0)</f>
        <v>41904</v>
      </c>
      <c r="M1127" s="1">
        <f>VLOOKUP(Table8[[#This Row],[orderId]],orders[],6,0)</f>
        <v>41911</v>
      </c>
      <c r="N1127">
        <f>Table8[[#This Row],[Shipped date]]-Table8[[#This Row],[order_date]]</f>
        <v>7</v>
      </c>
    </row>
    <row r="1128" spans="1:14" x14ac:dyDescent="0.35">
      <c r="A1128" s="2">
        <v>10676</v>
      </c>
      <c r="B1128" s="11">
        <v>44</v>
      </c>
      <c r="C1128" s="5">
        <v>19.45</v>
      </c>
      <c r="D1128" s="8">
        <v>21</v>
      </c>
      <c r="E1128" s="2" t="str">
        <f>_xlfn.XLOOKUP(B1128,products[productID],products[productName],"Not available",0)</f>
        <v>Gula Malacca</v>
      </c>
      <c r="F1128">
        <f>_xlfn.XLOOKUP(B1128,products[productID],products[categoryID],"Not found",0)</f>
        <v>2</v>
      </c>
      <c r="G1128" t="str">
        <f>_xlfn.XLOOKUP(F1128,categories[categoryID],categories[categoryName],"not found",0)</f>
        <v>Condiments</v>
      </c>
      <c r="H1128" s="4">
        <f>Table8[[#This Row],[Unit_price]]*Table8[[#This Row],[Quantity_sold]]</f>
        <v>408.45</v>
      </c>
      <c r="I1128" t="str">
        <f>_xlfn.XLOOKUP(Table8[[#This Row],[orderId]],orders[orderID],orders[customerID],"not seen",0)</f>
        <v>TORTU</v>
      </c>
      <c r="J1128">
        <f>_xlfn.XLOOKUP(Table8[[#This Row],[orderId]],orders[orderID],orders[employeeID],"not found",0)</f>
        <v>2</v>
      </c>
      <c r="K1128" t="str">
        <f>_xlfn.XLOOKUP(Table8[[#This Row],[Employee_id]],employees[employeeID],employees[employeeName],"Not found",0)</f>
        <v>Andrew Fuller</v>
      </c>
      <c r="L1128" s="1">
        <f>_xlfn.XLOOKUP(Table8[[#This Row],[orderId]],orders[orderID],orders[orderDate],"not found",0)</f>
        <v>41904</v>
      </c>
      <c r="M1128" s="1">
        <f>VLOOKUP(Table8[[#This Row],[orderId]],orders[],6,0)</f>
        <v>41911</v>
      </c>
      <c r="N1128">
        <f>Table8[[#This Row],[Shipped date]]-Table8[[#This Row],[order_date]]</f>
        <v>7</v>
      </c>
    </row>
    <row r="1129" spans="1:14" x14ac:dyDescent="0.35">
      <c r="A1129" s="3">
        <v>10677</v>
      </c>
      <c r="B1129" s="12">
        <v>26</v>
      </c>
      <c r="C1129" s="6">
        <v>31.23</v>
      </c>
      <c r="D1129" s="9">
        <v>30</v>
      </c>
      <c r="E1129" s="2" t="str">
        <f>_xlfn.XLOOKUP(B1129,products[productID],products[productName],"Not available",0)</f>
        <v>Gumbär Gummibärchen</v>
      </c>
      <c r="F1129">
        <f>_xlfn.XLOOKUP(B1129,products[productID],products[categoryID],"Not found",0)</f>
        <v>3</v>
      </c>
      <c r="G1129" t="str">
        <f>_xlfn.XLOOKUP(F1129,categories[categoryID],categories[categoryName],"not found",0)</f>
        <v>Confections</v>
      </c>
      <c r="H1129" s="4">
        <f>Table8[[#This Row],[Unit_price]]*Table8[[#This Row],[Quantity_sold]]</f>
        <v>936.9</v>
      </c>
      <c r="I1129" t="str">
        <f>_xlfn.XLOOKUP(Table8[[#This Row],[orderId]],orders[orderID],orders[customerID],"not seen",0)</f>
        <v>ANTON</v>
      </c>
      <c r="J1129">
        <f>_xlfn.XLOOKUP(Table8[[#This Row],[orderId]],orders[orderID],orders[employeeID],"not found",0)</f>
        <v>1</v>
      </c>
      <c r="K1129" t="str">
        <f>_xlfn.XLOOKUP(Table8[[#This Row],[Employee_id]],employees[employeeID],employees[employeeName],"Not found",0)</f>
        <v>Nancy Davolio</v>
      </c>
      <c r="L1129" s="1">
        <f>_xlfn.XLOOKUP(Table8[[#This Row],[orderId]],orders[orderID],orders[orderDate],"not found",0)</f>
        <v>41904</v>
      </c>
      <c r="M1129" s="1">
        <f>VLOOKUP(Table8[[#This Row],[orderId]],orders[],6,0)</f>
        <v>41908</v>
      </c>
      <c r="N1129">
        <f>Table8[[#This Row],[Shipped date]]-Table8[[#This Row],[order_date]]</f>
        <v>4</v>
      </c>
    </row>
    <row r="1130" spans="1:14" x14ac:dyDescent="0.35">
      <c r="A1130" s="2">
        <v>10677</v>
      </c>
      <c r="B1130" s="11">
        <v>33</v>
      </c>
      <c r="C1130" s="5">
        <v>2.5</v>
      </c>
      <c r="D1130" s="8">
        <v>8</v>
      </c>
      <c r="E1130" s="2" t="str">
        <f>_xlfn.XLOOKUP(B1130,products[productID],products[productName],"Not available",0)</f>
        <v>Geitost</v>
      </c>
      <c r="F1130">
        <f>_xlfn.XLOOKUP(B1130,products[productID],products[categoryID],"Not found",0)</f>
        <v>4</v>
      </c>
      <c r="G1130" t="str">
        <f>_xlfn.XLOOKUP(F1130,categories[categoryID],categories[categoryName],"not found",0)</f>
        <v>Dairy Products</v>
      </c>
      <c r="H1130" s="4">
        <f>Table8[[#This Row],[Unit_price]]*Table8[[#This Row],[Quantity_sold]]</f>
        <v>20</v>
      </c>
      <c r="I1130" t="str">
        <f>_xlfn.XLOOKUP(Table8[[#This Row],[orderId]],orders[orderID],orders[customerID],"not seen",0)</f>
        <v>ANTON</v>
      </c>
      <c r="J1130">
        <f>_xlfn.XLOOKUP(Table8[[#This Row],[orderId]],orders[orderID],orders[employeeID],"not found",0)</f>
        <v>1</v>
      </c>
      <c r="K1130" t="str">
        <f>_xlfn.XLOOKUP(Table8[[#This Row],[Employee_id]],employees[employeeID],employees[employeeName],"Not found",0)</f>
        <v>Nancy Davolio</v>
      </c>
      <c r="L1130" s="1">
        <f>_xlfn.XLOOKUP(Table8[[#This Row],[orderId]],orders[orderID],orders[orderDate],"not found",0)</f>
        <v>41904</v>
      </c>
      <c r="M1130" s="1">
        <f>VLOOKUP(Table8[[#This Row],[orderId]],orders[],6,0)</f>
        <v>41908</v>
      </c>
      <c r="N1130">
        <f>Table8[[#This Row],[Shipped date]]-Table8[[#This Row],[order_date]]</f>
        <v>4</v>
      </c>
    </row>
    <row r="1131" spans="1:14" x14ac:dyDescent="0.35">
      <c r="A1131" s="3">
        <v>10678</v>
      </c>
      <c r="B1131" s="12">
        <v>12</v>
      </c>
      <c r="C1131" s="6">
        <v>38</v>
      </c>
      <c r="D1131" s="9">
        <v>100</v>
      </c>
      <c r="E1131" s="2" t="str">
        <f>_xlfn.XLOOKUP(B1131,products[productID],products[productName],"Not available",0)</f>
        <v>Queso Manchego La Pastora</v>
      </c>
      <c r="F1131">
        <f>_xlfn.XLOOKUP(B1131,products[productID],products[categoryID],"Not found",0)</f>
        <v>4</v>
      </c>
      <c r="G1131" t="str">
        <f>_xlfn.XLOOKUP(F1131,categories[categoryID],categories[categoryName],"not found",0)</f>
        <v>Dairy Products</v>
      </c>
      <c r="H1131" s="4">
        <f>Table8[[#This Row],[Unit_price]]*Table8[[#This Row],[Quantity_sold]]</f>
        <v>3800</v>
      </c>
      <c r="I1131" t="str">
        <f>_xlfn.XLOOKUP(Table8[[#This Row],[orderId]],orders[orderID],orders[customerID],"not seen",0)</f>
        <v>SAVEA</v>
      </c>
      <c r="J1131">
        <f>_xlfn.XLOOKUP(Table8[[#This Row],[orderId]],orders[orderID],orders[employeeID],"not found",0)</f>
        <v>7</v>
      </c>
      <c r="K1131" t="str">
        <f>_xlfn.XLOOKUP(Table8[[#This Row],[Employee_id]],employees[employeeID],employees[employeeName],"Not found",0)</f>
        <v>Robert King</v>
      </c>
      <c r="L1131" s="1">
        <f>_xlfn.XLOOKUP(Table8[[#This Row],[orderId]],orders[orderID],orders[orderDate],"not found",0)</f>
        <v>41905</v>
      </c>
      <c r="M1131" s="1">
        <f>VLOOKUP(Table8[[#This Row],[orderId]],orders[],6,0)</f>
        <v>41928</v>
      </c>
      <c r="N1131">
        <f>Table8[[#This Row],[Shipped date]]-Table8[[#This Row],[order_date]]</f>
        <v>23</v>
      </c>
    </row>
    <row r="1132" spans="1:14" x14ac:dyDescent="0.35">
      <c r="A1132" s="2">
        <v>10678</v>
      </c>
      <c r="B1132" s="11">
        <v>33</v>
      </c>
      <c r="C1132" s="5">
        <v>2.5</v>
      </c>
      <c r="D1132" s="8">
        <v>30</v>
      </c>
      <c r="E1132" s="2" t="str">
        <f>_xlfn.XLOOKUP(B1132,products[productID],products[productName],"Not available",0)</f>
        <v>Geitost</v>
      </c>
      <c r="F1132">
        <f>_xlfn.XLOOKUP(B1132,products[productID],products[categoryID],"Not found",0)</f>
        <v>4</v>
      </c>
      <c r="G1132" t="str">
        <f>_xlfn.XLOOKUP(F1132,categories[categoryID],categories[categoryName],"not found",0)</f>
        <v>Dairy Products</v>
      </c>
      <c r="H1132" s="4">
        <f>Table8[[#This Row],[Unit_price]]*Table8[[#This Row],[Quantity_sold]]</f>
        <v>75</v>
      </c>
      <c r="I1132" t="str">
        <f>_xlfn.XLOOKUP(Table8[[#This Row],[orderId]],orders[orderID],orders[customerID],"not seen",0)</f>
        <v>SAVEA</v>
      </c>
      <c r="J1132">
        <f>_xlfn.XLOOKUP(Table8[[#This Row],[orderId]],orders[orderID],orders[employeeID],"not found",0)</f>
        <v>7</v>
      </c>
      <c r="K1132" t="str">
        <f>_xlfn.XLOOKUP(Table8[[#This Row],[Employee_id]],employees[employeeID],employees[employeeName],"Not found",0)</f>
        <v>Robert King</v>
      </c>
      <c r="L1132" s="1">
        <f>_xlfn.XLOOKUP(Table8[[#This Row],[orderId]],orders[orderID],orders[orderDate],"not found",0)</f>
        <v>41905</v>
      </c>
      <c r="M1132" s="1">
        <f>VLOOKUP(Table8[[#This Row],[orderId]],orders[],6,0)</f>
        <v>41928</v>
      </c>
      <c r="N1132">
        <f>Table8[[#This Row],[Shipped date]]-Table8[[#This Row],[order_date]]</f>
        <v>23</v>
      </c>
    </row>
    <row r="1133" spans="1:14" x14ac:dyDescent="0.35">
      <c r="A1133" s="3">
        <v>10678</v>
      </c>
      <c r="B1133" s="12">
        <v>41</v>
      </c>
      <c r="C1133" s="6">
        <v>9.65</v>
      </c>
      <c r="D1133" s="9">
        <v>120</v>
      </c>
      <c r="E1133" s="2" t="str">
        <f>_xlfn.XLOOKUP(B1133,products[productID],products[productName],"Not available",0)</f>
        <v>Jack's New England Clam Chowder</v>
      </c>
      <c r="F1133">
        <f>_xlfn.XLOOKUP(B1133,products[productID],products[categoryID],"Not found",0)</f>
        <v>8</v>
      </c>
      <c r="G1133" t="str">
        <f>_xlfn.XLOOKUP(F1133,categories[categoryID],categories[categoryName],"not found",0)</f>
        <v>Seafood</v>
      </c>
      <c r="H1133" s="4">
        <f>Table8[[#This Row],[Unit_price]]*Table8[[#This Row],[Quantity_sold]]</f>
        <v>1158</v>
      </c>
      <c r="I1133" t="str">
        <f>_xlfn.XLOOKUP(Table8[[#This Row],[orderId]],orders[orderID],orders[customerID],"not seen",0)</f>
        <v>SAVEA</v>
      </c>
      <c r="J1133">
        <f>_xlfn.XLOOKUP(Table8[[#This Row],[orderId]],orders[orderID],orders[employeeID],"not found",0)</f>
        <v>7</v>
      </c>
      <c r="K1133" t="str">
        <f>_xlfn.XLOOKUP(Table8[[#This Row],[Employee_id]],employees[employeeID],employees[employeeName],"Not found",0)</f>
        <v>Robert King</v>
      </c>
      <c r="L1133" s="1">
        <f>_xlfn.XLOOKUP(Table8[[#This Row],[orderId]],orders[orderID],orders[orderDate],"not found",0)</f>
        <v>41905</v>
      </c>
      <c r="M1133" s="1">
        <f>VLOOKUP(Table8[[#This Row],[orderId]],orders[],6,0)</f>
        <v>41928</v>
      </c>
      <c r="N1133">
        <f>Table8[[#This Row],[Shipped date]]-Table8[[#This Row],[order_date]]</f>
        <v>23</v>
      </c>
    </row>
    <row r="1134" spans="1:14" x14ac:dyDescent="0.35">
      <c r="A1134" s="2">
        <v>10678</v>
      </c>
      <c r="B1134" s="11">
        <v>54</v>
      </c>
      <c r="C1134" s="5">
        <v>7.45</v>
      </c>
      <c r="D1134" s="8">
        <v>30</v>
      </c>
      <c r="E1134" s="2" t="str">
        <f>_xlfn.XLOOKUP(B1134,products[productID],products[productName],"Not available",0)</f>
        <v>Tourtière</v>
      </c>
      <c r="F1134">
        <f>_xlfn.XLOOKUP(B1134,products[productID],products[categoryID],"Not found",0)</f>
        <v>6</v>
      </c>
      <c r="G1134" t="str">
        <f>_xlfn.XLOOKUP(F1134,categories[categoryID],categories[categoryName],"not found",0)</f>
        <v>Meat &amp; Poultry</v>
      </c>
      <c r="H1134" s="4">
        <f>Table8[[#This Row],[Unit_price]]*Table8[[#This Row],[Quantity_sold]]</f>
        <v>223.5</v>
      </c>
      <c r="I1134" t="str">
        <f>_xlfn.XLOOKUP(Table8[[#This Row],[orderId]],orders[orderID],orders[customerID],"not seen",0)</f>
        <v>SAVEA</v>
      </c>
      <c r="J1134">
        <f>_xlfn.XLOOKUP(Table8[[#This Row],[orderId]],orders[orderID],orders[employeeID],"not found",0)</f>
        <v>7</v>
      </c>
      <c r="K1134" t="str">
        <f>_xlfn.XLOOKUP(Table8[[#This Row],[Employee_id]],employees[employeeID],employees[employeeName],"Not found",0)</f>
        <v>Robert King</v>
      </c>
      <c r="L1134" s="1">
        <f>_xlfn.XLOOKUP(Table8[[#This Row],[orderId]],orders[orderID],orders[orderDate],"not found",0)</f>
        <v>41905</v>
      </c>
      <c r="M1134" s="1">
        <f>VLOOKUP(Table8[[#This Row],[orderId]],orders[],6,0)</f>
        <v>41928</v>
      </c>
      <c r="N1134">
        <f>Table8[[#This Row],[Shipped date]]-Table8[[#This Row],[order_date]]</f>
        <v>23</v>
      </c>
    </row>
    <row r="1135" spans="1:14" x14ac:dyDescent="0.35">
      <c r="A1135" s="3">
        <v>10679</v>
      </c>
      <c r="B1135" s="12">
        <v>59</v>
      </c>
      <c r="C1135" s="6">
        <v>55</v>
      </c>
      <c r="D1135" s="9">
        <v>12</v>
      </c>
      <c r="E1135" s="2" t="str">
        <f>_xlfn.XLOOKUP(B1135,products[productID],products[productName],"Not available",0)</f>
        <v>Raclette Courdavault</v>
      </c>
      <c r="F1135">
        <f>_xlfn.XLOOKUP(B1135,products[productID],products[categoryID],"Not found",0)</f>
        <v>4</v>
      </c>
      <c r="G1135" t="str">
        <f>_xlfn.XLOOKUP(F1135,categories[categoryID],categories[categoryName],"not found",0)</f>
        <v>Dairy Products</v>
      </c>
      <c r="H1135" s="4">
        <f>Table8[[#This Row],[Unit_price]]*Table8[[#This Row],[Quantity_sold]]</f>
        <v>660</v>
      </c>
      <c r="I1135" t="str">
        <f>_xlfn.XLOOKUP(Table8[[#This Row],[orderId]],orders[orderID],orders[customerID],"not seen",0)</f>
        <v>BLONP</v>
      </c>
      <c r="J1135">
        <f>_xlfn.XLOOKUP(Table8[[#This Row],[orderId]],orders[orderID],orders[employeeID],"not found",0)</f>
        <v>8</v>
      </c>
      <c r="K1135" t="str">
        <f>_xlfn.XLOOKUP(Table8[[#This Row],[Employee_id]],employees[employeeID],employees[employeeName],"Not found",0)</f>
        <v>Laura Callahan</v>
      </c>
      <c r="L1135" s="1">
        <f>_xlfn.XLOOKUP(Table8[[#This Row],[orderId]],orders[orderID],orders[orderDate],"not found",0)</f>
        <v>41905</v>
      </c>
      <c r="M1135" s="1">
        <f>VLOOKUP(Table8[[#This Row],[orderId]],orders[],6,0)</f>
        <v>41912</v>
      </c>
      <c r="N1135">
        <f>Table8[[#This Row],[Shipped date]]-Table8[[#This Row],[order_date]]</f>
        <v>7</v>
      </c>
    </row>
    <row r="1136" spans="1:14" x14ac:dyDescent="0.35">
      <c r="A1136" s="2">
        <v>10680</v>
      </c>
      <c r="B1136" s="11">
        <v>16</v>
      </c>
      <c r="C1136" s="5">
        <v>17.45</v>
      </c>
      <c r="D1136" s="8">
        <v>50</v>
      </c>
      <c r="E1136" s="2" t="str">
        <f>_xlfn.XLOOKUP(B1136,products[productID],products[productName],"Not available",0)</f>
        <v>Pavlova</v>
      </c>
      <c r="F1136">
        <f>_xlfn.XLOOKUP(B1136,products[productID],products[categoryID],"Not found",0)</f>
        <v>3</v>
      </c>
      <c r="G1136" t="str">
        <f>_xlfn.XLOOKUP(F1136,categories[categoryID],categories[categoryName],"not found",0)</f>
        <v>Confections</v>
      </c>
      <c r="H1136" s="4">
        <f>Table8[[#This Row],[Unit_price]]*Table8[[#This Row],[Quantity_sold]]</f>
        <v>872.5</v>
      </c>
      <c r="I1136" t="str">
        <f>_xlfn.XLOOKUP(Table8[[#This Row],[orderId]],orders[orderID],orders[customerID],"not seen",0)</f>
        <v>OLDWO</v>
      </c>
      <c r="J1136">
        <f>_xlfn.XLOOKUP(Table8[[#This Row],[orderId]],orders[orderID],orders[employeeID],"not found",0)</f>
        <v>1</v>
      </c>
      <c r="K1136" t="str">
        <f>_xlfn.XLOOKUP(Table8[[#This Row],[Employee_id]],employees[employeeID],employees[employeeName],"Not found",0)</f>
        <v>Nancy Davolio</v>
      </c>
      <c r="L1136" s="1">
        <f>_xlfn.XLOOKUP(Table8[[#This Row],[orderId]],orders[orderID],orders[orderDate],"not found",0)</f>
        <v>41906</v>
      </c>
      <c r="M1136" s="1">
        <f>VLOOKUP(Table8[[#This Row],[orderId]],orders[],6,0)</f>
        <v>41908</v>
      </c>
      <c r="N1136">
        <f>Table8[[#This Row],[Shipped date]]-Table8[[#This Row],[order_date]]</f>
        <v>2</v>
      </c>
    </row>
    <row r="1137" spans="1:14" x14ac:dyDescent="0.35">
      <c r="A1137" s="3">
        <v>10680</v>
      </c>
      <c r="B1137" s="12">
        <v>31</v>
      </c>
      <c r="C1137" s="6">
        <v>12.5</v>
      </c>
      <c r="D1137" s="9">
        <v>20</v>
      </c>
      <c r="E1137" s="2" t="str">
        <f>_xlfn.XLOOKUP(B1137,products[productID],products[productName],"Not available",0)</f>
        <v>Gorgonzola Telino</v>
      </c>
      <c r="F1137">
        <f>_xlfn.XLOOKUP(B1137,products[productID],products[categoryID],"Not found",0)</f>
        <v>4</v>
      </c>
      <c r="G1137" t="str">
        <f>_xlfn.XLOOKUP(F1137,categories[categoryID],categories[categoryName],"not found",0)</f>
        <v>Dairy Products</v>
      </c>
      <c r="H1137" s="4">
        <f>Table8[[#This Row],[Unit_price]]*Table8[[#This Row],[Quantity_sold]]</f>
        <v>250</v>
      </c>
      <c r="I1137" t="str">
        <f>_xlfn.XLOOKUP(Table8[[#This Row],[orderId]],orders[orderID],orders[customerID],"not seen",0)</f>
        <v>OLDWO</v>
      </c>
      <c r="J1137">
        <f>_xlfn.XLOOKUP(Table8[[#This Row],[orderId]],orders[orderID],orders[employeeID],"not found",0)</f>
        <v>1</v>
      </c>
      <c r="K1137" t="str">
        <f>_xlfn.XLOOKUP(Table8[[#This Row],[Employee_id]],employees[employeeID],employees[employeeName],"Not found",0)</f>
        <v>Nancy Davolio</v>
      </c>
      <c r="L1137" s="1">
        <f>_xlfn.XLOOKUP(Table8[[#This Row],[orderId]],orders[orderID],orders[orderDate],"not found",0)</f>
        <v>41906</v>
      </c>
      <c r="M1137" s="1">
        <f>VLOOKUP(Table8[[#This Row],[orderId]],orders[],6,0)</f>
        <v>41908</v>
      </c>
      <c r="N1137">
        <f>Table8[[#This Row],[Shipped date]]-Table8[[#This Row],[order_date]]</f>
        <v>2</v>
      </c>
    </row>
    <row r="1138" spans="1:14" x14ac:dyDescent="0.35">
      <c r="A1138" s="2">
        <v>10680</v>
      </c>
      <c r="B1138" s="11">
        <v>42</v>
      </c>
      <c r="C1138" s="5">
        <v>14</v>
      </c>
      <c r="D1138" s="8">
        <v>40</v>
      </c>
      <c r="E1138" s="2" t="str">
        <f>_xlfn.XLOOKUP(B1138,products[productID],products[productName],"Not available",0)</f>
        <v>Singaporean Hokkien Fried Mee</v>
      </c>
      <c r="F1138">
        <f>_xlfn.XLOOKUP(B1138,products[productID],products[categoryID],"Not found",0)</f>
        <v>5</v>
      </c>
      <c r="G1138" t="str">
        <f>_xlfn.XLOOKUP(F1138,categories[categoryID],categories[categoryName],"not found",0)</f>
        <v>Grains &amp; Cereals</v>
      </c>
      <c r="H1138" s="4">
        <f>Table8[[#This Row],[Unit_price]]*Table8[[#This Row],[Quantity_sold]]</f>
        <v>560</v>
      </c>
      <c r="I1138" t="str">
        <f>_xlfn.XLOOKUP(Table8[[#This Row],[orderId]],orders[orderID],orders[customerID],"not seen",0)</f>
        <v>OLDWO</v>
      </c>
      <c r="J1138">
        <f>_xlfn.XLOOKUP(Table8[[#This Row],[orderId]],orders[orderID],orders[employeeID],"not found",0)</f>
        <v>1</v>
      </c>
      <c r="K1138" t="str">
        <f>_xlfn.XLOOKUP(Table8[[#This Row],[Employee_id]],employees[employeeID],employees[employeeName],"Not found",0)</f>
        <v>Nancy Davolio</v>
      </c>
      <c r="L1138" s="1">
        <f>_xlfn.XLOOKUP(Table8[[#This Row],[orderId]],orders[orderID],orders[orderDate],"not found",0)</f>
        <v>41906</v>
      </c>
      <c r="M1138" s="1">
        <f>VLOOKUP(Table8[[#This Row],[orderId]],orders[],6,0)</f>
        <v>41908</v>
      </c>
      <c r="N1138">
        <f>Table8[[#This Row],[Shipped date]]-Table8[[#This Row],[order_date]]</f>
        <v>2</v>
      </c>
    </row>
    <row r="1139" spans="1:14" x14ac:dyDescent="0.35">
      <c r="A1139" s="3">
        <v>10681</v>
      </c>
      <c r="B1139" s="12">
        <v>19</v>
      </c>
      <c r="C1139" s="6">
        <v>9.1999999999999993</v>
      </c>
      <c r="D1139" s="9">
        <v>30</v>
      </c>
      <c r="E1139" s="2" t="str">
        <f>_xlfn.XLOOKUP(B1139,products[productID],products[productName],"Not available",0)</f>
        <v>Teatime Chocolate Biscuits</v>
      </c>
      <c r="F1139">
        <f>_xlfn.XLOOKUP(B1139,products[productID],products[categoryID],"Not found",0)</f>
        <v>3</v>
      </c>
      <c r="G1139" t="str">
        <f>_xlfn.XLOOKUP(F1139,categories[categoryID],categories[categoryName],"not found",0)</f>
        <v>Confections</v>
      </c>
      <c r="H1139" s="4">
        <f>Table8[[#This Row],[Unit_price]]*Table8[[#This Row],[Quantity_sold]]</f>
        <v>276</v>
      </c>
      <c r="I1139" t="str">
        <f>_xlfn.XLOOKUP(Table8[[#This Row],[orderId]],orders[orderID],orders[customerID],"not seen",0)</f>
        <v>GREAL</v>
      </c>
      <c r="J1139">
        <f>_xlfn.XLOOKUP(Table8[[#This Row],[orderId]],orders[orderID],orders[employeeID],"not found",0)</f>
        <v>3</v>
      </c>
      <c r="K1139" t="str">
        <f>_xlfn.XLOOKUP(Table8[[#This Row],[Employee_id]],employees[employeeID],employees[employeeName],"Not found",0)</f>
        <v>Janet Leverling</v>
      </c>
      <c r="L1139" s="1">
        <f>_xlfn.XLOOKUP(Table8[[#This Row],[orderId]],orders[orderID],orders[orderDate],"not found",0)</f>
        <v>41907</v>
      </c>
      <c r="M1139" s="1">
        <f>VLOOKUP(Table8[[#This Row],[orderId]],orders[],6,0)</f>
        <v>41912</v>
      </c>
      <c r="N1139">
        <f>Table8[[#This Row],[Shipped date]]-Table8[[#This Row],[order_date]]</f>
        <v>5</v>
      </c>
    </row>
    <row r="1140" spans="1:14" x14ac:dyDescent="0.35">
      <c r="A1140" s="2">
        <v>10681</v>
      </c>
      <c r="B1140" s="11">
        <v>21</v>
      </c>
      <c r="C1140" s="5">
        <v>10</v>
      </c>
      <c r="D1140" s="8">
        <v>12</v>
      </c>
      <c r="E1140" s="2" t="str">
        <f>_xlfn.XLOOKUP(B1140,products[productID],products[productName],"Not available",0)</f>
        <v>Sir Rodney's Scones</v>
      </c>
      <c r="F1140">
        <f>_xlfn.XLOOKUP(B1140,products[productID],products[categoryID],"Not found",0)</f>
        <v>3</v>
      </c>
      <c r="G1140" t="str">
        <f>_xlfn.XLOOKUP(F1140,categories[categoryID],categories[categoryName],"not found",0)</f>
        <v>Confections</v>
      </c>
      <c r="H1140" s="4">
        <f>Table8[[#This Row],[Unit_price]]*Table8[[#This Row],[Quantity_sold]]</f>
        <v>120</v>
      </c>
      <c r="I1140" t="str">
        <f>_xlfn.XLOOKUP(Table8[[#This Row],[orderId]],orders[orderID],orders[customerID],"not seen",0)</f>
        <v>GREAL</v>
      </c>
      <c r="J1140">
        <f>_xlfn.XLOOKUP(Table8[[#This Row],[orderId]],orders[orderID],orders[employeeID],"not found",0)</f>
        <v>3</v>
      </c>
      <c r="K1140" t="str">
        <f>_xlfn.XLOOKUP(Table8[[#This Row],[Employee_id]],employees[employeeID],employees[employeeName],"Not found",0)</f>
        <v>Janet Leverling</v>
      </c>
      <c r="L1140" s="1">
        <f>_xlfn.XLOOKUP(Table8[[#This Row],[orderId]],orders[orderID],orders[orderDate],"not found",0)</f>
        <v>41907</v>
      </c>
      <c r="M1140" s="1">
        <f>VLOOKUP(Table8[[#This Row],[orderId]],orders[],6,0)</f>
        <v>41912</v>
      </c>
      <c r="N1140">
        <f>Table8[[#This Row],[Shipped date]]-Table8[[#This Row],[order_date]]</f>
        <v>5</v>
      </c>
    </row>
    <row r="1141" spans="1:14" x14ac:dyDescent="0.35">
      <c r="A1141" s="3">
        <v>10681</v>
      </c>
      <c r="B1141" s="12">
        <v>64</v>
      </c>
      <c r="C1141" s="6">
        <v>33.25</v>
      </c>
      <c r="D1141" s="9">
        <v>28</v>
      </c>
      <c r="E1141" s="2" t="str">
        <f>_xlfn.XLOOKUP(B1141,products[productID],products[productName],"Not available",0)</f>
        <v>Wimmers gute Semmelknödel</v>
      </c>
      <c r="F1141">
        <f>_xlfn.XLOOKUP(B1141,products[productID],products[categoryID],"Not found",0)</f>
        <v>5</v>
      </c>
      <c r="G1141" t="str">
        <f>_xlfn.XLOOKUP(F1141,categories[categoryID],categories[categoryName],"not found",0)</f>
        <v>Grains &amp; Cereals</v>
      </c>
      <c r="H1141" s="4">
        <f>Table8[[#This Row],[Unit_price]]*Table8[[#This Row],[Quantity_sold]]</f>
        <v>931</v>
      </c>
      <c r="I1141" t="str">
        <f>_xlfn.XLOOKUP(Table8[[#This Row],[orderId]],orders[orderID],orders[customerID],"not seen",0)</f>
        <v>GREAL</v>
      </c>
      <c r="J1141">
        <f>_xlfn.XLOOKUP(Table8[[#This Row],[orderId]],orders[orderID],orders[employeeID],"not found",0)</f>
        <v>3</v>
      </c>
      <c r="K1141" t="str">
        <f>_xlfn.XLOOKUP(Table8[[#This Row],[Employee_id]],employees[employeeID],employees[employeeName],"Not found",0)</f>
        <v>Janet Leverling</v>
      </c>
      <c r="L1141" s="1">
        <f>_xlfn.XLOOKUP(Table8[[#This Row],[orderId]],orders[orderID],orders[orderDate],"not found",0)</f>
        <v>41907</v>
      </c>
      <c r="M1141" s="1">
        <f>VLOOKUP(Table8[[#This Row],[orderId]],orders[],6,0)</f>
        <v>41912</v>
      </c>
      <c r="N1141">
        <f>Table8[[#This Row],[Shipped date]]-Table8[[#This Row],[order_date]]</f>
        <v>5</v>
      </c>
    </row>
    <row r="1142" spans="1:14" x14ac:dyDescent="0.35">
      <c r="A1142" s="2">
        <v>10682</v>
      </c>
      <c r="B1142" s="11">
        <v>33</v>
      </c>
      <c r="C1142" s="5">
        <v>2.5</v>
      </c>
      <c r="D1142" s="8">
        <v>30</v>
      </c>
      <c r="E1142" s="2" t="str">
        <f>_xlfn.XLOOKUP(B1142,products[productID],products[productName],"Not available",0)</f>
        <v>Geitost</v>
      </c>
      <c r="F1142">
        <f>_xlfn.XLOOKUP(B1142,products[productID],products[categoryID],"Not found",0)</f>
        <v>4</v>
      </c>
      <c r="G1142" t="str">
        <f>_xlfn.XLOOKUP(F1142,categories[categoryID],categories[categoryName],"not found",0)</f>
        <v>Dairy Products</v>
      </c>
      <c r="H1142" s="4">
        <f>Table8[[#This Row],[Unit_price]]*Table8[[#This Row],[Quantity_sold]]</f>
        <v>75</v>
      </c>
      <c r="I1142" t="str">
        <f>_xlfn.XLOOKUP(Table8[[#This Row],[orderId]],orders[orderID],orders[customerID],"not seen",0)</f>
        <v>ANTON</v>
      </c>
      <c r="J1142">
        <f>_xlfn.XLOOKUP(Table8[[#This Row],[orderId]],orders[orderID],orders[employeeID],"not found",0)</f>
        <v>3</v>
      </c>
      <c r="K1142" t="str">
        <f>_xlfn.XLOOKUP(Table8[[#This Row],[Employee_id]],employees[employeeID],employees[employeeName],"Not found",0)</f>
        <v>Janet Leverling</v>
      </c>
      <c r="L1142" s="1">
        <f>_xlfn.XLOOKUP(Table8[[#This Row],[orderId]],orders[orderID],orders[orderDate],"not found",0)</f>
        <v>41907</v>
      </c>
      <c r="M1142" s="1">
        <f>VLOOKUP(Table8[[#This Row],[orderId]],orders[],6,0)</f>
        <v>41913</v>
      </c>
      <c r="N1142">
        <f>Table8[[#This Row],[Shipped date]]-Table8[[#This Row],[order_date]]</f>
        <v>6</v>
      </c>
    </row>
    <row r="1143" spans="1:14" x14ac:dyDescent="0.35">
      <c r="A1143" s="3">
        <v>10682</v>
      </c>
      <c r="B1143" s="12">
        <v>66</v>
      </c>
      <c r="C1143" s="6">
        <v>17</v>
      </c>
      <c r="D1143" s="9">
        <v>4</v>
      </c>
      <c r="E1143" s="2" t="str">
        <f>_xlfn.XLOOKUP(B1143,products[productID],products[productName],"Not available",0)</f>
        <v>Louisiana Hot Spiced Okra</v>
      </c>
      <c r="F1143">
        <f>_xlfn.XLOOKUP(B1143,products[productID],products[categoryID],"Not found",0)</f>
        <v>2</v>
      </c>
      <c r="G1143" t="str">
        <f>_xlfn.XLOOKUP(F1143,categories[categoryID],categories[categoryName],"not found",0)</f>
        <v>Condiments</v>
      </c>
      <c r="H1143" s="4">
        <f>Table8[[#This Row],[Unit_price]]*Table8[[#This Row],[Quantity_sold]]</f>
        <v>68</v>
      </c>
      <c r="I1143" t="str">
        <f>_xlfn.XLOOKUP(Table8[[#This Row],[orderId]],orders[orderID],orders[customerID],"not seen",0)</f>
        <v>ANTON</v>
      </c>
      <c r="J1143">
        <f>_xlfn.XLOOKUP(Table8[[#This Row],[orderId]],orders[orderID],orders[employeeID],"not found",0)</f>
        <v>3</v>
      </c>
      <c r="K1143" t="str">
        <f>_xlfn.XLOOKUP(Table8[[#This Row],[Employee_id]],employees[employeeID],employees[employeeName],"Not found",0)</f>
        <v>Janet Leverling</v>
      </c>
      <c r="L1143" s="1">
        <f>_xlfn.XLOOKUP(Table8[[#This Row],[orderId]],orders[orderID],orders[orderDate],"not found",0)</f>
        <v>41907</v>
      </c>
      <c r="M1143" s="1">
        <f>VLOOKUP(Table8[[#This Row],[orderId]],orders[],6,0)</f>
        <v>41913</v>
      </c>
      <c r="N1143">
        <f>Table8[[#This Row],[Shipped date]]-Table8[[#This Row],[order_date]]</f>
        <v>6</v>
      </c>
    </row>
    <row r="1144" spans="1:14" x14ac:dyDescent="0.35">
      <c r="A1144" s="2">
        <v>10682</v>
      </c>
      <c r="B1144" s="11">
        <v>75</v>
      </c>
      <c r="C1144" s="5">
        <v>7.75</v>
      </c>
      <c r="D1144" s="8">
        <v>30</v>
      </c>
      <c r="E1144" s="2" t="str">
        <f>_xlfn.XLOOKUP(B1144,products[productID],products[productName],"Not available",0)</f>
        <v>Rhönbräu Klosterbier</v>
      </c>
      <c r="F1144">
        <f>_xlfn.XLOOKUP(B1144,products[productID],products[categoryID],"Not found",0)</f>
        <v>1</v>
      </c>
      <c r="G1144" t="str">
        <f>_xlfn.XLOOKUP(F1144,categories[categoryID],categories[categoryName],"not found",0)</f>
        <v>Beverages</v>
      </c>
      <c r="H1144" s="4">
        <f>Table8[[#This Row],[Unit_price]]*Table8[[#This Row],[Quantity_sold]]</f>
        <v>232.5</v>
      </c>
      <c r="I1144" t="str">
        <f>_xlfn.XLOOKUP(Table8[[#This Row],[orderId]],orders[orderID],orders[customerID],"not seen",0)</f>
        <v>ANTON</v>
      </c>
      <c r="J1144">
        <f>_xlfn.XLOOKUP(Table8[[#This Row],[orderId]],orders[orderID],orders[employeeID],"not found",0)</f>
        <v>3</v>
      </c>
      <c r="K1144" t="str">
        <f>_xlfn.XLOOKUP(Table8[[#This Row],[Employee_id]],employees[employeeID],employees[employeeName],"Not found",0)</f>
        <v>Janet Leverling</v>
      </c>
      <c r="L1144" s="1">
        <f>_xlfn.XLOOKUP(Table8[[#This Row],[orderId]],orders[orderID],orders[orderDate],"not found",0)</f>
        <v>41907</v>
      </c>
      <c r="M1144" s="1">
        <f>VLOOKUP(Table8[[#This Row],[orderId]],orders[],6,0)</f>
        <v>41913</v>
      </c>
      <c r="N1144">
        <f>Table8[[#This Row],[Shipped date]]-Table8[[#This Row],[order_date]]</f>
        <v>6</v>
      </c>
    </row>
    <row r="1145" spans="1:14" x14ac:dyDescent="0.35">
      <c r="A1145" s="3">
        <v>10683</v>
      </c>
      <c r="B1145" s="12">
        <v>52</v>
      </c>
      <c r="C1145" s="6">
        <v>7</v>
      </c>
      <c r="D1145" s="9">
        <v>9</v>
      </c>
      <c r="E1145" s="2" t="str">
        <f>_xlfn.XLOOKUP(B1145,products[productID],products[productName],"Not available",0)</f>
        <v>Filo Mix</v>
      </c>
      <c r="F1145">
        <f>_xlfn.XLOOKUP(B1145,products[productID],products[categoryID],"Not found",0)</f>
        <v>5</v>
      </c>
      <c r="G1145" t="str">
        <f>_xlfn.XLOOKUP(F1145,categories[categoryID],categories[categoryName],"not found",0)</f>
        <v>Grains &amp; Cereals</v>
      </c>
      <c r="H1145" s="4">
        <f>Table8[[#This Row],[Unit_price]]*Table8[[#This Row],[Quantity_sold]]</f>
        <v>63</v>
      </c>
      <c r="I1145" t="str">
        <f>_xlfn.XLOOKUP(Table8[[#This Row],[orderId]],orders[orderID],orders[customerID],"not seen",0)</f>
        <v>DUMON</v>
      </c>
      <c r="J1145">
        <f>_xlfn.XLOOKUP(Table8[[#This Row],[orderId]],orders[orderID],orders[employeeID],"not found",0)</f>
        <v>2</v>
      </c>
      <c r="K1145" t="str">
        <f>_xlfn.XLOOKUP(Table8[[#This Row],[Employee_id]],employees[employeeID],employees[employeeName],"Not found",0)</f>
        <v>Andrew Fuller</v>
      </c>
      <c r="L1145" s="1">
        <f>_xlfn.XLOOKUP(Table8[[#This Row],[orderId]],orders[orderID],orders[orderDate],"not found",0)</f>
        <v>41908</v>
      </c>
      <c r="M1145" s="1">
        <f>VLOOKUP(Table8[[#This Row],[orderId]],orders[],6,0)</f>
        <v>41913</v>
      </c>
      <c r="N1145">
        <f>Table8[[#This Row],[Shipped date]]-Table8[[#This Row],[order_date]]</f>
        <v>5</v>
      </c>
    </row>
    <row r="1146" spans="1:14" x14ac:dyDescent="0.35">
      <c r="A1146" s="2">
        <v>10684</v>
      </c>
      <c r="B1146" s="11">
        <v>40</v>
      </c>
      <c r="C1146" s="5">
        <v>18.399999999999999</v>
      </c>
      <c r="D1146" s="8">
        <v>20</v>
      </c>
      <c r="E1146" s="2" t="str">
        <f>_xlfn.XLOOKUP(B1146,products[productID],products[productName],"Not available",0)</f>
        <v>Boston Crab Meat</v>
      </c>
      <c r="F1146">
        <f>_xlfn.XLOOKUP(B1146,products[productID],products[categoryID],"Not found",0)</f>
        <v>8</v>
      </c>
      <c r="G1146" t="str">
        <f>_xlfn.XLOOKUP(F1146,categories[categoryID],categories[categoryName],"not found",0)</f>
        <v>Seafood</v>
      </c>
      <c r="H1146" s="4">
        <f>Table8[[#This Row],[Unit_price]]*Table8[[#This Row],[Quantity_sold]]</f>
        <v>368</v>
      </c>
      <c r="I1146" t="str">
        <f>_xlfn.XLOOKUP(Table8[[#This Row],[orderId]],orders[orderID],orders[customerID],"not seen",0)</f>
        <v>OTTIK</v>
      </c>
      <c r="J1146">
        <f>_xlfn.XLOOKUP(Table8[[#This Row],[orderId]],orders[orderID],orders[employeeID],"not found",0)</f>
        <v>3</v>
      </c>
      <c r="K1146" t="str">
        <f>_xlfn.XLOOKUP(Table8[[#This Row],[Employee_id]],employees[employeeID],employees[employeeName],"Not found",0)</f>
        <v>Janet Leverling</v>
      </c>
      <c r="L1146" s="1">
        <f>_xlfn.XLOOKUP(Table8[[#This Row],[orderId]],orders[orderID],orders[orderDate],"not found",0)</f>
        <v>41908</v>
      </c>
      <c r="M1146" s="1">
        <f>VLOOKUP(Table8[[#This Row],[orderId]],orders[],6,0)</f>
        <v>41912</v>
      </c>
      <c r="N1146">
        <f>Table8[[#This Row],[Shipped date]]-Table8[[#This Row],[order_date]]</f>
        <v>4</v>
      </c>
    </row>
    <row r="1147" spans="1:14" x14ac:dyDescent="0.35">
      <c r="A1147" s="3">
        <v>10684</v>
      </c>
      <c r="B1147" s="12">
        <v>47</v>
      </c>
      <c r="C1147" s="6">
        <v>9.5</v>
      </c>
      <c r="D1147" s="9">
        <v>40</v>
      </c>
      <c r="E1147" s="2" t="str">
        <f>_xlfn.XLOOKUP(B1147,products[productID],products[productName],"Not available",0)</f>
        <v>Zaanse koeken</v>
      </c>
      <c r="F1147">
        <f>_xlfn.XLOOKUP(B1147,products[productID],products[categoryID],"Not found",0)</f>
        <v>3</v>
      </c>
      <c r="G1147" t="str">
        <f>_xlfn.XLOOKUP(F1147,categories[categoryID],categories[categoryName],"not found",0)</f>
        <v>Confections</v>
      </c>
      <c r="H1147" s="4">
        <f>Table8[[#This Row],[Unit_price]]*Table8[[#This Row],[Quantity_sold]]</f>
        <v>380</v>
      </c>
      <c r="I1147" t="str">
        <f>_xlfn.XLOOKUP(Table8[[#This Row],[orderId]],orders[orderID],orders[customerID],"not seen",0)</f>
        <v>OTTIK</v>
      </c>
      <c r="J1147">
        <f>_xlfn.XLOOKUP(Table8[[#This Row],[orderId]],orders[orderID],orders[employeeID],"not found",0)</f>
        <v>3</v>
      </c>
      <c r="K1147" t="str">
        <f>_xlfn.XLOOKUP(Table8[[#This Row],[Employee_id]],employees[employeeID],employees[employeeName],"Not found",0)</f>
        <v>Janet Leverling</v>
      </c>
      <c r="L1147" s="1">
        <f>_xlfn.XLOOKUP(Table8[[#This Row],[orderId]],orders[orderID],orders[orderDate],"not found",0)</f>
        <v>41908</v>
      </c>
      <c r="M1147" s="1">
        <f>VLOOKUP(Table8[[#This Row],[orderId]],orders[],6,0)</f>
        <v>41912</v>
      </c>
      <c r="N1147">
        <f>Table8[[#This Row],[Shipped date]]-Table8[[#This Row],[order_date]]</f>
        <v>4</v>
      </c>
    </row>
    <row r="1148" spans="1:14" x14ac:dyDescent="0.35">
      <c r="A1148" s="2">
        <v>10684</v>
      </c>
      <c r="B1148" s="11">
        <v>60</v>
      </c>
      <c r="C1148" s="5">
        <v>34</v>
      </c>
      <c r="D1148" s="8">
        <v>30</v>
      </c>
      <c r="E1148" s="2" t="str">
        <f>_xlfn.XLOOKUP(B1148,products[productID],products[productName],"Not available",0)</f>
        <v>Camembert Pierrot</v>
      </c>
      <c r="F1148">
        <f>_xlfn.XLOOKUP(B1148,products[productID],products[categoryID],"Not found",0)</f>
        <v>4</v>
      </c>
      <c r="G1148" t="str">
        <f>_xlfn.XLOOKUP(F1148,categories[categoryID],categories[categoryName],"not found",0)</f>
        <v>Dairy Products</v>
      </c>
      <c r="H1148" s="4">
        <f>Table8[[#This Row],[Unit_price]]*Table8[[#This Row],[Quantity_sold]]</f>
        <v>1020</v>
      </c>
      <c r="I1148" t="str">
        <f>_xlfn.XLOOKUP(Table8[[#This Row],[orderId]],orders[orderID],orders[customerID],"not seen",0)</f>
        <v>OTTIK</v>
      </c>
      <c r="J1148">
        <f>_xlfn.XLOOKUP(Table8[[#This Row],[orderId]],orders[orderID],orders[employeeID],"not found",0)</f>
        <v>3</v>
      </c>
      <c r="K1148" t="str">
        <f>_xlfn.XLOOKUP(Table8[[#This Row],[Employee_id]],employees[employeeID],employees[employeeName],"Not found",0)</f>
        <v>Janet Leverling</v>
      </c>
      <c r="L1148" s="1">
        <f>_xlfn.XLOOKUP(Table8[[#This Row],[orderId]],orders[orderID],orders[orderDate],"not found",0)</f>
        <v>41908</v>
      </c>
      <c r="M1148" s="1">
        <f>VLOOKUP(Table8[[#This Row],[orderId]],orders[],6,0)</f>
        <v>41912</v>
      </c>
      <c r="N1148">
        <f>Table8[[#This Row],[Shipped date]]-Table8[[#This Row],[order_date]]</f>
        <v>4</v>
      </c>
    </row>
    <row r="1149" spans="1:14" x14ac:dyDescent="0.35">
      <c r="A1149" s="3">
        <v>10685</v>
      </c>
      <c r="B1149" s="12">
        <v>10</v>
      </c>
      <c r="C1149" s="6">
        <v>31</v>
      </c>
      <c r="D1149" s="9">
        <v>20</v>
      </c>
      <c r="E1149" s="2" t="str">
        <f>_xlfn.XLOOKUP(B1149,products[productID],products[productName],"Not available",0)</f>
        <v>Ikura</v>
      </c>
      <c r="F1149">
        <f>_xlfn.XLOOKUP(B1149,products[productID],products[categoryID],"Not found",0)</f>
        <v>8</v>
      </c>
      <c r="G1149" t="str">
        <f>_xlfn.XLOOKUP(F1149,categories[categoryID],categories[categoryName],"not found",0)</f>
        <v>Seafood</v>
      </c>
      <c r="H1149" s="4">
        <f>Table8[[#This Row],[Unit_price]]*Table8[[#This Row],[Quantity_sold]]</f>
        <v>620</v>
      </c>
      <c r="I1149" t="str">
        <f>_xlfn.XLOOKUP(Table8[[#This Row],[orderId]],orders[orderID],orders[customerID],"not seen",0)</f>
        <v>GOURL</v>
      </c>
      <c r="J1149">
        <f>_xlfn.XLOOKUP(Table8[[#This Row],[orderId]],orders[orderID],orders[employeeID],"not found",0)</f>
        <v>4</v>
      </c>
      <c r="K1149" t="str">
        <f>_xlfn.XLOOKUP(Table8[[#This Row],[Employee_id]],employees[employeeID],employees[employeeName],"Not found",0)</f>
        <v>Margaret Peacock</v>
      </c>
      <c r="L1149" s="1">
        <f>_xlfn.XLOOKUP(Table8[[#This Row],[orderId]],orders[orderID],orders[orderDate],"not found",0)</f>
        <v>41911</v>
      </c>
      <c r="M1149" s="1">
        <f>VLOOKUP(Table8[[#This Row],[orderId]],orders[],6,0)</f>
        <v>41915</v>
      </c>
      <c r="N1149">
        <f>Table8[[#This Row],[Shipped date]]-Table8[[#This Row],[order_date]]</f>
        <v>4</v>
      </c>
    </row>
    <row r="1150" spans="1:14" x14ac:dyDescent="0.35">
      <c r="A1150" s="2">
        <v>10685</v>
      </c>
      <c r="B1150" s="11">
        <v>41</v>
      </c>
      <c r="C1150" s="5">
        <v>9.65</v>
      </c>
      <c r="D1150" s="8">
        <v>4</v>
      </c>
      <c r="E1150" s="2" t="str">
        <f>_xlfn.XLOOKUP(B1150,products[productID],products[productName],"Not available",0)</f>
        <v>Jack's New England Clam Chowder</v>
      </c>
      <c r="F1150">
        <f>_xlfn.XLOOKUP(B1150,products[productID],products[categoryID],"Not found",0)</f>
        <v>8</v>
      </c>
      <c r="G1150" t="str">
        <f>_xlfn.XLOOKUP(F1150,categories[categoryID],categories[categoryName],"not found",0)</f>
        <v>Seafood</v>
      </c>
      <c r="H1150" s="4">
        <f>Table8[[#This Row],[Unit_price]]*Table8[[#This Row],[Quantity_sold]]</f>
        <v>38.6</v>
      </c>
      <c r="I1150" t="str">
        <f>_xlfn.XLOOKUP(Table8[[#This Row],[orderId]],orders[orderID],orders[customerID],"not seen",0)</f>
        <v>GOURL</v>
      </c>
      <c r="J1150">
        <f>_xlfn.XLOOKUP(Table8[[#This Row],[orderId]],orders[orderID],orders[employeeID],"not found",0)</f>
        <v>4</v>
      </c>
      <c r="K1150" t="str">
        <f>_xlfn.XLOOKUP(Table8[[#This Row],[Employee_id]],employees[employeeID],employees[employeeName],"Not found",0)</f>
        <v>Margaret Peacock</v>
      </c>
      <c r="L1150" s="1">
        <f>_xlfn.XLOOKUP(Table8[[#This Row],[orderId]],orders[orderID],orders[orderDate],"not found",0)</f>
        <v>41911</v>
      </c>
      <c r="M1150" s="1">
        <f>VLOOKUP(Table8[[#This Row],[orderId]],orders[],6,0)</f>
        <v>41915</v>
      </c>
      <c r="N1150">
        <f>Table8[[#This Row],[Shipped date]]-Table8[[#This Row],[order_date]]</f>
        <v>4</v>
      </c>
    </row>
    <row r="1151" spans="1:14" x14ac:dyDescent="0.35">
      <c r="A1151" s="3">
        <v>10685</v>
      </c>
      <c r="B1151" s="12">
        <v>47</v>
      </c>
      <c r="C1151" s="6">
        <v>9.5</v>
      </c>
      <c r="D1151" s="9">
        <v>15</v>
      </c>
      <c r="E1151" s="2" t="str">
        <f>_xlfn.XLOOKUP(B1151,products[productID],products[productName],"Not available",0)</f>
        <v>Zaanse koeken</v>
      </c>
      <c r="F1151">
        <f>_xlfn.XLOOKUP(B1151,products[productID],products[categoryID],"Not found",0)</f>
        <v>3</v>
      </c>
      <c r="G1151" t="str">
        <f>_xlfn.XLOOKUP(F1151,categories[categoryID],categories[categoryName],"not found",0)</f>
        <v>Confections</v>
      </c>
      <c r="H1151" s="4">
        <f>Table8[[#This Row],[Unit_price]]*Table8[[#This Row],[Quantity_sold]]</f>
        <v>142.5</v>
      </c>
      <c r="I1151" t="str">
        <f>_xlfn.XLOOKUP(Table8[[#This Row],[orderId]],orders[orderID],orders[customerID],"not seen",0)</f>
        <v>GOURL</v>
      </c>
      <c r="J1151">
        <f>_xlfn.XLOOKUP(Table8[[#This Row],[orderId]],orders[orderID],orders[employeeID],"not found",0)</f>
        <v>4</v>
      </c>
      <c r="K1151" t="str">
        <f>_xlfn.XLOOKUP(Table8[[#This Row],[Employee_id]],employees[employeeID],employees[employeeName],"Not found",0)</f>
        <v>Margaret Peacock</v>
      </c>
      <c r="L1151" s="1">
        <f>_xlfn.XLOOKUP(Table8[[#This Row],[orderId]],orders[orderID],orders[orderDate],"not found",0)</f>
        <v>41911</v>
      </c>
      <c r="M1151" s="1">
        <f>VLOOKUP(Table8[[#This Row],[orderId]],orders[],6,0)</f>
        <v>41915</v>
      </c>
      <c r="N1151">
        <f>Table8[[#This Row],[Shipped date]]-Table8[[#This Row],[order_date]]</f>
        <v>4</v>
      </c>
    </row>
    <row r="1152" spans="1:14" x14ac:dyDescent="0.35">
      <c r="A1152" s="2">
        <v>10686</v>
      </c>
      <c r="B1152" s="11">
        <v>17</v>
      </c>
      <c r="C1152" s="5">
        <v>39</v>
      </c>
      <c r="D1152" s="8">
        <v>30</v>
      </c>
      <c r="E1152" s="2" t="str">
        <f>_xlfn.XLOOKUP(B1152,products[productID],products[productName],"Not available",0)</f>
        <v>Alice Mutton</v>
      </c>
      <c r="F1152">
        <f>_xlfn.XLOOKUP(B1152,products[productID],products[categoryID],"Not found",0)</f>
        <v>6</v>
      </c>
      <c r="G1152" t="str">
        <f>_xlfn.XLOOKUP(F1152,categories[categoryID],categories[categoryName],"not found",0)</f>
        <v>Meat &amp; Poultry</v>
      </c>
      <c r="H1152" s="4">
        <f>Table8[[#This Row],[Unit_price]]*Table8[[#This Row],[Quantity_sold]]</f>
        <v>1170</v>
      </c>
      <c r="I1152" t="str">
        <f>_xlfn.XLOOKUP(Table8[[#This Row],[orderId]],orders[orderID],orders[customerID],"not seen",0)</f>
        <v>PICCO</v>
      </c>
      <c r="J1152">
        <f>_xlfn.XLOOKUP(Table8[[#This Row],[orderId]],orders[orderID],orders[employeeID],"not found",0)</f>
        <v>2</v>
      </c>
      <c r="K1152" t="str">
        <f>_xlfn.XLOOKUP(Table8[[#This Row],[Employee_id]],employees[employeeID],employees[employeeName],"Not found",0)</f>
        <v>Andrew Fuller</v>
      </c>
      <c r="L1152" s="1">
        <f>_xlfn.XLOOKUP(Table8[[#This Row],[orderId]],orders[orderID],orders[orderDate],"not found",0)</f>
        <v>41912</v>
      </c>
      <c r="M1152" s="1">
        <f>VLOOKUP(Table8[[#This Row],[orderId]],orders[],6,0)</f>
        <v>41920</v>
      </c>
      <c r="N1152">
        <f>Table8[[#This Row],[Shipped date]]-Table8[[#This Row],[order_date]]</f>
        <v>8</v>
      </c>
    </row>
    <row r="1153" spans="1:14" x14ac:dyDescent="0.35">
      <c r="A1153" s="3">
        <v>10686</v>
      </c>
      <c r="B1153" s="12">
        <v>26</v>
      </c>
      <c r="C1153" s="6">
        <v>31.23</v>
      </c>
      <c r="D1153" s="9">
        <v>15</v>
      </c>
      <c r="E1153" s="2" t="str">
        <f>_xlfn.XLOOKUP(B1153,products[productID],products[productName],"Not available",0)</f>
        <v>Gumbär Gummibärchen</v>
      </c>
      <c r="F1153">
        <f>_xlfn.XLOOKUP(B1153,products[productID],products[categoryID],"Not found",0)</f>
        <v>3</v>
      </c>
      <c r="G1153" t="str">
        <f>_xlfn.XLOOKUP(F1153,categories[categoryID],categories[categoryName],"not found",0)</f>
        <v>Confections</v>
      </c>
      <c r="H1153" s="4">
        <f>Table8[[#This Row],[Unit_price]]*Table8[[#This Row],[Quantity_sold]]</f>
        <v>468.45</v>
      </c>
      <c r="I1153" t="str">
        <f>_xlfn.XLOOKUP(Table8[[#This Row],[orderId]],orders[orderID],orders[customerID],"not seen",0)</f>
        <v>PICCO</v>
      </c>
      <c r="J1153">
        <f>_xlfn.XLOOKUP(Table8[[#This Row],[orderId]],orders[orderID],orders[employeeID],"not found",0)</f>
        <v>2</v>
      </c>
      <c r="K1153" t="str">
        <f>_xlfn.XLOOKUP(Table8[[#This Row],[Employee_id]],employees[employeeID],employees[employeeName],"Not found",0)</f>
        <v>Andrew Fuller</v>
      </c>
      <c r="L1153" s="1">
        <f>_xlfn.XLOOKUP(Table8[[#This Row],[orderId]],orders[orderID],orders[orderDate],"not found",0)</f>
        <v>41912</v>
      </c>
      <c r="M1153" s="1">
        <f>VLOOKUP(Table8[[#This Row],[orderId]],orders[],6,0)</f>
        <v>41920</v>
      </c>
      <c r="N1153">
        <f>Table8[[#This Row],[Shipped date]]-Table8[[#This Row],[order_date]]</f>
        <v>8</v>
      </c>
    </row>
    <row r="1154" spans="1:14" x14ac:dyDescent="0.35">
      <c r="A1154" s="2">
        <v>10687</v>
      </c>
      <c r="B1154" s="11">
        <v>9</v>
      </c>
      <c r="C1154" s="5">
        <v>97</v>
      </c>
      <c r="D1154" s="8">
        <v>50</v>
      </c>
      <c r="E1154" s="2" t="str">
        <f>_xlfn.XLOOKUP(B1154,products[productID],products[productName],"Not available",0)</f>
        <v>Mishi Kobe Niku</v>
      </c>
      <c r="F1154">
        <f>_xlfn.XLOOKUP(B1154,products[productID],products[categoryID],"Not found",0)</f>
        <v>6</v>
      </c>
      <c r="G1154" t="str">
        <f>_xlfn.XLOOKUP(F1154,categories[categoryID],categories[categoryName],"not found",0)</f>
        <v>Meat &amp; Poultry</v>
      </c>
      <c r="H1154" s="4">
        <f>Table8[[#This Row],[Unit_price]]*Table8[[#This Row],[Quantity_sold]]</f>
        <v>4850</v>
      </c>
      <c r="I1154" t="str">
        <f>_xlfn.XLOOKUP(Table8[[#This Row],[orderId]],orders[orderID],orders[customerID],"not seen",0)</f>
        <v>HUNGO</v>
      </c>
      <c r="J1154">
        <f>_xlfn.XLOOKUP(Table8[[#This Row],[orderId]],orders[orderID],orders[employeeID],"not found",0)</f>
        <v>9</v>
      </c>
      <c r="K1154" t="str">
        <f>_xlfn.XLOOKUP(Table8[[#This Row],[Employee_id]],employees[employeeID],employees[employeeName],"Not found",0)</f>
        <v>Anne Dodsworth</v>
      </c>
      <c r="L1154" s="1">
        <f>_xlfn.XLOOKUP(Table8[[#This Row],[orderId]],orders[orderID],orders[orderDate],"not found",0)</f>
        <v>41912</v>
      </c>
      <c r="M1154" s="1">
        <f>VLOOKUP(Table8[[#This Row],[orderId]],orders[],6,0)</f>
        <v>41942</v>
      </c>
      <c r="N1154">
        <f>Table8[[#This Row],[Shipped date]]-Table8[[#This Row],[order_date]]</f>
        <v>30</v>
      </c>
    </row>
    <row r="1155" spans="1:14" x14ac:dyDescent="0.35">
      <c r="A1155" s="3">
        <v>10687</v>
      </c>
      <c r="B1155" s="12">
        <v>29</v>
      </c>
      <c r="C1155" s="6">
        <v>123.79</v>
      </c>
      <c r="D1155" s="9">
        <v>10</v>
      </c>
      <c r="E1155" s="2" t="str">
        <f>_xlfn.XLOOKUP(B1155,products[productID],products[productName],"Not available",0)</f>
        <v>Thüringer Rostbratwurst</v>
      </c>
      <c r="F1155">
        <f>_xlfn.XLOOKUP(B1155,products[productID],products[categoryID],"Not found",0)</f>
        <v>6</v>
      </c>
      <c r="G1155" t="str">
        <f>_xlfn.XLOOKUP(F1155,categories[categoryID],categories[categoryName],"not found",0)</f>
        <v>Meat &amp; Poultry</v>
      </c>
      <c r="H1155" s="4">
        <f>Table8[[#This Row],[Unit_price]]*Table8[[#This Row],[Quantity_sold]]</f>
        <v>1237.9000000000001</v>
      </c>
      <c r="I1155" t="str">
        <f>_xlfn.XLOOKUP(Table8[[#This Row],[orderId]],orders[orderID],orders[customerID],"not seen",0)</f>
        <v>HUNGO</v>
      </c>
      <c r="J1155">
        <f>_xlfn.XLOOKUP(Table8[[#This Row],[orderId]],orders[orderID],orders[employeeID],"not found",0)</f>
        <v>9</v>
      </c>
      <c r="K1155" t="str">
        <f>_xlfn.XLOOKUP(Table8[[#This Row],[Employee_id]],employees[employeeID],employees[employeeName],"Not found",0)</f>
        <v>Anne Dodsworth</v>
      </c>
      <c r="L1155" s="1">
        <f>_xlfn.XLOOKUP(Table8[[#This Row],[orderId]],orders[orderID],orders[orderDate],"not found",0)</f>
        <v>41912</v>
      </c>
      <c r="M1155" s="1">
        <f>VLOOKUP(Table8[[#This Row],[orderId]],orders[],6,0)</f>
        <v>41942</v>
      </c>
      <c r="N1155">
        <f>Table8[[#This Row],[Shipped date]]-Table8[[#This Row],[order_date]]</f>
        <v>30</v>
      </c>
    </row>
    <row r="1156" spans="1:14" x14ac:dyDescent="0.35">
      <c r="A1156" s="2">
        <v>10687</v>
      </c>
      <c r="B1156" s="11">
        <v>36</v>
      </c>
      <c r="C1156" s="5">
        <v>19</v>
      </c>
      <c r="D1156" s="8">
        <v>6</v>
      </c>
      <c r="E1156" s="2" t="str">
        <f>_xlfn.XLOOKUP(B1156,products[productID],products[productName],"Not available",0)</f>
        <v>Inlagd Sill</v>
      </c>
      <c r="F1156">
        <f>_xlfn.XLOOKUP(B1156,products[productID],products[categoryID],"Not found",0)</f>
        <v>8</v>
      </c>
      <c r="G1156" t="str">
        <f>_xlfn.XLOOKUP(F1156,categories[categoryID],categories[categoryName],"not found",0)</f>
        <v>Seafood</v>
      </c>
      <c r="H1156" s="4">
        <f>Table8[[#This Row],[Unit_price]]*Table8[[#This Row],[Quantity_sold]]</f>
        <v>114</v>
      </c>
      <c r="I1156" t="str">
        <f>_xlfn.XLOOKUP(Table8[[#This Row],[orderId]],orders[orderID],orders[customerID],"not seen",0)</f>
        <v>HUNGO</v>
      </c>
      <c r="J1156">
        <f>_xlfn.XLOOKUP(Table8[[#This Row],[orderId]],orders[orderID],orders[employeeID],"not found",0)</f>
        <v>9</v>
      </c>
      <c r="K1156" t="str">
        <f>_xlfn.XLOOKUP(Table8[[#This Row],[Employee_id]],employees[employeeID],employees[employeeName],"Not found",0)</f>
        <v>Anne Dodsworth</v>
      </c>
      <c r="L1156" s="1">
        <f>_xlfn.XLOOKUP(Table8[[#This Row],[orderId]],orders[orderID],orders[orderDate],"not found",0)</f>
        <v>41912</v>
      </c>
      <c r="M1156" s="1">
        <f>VLOOKUP(Table8[[#This Row],[orderId]],orders[],6,0)</f>
        <v>41942</v>
      </c>
      <c r="N1156">
        <f>Table8[[#This Row],[Shipped date]]-Table8[[#This Row],[order_date]]</f>
        <v>30</v>
      </c>
    </row>
    <row r="1157" spans="1:14" x14ac:dyDescent="0.35">
      <c r="A1157" s="3">
        <v>10688</v>
      </c>
      <c r="B1157" s="12">
        <v>10</v>
      </c>
      <c r="C1157" s="6">
        <v>31</v>
      </c>
      <c r="D1157" s="9">
        <v>18</v>
      </c>
      <c r="E1157" s="2" t="str">
        <f>_xlfn.XLOOKUP(B1157,products[productID],products[productName],"Not available",0)</f>
        <v>Ikura</v>
      </c>
      <c r="F1157">
        <f>_xlfn.XLOOKUP(B1157,products[productID],products[categoryID],"Not found",0)</f>
        <v>8</v>
      </c>
      <c r="G1157" t="str">
        <f>_xlfn.XLOOKUP(F1157,categories[categoryID],categories[categoryName],"not found",0)</f>
        <v>Seafood</v>
      </c>
      <c r="H1157" s="4">
        <f>Table8[[#This Row],[Unit_price]]*Table8[[#This Row],[Quantity_sold]]</f>
        <v>558</v>
      </c>
      <c r="I1157" t="str">
        <f>_xlfn.XLOOKUP(Table8[[#This Row],[orderId]],orders[orderID],orders[customerID],"not seen",0)</f>
        <v>VAFFE</v>
      </c>
      <c r="J1157">
        <f>_xlfn.XLOOKUP(Table8[[#This Row],[orderId]],orders[orderID],orders[employeeID],"not found",0)</f>
        <v>4</v>
      </c>
      <c r="K1157" t="str">
        <f>_xlfn.XLOOKUP(Table8[[#This Row],[Employee_id]],employees[employeeID],employees[employeeName],"Not found",0)</f>
        <v>Margaret Peacock</v>
      </c>
      <c r="L1157" s="1">
        <f>_xlfn.XLOOKUP(Table8[[#This Row],[orderId]],orders[orderID],orders[orderDate],"not found",0)</f>
        <v>41913</v>
      </c>
      <c r="M1157" s="1">
        <f>VLOOKUP(Table8[[#This Row],[orderId]],orders[],6,0)</f>
        <v>41919</v>
      </c>
      <c r="N1157">
        <f>Table8[[#This Row],[Shipped date]]-Table8[[#This Row],[order_date]]</f>
        <v>6</v>
      </c>
    </row>
    <row r="1158" spans="1:14" x14ac:dyDescent="0.35">
      <c r="A1158" s="2">
        <v>10688</v>
      </c>
      <c r="B1158" s="11">
        <v>28</v>
      </c>
      <c r="C1158" s="5">
        <v>45.6</v>
      </c>
      <c r="D1158" s="8">
        <v>60</v>
      </c>
      <c r="E1158" s="2" t="str">
        <f>_xlfn.XLOOKUP(B1158,products[productID],products[productName],"Not available",0)</f>
        <v>Rössle Sauerkraut</v>
      </c>
      <c r="F1158">
        <f>_xlfn.XLOOKUP(B1158,products[productID],products[categoryID],"Not found",0)</f>
        <v>7</v>
      </c>
      <c r="G1158" t="str">
        <f>_xlfn.XLOOKUP(F1158,categories[categoryID],categories[categoryName],"not found",0)</f>
        <v>Produce</v>
      </c>
      <c r="H1158" s="4">
        <f>Table8[[#This Row],[Unit_price]]*Table8[[#This Row],[Quantity_sold]]</f>
        <v>2736</v>
      </c>
      <c r="I1158" t="str">
        <f>_xlfn.XLOOKUP(Table8[[#This Row],[orderId]],orders[orderID],orders[customerID],"not seen",0)</f>
        <v>VAFFE</v>
      </c>
      <c r="J1158">
        <f>_xlfn.XLOOKUP(Table8[[#This Row],[orderId]],orders[orderID],orders[employeeID],"not found",0)</f>
        <v>4</v>
      </c>
      <c r="K1158" t="str">
        <f>_xlfn.XLOOKUP(Table8[[#This Row],[Employee_id]],employees[employeeID],employees[employeeName],"Not found",0)</f>
        <v>Margaret Peacock</v>
      </c>
      <c r="L1158" s="1">
        <f>_xlfn.XLOOKUP(Table8[[#This Row],[orderId]],orders[orderID],orders[orderDate],"not found",0)</f>
        <v>41913</v>
      </c>
      <c r="M1158" s="1">
        <f>VLOOKUP(Table8[[#This Row],[orderId]],orders[],6,0)</f>
        <v>41919</v>
      </c>
      <c r="N1158">
        <f>Table8[[#This Row],[Shipped date]]-Table8[[#This Row],[order_date]]</f>
        <v>6</v>
      </c>
    </row>
    <row r="1159" spans="1:14" x14ac:dyDescent="0.35">
      <c r="A1159" s="3">
        <v>10688</v>
      </c>
      <c r="B1159" s="12">
        <v>34</v>
      </c>
      <c r="C1159" s="6">
        <v>14</v>
      </c>
      <c r="D1159" s="9">
        <v>14</v>
      </c>
      <c r="E1159" s="2" t="str">
        <f>_xlfn.XLOOKUP(B1159,products[productID],products[productName],"Not available",0)</f>
        <v>Sasquatch Ale</v>
      </c>
      <c r="F1159">
        <f>_xlfn.XLOOKUP(B1159,products[productID],products[categoryID],"Not found",0)</f>
        <v>1</v>
      </c>
      <c r="G1159" t="str">
        <f>_xlfn.XLOOKUP(F1159,categories[categoryID],categories[categoryName],"not found",0)</f>
        <v>Beverages</v>
      </c>
      <c r="H1159" s="4">
        <f>Table8[[#This Row],[Unit_price]]*Table8[[#This Row],[Quantity_sold]]</f>
        <v>196</v>
      </c>
      <c r="I1159" t="str">
        <f>_xlfn.XLOOKUP(Table8[[#This Row],[orderId]],orders[orderID],orders[customerID],"not seen",0)</f>
        <v>VAFFE</v>
      </c>
      <c r="J1159">
        <f>_xlfn.XLOOKUP(Table8[[#This Row],[orderId]],orders[orderID],orders[employeeID],"not found",0)</f>
        <v>4</v>
      </c>
      <c r="K1159" t="str">
        <f>_xlfn.XLOOKUP(Table8[[#This Row],[Employee_id]],employees[employeeID],employees[employeeName],"Not found",0)</f>
        <v>Margaret Peacock</v>
      </c>
      <c r="L1159" s="1">
        <f>_xlfn.XLOOKUP(Table8[[#This Row],[orderId]],orders[orderID],orders[orderDate],"not found",0)</f>
        <v>41913</v>
      </c>
      <c r="M1159" s="1">
        <f>VLOOKUP(Table8[[#This Row],[orderId]],orders[],6,0)</f>
        <v>41919</v>
      </c>
      <c r="N1159">
        <f>Table8[[#This Row],[Shipped date]]-Table8[[#This Row],[order_date]]</f>
        <v>6</v>
      </c>
    </row>
    <row r="1160" spans="1:14" x14ac:dyDescent="0.35">
      <c r="A1160" s="2">
        <v>10689</v>
      </c>
      <c r="B1160" s="11">
        <v>1</v>
      </c>
      <c r="C1160" s="5">
        <v>18</v>
      </c>
      <c r="D1160" s="8">
        <v>35</v>
      </c>
      <c r="E1160" s="2" t="str">
        <f>_xlfn.XLOOKUP(B1160,products[productID],products[productName],"Not available",0)</f>
        <v>Chai</v>
      </c>
      <c r="F1160">
        <f>_xlfn.XLOOKUP(B1160,products[productID],products[categoryID],"Not found",0)</f>
        <v>1</v>
      </c>
      <c r="G1160" t="str">
        <f>_xlfn.XLOOKUP(F1160,categories[categoryID],categories[categoryName],"not found",0)</f>
        <v>Beverages</v>
      </c>
      <c r="H1160" s="4">
        <f>Table8[[#This Row],[Unit_price]]*Table8[[#This Row],[Quantity_sold]]</f>
        <v>630</v>
      </c>
      <c r="I1160" t="str">
        <f>_xlfn.XLOOKUP(Table8[[#This Row],[orderId]],orders[orderID],orders[customerID],"not seen",0)</f>
        <v>BERGS</v>
      </c>
      <c r="J1160">
        <f>_xlfn.XLOOKUP(Table8[[#This Row],[orderId]],orders[orderID],orders[employeeID],"not found",0)</f>
        <v>1</v>
      </c>
      <c r="K1160" t="str">
        <f>_xlfn.XLOOKUP(Table8[[#This Row],[Employee_id]],employees[employeeID],employees[employeeName],"Not found",0)</f>
        <v>Nancy Davolio</v>
      </c>
      <c r="L1160" s="1">
        <f>_xlfn.XLOOKUP(Table8[[#This Row],[orderId]],orders[orderID],orders[orderDate],"not found",0)</f>
        <v>41913</v>
      </c>
      <c r="M1160" s="1">
        <f>VLOOKUP(Table8[[#This Row],[orderId]],orders[],6,0)</f>
        <v>41919</v>
      </c>
      <c r="N1160">
        <f>Table8[[#This Row],[Shipped date]]-Table8[[#This Row],[order_date]]</f>
        <v>6</v>
      </c>
    </row>
    <row r="1161" spans="1:14" x14ac:dyDescent="0.35">
      <c r="A1161" s="3">
        <v>10690</v>
      </c>
      <c r="B1161" s="12">
        <v>56</v>
      </c>
      <c r="C1161" s="6">
        <v>38</v>
      </c>
      <c r="D1161" s="9">
        <v>20</v>
      </c>
      <c r="E1161" s="2" t="str">
        <f>_xlfn.XLOOKUP(B1161,products[productID],products[productName],"Not available",0)</f>
        <v>Gnocchi di nonna Alice</v>
      </c>
      <c r="F1161">
        <f>_xlfn.XLOOKUP(B1161,products[productID],products[categoryID],"Not found",0)</f>
        <v>5</v>
      </c>
      <c r="G1161" t="str">
        <f>_xlfn.XLOOKUP(F1161,categories[categoryID],categories[categoryName],"not found",0)</f>
        <v>Grains &amp; Cereals</v>
      </c>
      <c r="H1161" s="4">
        <f>Table8[[#This Row],[Unit_price]]*Table8[[#This Row],[Quantity_sold]]</f>
        <v>760</v>
      </c>
      <c r="I1161" t="str">
        <f>_xlfn.XLOOKUP(Table8[[#This Row],[orderId]],orders[orderID],orders[customerID],"not seen",0)</f>
        <v>HANAR</v>
      </c>
      <c r="J1161">
        <f>_xlfn.XLOOKUP(Table8[[#This Row],[orderId]],orders[orderID],orders[employeeID],"not found",0)</f>
        <v>1</v>
      </c>
      <c r="K1161" t="str">
        <f>_xlfn.XLOOKUP(Table8[[#This Row],[Employee_id]],employees[employeeID],employees[employeeName],"Not found",0)</f>
        <v>Nancy Davolio</v>
      </c>
      <c r="L1161" s="1">
        <f>_xlfn.XLOOKUP(Table8[[#This Row],[orderId]],orders[orderID],orders[orderDate],"not found",0)</f>
        <v>41914</v>
      </c>
      <c r="M1161" s="1">
        <f>VLOOKUP(Table8[[#This Row],[orderId]],orders[],6,0)</f>
        <v>41915</v>
      </c>
      <c r="N1161">
        <f>Table8[[#This Row],[Shipped date]]-Table8[[#This Row],[order_date]]</f>
        <v>1</v>
      </c>
    </row>
    <row r="1162" spans="1:14" x14ac:dyDescent="0.35">
      <c r="A1162" s="2">
        <v>10690</v>
      </c>
      <c r="B1162" s="11">
        <v>77</v>
      </c>
      <c r="C1162" s="5">
        <v>13</v>
      </c>
      <c r="D1162" s="8">
        <v>30</v>
      </c>
      <c r="E1162" s="2" t="str">
        <f>_xlfn.XLOOKUP(B1162,products[productID],products[productName],"Not available",0)</f>
        <v>Original Frankfurter Grüne Soße</v>
      </c>
      <c r="F1162">
        <f>_xlfn.XLOOKUP(B1162,products[productID],products[categoryID],"Not found",0)</f>
        <v>2</v>
      </c>
      <c r="G1162" t="str">
        <f>_xlfn.XLOOKUP(F1162,categories[categoryID],categories[categoryName],"not found",0)</f>
        <v>Condiments</v>
      </c>
      <c r="H1162" s="4">
        <f>Table8[[#This Row],[Unit_price]]*Table8[[#This Row],[Quantity_sold]]</f>
        <v>390</v>
      </c>
      <c r="I1162" t="str">
        <f>_xlfn.XLOOKUP(Table8[[#This Row],[orderId]],orders[orderID],orders[customerID],"not seen",0)</f>
        <v>HANAR</v>
      </c>
      <c r="J1162">
        <f>_xlfn.XLOOKUP(Table8[[#This Row],[orderId]],orders[orderID],orders[employeeID],"not found",0)</f>
        <v>1</v>
      </c>
      <c r="K1162" t="str">
        <f>_xlfn.XLOOKUP(Table8[[#This Row],[Employee_id]],employees[employeeID],employees[employeeName],"Not found",0)</f>
        <v>Nancy Davolio</v>
      </c>
      <c r="L1162" s="1">
        <f>_xlfn.XLOOKUP(Table8[[#This Row],[orderId]],orders[orderID],orders[orderDate],"not found",0)</f>
        <v>41914</v>
      </c>
      <c r="M1162" s="1">
        <f>VLOOKUP(Table8[[#This Row],[orderId]],orders[],6,0)</f>
        <v>41915</v>
      </c>
      <c r="N1162">
        <f>Table8[[#This Row],[Shipped date]]-Table8[[#This Row],[order_date]]</f>
        <v>1</v>
      </c>
    </row>
    <row r="1163" spans="1:14" x14ac:dyDescent="0.35">
      <c r="A1163" s="3">
        <v>10691</v>
      </c>
      <c r="B1163" s="12">
        <v>1</v>
      </c>
      <c r="C1163" s="6">
        <v>18</v>
      </c>
      <c r="D1163" s="9">
        <v>30</v>
      </c>
      <c r="E1163" s="2" t="str">
        <f>_xlfn.XLOOKUP(B1163,products[productID],products[productName],"Not available",0)</f>
        <v>Chai</v>
      </c>
      <c r="F1163">
        <f>_xlfn.XLOOKUP(B1163,products[productID],products[categoryID],"Not found",0)</f>
        <v>1</v>
      </c>
      <c r="G1163" t="str">
        <f>_xlfn.XLOOKUP(F1163,categories[categoryID],categories[categoryName],"not found",0)</f>
        <v>Beverages</v>
      </c>
      <c r="H1163" s="4">
        <f>Table8[[#This Row],[Unit_price]]*Table8[[#This Row],[Quantity_sold]]</f>
        <v>540</v>
      </c>
      <c r="I1163" t="str">
        <f>_xlfn.XLOOKUP(Table8[[#This Row],[orderId]],orders[orderID],orders[customerID],"not seen",0)</f>
        <v>QUICK</v>
      </c>
      <c r="J1163">
        <f>_xlfn.XLOOKUP(Table8[[#This Row],[orderId]],orders[orderID],orders[employeeID],"not found",0)</f>
        <v>2</v>
      </c>
      <c r="K1163" t="str">
        <f>_xlfn.XLOOKUP(Table8[[#This Row],[Employee_id]],employees[employeeID],employees[employeeName],"Not found",0)</f>
        <v>Andrew Fuller</v>
      </c>
      <c r="L1163" s="1">
        <f>_xlfn.XLOOKUP(Table8[[#This Row],[orderId]],orders[orderID],orders[orderDate],"not found",0)</f>
        <v>41915</v>
      </c>
      <c r="M1163" s="1">
        <f>VLOOKUP(Table8[[#This Row],[orderId]],orders[],6,0)</f>
        <v>41934</v>
      </c>
      <c r="N1163">
        <f>Table8[[#This Row],[Shipped date]]-Table8[[#This Row],[order_date]]</f>
        <v>19</v>
      </c>
    </row>
    <row r="1164" spans="1:14" x14ac:dyDescent="0.35">
      <c r="A1164" s="2">
        <v>10691</v>
      </c>
      <c r="B1164" s="11">
        <v>29</v>
      </c>
      <c r="C1164" s="5">
        <v>123.79</v>
      </c>
      <c r="D1164" s="8">
        <v>40</v>
      </c>
      <c r="E1164" s="2" t="str">
        <f>_xlfn.XLOOKUP(B1164,products[productID],products[productName],"Not available",0)</f>
        <v>Thüringer Rostbratwurst</v>
      </c>
      <c r="F1164">
        <f>_xlfn.XLOOKUP(B1164,products[productID],products[categoryID],"Not found",0)</f>
        <v>6</v>
      </c>
      <c r="G1164" t="str">
        <f>_xlfn.XLOOKUP(F1164,categories[categoryID],categories[categoryName],"not found",0)</f>
        <v>Meat &amp; Poultry</v>
      </c>
      <c r="H1164" s="4">
        <f>Table8[[#This Row],[Unit_price]]*Table8[[#This Row],[Quantity_sold]]</f>
        <v>4951.6000000000004</v>
      </c>
      <c r="I1164" t="str">
        <f>_xlfn.XLOOKUP(Table8[[#This Row],[orderId]],orders[orderID],orders[customerID],"not seen",0)</f>
        <v>QUICK</v>
      </c>
      <c r="J1164">
        <f>_xlfn.XLOOKUP(Table8[[#This Row],[orderId]],orders[orderID],orders[employeeID],"not found",0)</f>
        <v>2</v>
      </c>
      <c r="K1164" t="str">
        <f>_xlfn.XLOOKUP(Table8[[#This Row],[Employee_id]],employees[employeeID],employees[employeeName],"Not found",0)</f>
        <v>Andrew Fuller</v>
      </c>
      <c r="L1164" s="1">
        <f>_xlfn.XLOOKUP(Table8[[#This Row],[orderId]],orders[orderID],orders[orderDate],"not found",0)</f>
        <v>41915</v>
      </c>
      <c r="M1164" s="1">
        <f>VLOOKUP(Table8[[#This Row],[orderId]],orders[],6,0)</f>
        <v>41934</v>
      </c>
      <c r="N1164">
        <f>Table8[[#This Row],[Shipped date]]-Table8[[#This Row],[order_date]]</f>
        <v>19</v>
      </c>
    </row>
    <row r="1165" spans="1:14" x14ac:dyDescent="0.35">
      <c r="A1165" s="3">
        <v>10691</v>
      </c>
      <c r="B1165" s="12">
        <v>43</v>
      </c>
      <c r="C1165" s="6">
        <v>46</v>
      </c>
      <c r="D1165" s="9">
        <v>40</v>
      </c>
      <c r="E1165" s="2" t="str">
        <f>_xlfn.XLOOKUP(B1165,products[productID],products[productName],"Not available",0)</f>
        <v>Ipoh Coffee</v>
      </c>
      <c r="F1165">
        <f>_xlfn.XLOOKUP(B1165,products[productID],products[categoryID],"Not found",0)</f>
        <v>1</v>
      </c>
      <c r="G1165" t="str">
        <f>_xlfn.XLOOKUP(F1165,categories[categoryID],categories[categoryName],"not found",0)</f>
        <v>Beverages</v>
      </c>
      <c r="H1165" s="4">
        <f>Table8[[#This Row],[Unit_price]]*Table8[[#This Row],[Quantity_sold]]</f>
        <v>1840</v>
      </c>
      <c r="I1165" t="str">
        <f>_xlfn.XLOOKUP(Table8[[#This Row],[orderId]],orders[orderID],orders[customerID],"not seen",0)</f>
        <v>QUICK</v>
      </c>
      <c r="J1165">
        <f>_xlfn.XLOOKUP(Table8[[#This Row],[orderId]],orders[orderID],orders[employeeID],"not found",0)</f>
        <v>2</v>
      </c>
      <c r="K1165" t="str">
        <f>_xlfn.XLOOKUP(Table8[[#This Row],[Employee_id]],employees[employeeID],employees[employeeName],"Not found",0)</f>
        <v>Andrew Fuller</v>
      </c>
      <c r="L1165" s="1">
        <f>_xlfn.XLOOKUP(Table8[[#This Row],[orderId]],orders[orderID],orders[orderDate],"not found",0)</f>
        <v>41915</v>
      </c>
      <c r="M1165" s="1">
        <f>VLOOKUP(Table8[[#This Row],[orderId]],orders[],6,0)</f>
        <v>41934</v>
      </c>
      <c r="N1165">
        <f>Table8[[#This Row],[Shipped date]]-Table8[[#This Row],[order_date]]</f>
        <v>19</v>
      </c>
    </row>
    <row r="1166" spans="1:14" x14ac:dyDescent="0.35">
      <c r="A1166" s="2">
        <v>10691</v>
      </c>
      <c r="B1166" s="11">
        <v>44</v>
      </c>
      <c r="C1166" s="5">
        <v>19.45</v>
      </c>
      <c r="D1166" s="8">
        <v>24</v>
      </c>
      <c r="E1166" s="2" t="str">
        <f>_xlfn.XLOOKUP(B1166,products[productID],products[productName],"Not available",0)</f>
        <v>Gula Malacca</v>
      </c>
      <c r="F1166">
        <f>_xlfn.XLOOKUP(B1166,products[productID],products[categoryID],"Not found",0)</f>
        <v>2</v>
      </c>
      <c r="G1166" t="str">
        <f>_xlfn.XLOOKUP(F1166,categories[categoryID],categories[categoryName],"not found",0)</f>
        <v>Condiments</v>
      </c>
      <c r="H1166" s="4">
        <f>Table8[[#This Row],[Unit_price]]*Table8[[#This Row],[Quantity_sold]]</f>
        <v>466.79999999999995</v>
      </c>
      <c r="I1166" t="str">
        <f>_xlfn.XLOOKUP(Table8[[#This Row],[orderId]],orders[orderID],orders[customerID],"not seen",0)</f>
        <v>QUICK</v>
      </c>
      <c r="J1166">
        <f>_xlfn.XLOOKUP(Table8[[#This Row],[orderId]],orders[orderID],orders[employeeID],"not found",0)</f>
        <v>2</v>
      </c>
      <c r="K1166" t="str">
        <f>_xlfn.XLOOKUP(Table8[[#This Row],[Employee_id]],employees[employeeID],employees[employeeName],"Not found",0)</f>
        <v>Andrew Fuller</v>
      </c>
      <c r="L1166" s="1">
        <f>_xlfn.XLOOKUP(Table8[[#This Row],[orderId]],orders[orderID],orders[orderDate],"not found",0)</f>
        <v>41915</v>
      </c>
      <c r="M1166" s="1">
        <f>VLOOKUP(Table8[[#This Row],[orderId]],orders[],6,0)</f>
        <v>41934</v>
      </c>
      <c r="N1166">
        <f>Table8[[#This Row],[Shipped date]]-Table8[[#This Row],[order_date]]</f>
        <v>19</v>
      </c>
    </row>
    <row r="1167" spans="1:14" x14ac:dyDescent="0.35">
      <c r="A1167" s="3">
        <v>10691</v>
      </c>
      <c r="B1167" s="12">
        <v>62</v>
      </c>
      <c r="C1167" s="6">
        <v>49.3</v>
      </c>
      <c r="D1167" s="9">
        <v>48</v>
      </c>
      <c r="E1167" s="2" t="str">
        <f>_xlfn.XLOOKUP(B1167,products[productID],products[productName],"Not available",0)</f>
        <v>Tarte au sucre</v>
      </c>
      <c r="F1167">
        <f>_xlfn.XLOOKUP(B1167,products[productID],products[categoryID],"Not found",0)</f>
        <v>3</v>
      </c>
      <c r="G1167" t="str">
        <f>_xlfn.XLOOKUP(F1167,categories[categoryID],categories[categoryName],"not found",0)</f>
        <v>Confections</v>
      </c>
      <c r="H1167" s="4">
        <f>Table8[[#This Row],[Unit_price]]*Table8[[#This Row],[Quantity_sold]]</f>
        <v>2366.3999999999996</v>
      </c>
      <c r="I1167" t="str">
        <f>_xlfn.XLOOKUP(Table8[[#This Row],[orderId]],orders[orderID],orders[customerID],"not seen",0)</f>
        <v>QUICK</v>
      </c>
      <c r="J1167">
        <f>_xlfn.XLOOKUP(Table8[[#This Row],[orderId]],orders[orderID],orders[employeeID],"not found",0)</f>
        <v>2</v>
      </c>
      <c r="K1167" t="str">
        <f>_xlfn.XLOOKUP(Table8[[#This Row],[Employee_id]],employees[employeeID],employees[employeeName],"Not found",0)</f>
        <v>Andrew Fuller</v>
      </c>
      <c r="L1167" s="1">
        <f>_xlfn.XLOOKUP(Table8[[#This Row],[orderId]],orders[orderID],orders[orderDate],"not found",0)</f>
        <v>41915</v>
      </c>
      <c r="M1167" s="1">
        <f>VLOOKUP(Table8[[#This Row],[orderId]],orders[],6,0)</f>
        <v>41934</v>
      </c>
      <c r="N1167">
        <f>Table8[[#This Row],[Shipped date]]-Table8[[#This Row],[order_date]]</f>
        <v>19</v>
      </c>
    </row>
    <row r="1168" spans="1:14" x14ac:dyDescent="0.35">
      <c r="A1168" s="2">
        <v>10692</v>
      </c>
      <c r="B1168" s="11">
        <v>63</v>
      </c>
      <c r="C1168" s="5">
        <v>43.9</v>
      </c>
      <c r="D1168" s="8">
        <v>20</v>
      </c>
      <c r="E1168" s="2" t="str">
        <f>_xlfn.XLOOKUP(B1168,products[productID],products[productName],"Not available",0)</f>
        <v>Vegie-spread</v>
      </c>
      <c r="F1168">
        <f>_xlfn.XLOOKUP(B1168,products[productID],products[categoryID],"Not found",0)</f>
        <v>2</v>
      </c>
      <c r="G1168" t="str">
        <f>_xlfn.XLOOKUP(F1168,categories[categoryID],categories[categoryName],"not found",0)</f>
        <v>Condiments</v>
      </c>
      <c r="H1168" s="4">
        <f>Table8[[#This Row],[Unit_price]]*Table8[[#This Row],[Quantity_sold]]</f>
        <v>878</v>
      </c>
      <c r="I1168" t="str">
        <f>_xlfn.XLOOKUP(Table8[[#This Row],[orderId]],orders[orderID],orders[customerID],"not seen",0)</f>
        <v>ALFKI</v>
      </c>
      <c r="J1168">
        <f>_xlfn.XLOOKUP(Table8[[#This Row],[orderId]],orders[orderID],orders[employeeID],"not found",0)</f>
        <v>4</v>
      </c>
      <c r="K1168" t="str">
        <f>_xlfn.XLOOKUP(Table8[[#This Row],[Employee_id]],employees[employeeID],employees[employeeName],"Not found",0)</f>
        <v>Margaret Peacock</v>
      </c>
      <c r="L1168" s="1">
        <f>_xlfn.XLOOKUP(Table8[[#This Row],[orderId]],orders[orderID],orders[orderDate],"not found",0)</f>
        <v>41915</v>
      </c>
      <c r="M1168" s="1">
        <f>VLOOKUP(Table8[[#This Row],[orderId]],orders[],6,0)</f>
        <v>41925</v>
      </c>
      <c r="N1168">
        <f>Table8[[#This Row],[Shipped date]]-Table8[[#This Row],[order_date]]</f>
        <v>10</v>
      </c>
    </row>
    <row r="1169" spans="1:14" x14ac:dyDescent="0.35">
      <c r="A1169" s="3">
        <v>10693</v>
      </c>
      <c r="B1169" s="12">
        <v>9</v>
      </c>
      <c r="C1169" s="6">
        <v>97</v>
      </c>
      <c r="D1169" s="9">
        <v>6</v>
      </c>
      <c r="E1169" s="2" t="str">
        <f>_xlfn.XLOOKUP(B1169,products[productID],products[productName],"Not available",0)</f>
        <v>Mishi Kobe Niku</v>
      </c>
      <c r="F1169">
        <f>_xlfn.XLOOKUP(B1169,products[productID],products[categoryID],"Not found",0)</f>
        <v>6</v>
      </c>
      <c r="G1169" t="str">
        <f>_xlfn.XLOOKUP(F1169,categories[categoryID],categories[categoryName],"not found",0)</f>
        <v>Meat &amp; Poultry</v>
      </c>
      <c r="H1169" s="4">
        <f>Table8[[#This Row],[Unit_price]]*Table8[[#This Row],[Quantity_sold]]</f>
        <v>582</v>
      </c>
      <c r="I1169" t="str">
        <f>_xlfn.XLOOKUP(Table8[[#This Row],[orderId]],orders[orderID],orders[customerID],"not seen",0)</f>
        <v>WHITC</v>
      </c>
      <c r="J1169">
        <f>_xlfn.XLOOKUP(Table8[[#This Row],[orderId]],orders[orderID],orders[employeeID],"not found",0)</f>
        <v>3</v>
      </c>
      <c r="K1169" t="str">
        <f>_xlfn.XLOOKUP(Table8[[#This Row],[Employee_id]],employees[employeeID],employees[employeeName],"Not found",0)</f>
        <v>Janet Leverling</v>
      </c>
      <c r="L1169" s="1">
        <f>_xlfn.XLOOKUP(Table8[[#This Row],[orderId]],orders[orderID],orders[orderDate],"not found",0)</f>
        <v>41918</v>
      </c>
      <c r="M1169" s="1">
        <f>VLOOKUP(Table8[[#This Row],[orderId]],orders[],6,0)</f>
        <v>41922</v>
      </c>
      <c r="N1169">
        <f>Table8[[#This Row],[Shipped date]]-Table8[[#This Row],[order_date]]</f>
        <v>4</v>
      </c>
    </row>
    <row r="1170" spans="1:14" x14ac:dyDescent="0.35">
      <c r="A1170" s="2">
        <v>10693</v>
      </c>
      <c r="B1170" s="11">
        <v>54</v>
      </c>
      <c r="C1170" s="5">
        <v>7.45</v>
      </c>
      <c r="D1170" s="8">
        <v>60</v>
      </c>
      <c r="E1170" s="2" t="str">
        <f>_xlfn.XLOOKUP(B1170,products[productID],products[productName],"Not available",0)</f>
        <v>Tourtière</v>
      </c>
      <c r="F1170">
        <f>_xlfn.XLOOKUP(B1170,products[productID],products[categoryID],"Not found",0)</f>
        <v>6</v>
      </c>
      <c r="G1170" t="str">
        <f>_xlfn.XLOOKUP(F1170,categories[categoryID],categories[categoryName],"not found",0)</f>
        <v>Meat &amp; Poultry</v>
      </c>
      <c r="H1170" s="4">
        <f>Table8[[#This Row],[Unit_price]]*Table8[[#This Row],[Quantity_sold]]</f>
        <v>447</v>
      </c>
      <c r="I1170" t="str">
        <f>_xlfn.XLOOKUP(Table8[[#This Row],[orderId]],orders[orderID],orders[customerID],"not seen",0)</f>
        <v>WHITC</v>
      </c>
      <c r="J1170">
        <f>_xlfn.XLOOKUP(Table8[[#This Row],[orderId]],orders[orderID],orders[employeeID],"not found",0)</f>
        <v>3</v>
      </c>
      <c r="K1170" t="str">
        <f>_xlfn.XLOOKUP(Table8[[#This Row],[Employee_id]],employees[employeeID],employees[employeeName],"Not found",0)</f>
        <v>Janet Leverling</v>
      </c>
      <c r="L1170" s="1">
        <f>_xlfn.XLOOKUP(Table8[[#This Row],[orderId]],orders[orderID],orders[orderDate],"not found",0)</f>
        <v>41918</v>
      </c>
      <c r="M1170" s="1">
        <f>VLOOKUP(Table8[[#This Row],[orderId]],orders[],6,0)</f>
        <v>41922</v>
      </c>
      <c r="N1170">
        <f>Table8[[#This Row],[Shipped date]]-Table8[[#This Row],[order_date]]</f>
        <v>4</v>
      </c>
    </row>
    <row r="1171" spans="1:14" x14ac:dyDescent="0.35">
      <c r="A1171" s="3">
        <v>10693</v>
      </c>
      <c r="B1171" s="12">
        <v>69</v>
      </c>
      <c r="C1171" s="6">
        <v>36</v>
      </c>
      <c r="D1171" s="9">
        <v>30</v>
      </c>
      <c r="E1171" s="2" t="str">
        <f>_xlfn.XLOOKUP(B1171,products[productID],products[productName],"Not available",0)</f>
        <v>Gudbrandsdalsost</v>
      </c>
      <c r="F1171">
        <f>_xlfn.XLOOKUP(B1171,products[productID],products[categoryID],"Not found",0)</f>
        <v>4</v>
      </c>
      <c r="G1171" t="str">
        <f>_xlfn.XLOOKUP(F1171,categories[categoryID],categories[categoryName],"not found",0)</f>
        <v>Dairy Products</v>
      </c>
      <c r="H1171" s="4">
        <f>Table8[[#This Row],[Unit_price]]*Table8[[#This Row],[Quantity_sold]]</f>
        <v>1080</v>
      </c>
      <c r="I1171" t="str">
        <f>_xlfn.XLOOKUP(Table8[[#This Row],[orderId]],orders[orderID],orders[customerID],"not seen",0)</f>
        <v>WHITC</v>
      </c>
      <c r="J1171">
        <f>_xlfn.XLOOKUP(Table8[[#This Row],[orderId]],orders[orderID],orders[employeeID],"not found",0)</f>
        <v>3</v>
      </c>
      <c r="K1171" t="str">
        <f>_xlfn.XLOOKUP(Table8[[#This Row],[Employee_id]],employees[employeeID],employees[employeeName],"Not found",0)</f>
        <v>Janet Leverling</v>
      </c>
      <c r="L1171" s="1">
        <f>_xlfn.XLOOKUP(Table8[[#This Row],[orderId]],orders[orderID],orders[orderDate],"not found",0)</f>
        <v>41918</v>
      </c>
      <c r="M1171" s="1">
        <f>VLOOKUP(Table8[[#This Row],[orderId]],orders[],6,0)</f>
        <v>41922</v>
      </c>
      <c r="N1171">
        <f>Table8[[#This Row],[Shipped date]]-Table8[[#This Row],[order_date]]</f>
        <v>4</v>
      </c>
    </row>
    <row r="1172" spans="1:14" x14ac:dyDescent="0.35">
      <c r="A1172" s="2">
        <v>10693</v>
      </c>
      <c r="B1172" s="11">
        <v>73</v>
      </c>
      <c r="C1172" s="5">
        <v>15</v>
      </c>
      <c r="D1172" s="8">
        <v>15</v>
      </c>
      <c r="E1172" s="2" t="str">
        <f>_xlfn.XLOOKUP(B1172,products[productID],products[productName],"Not available",0)</f>
        <v>Röd Kaviar</v>
      </c>
      <c r="F1172">
        <f>_xlfn.XLOOKUP(B1172,products[productID],products[categoryID],"Not found",0)</f>
        <v>8</v>
      </c>
      <c r="G1172" t="str">
        <f>_xlfn.XLOOKUP(F1172,categories[categoryID],categories[categoryName],"not found",0)</f>
        <v>Seafood</v>
      </c>
      <c r="H1172" s="4">
        <f>Table8[[#This Row],[Unit_price]]*Table8[[#This Row],[Quantity_sold]]</f>
        <v>225</v>
      </c>
      <c r="I1172" t="str">
        <f>_xlfn.XLOOKUP(Table8[[#This Row],[orderId]],orders[orderID],orders[customerID],"not seen",0)</f>
        <v>WHITC</v>
      </c>
      <c r="J1172">
        <f>_xlfn.XLOOKUP(Table8[[#This Row],[orderId]],orders[orderID],orders[employeeID],"not found",0)</f>
        <v>3</v>
      </c>
      <c r="K1172" t="str">
        <f>_xlfn.XLOOKUP(Table8[[#This Row],[Employee_id]],employees[employeeID],employees[employeeName],"Not found",0)</f>
        <v>Janet Leverling</v>
      </c>
      <c r="L1172" s="1">
        <f>_xlfn.XLOOKUP(Table8[[#This Row],[orderId]],orders[orderID],orders[orderDate],"not found",0)</f>
        <v>41918</v>
      </c>
      <c r="M1172" s="1">
        <f>VLOOKUP(Table8[[#This Row],[orderId]],orders[],6,0)</f>
        <v>41922</v>
      </c>
      <c r="N1172">
        <f>Table8[[#This Row],[Shipped date]]-Table8[[#This Row],[order_date]]</f>
        <v>4</v>
      </c>
    </row>
    <row r="1173" spans="1:14" x14ac:dyDescent="0.35">
      <c r="A1173" s="3">
        <v>10694</v>
      </c>
      <c r="B1173" s="12">
        <v>7</v>
      </c>
      <c r="C1173" s="6">
        <v>30</v>
      </c>
      <c r="D1173" s="9">
        <v>90</v>
      </c>
      <c r="E1173" s="2" t="str">
        <f>_xlfn.XLOOKUP(B1173,products[productID],products[productName],"Not available",0)</f>
        <v>Uncle Bob's Organic Dried Pears</v>
      </c>
      <c r="F1173">
        <f>_xlfn.XLOOKUP(B1173,products[productID],products[categoryID],"Not found",0)</f>
        <v>7</v>
      </c>
      <c r="G1173" t="str">
        <f>_xlfn.XLOOKUP(F1173,categories[categoryID],categories[categoryName],"not found",0)</f>
        <v>Produce</v>
      </c>
      <c r="H1173" s="4">
        <f>Table8[[#This Row],[Unit_price]]*Table8[[#This Row],[Quantity_sold]]</f>
        <v>2700</v>
      </c>
      <c r="I1173" t="str">
        <f>_xlfn.XLOOKUP(Table8[[#This Row],[orderId]],orders[orderID],orders[customerID],"not seen",0)</f>
        <v>QUICK</v>
      </c>
      <c r="J1173">
        <f>_xlfn.XLOOKUP(Table8[[#This Row],[orderId]],orders[orderID],orders[employeeID],"not found",0)</f>
        <v>8</v>
      </c>
      <c r="K1173" t="str">
        <f>_xlfn.XLOOKUP(Table8[[#This Row],[Employee_id]],employees[employeeID],employees[employeeName],"Not found",0)</f>
        <v>Laura Callahan</v>
      </c>
      <c r="L1173" s="1">
        <f>_xlfn.XLOOKUP(Table8[[#This Row],[orderId]],orders[orderID],orders[orderDate],"not found",0)</f>
        <v>41918</v>
      </c>
      <c r="M1173" s="1">
        <f>VLOOKUP(Table8[[#This Row],[orderId]],orders[],6,0)</f>
        <v>41921</v>
      </c>
      <c r="N1173">
        <f>Table8[[#This Row],[Shipped date]]-Table8[[#This Row],[order_date]]</f>
        <v>3</v>
      </c>
    </row>
    <row r="1174" spans="1:14" x14ac:dyDescent="0.35">
      <c r="A1174" s="2">
        <v>10694</v>
      </c>
      <c r="B1174" s="11">
        <v>59</v>
      </c>
      <c r="C1174" s="5">
        <v>55</v>
      </c>
      <c r="D1174" s="8">
        <v>25</v>
      </c>
      <c r="E1174" s="2" t="str">
        <f>_xlfn.XLOOKUP(B1174,products[productID],products[productName],"Not available",0)</f>
        <v>Raclette Courdavault</v>
      </c>
      <c r="F1174">
        <f>_xlfn.XLOOKUP(B1174,products[productID],products[categoryID],"Not found",0)</f>
        <v>4</v>
      </c>
      <c r="G1174" t="str">
        <f>_xlfn.XLOOKUP(F1174,categories[categoryID],categories[categoryName],"not found",0)</f>
        <v>Dairy Products</v>
      </c>
      <c r="H1174" s="4">
        <f>Table8[[#This Row],[Unit_price]]*Table8[[#This Row],[Quantity_sold]]</f>
        <v>1375</v>
      </c>
      <c r="I1174" t="str">
        <f>_xlfn.XLOOKUP(Table8[[#This Row],[orderId]],orders[orderID],orders[customerID],"not seen",0)</f>
        <v>QUICK</v>
      </c>
      <c r="J1174">
        <f>_xlfn.XLOOKUP(Table8[[#This Row],[orderId]],orders[orderID],orders[employeeID],"not found",0)</f>
        <v>8</v>
      </c>
      <c r="K1174" t="str">
        <f>_xlfn.XLOOKUP(Table8[[#This Row],[Employee_id]],employees[employeeID],employees[employeeName],"Not found",0)</f>
        <v>Laura Callahan</v>
      </c>
      <c r="L1174" s="1">
        <f>_xlfn.XLOOKUP(Table8[[#This Row],[orderId]],orders[orderID],orders[orderDate],"not found",0)</f>
        <v>41918</v>
      </c>
      <c r="M1174" s="1">
        <f>VLOOKUP(Table8[[#This Row],[orderId]],orders[],6,0)</f>
        <v>41921</v>
      </c>
      <c r="N1174">
        <f>Table8[[#This Row],[Shipped date]]-Table8[[#This Row],[order_date]]</f>
        <v>3</v>
      </c>
    </row>
    <row r="1175" spans="1:14" x14ac:dyDescent="0.35">
      <c r="A1175" s="3">
        <v>10694</v>
      </c>
      <c r="B1175" s="12">
        <v>70</v>
      </c>
      <c r="C1175" s="6">
        <v>15</v>
      </c>
      <c r="D1175" s="9">
        <v>50</v>
      </c>
      <c r="E1175" s="2" t="str">
        <f>_xlfn.XLOOKUP(B1175,products[productID],products[productName],"Not available",0)</f>
        <v>Outback Lager</v>
      </c>
      <c r="F1175">
        <f>_xlfn.XLOOKUP(B1175,products[productID],products[categoryID],"Not found",0)</f>
        <v>1</v>
      </c>
      <c r="G1175" t="str">
        <f>_xlfn.XLOOKUP(F1175,categories[categoryID],categories[categoryName],"not found",0)</f>
        <v>Beverages</v>
      </c>
      <c r="H1175" s="4">
        <f>Table8[[#This Row],[Unit_price]]*Table8[[#This Row],[Quantity_sold]]</f>
        <v>750</v>
      </c>
      <c r="I1175" t="str">
        <f>_xlfn.XLOOKUP(Table8[[#This Row],[orderId]],orders[orderID],orders[customerID],"not seen",0)</f>
        <v>QUICK</v>
      </c>
      <c r="J1175">
        <f>_xlfn.XLOOKUP(Table8[[#This Row],[orderId]],orders[orderID],orders[employeeID],"not found",0)</f>
        <v>8</v>
      </c>
      <c r="K1175" t="str">
        <f>_xlfn.XLOOKUP(Table8[[#This Row],[Employee_id]],employees[employeeID],employees[employeeName],"Not found",0)</f>
        <v>Laura Callahan</v>
      </c>
      <c r="L1175" s="1">
        <f>_xlfn.XLOOKUP(Table8[[#This Row],[orderId]],orders[orderID],orders[orderDate],"not found",0)</f>
        <v>41918</v>
      </c>
      <c r="M1175" s="1">
        <f>VLOOKUP(Table8[[#This Row],[orderId]],orders[],6,0)</f>
        <v>41921</v>
      </c>
      <c r="N1175">
        <f>Table8[[#This Row],[Shipped date]]-Table8[[#This Row],[order_date]]</f>
        <v>3</v>
      </c>
    </row>
    <row r="1176" spans="1:14" x14ac:dyDescent="0.35">
      <c r="A1176" s="2">
        <v>10695</v>
      </c>
      <c r="B1176" s="11">
        <v>8</v>
      </c>
      <c r="C1176" s="5">
        <v>40</v>
      </c>
      <c r="D1176" s="8">
        <v>10</v>
      </c>
      <c r="E1176" s="2" t="str">
        <f>_xlfn.XLOOKUP(B1176,products[productID],products[productName],"Not available",0)</f>
        <v>Northwoods Cranberry Sauce</v>
      </c>
      <c r="F1176">
        <f>_xlfn.XLOOKUP(B1176,products[productID],products[categoryID],"Not found",0)</f>
        <v>2</v>
      </c>
      <c r="G1176" t="str">
        <f>_xlfn.XLOOKUP(F1176,categories[categoryID],categories[categoryName],"not found",0)</f>
        <v>Condiments</v>
      </c>
      <c r="H1176" s="4">
        <f>Table8[[#This Row],[Unit_price]]*Table8[[#This Row],[Quantity_sold]]</f>
        <v>400</v>
      </c>
      <c r="I1176" t="str">
        <f>_xlfn.XLOOKUP(Table8[[#This Row],[orderId]],orders[orderID],orders[customerID],"not seen",0)</f>
        <v>WILMK</v>
      </c>
      <c r="J1176">
        <f>_xlfn.XLOOKUP(Table8[[#This Row],[orderId]],orders[orderID],orders[employeeID],"not found",0)</f>
        <v>7</v>
      </c>
      <c r="K1176" t="str">
        <f>_xlfn.XLOOKUP(Table8[[#This Row],[Employee_id]],employees[employeeID],employees[employeeName],"Not found",0)</f>
        <v>Robert King</v>
      </c>
      <c r="L1176" s="1">
        <f>_xlfn.XLOOKUP(Table8[[#This Row],[orderId]],orders[orderID],orders[orderDate],"not found",0)</f>
        <v>41919</v>
      </c>
      <c r="M1176" s="1">
        <f>VLOOKUP(Table8[[#This Row],[orderId]],orders[],6,0)</f>
        <v>41926</v>
      </c>
      <c r="N1176">
        <f>Table8[[#This Row],[Shipped date]]-Table8[[#This Row],[order_date]]</f>
        <v>7</v>
      </c>
    </row>
    <row r="1177" spans="1:14" x14ac:dyDescent="0.35">
      <c r="A1177" s="3">
        <v>10695</v>
      </c>
      <c r="B1177" s="12">
        <v>12</v>
      </c>
      <c r="C1177" s="6">
        <v>38</v>
      </c>
      <c r="D1177" s="9">
        <v>4</v>
      </c>
      <c r="E1177" s="2" t="str">
        <f>_xlfn.XLOOKUP(B1177,products[productID],products[productName],"Not available",0)</f>
        <v>Queso Manchego La Pastora</v>
      </c>
      <c r="F1177">
        <f>_xlfn.XLOOKUP(B1177,products[productID],products[categoryID],"Not found",0)</f>
        <v>4</v>
      </c>
      <c r="G1177" t="str">
        <f>_xlfn.XLOOKUP(F1177,categories[categoryID],categories[categoryName],"not found",0)</f>
        <v>Dairy Products</v>
      </c>
      <c r="H1177" s="4">
        <f>Table8[[#This Row],[Unit_price]]*Table8[[#This Row],[Quantity_sold]]</f>
        <v>152</v>
      </c>
      <c r="I1177" t="str">
        <f>_xlfn.XLOOKUP(Table8[[#This Row],[orderId]],orders[orderID],orders[customerID],"not seen",0)</f>
        <v>WILMK</v>
      </c>
      <c r="J1177">
        <f>_xlfn.XLOOKUP(Table8[[#This Row],[orderId]],orders[orderID],orders[employeeID],"not found",0)</f>
        <v>7</v>
      </c>
      <c r="K1177" t="str">
        <f>_xlfn.XLOOKUP(Table8[[#This Row],[Employee_id]],employees[employeeID],employees[employeeName],"Not found",0)</f>
        <v>Robert King</v>
      </c>
      <c r="L1177" s="1">
        <f>_xlfn.XLOOKUP(Table8[[#This Row],[orderId]],orders[orderID],orders[orderDate],"not found",0)</f>
        <v>41919</v>
      </c>
      <c r="M1177" s="1">
        <f>VLOOKUP(Table8[[#This Row],[orderId]],orders[],6,0)</f>
        <v>41926</v>
      </c>
      <c r="N1177">
        <f>Table8[[#This Row],[Shipped date]]-Table8[[#This Row],[order_date]]</f>
        <v>7</v>
      </c>
    </row>
    <row r="1178" spans="1:14" x14ac:dyDescent="0.35">
      <c r="A1178" s="2">
        <v>10695</v>
      </c>
      <c r="B1178" s="11">
        <v>24</v>
      </c>
      <c r="C1178" s="5">
        <v>4.5</v>
      </c>
      <c r="D1178" s="8">
        <v>20</v>
      </c>
      <c r="E1178" s="2" t="str">
        <f>_xlfn.XLOOKUP(B1178,products[productID],products[productName],"Not available",0)</f>
        <v>Guarana Fantastica</v>
      </c>
      <c r="F1178">
        <f>_xlfn.XLOOKUP(B1178,products[productID],products[categoryID],"Not found",0)</f>
        <v>1</v>
      </c>
      <c r="G1178" t="str">
        <f>_xlfn.XLOOKUP(F1178,categories[categoryID],categories[categoryName],"not found",0)</f>
        <v>Beverages</v>
      </c>
      <c r="H1178" s="4">
        <f>Table8[[#This Row],[Unit_price]]*Table8[[#This Row],[Quantity_sold]]</f>
        <v>90</v>
      </c>
      <c r="I1178" t="str">
        <f>_xlfn.XLOOKUP(Table8[[#This Row],[orderId]],orders[orderID],orders[customerID],"not seen",0)</f>
        <v>WILMK</v>
      </c>
      <c r="J1178">
        <f>_xlfn.XLOOKUP(Table8[[#This Row],[orderId]],orders[orderID],orders[employeeID],"not found",0)</f>
        <v>7</v>
      </c>
      <c r="K1178" t="str">
        <f>_xlfn.XLOOKUP(Table8[[#This Row],[Employee_id]],employees[employeeID],employees[employeeName],"Not found",0)</f>
        <v>Robert King</v>
      </c>
      <c r="L1178" s="1">
        <f>_xlfn.XLOOKUP(Table8[[#This Row],[orderId]],orders[orderID],orders[orderDate],"not found",0)</f>
        <v>41919</v>
      </c>
      <c r="M1178" s="1">
        <f>VLOOKUP(Table8[[#This Row],[orderId]],orders[],6,0)</f>
        <v>41926</v>
      </c>
      <c r="N1178">
        <f>Table8[[#This Row],[Shipped date]]-Table8[[#This Row],[order_date]]</f>
        <v>7</v>
      </c>
    </row>
    <row r="1179" spans="1:14" x14ac:dyDescent="0.35">
      <c r="A1179" s="3">
        <v>10696</v>
      </c>
      <c r="B1179" s="12">
        <v>17</v>
      </c>
      <c r="C1179" s="6">
        <v>39</v>
      </c>
      <c r="D1179" s="9">
        <v>20</v>
      </c>
      <c r="E1179" s="2" t="str">
        <f>_xlfn.XLOOKUP(B1179,products[productID],products[productName],"Not available",0)</f>
        <v>Alice Mutton</v>
      </c>
      <c r="F1179">
        <f>_xlfn.XLOOKUP(B1179,products[productID],products[categoryID],"Not found",0)</f>
        <v>6</v>
      </c>
      <c r="G1179" t="str">
        <f>_xlfn.XLOOKUP(F1179,categories[categoryID],categories[categoryName],"not found",0)</f>
        <v>Meat &amp; Poultry</v>
      </c>
      <c r="H1179" s="4">
        <f>Table8[[#This Row],[Unit_price]]*Table8[[#This Row],[Quantity_sold]]</f>
        <v>780</v>
      </c>
      <c r="I1179" t="str">
        <f>_xlfn.XLOOKUP(Table8[[#This Row],[orderId]],orders[orderID],orders[customerID],"not seen",0)</f>
        <v>WHITC</v>
      </c>
      <c r="J1179">
        <f>_xlfn.XLOOKUP(Table8[[#This Row],[orderId]],orders[orderID],orders[employeeID],"not found",0)</f>
        <v>8</v>
      </c>
      <c r="K1179" t="str">
        <f>_xlfn.XLOOKUP(Table8[[#This Row],[Employee_id]],employees[employeeID],employees[employeeName],"Not found",0)</f>
        <v>Laura Callahan</v>
      </c>
      <c r="L1179" s="1">
        <f>_xlfn.XLOOKUP(Table8[[#This Row],[orderId]],orders[orderID],orders[orderDate],"not found",0)</f>
        <v>41920</v>
      </c>
      <c r="M1179" s="1">
        <f>VLOOKUP(Table8[[#This Row],[orderId]],orders[],6,0)</f>
        <v>41926</v>
      </c>
      <c r="N1179">
        <f>Table8[[#This Row],[Shipped date]]-Table8[[#This Row],[order_date]]</f>
        <v>6</v>
      </c>
    </row>
    <row r="1180" spans="1:14" x14ac:dyDescent="0.35">
      <c r="A1180" s="2">
        <v>10696</v>
      </c>
      <c r="B1180" s="11">
        <v>46</v>
      </c>
      <c r="C1180" s="5">
        <v>12</v>
      </c>
      <c r="D1180" s="8">
        <v>18</v>
      </c>
      <c r="E1180" s="2" t="str">
        <f>_xlfn.XLOOKUP(B1180,products[productID],products[productName],"Not available",0)</f>
        <v>Spegesild</v>
      </c>
      <c r="F1180">
        <f>_xlfn.XLOOKUP(B1180,products[productID],products[categoryID],"Not found",0)</f>
        <v>8</v>
      </c>
      <c r="G1180" t="str">
        <f>_xlfn.XLOOKUP(F1180,categories[categoryID],categories[categoryName],"not found",0)</f>
        <v>Seafood</v>
      </c>
      <c r="H1180" s="4">
        <f>Table8[[#This Row],[Unit_price]]*Table8[[#This Row],[Quantity_sold]]</f>
        <v>216</v>
      </c>
      <c r="I1180" t="str">
        <f>_xlfn.XLOOKUP(Table8[[#This Row],[orderId]],orders[orderID],orders[customerID],"not seen",0)</f>
        <v>WHITC</v>
      </c>
      <c r="J1180">
        <f>_xlfn.XLOOKUP(Table8[[#This Row],[orderId]],orders[orderID],orders[employeeID],"not found",0)</f>
        <v>8</v>
      </c>
      <c r="K1180" t="str">
        <f>_xlfn.XLOOKUP(Table8[[#This Row],[Employee_id]],employees[employeeID],employees[employeeName],"Not found",0)</f>
        <v>Laura Callahan</v>
      </c>
      <c r="L1180" s="1">
        <f>_xlfn.XLOOKUP(Table8[[#This Row],[orderId]],orders[orderID],orders[orderDate],"not found",0)</f>
        <v>41920</v>
      </c>
      <c r="M1180" s="1">
        <f>VLOOKUP(Table8[[#This Row],[orderId]],orders[],6,0)</f>
        <v>41926</v>
      </c>
      <c r="N1180">
        <f>Table8[[#This Row],[Shipped date]]-Table8[[#This Row],[order_date]]</f>
        <v>6</v>
      </c>
    </row>
    <row r="1181" spans="1:14" x14ac:dyDescent="0.35">
      <c r="A1181" s="3">
        <v>10697</v>
      </c>
      <c r="B1181" s="12">
        <v>19</v>
      </c>
      <c r="C1181" s="6">
        <v>9.1999999999999993</v>
      </c>
      <c r="D1181" s="9">
        <v>7</v>
      </c>
      <c r="E1181" s="2" t="str">
        <f>_xlfn.XLOOKUP(B1181,products[productID],products[productName],"Not available",0)</f>
        <v>Teatime Chocolate Biscuits</v>
      </c>
      <c r="F1181">
        <f>_xlfn.XLOOKUP(B1181,products[productID],products[categoryID],"Not found",0)</f>
        <v>3</v>
      </c>
      <c r="G1181" t="str">
        <f>_xlfn.XLOOKUP(F1181,categories[categoryID],categories[categoryName],"not found",0)</f>
        <v>Confections</v>
      </c>
      <c r="H1181" s="4">
        <f>Table8[[#This Row],[Unit_price]]*Table8[[#This Row],[Quantity_sold]]</f>
        <v>64.399999999999991</v>
      </c>
      <c r="I1181" t="str">
        <f>_xlfn.XLOOKUP(Table8[[#This Row],[orderId]],orders[orderID],orders[customerID],"not seen",0)</f>
        <v>LINOD</v>
      </c>
      <c r="J1181">
        <f>_xlfn.XLOOKUP(Table8[[#This Row],[orderId]],orders[orderID],orders[employeeID],"not found",0)</f>
        <v>3</v>
      </c>
      <c r="K1181" t="str">
        <f>_xlfn.XLOOKUP(Table8[[#This Row],[Employee_id]],employees[employeeID],employees[employeeName],"Not found",0)</f>
        <v>Janet Leverling</v>
      </c>
      <c r="L1181" s="1">
        <f>_xlfn.XLOOKUP(Table8[[#This Row],[orderId]],orders[orderID],orders[orderDate],"not found",0)</f>
        <v>41920</v>
      </c>
      <c r="M1181" s="1">
        <f>VLOOKUP(Table8[[#This Row],[orderId]],orders[],6,0)</f>
        <v>41926</v>
      </c>
      <c r="N1181">
        <f>Table8[[#This Row],[Shipped date]]-Table8[[#This Row],[order_date]]</f>
        <v>6</v>
      </c>
    </row>
    <row r="1182" spans="1:14" x14ac:dyDescent="0.35">
      <c r="A1182" s="2">
        <v>10697</v>
      </c>
      <c r="B1182" s="11">
        <v>35</v>
      </c>
      <c r="C1182" s="5">
        <v>18</v>
      </c>
      <c r="D1182" s="8">
        <v>9</v>
      </c>
      <c r="E1182" s="2" t="str">
        <f>_xlfn.XLOOKUP(B1182,products[productID],products[productName],"Not available",0)</f>
        <v>Steeleye Stout</v>
      </c>
      <c r="F1182">
        <f>_xlfn.XLOOKUP(B1182,products[productID],products[categoryID],"Not found",0)</f>
        <v>1</v>
      </c>
      <c r="G1182" t="str">
        <f>_xlfn.XLOOKUP(F1182,categories[categoryID],categories[categoryName],"not found",0)</f>
        <v>Beverages</v>
      </c>
      <c r="H1182" s="4">
        <f>Table8[[#This Row],[Unit_price]]*Table8[[#This Row],[Quantity_sold]]</f>
        <v>162</v>
      </c>
      <c r="I1182" t="str">
        <f>_xlfn.XLOOKUP(Table8[[#This Row],[orderId]],orders[orderID],orders[customerID],"not seen",0)</f>
        <v>LINOD</v>
      </c>
      <c r="J1182">
        <f>_xlfn.XLOOKUP(Table8[[#This Row],[orderId]],orders[orderID],orders[employeeID],"not found",0)</f>
        <v>3</v>
      </c>
      <c r="K1182" t="str">
        <f>_xlfn.XLOOKUP(Table8[[#This Row],[Employee_id]],employees[employeeID],employees[employeeName],"Not found",0)</f>
        <v>Janet Leverling</v>
      </c>
      <c r="L1182" s="1">
        <f>_xlfn.XLOOKUP(Table8[[#This Row],[orderId]],orders[orderID],orders[orderDate],"not found",0)</f>
        <v>41920</v>
      </c>
      <c r="M1182" s="1">
        <f>VLOOKUP(Table8[[#This Row],[orderId]],orders[],6,0)</f>
        <v>41926</v>
      </c>
      <c r="N1182">
        <f>Table8[[#This Row],[Shipped date]]-Table8[[#This Row],[order_date]]</f>
        <v>6</v>
      </c>
    </row>
    <row r="1183" spans="1:14" x14ac:dyDescent="0.35">
      <c r="A1183" s="3">
        <v>10697</v>
      </c>
      <c r="B1183" s="12">
        <v>58</v>
      </c>
      <c r="C1183" s="6">
        <v>13.25</v>
      </c>
      <c r="D1183" s="9">
        <v>30</v>
      </c>
      <c r="E1183" s="2" t="str">
        <f>_xlfn.XLOOKUP(B1183,products[productID],products[productName],"Not available",0)</f>
        <v>Escargots de Bourgogne</v>
      </c>
      <c r="F1183">
        <f>_xlfn.XLOOKUP(B1183,products[productID],products[categoryID],"Not found",0)</f>
        <v>8</v>
      </c>
      <c r="G1183" t="str">
        <f>_xlfn.XLOOKUP(F1183,categories[categoryID],categories[categoryName],"not found",0)</f>
        <v>Seafood</v>
      </c>
      <c r="H1183" s="4">
        <f>Table8[[#This Row],[Unit_price]]*Table8[[#This Row],[Quantity_sold]]</f>
        <v>397.5</v>
      </c>
      <c r="I1183" t="str">
        <f>_xlfn.XLOOKUP(Table8[[#This Row],[orderId]],orders[orderID],orders[customerID],"not seen",0)</f>
        <v>LINOD</v>
      </c>
      <c r="J1183">
        <f>_xlfn.XLOOKUP(Table8[[#This Row],[orderId]],orders[orderID],orders[employeeID],"not found",0)</f>
        <v>3</v>
      </c>
      <c r="K1183" t="str">
        <f>_xlfn.XLOOKUP(Table8[[#This Row],[Employee_id]],employees[employeeID],employees[employeeName],"Not found",0)</f>
        <v>Janet Leverling</v>
      </c>
      <c r="L1183" s="1">
        <f>_xlfn.XLOOKUP(Table8[[#This Row],[orderId]],orders[orderID],orders[orderDate],"not found",0)</f>
        <v>41920</v>
      </c>
      <c r="M1183" s="1">
        <f>VLOOKUP(Table8[[#This Row],[orderId]],orders[],6,0)</f>
        <v>41926</v>
      </c>
      <c r="N1183">
        <f>Table8[[#This Row],[Shipped date]]-Table8[[#This Row],[order_date]]</f>
        <v>6</v>
      </c>
    </row>
    <row r="1184" spans="1:14" x14ac:dyDescent="0.35">
      <c r="A1184" s="2">
        <v>10697</v>
      </c>
      <c r="B1184" s="11">
        <v>70</v>
      </c>
      <c r="C1184" s="5">
        <v>15</v>
      </c>
      <c r="D1184" s="8">
        <v>30</v>
      </c>
      <c r="E1184" s="2" t="str">
        <f>_xlfn.XLOOKUP(B1184,products[productID],products[productName],"Not available",0)</f>
        <v>Outback Lager</v>
      </c>
      <c r="F1184">
        <f>_xlfn.XLOOKUP(B1184,products[productID],products[categoryID],"Not found",0)</f>
        <v>1</v>
      </c>
      <c r="G1184" t="str">
        <f>_xlfn.XLOOKUP(F1184,categories[categoryID],categories[categoryName],"not found",0)</f>
        <v>Beverages</v>
      </c>
      <c r="H1184" s="4">
        <f>Table8[[#This Row],[Unit_price]]*Table8[[#This Row],[Quantity_sold]]</f>
        <v>450</v>
      </c>
      <c r="I1184" t="str">
        <f>_xlfn.XLOOKUP(Table8[[#This Row],[orderId]],orders[orderID],orders[customerID],"not seen",0)</f>
        <v>LINOD</v>
      </c>
      <c r="J1184">
        <f>_xlfn.XLOOKUP(Table8[[#This Row],[orderId]],orders[orderID],orders[employeeID],"not found",0)</f>
        <v>3</v>
      </c>
      <c r="K1184" t="str">
        <f>_xlfn.XLOOKUP(Table8[[#This Row],[Employee_id]],employees[employeeID],employees[employeeName],"Not found",0)</f>
        <v>Janet Leverling</v>
      </c>
      <c r="L1184" s="1">
        <f>_xlfn.XLOOKUP(Table8[[#This Row],[orderId]],orders[orderID],orders[orderDate],"not found",0)</f>
        <v>41920</v>
      </c>
      <c r="M1184" s="1">
        <f>VLOOKUP(Table8[[#This Row],[orderId]],orders[],6,0)</f>
        <v>41926</v>
      </c>
      <c r="N1184">
        <f>Table8[[#This Row],[Shipped date]]-Table8[[#This Row],[order_date]]</f>
        <v>6</v>
      </c>
    </row>
    <row r="1185" spans="1:14" x14ac:dyDescent="0.35">
      <c r="A1185" s="3">
        <v>10698</v>
      </c>
      <c r="B1185" s="12">
        <v>11</v>
      </c>
      <c r="C1185" s="6">
        <v>21</v>
      </c>
      <c r="D1185" s="9">
        <v>15</v>
      </c>
      <c r="E1185" s="2" t="str">
        <f>_xlfn.XLOOKUP(B1185,products[productID],products[productName],"Not available",0)</f>
        <v>Queso Cabrales</v>
      </c>
      <c r="F1185">
        <f>_xlfn.XLOOKUP(B1185,products[productID],products[categoryID],"Not found",0)</f>
        <v>4</v>
      </c>
      <c r="G1185" t="str">
        <f>_xlfn.XLOOKUP(F1185,categories[categoryID],categories[categoryName],"not found",0)</f>
        <v>Dairy Products</v>
      </c>
      <c r="H1185" s="4">
        <f>Table8[[#This Row],[Unit_price]]*Table8[[#This Row],[Quantity_sold]]</f>
        <v>315</v>
      </c>
      <c r="I1185" t="str">
        <f>_xlfn.XLOOKUP(Table8[[#This Row],[orderId]],orders[orderID],orders[customerID],"not seen",0)</f>
        <v>ERNSH</v>
      </c>
      <c r="J1185">
        <f>_xlfn.XLOOKUP(Table8[[#This Row],[orderId]],orders[orderID],orders[employeeID],"not found",0)</f>
        <v>4</v>
      </c>
      <c r="K1185" t="str">
        <f>_xlfn.XLOOKUP(Table8[[#This Row],[Employee_id]],employees[employeeID],employees[employeeName],"Not found",0)</f>
        <v>Margaret Peacock</v>
      </c>
      <c r="L1185" s="1">
        <f>_xlfn.XLOOKUP(Table8[[#This Row],[orderId]],orders[orderID],orders[orderDate],"not found",0)</f>
        <v>41921</v>
      </c>
      <c r="M1185" s="1">
        <f>VLOOKUP(Table8[[#This Row],[orderId]],orders[],6,0)</f>
        <v>41929</v>
      </c>
      <c r="N1185">
        <f>Table8[[#This Row],[Shipped date]]-Table8[[#This Row],[order_date]]</f>
        <v>8</v>
      </c>
    </row>
    <row r="1186" spans="1:14" x14ac:dyDescent="0.35">
      <c r="A1186" s="2">
        <v>10698</v>
      </c>
      <c r="B1186" s="11">
        <v>17</v>
      </c>
      <c r="C1186" s="5">
        <v>39</v>
      </c>
      <c r="D1186" s="8">
        <v>8</v>
      </c>
      <c r="E1186" s="2" t="str">
        <f>_xlfn.XLOOKUP(B1186,products[productID],products[productName],"Not available",0)</f>
        <v>Alice Mutton</v>
      </c>
      <c r="F1186">
        <f>_xlfn.XLOOKUP(B1186,products[productID],products[categoryID],"Not found",0)</f>
        <v>6</v>
      </c>
      <c r="G1186" t="str">
        <f>_xlfn.XLOOKUP(F1186,categories[categoryID],categories[categoryName],"not found",0)</f>
        <v>Meat &amp; Poultry</v>
      </c>
      <c r="H1186" s="4">
        <f>Table8[[#This Row],[Unit_price]]*Table8[[#This Row],[Quantity_sold]]</f>
        <v>312</v>
      </c>
      <c r="I1186" t="str">
        <f>_xlfn.XLOOKUP(Table8[[#This Row],[orderId]],orders[orderID],orders[customerID],"not seen",0)</f>
        <v>ERNSH</v>
      </c>
      <c r="J1186">
        <f>_xlfn.XLOOKUP(Table8[[#This Row],[orderId]],orders[orderID],orders[employeeID],"not found",0)</f>
        <v>4</v>
      </c>
      <c r="K1186" t="str">
        <f>_xlfn.XLOOKUP(Table8[[#This Row],[Employee_id]],employees[employeeID],employees[employeeName],"Not found",0)</f>
        <v>Margaret Peacock</v>
      </c>
      <c r="L1186" s="1">
        <f>_xlfn.XLOOKUP(Table8[[#This Row],[orderId]],orders[orderID],orders[orderDate],"not found",0)</f>
        <v>41921</v>
      </c>
      <c r="M1186" s="1">
        <f>VLOOKUP(Table8[[#This Row],[orderId]],orders[],6,0)</f>
        <v>41929</v>
      </c>
      <c r="N1186">
        <f>Table8[[#This Row],[Shipped date]]-Table8[[#This Row],[order_date]]</f>
        <v>8</v>
      </c>
    </row>
    <row r="1187" spans="1:14" x14ac:dyDescent="0.35">
      <c r="A1187" s="3">
        <v>10698</v>
      </c>
      <c r="B1187" s="12">
        <v>29</v>
      </c>
      <c r="C1187" s="6">
        <v>123.79</v>
      </c>
      <c r="D1187" s="9">
        <v>12</v>
      </c>
      <c r="E1187" s="2" t="str">
        <f>_xlfn.XLOOKUP(B1187,products[productID],products[productName],"Not available",0)</f>
        <v>Thüringer Rostbratwurst</v>
      </c>
      <c r="F1187">
        <f>_xlfn.XLOOKUP(B1187,products[productID],products[categoryID],"Not found",0)</f>
        <v>6</v>
      </c>
      <c r="G1187" t="str">
        <f>_xlfn.XLOOKUP(F1187,categories[categoryID],categories[categoryName],"not found",0)</f>
        <v>Meat &amp; Poultry</v>
      </c>
      <c r="H1187" s="4">
        <f>Table8[[#This Row],[Unit_price]]*Table8[[#This Row],[Quantity_sold]]</f>
        <v>1485.48</v>
      </c>
      <c r="I1187" t="str">
        <f>_xlfn.XLOOKUP(Table8[[#This Row],[orderId]],orders[orderID],orders[customerID],"not seen",0)</f>
        <v>ERNSH</v>
      </c>
      <c r="J1187">
        <f>_xlfn.XLOOKUP(Table8[[#This Row],[orderId]],orders[orderID],orders[employeeID],"not found",0)</f>
        <v>4</v>
      </c>
      <c r="K1187" t="str">
        <f>_xlfn.XLOOKUP(Table8[[#This Row],[Employee_id]],employees[employeeID],employees[employeeName],"Not found",0)</f>
        <v>Margaret Peacock</v>
      </c>
      <c r="L1187" s="1">
        <f>_xlfn.XLOOKUP(Table8[[#This Row],[orderId]],orders[orderID],orders[orderDate],"not found",0)</f>
        <v>41921</v>
      </c>
      <c r="M1187" s="1">
        <f>VLOOKUP(Table8[[#This Row],[orderId]],orders[],6,0)</f>
        <v>41929</v>
      </c>
      <c r="N1187">
        <f>Table8[[#This Row],[Shipped date]]-Table8[[#This Row],[order_date]]</f>
        <v>8</v>
      </c>
    </row>
    <row r="1188" spans="1:14" x14ac:dyDescent="0.35">
      <c r="A1188" s="2">
        <v>10698</v>
      </c>
      <c r="B1188" s="11">
        <v>65</v>
      </c>
      <c r="C1188" s="5">
        <v>21.05</v>
      </c>
      <c r="D1188" s="8">
        <v>65</v>
      </c>
      <c r="E1188" s="2" t="str">
        <f>_xlfn.XLOOKUP(B1188,products[productID],products[productName],"Not available",0)</f>
        <v>Louisiana Fiery Hot Pepper Sauce</v>
      </c>
      <c r="F1188">
        <f>_xlfn.XLOOKUP(B1188,products[productID],products[categoryID],"Not found",0)</f>
        <v>2</v>
      </c>
      <c r="G1188" t="str">
        <f>_xlfn.XLOOKUP(F1188,categories[categoryID],categories[categoryName],"not found",0)</f>
        <v>Condiments</v>
      </c>
      <c r="H1188" s="4">
        <f>Table8[[#This Row],[Unit_price]]*Table8[[#This Row],[Quantity_sold]]</f>
        <v>1368.25</v>
      </c>
      <c r="I1188" t="str">
        <f>_xlfn.XLOOKUP(Table8[[#This Row],[orderId]],orders[orderID],orders[customerID],"not seen",0)</f>
        <v>ERNSH</v>
      </c>
      <c r="J1188">
        <f>_xlfn.XLOOKUP(Table8[[#This Row],[orderId]],orders[orderID],orders[employeeID],"not found",0)</f>
        <v>4</v>
      </c>
      <c r="K1188" t="str">
        <f>_xlfn.XLOOKUP(Table8[[#This Row],[Employee_id]],employees[employeeID],employees[employeeName],"Not found",0)</f>
        <v>Margaret Peacock</v>
      </c>
      <c r="L1188" s="1">
        <f>_xlfn.XLOOKUP(Table8[[#This Row],[orderId]],orders[orderID],orders[orderDate],"not found",0)</f>
        <v>41921</v>
      </c>
      <c r="M1188" s="1">
        <f>VLOOKUP(Table8[[#This Row],[orderId]],orders[],6,0)</f>
        <v>41929</v>
      </c>
      <c r="N1188">
        <f>Table8[[#This Row],[Shipped date]]-Table8[[#This Row],[order_date]]</f>
        <v>8</v>
      </c>
    </row>
    <row r="1189" spans="1:14" x14ac:dyDescent="0.35">
      <c r="A1189" s="3">
        <v>10698</v>
      </c>
      <c r="B1189" s="12">
        <v>70</v>
      </c>
      <c r="C1189" s="6">
        <v>15</v>
      </c>
      <c r="D1189" s="9">
        <v>8</v>
      </c>
      <c r="E1189" s="2" t="str">
        <f>_xlfn.XLOOKUP(B1189,products[productID],products[productName],"Not available",0)</f>
        <v>Outback Lager</v>
      </c>
      <c r="F1189">
        <f>_xlfn.XLOOKUP(B1189,products[productID],products[categoryID],"Not found",0)</f>
        <v>1</v>
      </c>
      <c r="G1189" t="str">
        <f>_xlfn.XLOOKUP(F1189,categories[categoryID],categories[categoryName],"not found",0)</f>
        <v>Beverages</v>
      </c>
      <c r="H1189" s="4">
        <f>Table8[[#This Row],[Unit_price]]*Table8[[#This Row],[Quantity_sold]]</f>
        <v>120</v>
      </c>
      <c r="I1189" t="str">
        <f>_xlfn.XLOOKUP(Table8[[#This Row],[orderId]],orders[orderID],orders[customerID],"not seen",0)</f>
        <v>ERNSH</v>
      </c>
      <c r="J1189">
        <f>_xlfn.XLOOKUP(Table8[[#This Row],[orderId]],orders[orderID],orders[employeeID],"not found",0)</f>
        <v>4</v>
      </c>
      <c r="K1189" t="str">
        <f>_xlfn.XLOOKUP(Table8[[#This Row],[Employee_id]],employees[employeeID],employees[employeeName],"Not found",0)</f>
        <v>Margaret Peacock</v>
      </c>
      <c r="L1189" s="1">
        <f>_xlfn.XLOOKUP(Table8[[#This Row],[orderId]],orders[orderID],orders[orderDate],"not found",0)</f>
        <v>41921</v>
      </c>
      <c r="M1189" s="1">
        <f>VLOOKUP(Table8[[#This Row],[orderId]],orders[],6,0)</f>
        <v>41929</v>
      </c>
      <c r="N1189">
        <f>Table8[[#This Row],[Shipped date]]-Table8[[#This Row],[order_date]]</f>
        <v>8</v>
      </c>
    </row>
    <row r="1190" spans="1:14" x14ac:dyDescent="0.35">
      <c r="A1190" s="2">
        <v>10699</v>
      </c>
      <c r="B1190" s="11">
        <v>47</v>
      </c>
      <c r="C1190" s="5">
        <v>9.5</v>
      </c>
      <c r="D1190" s="8">
        <v>12</v>
      </c>
      <c r="E1190" s="2" t="str">
        <f>_xlfn.XLOOKUP(B1190,products[productID],products[productName],"Not available",0)</f>
        <v>Zaanse koeken</v>
      </c>
      <c r="F1190">
        <f>_xlfn.XLOOKUP(B1190,products[productID],products[categoryID],"Not found",0)</f>
        <v>3</v>
      </c>
      <c r="G1190" t="str">
        <f>_xlfn.XLOOKUP(F1190,categories[categoryID],categories[categoryName],"not found",0)</f>
        <v>Confections</v>
      </c>
      <c r="H1190" s="4">
        <f>Table8[[#This Row],[Unit_price]]*Table8[[#This Row],[Quantity_sold]]</f>
        <v>114</v>
      </c>
      <c r="I1190" t="str">
        <f>_xlfn.XLOOKUP(Table8[[#This Row],[orderId]],orders[orderID],orders[customerID],"not seen",0)</f>
        <v>MORGK</v>
      </c>
      <c r="J1190">
        <f>_xlfn.XLOOKUP(Table8[[#This Row],[orderId]],orders[orderID],orders[employeeID],"not found",0)</f>
        <v>3</v>
      </c>
      <c r="K1190" t="str">
        <f>_xlfn.XLOOKUP(Table8[[#This Row],[Employee_id]],employees[employeeID],employees[employeeName],"Not found",0)</f>
        <v>Janet Leverling</v>
      </c>
      <c r="L1190" s="1">
        <f>_xlfn.XLOOKUP(Table8[[#This Row],[orderId]],orders[orderID],orders[orderDate],"not found",0)</f>
        <v>41921</v>
      </c>
      <c r="M1190" s="1">
        <f>VLOOKUP(Table8[[#This Row],[orderId]],orders[],6,0)</f>
        <v>41925</v>
      </c>
      <c r="N1190">
        <f>Table8[[#This Row],[Shipped date]]-Table8[[#This Row],[order_date]]</f>
        <v>4</v>
      </c>
    </row>
    <row r="1191" spans="1:14" x14ac:dyDescent="0.35">
      <c r="A1191" s="3">
        <v>10700</v>
      </c>
      <c r="B1191" s="12">
        <v>1</v>
      </c>
      <c r="C1191" s="6">
        <v>18</v>
      </c>
      <c r="D1191" s="9">
        <v>5</v>
      </c>
      <c r="E1191" s="2" t="str">
        <f>_xlfn.XLOOKUP(B1191,products[productID],products[productName],"Not available",0)</f>
        <v>Chai</v>
      </c>
      <c r="F1191">
        <f>_xlfn.XLOOKUP(B1191,products[productID],products[categoryID],"Not found",0)</f>
        <v>1</v>
      </c>
      <c r="G1191" t="str">
        <f>_xlfn.XLOOKUP(F1191,categories[categoryID],categories[categoryName],"not found",0)</f>
        <v>Beverages</v>
      </c>
      <c r="H1191" s="4">
        <f>Table8[[#This Row],[Unit_price]]*Table8[[#This Row],[Quantity_sold]]</f>
        <v>90</v>
      </c>
      <c r="I1191" t="str">
        <f>_xlfn.XLOOKUP(Table8[[#This Row],[orderId]],orders[orderID],orders[customerID],"not seen",0)</f>
        <v>SAVEA</v>
      </c>
      <c r="J1191">
        <f>_xlfn.XLOOKUP(Table8[[#This Row],[orderId]],orders[orderID],orders[employeeID],"not found",0)</f>
        <v>3</v>
      </c>
      <c r="K1191" t="str">
        <f>_xlfn.XLOOKUP(Table8[[#This Row],[Employee_id]],employees[employeeID],employees[employeeName],"Not found",0)</f>
        <v>Janet Leverling</v>
      </c>
      <c r="L1191" s="1">
        <f>_xlfn.XLOOKUP(Table8[[#This Row],[orderId]],orders[orderID],orders[orderDate],"not found",0)</f>
        <v>41922</v>
      </c>
      <c r="M1191" s="1">
        <f>VLOOKUP(Table8[[#This Row],[orderId]],orders[],6,0)</f>
        <v>41928</v>
      </c>
      <c r="N1191">
        <f>Table8[[#This Row],[Shipped date]]-Table8[[#This Row],[order_date]]</f>
        <v>6</v>
      </c>
    </row>
    <row r="1192" spans="1:14" x14ac:dyDescent="0.35">
      <c r="A1192" s="2">
        <v>10700</v>
      </c>
      <c r="B1192" s="11">
        <v>34</v>
      </c>
      <c r="C1192" s="5">
        <v>14</v>
      </c>
      <c r="D1192" s="8">
        <v>12</v>
      </c>
      <c r="E1192" s="2" t="str">
        <f>_xlfn.XLOOKUP(B1192,products[productID],products[productName],"Not available",0)</f>
        <v>Sasquatch Ale</v>
      </c>
      <c r="F1192">
        <f>_xlfn.XLOOKUP(B1192,products[productID],products[categoryID],"Not found",0)</f>
        <v>1</v>
      </c>
      <c r="G1192" t="str">
        <f>_xlfn.XLOOKUP(F1192,categories[categoryID],categories[categoryName],"not found",0)</f>
        <v>Beverages</v>
      </c>
      <c r="H1192" s="4">
        <f>Table8[[#This Row],[Unit_price]]*Table8[[#This Row],[Quantity_sold]]</f>
        <v>168</v>
      </c>
      <c r="I1192" t="str">
        <f>_xlfn.XLOOKUP(Table8[[#This Row],[orderId]],orders[orderID],orders[customerID],"not seen",0)</f>
        <v>SAVEA</v>
      </c>
      <c r="J1192">
        <f>_xlfn.XLOOKUP(Table8[[#This Row],[orderId]],orders[orderID],orders[employeeID],"not found",0)</f>
        <v>3</v>
      </c>
      <c r="K1192" t="str">
        <f>_xlfn.XLOOKUP(Table8[[#This Row],[Employee_id]],employees[employeeID],employees[employeeName],"Not found",0)</f>
        <v>Janet Leverling</v>
      </c>
      <c r="L1192" s="1">
        <f>_xlfn.XLOOKUP(Table8[[#This Row],[orderId]],orders[orderID],orders[orderDate],"not found",0)</f>
        <v>41922</v>
      </c>
      <c r="M1192" s="1">
        <f>VLOOKUP(Table8[[#This Row],[orderId]],orders[],6,0)</f>
        <v>41928</v>
      </c>
      <c r="N1192">
        <f>Table8[[#This Row],[Shipped date]]-Table8[[#This Row],[order_date]]</f>
        <v>6</v>
      </c>
    </row>
    <row r="1193" spans="1:14" x14ac:dyDescent="0.35">
      <c r="A1193" s="3">
        <v>10700</v>
      </c>
      <c r="B1193" s="12">
        <v>68</v>
      </c>
      <c r="C1193" s="6">
        <v>12.5</v>
      </c>
      <c r="D1193" s="9">
        <v>40</v>
      </c>
      <c r="E1193" s="2" t="str">
        <f>_xlfn.XLOOKUP(B1193,products[productID],products[productName],"Not available",0)</f>
        <v>Scottish Longbreads</v>
      </c>
      <c r="F1193">
        <f>_xlfn.XLOOKUP(B1193,products[productID],products[categoryID],"Not found",0)</f>
        <v>3</v>
      </c>
      <c r="G1193" t="str">
        <f>_xlfn.XLOOKUP(F1193,categories[categoryID],categories[categoryName],"not found",0)</f>
        <v>Confections</v>
      </c>
      <c r="H1193" s="4">
        <f>Table8[[#This Row],[Unit_price]]*Table8[[#This Row],[Quantity_sold]]</f>
        <v>500</v>
      </c>
      <c r="I1193" t="str">
        <f>_xlfn.XLOOKUP(Table8[[#This Row],[orderId]],orders[orderID],orders[customerID],"not seen",0)</f>
        <v>SAVEA</v>
      </c>
      <c r="J1193">
        <f>_xlfn.XLOOKUP(Table8[[#This Row],[orderId]],orders[orderID],orders[employeeID],"not found",0)</f>
        <v>3</v>
      </c>
      <c r="K1193" t="str">
        <f>_xlfn.XLOOKUP(Table8[[#This Row],[Employee_id]],employees[employeeID],employees[employeeName],"Not found",0)</f>
        <v>Janet Leverling</v>
      </c>
      <c r="L1193" s="1">
        <f>_xlfn.XLOOKUP(Table8[[#This Row],[orderId]],orders[orderID],orders[orderDate],"not found",0)</f>
        <v>41922</v>
      </c>
      <c r="M1193" s="1">
        <f>VLOOKUP(Table8[[#This Row],[orderId]],orders[],6,0)</f>
        <v>41928</v>
      </c>
      <c r="N1193">
        <f>Table8[[#This Row],[Shipped date]]-Table8[[#This Row],[order_date]]</f>
        <v>6</v>
      </c>
    </row>
    <row r="1194" spans="1:14" x14ac:dyDescent="0.35">
      <c r="A1194" s="2">
        <v>10700</v>
      </c>
      <c r="B1194" s="11">
        <v>71</v>
      </c>
      <c r="C1194" s="5">
        <v>21.5</v>
      </c>
      <c r="D1194" s="8">
        <v>60</v>
      </c>
      <c r="E1194" s="2" t="str">
        <f>_xlfn.XLOOKUP(B1194,products[productID],products[productName],"Not available",0)</f>
        <v>Flotemysost</v>
      </c>
      <c r="F1194">
        <f>_xlfn.XLOOKUP(B1194,products[productID],products[categoryID],"Not found",0)</f>
        <v>4</v>
      </c>
      <c r="G1194" t="str">
        <f>_xlfn.XLOOKUP(F1194,categories[categoryID],categories[categoryName],"not found",0)</f>
        <v>Dairy Products</v>
      </c>
      <c r="H1194" s="4">
        <f>Table8[[#This Row],[Unit_price]]*Table8[[#This Row],[Quantity_sold]]</f>
        <v>1290</v>
      </c>
      <c r="I1194" t="str">
        <f>_xlfn.XLOOKUP(Table8[[#This Row],[orderId]],orders[orderID],orders[customerID],"not seen",0)</f>
        <v>SAVEA</v>
      </c>
      <c r="J1194">
        <f>_xlfn.XLOOKUP(Table8[[#This Row],[orderId]],orders[orderID],orders[employeeID],"not found",0)</f>
        <v>3</v>
      </c>
      <c r="K1194" t="str">
        <f>_xlfn.XLOOKUP(Table8[[#This Row],[Employee_id]],employees[employeeID],employees[employeeName],"Not found",0)</f>
        <v>Janet Leverling</v>
      </c>
      <c r="L1194" s="1">
        <f>_xlfn.XLOOKUP(Table8[[#This Row],[orderId]],orders[orderID],orders[orderDate],"not found",0)</f>
        <v>41922</v>
      </c>
      <c r="M1194" s="1">
        <f>VLOOKUP(Table8[[#This Row],[orderId]],orders[],6,0)</f>
        <v>41928</v>
      </c>
      <c r="N1194">
        <f>Table8[[#This Row],[Shipped date]]-Table8[[#This Row],[order_date]]</f>
        <v>6</v>
      </c>
    </row>
    <row r="1195" spans="1:14" x14ac:dyDescent="0.35">
      <c r="A1195" s="3">
        <v>10701</v>
      </c>
      <c r="B1195" s="12">
        <v>59</v>
      </c>
      <c r="C1195" s="6">
        <v>55</v>
      </c>
      <c r="D1195" s="9">
        <v>42</v>
      </c>
      <c r="E1195" s="2" t="str">
        <f>_xlfn.XLOOKUP(B1195,products[productID],products[productName],"Not available",0)</f>
        <v>Raclette Courdavault</v>
      </c>
      <c r="F1195">
        <f>_xlfn.XLOOKUP(B1195,products[productID],products[categoryID],"Not found",0)</f>
        <v>4</v>
      </c>
      <c r="G1195" t="str">
        <f>_xlfn.XLOOKUP(F1195,categories[categoryID],categories[categoryName],"not found",0)</f>
        <v>Dairy Products</v>
      </c>
      <c r="H1195" s="4">
        <f>Table8[[#This Row],[Unit_price]]*Table8[[#This Row],[Quantity_sold]]</f>
        <v>2310</v>
      </c>
      <c r="I1195" t="str">
        <f>_xlfn.XLOOKUP(Table8[[#This Row],[orderId]],orders[orderID],orders[customerID],"not seen",0)</f>
        <v>HUNGO</v>
      </c>
      <c r="J1195">
        <f>_xlfn.XLOOKUP(Table8[[#This Row],[orderId]],orders[orderID],orders[employeeID],"not found",0)</f>
        <v>6</v>
      </c>
      <c r="K1195" t="str">
        <f>_xlfn.XLOOKUP(Table8[[#This Row],[Employee_id]],employees[employeeID],employees[employeeName],"Not found",0)</f>
        <v>Michael Suyama</v>
      </c>
      <c r="L1195" s="1">
        <f>_xlfn.XLOOKUP(Table8[[#This Row],[orderId]],orders[orderID],orders[orderDate],"not found",0)</f>
        <v>41925</v>
      </c>
      <c r="M1195" s="1">
        <f>VLOOKUP(Table8[[#This Row],[orderId]],orders[],6,0)</f>
        <v>41927</v>
      </c>
      <c r="N1195">
        <f>Table8[[#This Row],[Shipped date]]-Table8[[#This Row],[order_date]]</f>
        <v>2</v>
      </c>
    </row>
    <row r="1196" spans="1:14" x14ac:dyDescent="0.35">
      <c r="A1196" s="2">
        <v>10701</v>
      </c>
      <c r="B1196" s="11">
        <v>71</v>
      </c>
      <c r="C1196" s="5">
        <v>21.5</v>
      </c>
      <c r="D1196" s="8">
        <v>20</v>
      </c>
      <c r="E1196" s="2" t="str">
        <f>_xlfn.XLOOKUP(B1196,products[productID],products[productName],"Not available",0)</f>
        <v>Flotemysost</v>
      </c>
      <c r="F1196">
        <f>_xlfn.XLOOKUP(B1196,products[productID],products[categoryID],"Not found",0)</f>
        <v>4</v>
      </c>
      <c r="G1196" t="str">
        <f>_xlfn.XLOOKUP(F1196,categories[categoryID],categories[categoryName],"not found",0)</f>
        <v>Dairy Products</v>
      </c>
      <c r="H1196" s="4">
        <f>Table8[[#This Row],[Unit_price]]*Table8[[#This Row],[Quantity_sold]]</f>
        <v>430</v>
      </c>
      <c r="I1196" t="str">
        <f>_xlfn.XLOOKUP(Table8[[#This Row],[orderId]],orders[orderID],orders[customerID],"not seen",0)</f>
        <v>HUNGO</v>
      </c>
      <c r="J1196">
        <f>_xlfn.XLOOKUP(Table8[[#This Row],[orderId]],orders[orderID],orders[employeeID],"not found",0)</f>
        <v>6</v>
      </c>
      <c r="K1196" t="str">
        <f>_xlfn.XLOOKUP(Table8[[#This Row],[Employee_id]],employees[employeeID],employees[employeeName],"Not found",0)</f>
        <v>Michael Suyama</v>
      </c>
      <c r="L1196" s="1">
        <f>_xlfn.XLOOKUP(Table8[[#This Row],[orderId]],orders[orderID],orders[orderDate],"not found",0)</f>
        <v>41925</v>
      </c>
      <c r="M1196" s="1">
        <f>VLOOKUP(Table8[[#This Row],[orderId]],orders[],6,0)</f>
        <v>41927</v>
      </c>
      <c r="N1196">
        <f>Table8[[#This Row],[Shipped date]]-Table8[[#This Row],[order_date]]</f>
        <v>2</v>
      </c>
    </row>
    <row r="1197" spans="1:14" x14ac:dyDescent="0.35">
      <c r="A1197" s="3">
        <v>10701</v>
      </c>
      <c r="B1197" s="12">
        <v>76</v>
      </c>
      <c r="C1197" s="6">
        <v>18</v>
      </c>
      <c r="D1197" s="9">
        <v>35</v>
      </c>
      <c r="E1197" s="2" t="str">
        <f>_xlfn.XLOOKUP(B1197,products[productID],products[productName],"Not available",0)</f>
        <v>Lakkaliköri</v>
      </c>
      <c r="F1197">
        <f>_xlfn.XLOOKUP(B1197,products[productID],products[categoryID],"Not found",0)</f>
        <v>1</v>
      </c>
      <c r="G1197" t="str">
        <f>_xlfn.XLOOKUP(F1197,categories[categoryID],categories[categoryName],"not found",0)</f>
        <v>Beverages</v>
      </c>
      <c r="H1197" s="4">
        <f>Table8[[#This Row],[Unit_price]]*Table8[[#This Row],[Quantity_sold]]</f>
        <v>630</v>
      </c>
      <c r="I1197" t="str">
        <f>_xlfn.XLOOKUP(Table8[[#This Row],[orderId]],orders[orderID],orders[customerID],"not seen",0)</f>
        <v>HUNGO</v>
      </c>
      <c r="J1197">
        <f>_xlfn.XLOOKUP(Table8[[#This Row],[orderId]],orders[orderID],orders[employeeID],"not found",0)</f>
        <v>6</v>
      </c>
      <c r="K1197" t="str">
        <f>_xlfn.XLOOKUP(Table8[[#This Row],[Employee_id]],employees[employeeID],employees[employeeName],"Not found",0)</f>
        <v>Michael Suyama</v>
      </c>
      <c r="L1197" s="1">
        <f>_xlfn.XLOOKUP(Table8[[#This Row],[orderId]],orders[orderID],orders[orderDate],"not found",0)</f>
        <v>41925</v>
      </c>
      <c r="M1197" s="1">
        <f>VLOOKUP(Table8[[#This Row],[orderId]],orders[],6,0)</f>
        <v>41927</v>
      </c>
      <c r="N1197">
        <f>Table8[[#This Row],[Shipped date]]-Table8[[#This Row],[order_date]]</f>
        <v>2</v>
      </c>
    </row>
    <row r="1198" spans="1:14" x14ac:dyDescent="0.35">
      <c r="A1198" s="2">
        <v>10702</v>
      </c>
      <c r="B1198" s="11">
        <v>3</v>
      </c>
      <c r="C1198" s="5">
        <v>10</v>
      </c>
      <c r="D1198" s="8">
        <v>6</v>
      </c>
      <c r="E1198" s="2" t="str">
        <f>_xlfn.XLOOKUP(B1198,products[productID],products[productName],"Not available",0)</f>
        <v>Aniseed Syrup</v>
      </c>
      <c r="F1198">
        <f>_xlfn.XLOOKUP(B1198,products[productID],products[categoryID],"Not found",0)</f>
        <v>2</v>
      </c>
      <c r="G1198" t="str">
        <f>_xlfn.XLOOKUP(F1198,categories[categoryID],categories[categoryName],"not found",0)</f>
        <v>Condiments</v>
      </c>
      <c r="H1198" s="4">
        <f>Table8[[#This Row],[Unit_price]]*Table8[[#This Row],[Quantity_sold]]</f>
        <v>60</v>
      </c>
      <c r="I1198" t="str">
        <f>_xlfn.XLOOKUP(Table8[[#This Row],[orderId]],orders[orderID],orders[customerID],"not seen",0)</f>
        <v>ALFKI</v>
      </c>
      <c r="J1198">
        <f>_xlfn.XLOOKUP(Table8[[#This Row],[orderId]],orders[orderID],orders[employeeID],"not found",0)</f>
        <v>4</v>
      </c>
      <c r="K1198" t="str">
        <f>_xlfn.XLOOKUP(Table8[[#This Row],[Employee_id]],employees[employeeID],employees[employeeName],"Not found",0)</f>
        <v>Margaret Peacock</v>
      </c>
      <c r="L1198" s="1">
        <f>_xlfn.XLOOKUP(Table8[[#This Row],[orderId]],orders[orderID],orders[orderDate],"not found",0)</f>
        <v>41925</v>
      </c>
      <c r="M1198" s="1">
        <f>VLOOKUP(Table8[[#This Row],[orderId]],orders[],6,0)</f>
        <v>41933</v>
      </c>
      <c r="N1198">
        <f>Table8[[#This Row],[Shipped date]]-Table8[[#This Row],[order_date]]</f>
        <v>8</v>
      </c>
    </row>
    <row r="1199" spans="1:14" x14ac:dyDescent="0.35">
      <c r="A1199" s="3">
        <v>10702</v>
      </c>
      <c r="B1199" s="12">
        <v>76</v>
      </c>
      <c r="C1199" s="6">
        <v>18</v>
      </c>
      <c r="D1199" s="9">
        <v>15</v>
      </c>
      <c r="E1199" s="2" t="str">
        <f>_xlfn.XLOOKUP(B1199,products[productID],products[productName],"Not available",0)</f>
        <v>Lakkaliköri</v>
      </c>
      <c r="F1199">
        <f>_xlfn.XLOOKUP(B1199,products[productID],products[categoryID],"Not found",0)</f>
        <v>1</v>
      </c>
      <c r="G1199" t="str">
        <f>_xlfn.XLOOKUP(F1199,categories[categoryID],categories[categoryName],"not found",0)</f>
        <v>Beverages</v>
      </c>
      <c r="H1199" s="4">
        <f>Table8[[#This Row],[Unit_price]]*Table8[[#This Row],[Quantity_sold]]</f>
        <v>270</v>
      </c>
      <c r="I1199" t="str">
        <f>_xlfn.XLOOKUP(Table8[[#This Row],[orderId]],orders[orderID],orders[customerID],"not seen",0)</f>
        <v>ALFKI</v>
      </c>
      <c r="J1199">
        <f>_xlfn.XLOOKUP(Table8[[#This Row],[orderId]],orders[orderID],orders[employeeID],"not found",0)</f>
        <v>4</v>
      </c>
      <c r="K1199" t="str">
        <f>_xlfn.XLOOKUP(Table8[[#This Row],[Employee_id]],employees[employeeID],employees[employeeName],"Not found",0)</f>
        <v>Margaret Peacock</v>
      </c>
      <c r="L1199" s="1">
        <f>_xlfn.XLOOKUP(Table8[[#This Row],[orderId]],orders[orderID],orders[orderDate],"not found",0)</f>
        <v>41925</v>
      </c>
      <c r="M1199" s="1">
        <f>VLOOKUP(Table8[[#This Row],[orderId]],orders[],6,0)</f>
        <v>41933</v>
      </c>
      <c r="N1199">
        <f>Table8[[#This Row],[Shipped date]]-Table8[[#This Row],[order_date]]</f>
        <v>8</v>
      </c>
    </row>
    <row r="1200" spans="1:14" x14ac:dyDescent="0.35">
      <c r="A1200" s="2">
        <v>10703</v>
      </c>
      <c r="B1200" s="11">
        <v>2</v>
      </c>
      <c r="C1200" s="5">
        <v>19</v>
      </c>
      <c r="D1200" s="8">
        <v>5</v>
      </c>
      <c r="E1200" s="2" t="str">
        <f>_xlfn.XLOOKUP(B1200,products[productID],products[productName],"Not available",0)</f>
        <v>Chang</v>
      </c>
      <c r="F1200">
        <f>_xlfn.XLOOKUP(B1200,products[productID],products[categoryID],"Not found",0)</f>
        <v>1</v>
      </c>
      <c r="G1200" t="str">
        <f>_xlfn.XLOOKUP(F1200,categories[categoryID],categories[categoryName],"not found",0)</f>
        <v>Beverages</v>
      </c>
      <c r="H1200" s="4">
        <f>Table8[[#This Row],[Unit_price]]*Table8[[#This Row],[Quantity_sold]]</f>
        <v>95</v>
      </c>
      <c r="I1200" t="str">
        <f>_xlfn.XLOOKUP(Table8[[#This Row],[orderId]],orders[orderID],orders[customerID],"not seen",0)</f>
        <v>FOLKO</v>
      </c>
      <c r="J1200">
        <f>_xlfn.XLOOKUP(Table8[[#This Row],[orderId]],orders[orderID],orders[employeeID],"not found",0)</f>
        <v>6</v>
      </c>
      <c r="K1200" t="str">
        <f>_xlfn.XLOOKUP(Table8[[#This Row],[Employee_id]],employees[employeeID],employees[employeeName],"Not found",0)</f>
        <v>Michael Suyama</v>
      </c>
      <c r="L1200" s="1">
        <f>_xlfn.XLOOKUP(Table8[[#This Row],[orderId]],orders[orderID],orders[orderDate],"not found",0)</f>
        <v>41926</v>
      </c>
      <c r="M1200" s="1">
        <f>VLOOKUP(Table8[[#This Row],[orderId]],orders[],6,0)</f>
        <v>41932</v>
      </c>
      <c r="N1200">
        <f>Table8[[#This Row],[Shipped date]]-Table8[[#This Row],[order_date]]</f>
        <v>6</v>
      </c>
    </row>
    <row r="1201" spans="1:14" x14ac:dyDescent="0.35">
      <c r="A1201" s="3">
        <v>10703</v>
      </c>
      <c r="B1201" s="12">
        <v>59</v>
      </c>
      <c r="C1201" s="6">
        <v>55</v>
      </c>
      <c r="D1201" s="9">
        <v>35</v>
      </c>
      <c r="E1201" s="2" t="str">
        <f>_xlfn.XLOOKUP(B1201,products[productID],products[productName],"Not available",0)</f>
        <v>Raclette Courdavault</v>
      </c>
      <c r="F1201">
        <f>_xlfn.XLOOKUP(B1201,products[productID],products[categoryID],"Not found",0)</f>
        <v>4</v>
      </c>
      <c r="G1201" t="str">
        <f>_xlfn.XLOOKUP(F1201,categories[categoryID],categories[categoryName],"not found",0)</f>
        <v>Dairy Products</v>
      </c>
      <c r="H1201" s="4">
        <f>Table8[[#This Row],[Unit_price]]*Table8[[#This Row],[Quantity_sold]]</f>
        <v>1925</v>
      </c>
      <c r="I1201" t="str">
        <f>_xlfn.XLOOKUP(Table8[[#This Row],[orderId]],orders[orderID],orders[customerID],"not seen",0)</f>
        <v>FOLKO</v>
      </c>
      <c r="J1201">
        <f>_xlfn.XLOOKUP(Table8[[#This Row],[orderId]],orders[orderID],orders[employeeID],"not found",0)</f>
        <v>6</v>
      </c>
      <c r="K1201" t="str">
        <f>_xlfn.XLOOKUP(Table8[[#This Row],[Employee_id]],employees[employeeID],employees[employeeName],"Not found",0)</f>
        <v>Michael Suyama</v>
      </c>
      <c r="L1201" s="1">
        <f>_xlfn.XLOOKUP(Table8[[#This Row],[orderId]],orders[orderID],orders[orderDate],"not found",0)</f>
        <v>41926</v>
      </c>
      <c r="M1201" s="1">
        <f>VLOOKUP(Table8[[#This Row],[orderId]],orders[],6,0)</f>
        <v>41932</v>
      </c>
      <c r="N1201">
        <f>Table8[[#This Row],[Shipped date]]-Table8[[#This Row],[order_date]]</f>
        <v>6</v>
      </c>
    </row>
    <row r="1202" spans="1:14" x14ac:dyDescent="0.35">
      <c r="A1202" s="2">
        <v>10703</v>
      </c>
      <c r="B1202" s="11">
        <v>73</v>
      </c>
      <c r="C1202" s="5">
        <v>15</v>
      </c>
      <c r="D1202" s="8">
        <v>35</v>
      </c>
      <c r="E1202" s="2" t="str">
        <f>_xlfn.XLOOKUP(B1202,products[productID],products[productName],"Not available",0)</f>
        <v>Röd Kaviar</v>
      </c>
      <c r="F1202">
        <f>_xlfn.XLOOKUP(B1202,products[productID],products[categoryID],"Not found",0)</f>
        <v>8</v>
      </c>
      <c r="G1202" t="str">
        <f>_xlfn.XLOOKUP(F1202,categories[categoryID],categories[categoryName],"not found",0)</f>
        <v>Seafood</v>
      </c>
      <c r="H1202" s="4">
        <f>Table8[[#This Row],[Unit_price]]*Table8[[#This Row],[Quantity_sold]]</f>
        <v>525</v>
      </c>
      <c r="I1202" t="str">
        <f>_xlfn.XLOOKUP(Table8[[#This Row],[orderId]],orders[orderID],orders[customerID],"not seen",0)</f>
        <v>FOLKO</v>
      </c>
      <c r="J1202">
        <f>_xlfn.XLOOKUP(Table8[[#This Row],[orderId]],orders[orderID],orders[employeeID],"not found",0)</f>
        <v>6</v>
      </c>
      <c r="K1202" t="str">
        <f>_xlfn.XLOOKUP(Table8[[#This Row],[Employee_id]],employees[employeeID],employees[employeeName],"Not found",0)</f>
        <v>Michael Suyama</v>
      </c>
      <c r="L1202" s="1">
        <f>_xlfn.XLOOKUP(Table8[[#This Row],[orderId]],orders[orderID],orders[orderDate],"not found",0)</f>
        <v>41926</v>
      </c>
      <c r="M1202" s="1">
        <f>VLOOKUP(Table8[[#This Row],[orderId]],orders[],6,0)</f>
        <v>41932</v>
      </c>
      <c r="N1202">
        <f>Table8[[#This Row],[Shipped date]]-Table8[[#This Row],[order_date]]</f>
        <v>6</v>
      </c>
    </row>
    <row r="1203" spans="1:14" x14ac:dyDescent="0.35">
      <c r="A1203" s="3">
        <v>10704</v>
      </c>
      <c r="B1203" s="12">
        <v>4</v>
      </c>
      <c r="C1203" s="6">
        <v>22</v>
      </c>
      <c r="D1203" s="9">
        <v>6</v>
      </c>
      <c r="E1203" s="2" t="str">
        <f>_xlfn.XLOOKUP(B1203,products[productID],products[productName],"Not available",0)</f>
        <v>Chef Anton's Cajun Seasoning</v>
      </c>
      <c r="F1203">
        <f>_xlfn.XLOOKUP(B1203,products[productID],products[categoryID],"Not found",0)</f>
        <v>2</v>
      </c>
      <c r="G1203" t="str">
        <f>_xlfn.XLOOKUP(F1203,categories[categoryID],categories[categoryName],"not found",0)</f>
        <v>Condiments</v>
      </c>
      <c r="H1203" s="4">
        <f>Table8[[#This Row],[Unit_price]]*Table8[[#This Row],[Quantity_sold]]</f>
        <v>132</v>
      </c>
      <c r="I1203" t="str">
        <f>_xlfn.XLOOKUP(Table8[[#This Row],[orderId]],orders[orderID],orders[customerID],"not seen",0)</f>
        <v>QUEEN</v>
      </c>
      <c r="J1203">
        <f>_xlfn.XLOOKUP(Table8[[#This Row],[orderId]],orders[orderID],orders[employeeID],"not found",0)</f>
        <v>6</v>
      </c>
      <c r="K1203" t="str">
        <f>_xlfn.XLOOKUP(Table8[[#This Row],[Employee_id]],employees[employeeID],employees[employeeName],"Not found",0)</f>
        <v>Michael Suyama</v>
      </c>
      <c r="L1203" s="1">
        <f>_xlfn.XLOOKUP(Table8[[#This Row],[orderId]],orders[orderID],orders[orderDate],"not found",0)</f>
        <v>41926</v>
      </c>
      <c r="M1203" s="1">
        <f>VLOOKUP(Table8[[#This Row],[orderId]],orders[],6,0)</f>
        <v>41950</v>
      </c>
      <c r="N1203">
        <f>Table8[[#This Row],[Shipped date]]-Table8[[#This Row],[order_date]]</f>
        <v>24</v>
      </c>
    </row>
    <row r="1204" spans="1:14" x14ac:dyDescent="0.35">
      <c r="A1204" s="2">
        <v>10704</v>
      </c>
      <c r="B1204" s="11">
        <v>24</v>
      </c>
      <c r="C1204" s="5">
        <v>4.5</v>
      </c>
      <c r="D1204" s="8">
        <v>35</v>
      </c>
      <c r="E1204" s="2" t="str">
        <f>_xlfn.XLOOKUP(B1204,products[productID],products[productName],"Not available",0)</f>
        <v>Guarana Fantastica</v>
      </c>
      <c r="F1204">
        <f>_xlfn.XLOOKUP(B1204,products[productID],products[categoryID],"Not found",0)</f>
        <v>1</v>
      </c>
      <c r="G1204" t="str">
        <f>_xlfn.XLOOKUP(F1204,categories[categoryID],categories[categoryName],"not found",0)</f>
        <v>Beverages</v>
      </c>
      <c r="H1204" s="4">
        <f>Table8[[#This Row],[Unit_price]]*Table8[[#This Row],[Quantity_sold]]</f>
        <v>157.5</v>
      </c>
      <c r="I1204" t="str">
        <f>_xlfn.XLOOKUP(Table8[[#This Row],[orderId]],orders[orderID],orders[customerID],"not seen",0)</f>
        <v>QUEEN</v>
      </c>
      <c r="J1204">
        <f>_xlfn.XLOOKUP(Table8[[#This Row],[orderId]],orders[orderID],orders[employeeID],"not found",0)</f>
        <v>6</v>
      </c>
      <c r="K1204" t="str">
        <f>_xlfn.XLOOKUP(Table8[[#This Row],[Employee_id]],employees[employeeID],employees[employeeName],"Not found",0)</f>
        <v>Michael Suyama</v>
      </c>
      <c r="L1204" s="1">
        <f>_xlfn.XLOOKUP(Table8[[#This Row],[orderId]],orders[orderID],orders[orderDate],"not found",0)</f>
        <v>41926</v>
      </c>
      <c r="M1204" s="1">
        <f>VLOOKUP(Table8[[#This Row],[orderId]],orders[],6,0)</f>
        <v>41950</v>
      </c>
      <c r="N1204">
        <f>Table8[[#This Row],[Shipped date]]-Table8[[#This Row],[order_date]]</f>
        <v>24</v>
      </c>
    </row>
    <row r="1205" spans="1:14" x14ac:dyDescent="0.35">
      <c r="A1205" s="3">
        <v>10704</v>
      </c>
      <c r="B1205" s="12">
        <v>48</v>
      </c>
      <c r="C1205" s="6">
        <v>12.75</v>
      </c>
      <c r="D1205" s="9">
        <v>24</v>
      </c>
      <c r="E1205" s="2" t="str">
        <f>_xlfn.XLOOKUP(B1205,products[productID],products[productName],"Not available",0)</f>
        <v>Chocolade</v>
      </c>
      <c r="F1205">
        <f>_xlfn.XLOOKUP(B1205,products[productID],products[categoryID],"Not found",0)</f>
        <v>3</v>
      </c>
      <c r="G1205" t="str">
        <f>_xlfn.XLOOKUP(F1205,categories[categoryID],categories[categoryName],"not found",0)</f>
        <v>Confections</v>
      </c>
      <c r="H1205" s="4">
        <f>Table8[[#This Row],[Unit_price]]*Table8[[#This Row],[Quantity_sold]]</f>
        <v>306</v>
      </c>
      <c r="I1205" t="str">
        <f>_xlfn.XLOOKUP(Table8[[#This Row],[orderId]],orders[orderID],orders[customerID],"not seen",0)</f>
        <v>QUEEN</v>
      </c>
      <c r="J1205">
        <f>_xlfn.XLOOKUP(Table8[[#This Row],[orderId]],orders[orderID],orders[employeeID],"not found",0)</f>
        <v>6</v>
      </c>
      <c r="K1205" t="str">
        <f>_xlfn.XLOOKUP(Table8[[#This Row],[Employee_id]],employees[employeeID],employees[employeeName],"Not found",0)</f>
        <v>Michael Suyama</v>
      </c>
      <c r="L1205" s="1">
        <f>_xlfn.XLOOKUP(Table8[[#This Row],[orderId]],orders[orderID],orders[orderDate],"not found",0)</f>
        <v>41926</v>
      </c>
      <c r="M1205" s="1">
        <f>VLOOKUP(Table8[[#This Row],[orderId]],orders[],6,0)</f>
        <v>41950</v>
      </c>
      <c r="N1205">
        <f>Table8[[#This Row],[Shipped date]]-Table8[[#This Row],[order_date]]</f>
        <v>24</v>
      </c>
    </row>
    <row r="1206" spans="1:14" x14ac:dyDescent="0.35">
      <c r="A1206" s="2">
        <v>10705</v>
      </c>
      <c r="B1206" s="11">
        <v>31</v>
      </c>
      <c r="C1206" s="5">
        <v>12.5</v>
      </c>
      <c r="D1206" s="8">
        <v>20</v>
      </c>
      <c r="E1206" s="2" t="str">
        <f>_xlfn.XLOOKUP(B1206,products[productID],products[productName],"Not available",0)</f>
        <v>Gorgonzola Telino</v>
      </c>
      <c r="F1206">
        <f>_xlfn.XLOOKUP(B1206,products[productID],products[categoryID],"Not found",0)</f>
        <v>4</v>
      </c>
      <c r="G1206" t="str">
        <f>_xlfn.XLOOKUP(F1206,categories[categoryID],categories[categoryName],"not found",0)</f>
        <v>Dairy Products</v>
      </c>
      <c r="H1206" s="4">
        <f>Table8[[#This Row],[Unit_price]]*Table8[[#This Row],[Quantity_sold]]</f>
        <v>250</v>
      </c>
      <c r="I1206" t="str">
        <f>_xlfn.XLOOKUP(Table8[[#This Row],[orderId]],orders[orderID],orders[customerID],"not seen",0)</f>
        <v>HILAA</v>
      </c>
      <c r="J1206">
        <f>_xlfn.XLOOKUP(Table8[[#This Row],[orderId]],orders[orderID],orders[employeeID],"not found",0)</f>
        <v>9</v>
      </c>
      <c r="K1206" t="str">
        <f>_xlfn.XLOOKUP(Table8[[#This Row],[Employee_id]],employees[employeeID],employees[employeeName],"Not found",0)</f>
        <v>Anne Dodsworth</v>
      </c>
      <c r="L1206" s="1">
        <f>_xlfn.XLOOKUP(Table8[[#This Row],[orderId]],orders[orderID],orders[orderDate],"not found",0)</f>
        <v>41927</v>
      </c>
      <c r="M1206" s="1">
        <f>VLOOKUP(Table8[[#This Row],[orderId]],orders[],6,0)</f>
        <v>41961</v>
      </c>
      <c r="N1206">
        <f>Table8[[#This Row],[Shipped date]]-Table8[[#This Row],[order_date]]</f>
        <v>34</v>
      </c>
    </row>
    <row r="1207" spans="1:14" x14ac:dyDescent="0.35">
      <c r="A1207" s="3">
        <v>10705</v>
      </c>
      <c r="B1207" s="12">
        <v>32</v>
      </c>
      <c r="C1207" s="6">
        <v>32</v>
      </c>
      <c r="D1207" s="9">
        <v>4</v>
      </c>
      <c r="E1207" s="2" t="str">
        <f>_xlfn.XLOOKUP(B1207,products[productID],products[productName],"Not available",0)</f>
        <v>Mascarpone Fabioli</v>
      </c>
      <c r="F1207">
        <f>_xlfn.XLOOKUP(B1207,products[productID],products[categoryID],"Not found",0)</f>
        <v>4</v>
      </c>
      <c r="G1207" t="str">
        <f>_xlfn.XLOOKUP(F1207,categories[categoryID],categories[categoryName],"not found",0)</f>
        <v>Dairy Products</v>
      </c>
      <c r="H1207" s="4">
        <f>Table8[[#This Row],[Unit_price]]*Table8[[#This Row],[Quantity_sold]]</f>
        <v>128</v>
      </c>
      <c r="I1207" t="str">
        <f>_xlfn.XLOOKUP(Table8[[#This Row],[orderId]],orders[orderID],orders[customerID],"not seen",0)</f>
        <v>HILAA</v>
      </c>
      <c r="J1207">
        <f>_xlfn.XLOOKUP(Table8[[#This Row],[orderId]],orders[orderID],orders[employeeID],"not found",0)</f>
        <v>9</v>
      </c>
      <c r="K1207" t="str">
        <f>_xlfn.XLOOKUP(Table8[[#This Row],[Employee_id]],employees[employeeID],employees[employeeName],"Not found",0)</f>
        <v>Anne Dodsworth</v>
      </c>
      <c r="L1207" s="1">
        <f>_xlfn.XLOOKUP(Table8[[#This Row],[orderId]],orders[orderID],orders[orderDate],"not found",0)</f>
        <v>41927</v>
      </c>
      <c r="M1207" s="1">
        <f>VLOOKUP(Table8[[#This Row],[orderId]],orders[],6,0)</f>
        <v>41961</v>
      </c>
      <c r="N1207">
        <f>Table8[[#This Row],[Shipped date]]-Table8[[#This Row],[order_date]]</f>
        <v>34</v>
      </c>
    </row>
    <row r="1208" spans="1:14" x14ac:dyDescent="0.35">
      <c r="A1208" s="2">
        <v>10706</v>
      </c>
      <c r="B1208" s="11">
        <v>16</v>
      </c>
      <c r="C1208" s="5">
        <v>17.45</v>
      </c>
      <c r="D1208" s="8">
        <v>20</v>
      </c>
      <c r="E1208" s="2" t="str">
        <f>_xlfn.XLOOKUP(B1208,products[productID],products[productName],"Not available",0)</f>
        <v>Pavlova</v>
      </c>
      <c r="F1208">
        <f>_xlfn.XLOOKUP(B1208,products[productID],products[categoryID],"Not found",0)</f>
        <v>3</v>
      </c>
      <c r="G1208" t="str">
        <f>_xlfn.XLOOKUP(F1208,categories[categoryID],categories[categoryName],"not found",0)</f>
        <v>Confections</v>
      </c>
      <c r="H1208" s="4">
        <f>Table8[[#This Row],[Unit_price]]*Table8[[#This Row],[Quantity_sold]]</f>
        <v>349</v>
      </c>
      <c r="I1208" t="str">
        <f>_xlfn.XLOOKUP(Table8[[#This Row],[orderId]],orders[orderID],orders[customerID],"not seen",0)</f>
        <v>OLDWO</v>
      </c>
      <c r="J1208">
        <f>_xlfn.XLOOKUP(Table8[[#This Row],[orderId]],orders[orderID],orders[employeeID],"not found",0)</f>
        <v>8</v>
      </c>
      <c r="K1208" t="str">
        <f>_xlfn.XLOOKUP(Table8[[#This Row],[Employee_id]],employees[employeeID],employees[employeeName],"Not found",0)</f>
        <v>Laura Callahan</v>
      </c>
      <c r="L1208" s="1">
        <f>_xlfn.XLOOKUP(Table8[[#This Row],[orderId]],orders[orderID],orders[orderDate],"not found",0)</f>
        <v>41928</v>
      </c>
      <c r="M1208" s="1">
        <f>VLOOKUP(Table8[[#This Row],[orderId]],orders[],6,0)</f>
        <v>41933</v>
      </c>
      <c r="N1208">
        <f>Table8[[#This Row],[Shipped date]]-Table8[[#This Row],[order_date]]</f>
        <v>5</v>
      </c>
    </row>
    <row r="1209" spans="1:14" x14ac:dyDescent="0.35">
      <c r="A1209" s="3">
        <v>10706</v>
      </c>
      <c r="B1209" s="12">
        <v>43</v>
      </c>
      <c r="C1209" s="6">
        <v>46</v>
      </c>
      <c r="D1209" s="9">
        <v>24</v>
      </c>
      <c r="E1209" s="2" t="str">
        <f>_xlfn.XLOOKUP(B1209,products[productID],products[productName],"Not available",0)</f>
        <v>Ipoh Coffee</v>
      </c>
      <c r="F1209">
        <f>_xlfn.XLOOKUP(B1209,products[productID],products[categoryID],"Not found",0)</f>
        <v>1</v>
      </c>
      <c r="G1209" t="str">
        <f>_xlfn.XLOOKUP(F1209,categories[categoryID],categories[categoryName],"not found",0)</f>
        <v>Beverages</v>
      </c>
      <c r="H1209" s="4">
        <f>Table8[[#This Row],[Unit_price]]*Table8[[#This Row],[Quantity_sold]]</f>
        <v>1104</v>
      </c>
      <c r="I1209" t="str">
        <f>_xlfn.XLOOKUP(Table8[[#This Row],[orderId]],orders[orderID],orders[customerID],"not seen",0)</f>
        <v>OLDWO</v>
      </c>
      <c r="J1209">
        <f>_xlfn.XLOOKUP(Table8[[#This Row],[orderId]],orders[orderID],orders[employeeID],"not found",0)</f>
        <v>8</v>
      </c>
      <c r="K1209" t="str">
        <f>_xlfn.XLOOKUP(Table8[[#This Row],[Employee_id]],employees[employeeID],employees[employeeName],"Not found",0)</f>
        <v>Laura Callahan</v>
      </c>
      <c r="L1209" s="1">
        <f>_xlfn.XLOOKUP(Table8[[#This Row],[orderId]],orders[orderID],orders[orderDate],"not found",0)</f>
        <v>41928</v>
      </c>
      <c r="M1209" s="1">
        <f>VLOOKUP(Table8[[#This Row],[orderId]],orders[],6,0)</f>
        <v>41933</v>
      </c>
      <c r="N1209">
        <f>Table8[[#This Row],[Shipped date]]-Table8[[#This Row],[order_date]]</f>
        <v>5</v>
      </c>
    </row>
    <row r="1210" spans="1:14" x14ac:dyDescent="0.35">
      <c r="A1210" s="2">
        <v>10706</v>
      </c>
      <c r="B1210" s="11">
        <v>59</v>
      </c>
      <c r="C1210" s="5">
        <v>55</v>
      </c>
      <c r="D1210" s="8">
        <v>8</v>
      </c>
      <c r="E1210" s="2" t="str">
        <f>_xlfn.XLOOKUP(B1210,products[productID],products[productName],"Not available",0)</f>
        <v>Raclette Courdavault</v>
      </c>
      <c r="F1210">
        <f>_xlfn.XLOOKUP(B1210,products[productID],products[categoryID],"Not found",0)</f>
        <v>4</v>
      </c>
      <c r="G1210" t="str">
        <f>_xlfn.XLOOKUP(F1210,categories[categoryID],categories[categoryName],"not found",0)</f>
        <v>Dairy Products</v>
      </c>
      <c r="H1210" s="4">
        <f>Table8[[#This Row],[Unit_price]]*Table8[[#This Row],[Quantity_sold]]</f>
        <v>440</v>
      </c>
      <c r="I1210" t="str">
        <f>_xlfn.XLOOKUP(Table8[[#This Row],[orderId]],orders[orderID],orders[customerID],"not seen",0)</f>
        <v>OLDWO</v>
      </c>
      <c r="J1210">
        <f>_xlfn.XLOOKUP(Table8[[#This Row],[orderId]],orders[orderID],orders[employeeID],"not found",0)</f>
        <v>8</v>
      </c>
      <c r="K1210" t="str">
        <f>_xlfn.XLOOKUP(Table8[[#This Row],[Employee_id]],employees[employeeID],employees[employeeName],"Not found",0)</f>
        <v>Laura Callahan</v>
      </c>
      <c r="L1210" s="1">
        <f>_xlfn.XLOOKUP(Table8[[#This Row],[orderId]],orders[orderID],orders[orderDate],"not found",0)</f>
        <v>41928</v>
      </c>
      <c r="M1210" s="1">
        <f>VLOOKUP(Table8[[#This Row],[orderId]],orders[],6,0)</f>
        <v>41933</v>
      </c>
      <c r="N1210">
        <f>Table8[[#This Row],[Shipped date]]-Table8[[#This Row],[order_date]]</f>
        <v>5</v>
      </c>
    </row>
    <row r="1211" spans="1:14" x14ac:dyDescent="0.35">
      <c r="A1211" s="3">
        <v>10707</v>
      </c>
      <c r="B1211" s="12">
        <v>55</v>
      </c>
      <c r="C1211" s="6">
        <v>24</v>
      </c>
      <c r="D1211" s="9">
        <v>21</v>
      </c>
      <c r="E1211" s="2" t="str">
        <f>_xlfn.XLOOKUP(B1211,products[productID],products[productName],"Not available",0)</f>
        <v>Pâté chinois</v>
      </c>
      <c r="F1211">
        <f>_xlfn.XLOOKUP(B1211,products[productID],products[categoryID],"Not found",0)</f>
        <v>6</v>
      </c>
      <c r="G1211" t="str">
        <f>_xlfn.XLOOKUP(F1211,categories[categoryID],categories[categoryName],"not found",0)</f>
        <v>Meat &amp; Poultry</v>
      </c>
      <c r="H1211" s="4">
        <f>Table8[[#This Row],[Unit_price]]*Table8[[#This Row],[Quantity_sold]]</f>
        <v>504</v>
      </c>
      <c r="I1211" t="str">
        <f>_xlfn.XLOOKUP(Table8[[#This Row],[orderId]],orders[orderID],orders[customerID],"not seen",0)</f>
        <v>AROUT</v>
      </c>
      <c r="J1211">
        <f>_xlfn.XLOOKUP(Table8[[#This Row],[orderId]],orders[orderID],orders[employeeID],"not found",0)</f>
        <v>4</v>
      </c>
      <c r="K1211" t="str">
        <f>_xlfn.XLOOKUP(Table8[[#This Row],[Employee_id]],employees[employeeID],employees[employeeName],"Not found",0)</f>
        <v>Margaret Peacock</v>
      </c>
      <c r="L1211" s="1">
        <f>_xlfn.XLOOKUP(Table8[[#This Row],[orderId]],orders[orderID],orders[orderDate],"not found",0)</f>
        <v>41928</v>
      </c>
      <c r="M1211" s="1">
        <f>VLOOKUP(Table8[[#This Row],[orderId]],orders[],6,0)</f>
        <v>41935</v>
      </c>
      <c r="N1211">
        <f>Table8[[#This Row],[Shipped date]]-Table8[[#This Row],[order_date]]</f>
        <v>7</v>
      </c>
    </row>
    <row r="1212" spans="1:14" x14ac:dyDescent="0.35">
      <c r="A1212" s="2">
        <v>10707</v>
      </c>
      <c r="B1212" s="11">
        <v>57</v>
      </c>
      <c r="C1212" s="5">
        <v>19.5</v>
      </c>
      <c r="D1212" s="8">
        <v>40</v>
      </c>
      <c r="E1212" s="2" t="str">
        <f>_xlfn.XLOOKUP(B1212,products[productID],products[productName],"Not available",0)</f>
        <v>Ravioli Angelo</v>
      </c>
      <c r="F1212">
        <f>_xlfn.XLOOKUP(B1212,products[productID],products[categoryID],"Not found",0)</f>
        <v>5</v>
      </c>
      <c r="G1212" t="str">
        <f>_xlfn.XLOOKUP(F1212,categories[categoryID],categories[categoryName],"not found",0)</f>
        <v>Grains &amp; Cereals</v>
      </c>
      <c r="H1212" s="4">
        <f>Table8[[#This Row],[Unit_price]]*Table8[[#This Row],[Quantity_sold]]</f>
        <v>780</v>
      </c>
      <c r="I1212" t="str">
        <f>_xlfn.XLOOKUP(Table8[[#This Row],[orderId]],orders[orderID],orders[customerID],"not seen",0)</f>
        <v>AROUT</v>
      </c>
      <c r="J1212">
        <f>_xlfn.XLOOKUP(Table8[[#This Row],[orderId]],orders[orderID],orders[employeeID],"not found",0)</f>
        <v>4</v>
      </c>
      <c r="K1212" t="str">
        <f>_xlfn.XLOOKUP(Table8[[#This Row],[Employee_id]],employees[employeeID],employees[employeeName],"Not found",0)</f>
        <v>Margaret Peacock</v>
      </c>
      <c r="L1212" s="1">
        <f>_xlfn.XLOOKUP(Table8[[#This Row],[orderId]],orders[orderID],orders[orderDate],"not found",0)</f>
        <v>41928</v>
      </c>
      <c r="M1212" s="1">
        <f>VLOOKUP(Table8[[#This Row],[orderId]],orders[],6,0)</f>
        <v>41935</v>
      </c>
      <c r="N1212">
        <f>Table8[[#This Row],[Shipped date]]-Table8[[#This Row],[order_date]]</f>
        <v>7</v>
      </c>
    </row>
    <row r="1213" spans="1:14" x14ac:dyDescent="0.35">
      <c r="A1213" s="3">
        <v>10707</v>
      </c>
      <c r="B1213" s="12">
        <v>70</v>
      </c>
      <c r="C1213" s="6">
        <v>15</v>
      </c>
      <c r="D1213" s="9">
        <v>28</v>
      </c>
      <c r="E1213" s="2" t="str">
        <f>_xlfn.XLOOKUP(B1213,products[productID],products[productName],"Not available",0)</f>
        <v>Outback Lager</v>
      </c>
      <c r="F1213">
        <f>_xlfn.XLOOKUP(B1213,products[productID],products[categoryID],"Not found",0)</f>
        <v>1</v>
      </c>
      <c r="G1213" t="str">
        <f>_xlfn.XLOOKUP(F1213,categories[categoryID],categories[categoryName],"not found",0)</f>
        <v>Beverages</v>
      </c>
      <c r="H1213" s="4">
        <f>Table8[[#This Row],[Unit_price]]*Table8[[#This Row],[Quantity_sold]]</f>
        <v>420</v>
      </c>
      <c r="I1213" t="str">
        <f>_xlfn.XLOOKUP(Table8[[#This Row],[orderId]],orders[orderID],orders[customerID],"not seen",0)</f>
        <v>AROUT</v>
      </c>
      <c r="J1213">
        <f>_xlfn.XLOOKUP(Table8[[#This Row],[orderId]],orders[orderID],orders[employeeID],"not found",0)</f>
        <v>4</v>
      </c>
      <c r="K1213" t="str">
        <f>_xlfn.XLOOKUP(Table8[[#This Row],[Employee_id]],employees[employeeID],employees[employeeName],"Not found",0)</f>
        <v>Margaret Peacock</v>
      </c>
      <c r="L1213" s="1">
        <f>_xlfn.XLOOKUP(Table8[[#This Row],[orderId]],orders[orderID],orders[orderDate],"not found",0)</f>
        <v>41928</v>
      </c>
      <c r="M1213" s="1">
        <f>VLOOKUP(Table8[[#This Row],[orderId]],orders[],6,0)</f>
        <v>41935</v>
      </c>
      <c r="N1213">
        <f>Table8[[#This Row],[Shipped date]]-Table8[[#This Row],[order_date]]</f>
        <v>7</v>
      </c>
    </row>
    <row r="1214" spans="1:14" x14ac:dyDescent="0.35">
      <c r="A1214" s="2">
        <v>10708</v>
      </c>
      <c r="B1214" s="11">
        <v>5</v>
      </c>
      <c r="C1214" s="5">
        <v>21.35</v>
      </c>
      <c r="D1214" s="8">
        <v>4</v>
      </c>
      <c r="E1214" s="2" t="str">
        <f>_xlfn.XLOOKUP(B1214,products[productID],products[productName],"Not available",0)</f>
        <v>Chef Anton's Gumbo Mix</v>
      </c>
      <c r="F1214">
        <f>_xlfn.XLOOKUP(B1214,products[productID],products[categoryID],"Not found",0)</f>
        <v>2</v>
      </c>
      <c r="G1214" t="str">
        <f>_xlfn.XLOOKUP(F1214,categories[categoryID],categories[categoryName],"not found",0)</f>
        <v>Condiments</v>
      </c>
      <c r="H1214" s="4">
        <f>Table8[[#This Row],[Unit_price]]*Table8[[#This Row],[Quantity_sold]]</f>
        <v>85.4</v>
      </c>
      <c r="I1214" t="str">
        <f>_xlfn.XLOOKUP(Table8[[#This Row],[orderId]],orders[orderID],orders[customerID],"not seen",0)</f>
        <v>THEBI</v>
      </c>
      <c r="J1214">
        <f>_xlfn.XLOOKUP(Table8[[#This Row],[orderId]],orders[orderID],orders[employeeID],"not found",0)</f>
        <v>6</v>
      </c>
      <c r="K1214" t="str">
        <f>_xlfn.XLOOKUP(Table8[[#This Row],[Employee_id]],employees[employeeID],employees[employeeName],"Not found",0)</f>
        <v>Michael Suyama</v>
      </c>
      <c r="L1214" s="1">
        <f>_xlfn.XLOOKUP(Table8[[#This Row],[orderId]],orders[orderID],orders[orderDate],"not found",0)</f>
        <v>41929</v>
      </c>
      <c r="M1214" s="1">
        <f>VLOOKUP(Table8[[#This Row],[orderId]],orders[],6,0)</f>
        <v>41948</v>
      </c>
      <c r="N1214">
        <f>Table8[[#This Row],[Shipped date]]-Table8[[#This Row],[order_date]]</f>
        <v>19</v>
      </c>
    </row>
    <row r="1215" spans="1:14" x14ac:dyDescent="0.35">
      <c r="A1215" s="3">
        <v>10708</v>
      </c>
      <c r="B1215" s="12">
        <v>36</v>
      </c>
      <c r="C1215" s="6">
        <v>19</v>
      </c>
      <c r="D1215" s="9">
        <v>5</v>
      </c>
      <c r="E1215" s="2" t="str">
        <f>_xlfn.XLOOKUP(B1215,products[productID],products[productName],"Not available",0)</f>
        <v>Inlagd Sill</v>
      </c>
      <c r="F1215">
        <f>_xlfn.XLOOKUP(B1215,products[productID],products[categoryID],"Not found",0)</f>
        <v>8</v>
      </c>
      <c r="G1215" t="str">
        <f>_xlfn.XLOOKUP(F1215,categories[categoryID],categories[categoryName],"not found",0)</f>
        <v>Seafood</v>
      </c>
      <c r="H1215" s="4">
        <f>Table8[[#This Row],[Unit_price]]*Table8[[#This Row],[Quantity_sold]]</f>
        <v>95</v>
      </c>
      <c r="I1215" t="str">
        <f>_xlfn.XLOOKUP(Table8[[#This Row],[orderId]],orders[orderID],orders[customerID],"not seen",0)</f>
        <v>THEBI</v>
      </c>
      <c r="J1215">
        <f>_xlfn.XLOOKUP(Table8[[#This Row],[orderId]],orders[orderID],orders[employeeID],"not found",0)</f>
        <v>6</v>
      </c>
      <c r="K1215" t="str">
        <f>_xlfn.XLOOKUP(Table8[[#This Row],[Employee_id]],employees[employeeID],employees[employeeName],"Not found",0)</f>
        <v>Michael Suyama</v>
      </c>
      <c r="L1215" s="1">
        <f>_xlfn.XLOOKUP(Table8[[#This Row],[orderId]],orders[orderID],orders[orderDate],"not found",0)</f>
        <v>41929</v>
      </c>
      <c r="M1215" s="1">
        <f>VLOOKUP(Table8[[#This Row],[orderId]],orders[],6,0)</f>
        <v>41948</v>
      </c>
      <c r="N1215">
        <f>Table8[[#This Row],[Shipped date]]-Table8[[#This Row],[order_date]]</f>
        <v>19</v>
      </c>
    </row>
    <row r="1216" spans="1:14" x14ac:dyDescent="0.35">
      <c r="A1216" s="2">
        <v>10709</v>
      </c>
      <c r="B1216" s="11">
        <v>8</v>
      </c>
      <c r="C1216" s="5">
        <v>40</v>
      </c>
      <c r="D1216" s="8">
        <v>40</v>
      </c>
      <c r="E1216" s="2" t="str">
        <f>_xlfn.XLOOKUP(B1216,products[productID],products[productName],"Not available",0)</f>
        <v>Northwoods Cranberry Sauce</v>
      </c>
      <c r="F1216">
        <f>_xlfn.XLOOKUP(B1216,products[productID],products[categoryID],"Not found",0)</f>
        <v>2</v>
      </c>
      <c r="G1216" t="str">
        <f>_xlfn.XLOOKUP(F1216,categories[categoryID],categories[categoryName],"not found",0)</f>
        <v>Condiments</v>
      </c>
      <c r="H1216" s="4">
        <f>Table8[[#This Row],[Unit_price]]*Table8[[#This Row],[Quantity_sold]]</f>
        <v>1600</v>
      </c>
      <c r="I1216" t="str">
        <f>_xlfn.XLOOKUP(Table8[[#This Row],[orderId]],orders[orderID],orders[customerID],"not seen",0)</f>
        <v>GOURL</v>
      </c>
      <c r="J1216">
        <f>_xlfn.XLOOKUP(Table8[[#This Row],[orderId]],orders[orderID],orders[employeeID],"not found",0)</f>
        <v>1</v>
      </c>
      <c r="K1216" t="str">
        <f>_xlfn.XLOOKUP(Table8[[#This Row],[Employee_id]],employees[employeeID],employees[employeeName],"Not found",0)</f>
        <v>Nancy Davolio</v>
      </c>
      <c r="L1216" s="1">
        <f>_xlfn.XLOOKUP(Table8[[#This Row],[orderId]],orders[orderID],orders[orderDate],"not found",0)</f>
        <v>41929</v>
      </c>
      <c r="M1216" s="1">
        <f>VLOOKUP(Table8[[#This Row],[orderId]],orders[],6,0)</f>
        <v>41963</v>
      </c>
      <c r="N1216">
        <f>Table8[[#This Row],[Shipped date]]-Table8[[#This Row],[order_date]]</f>
        <v>34</v>
      </c>
    </row>
    <row r="1217" spans="1:14" x14ac:dyDescent="0.35">
      <c r="A1217" s="3">
        <v>10709</v>
      </c>
      <c r="B1217" s="12">
        <v>51</v>
      </c>
      <c r="C1217" s="6">
        <v>53</v>
      </c>
      <c r="D1217" s="9">
        <v>28</v>
      </c>
      <c r="E1217" s="2" t="str">
        <f>_xlfn.XLOOKUP(B1217,products[productID],products[productName],"Not available",0)</f>
        <v>Manjimup Dried Apples</v>
      </c>
      <c r="F1217">
        <f>_xlfn.XLOOKUP(B1217,products[productID],products[categoryID],"Not found",0)</f>
        <v>7</v>
      </c>
      <c r="G1217" t="str">
        <f>_xlfn.XLOOKUP(F1217,categories[categoryID],categories[categoryName],"not found",0)</f>
        <v>Produce</v>
      </c>
      <c r="H1217" s="4">
        <f>Table8[[#This Row],[Unit_price]]*Table8[[#This Row],[Quantity_sold]]</f>
        <v>1484</v>
      </c>
      <c r="I1217" t="str">
        <f>_xlfn.XLOOKUP(Table8[[#This Row],[orderId]],orders[orderID],orders[customerID],"not seen",0)</f>
        <v>GOURL</v>
      </c>
      <c r="J1217">
        <f>_xlfn.XLOOKUP(Table8[[#This Row],[orderId]],orders[orderID],orders[employeeID],"not found",0)</f>
        <v>1</v>
      </c>
      <c r="K1217" t="str">
        <f>_xlfn.XLOOKUP(Table8[[#This Row],[Employee_id]],employees[employeeID],employees[employeeName],"Not found",0)</f>
        <v>Nancy Davolio</v>
      </c>
      <c r="L1217" s="1">
        <f>_xlfn.XLOOKUP(Table8[[#This Row],[orderId]],orders[orderID],orders[orderDate],"not found",0)</f>
        <v>41929</v>
      </c>
      <c r="M1217" s="1">
        <f>VLOOKUP(Table8[[#This Row],[orderId]],orders[],6,0)</f>
        <v>41963</v>
      </c>
      <c r="N1217">
        <f>Table8[[#This Row],[Shipped date]]-Table8[[#This Row],[order_date]]</f>
        <v>34</v>
      </c>
    </row>
    <row r="1218" spans="1:14" x14ac:dyDescent="0.35">
      <c r="A1218" s="2">
        <v>10709</v>
      </c>
      <c r="B1218" s="11">
        <v>60</v>
      </c>
      <c r="C1218" s="5">
        <v>34</v>
      </c>
      <c r="D1218" s="8">
        <v>10</v>
      </c>
      <c r="E1218" s="2" t="str">
        <f>_xlfn.XLOOKUP(B1218,products[productID],products[productName],"Not available",0)</f>
        <v>Camembert Pierrot</v>
      </c>
      <c r="F1218">
        <f>_xlfn.XLOOKUP(B1218,products[productID],products[categoryID],"Not found",0)</f>
        <v>4</v>
      </c>
      <c r="G1218" t="str">
        <f>_xlfn.XLOOKUP(F1218,categories[categoryID],categories[categoryName],"not found",0)</f>
        <v>Dairy Products</v>
      </c>
      <c r="H1218" s="4">
        <f>Table8[[#This Row],[Unit_price]]*Table8[[#This Row],[Quantity_sold]]</f>
        <v>340</v>
      </c>
      <c r="I1218" t="str">
        <f>_xlfn.XLOOKUP(Table8[[#This Row],[orderId]],orders[orderID],orders[customerID],"not seen",0)</f>
        <v>GOURL</v>
      </c>
      <c r="J1218">
        <f>_xlfn.XLOOKUP(Table8[[#This Row],[orderId]],orders[orderID],orders[employeeID],"not found",0)</f>
        <v>1</v>
      </c>
      <c r="K1218" t="str">
        <f>_xlfn.XLOOKUP(Table8[[#This Row],[Employee_id]],employees[employeeID],employees[employeeName],"Not found",0)</f>
        <v>Nancy Davolio</v>
      </c>
      <c r="L1218" s="1">
        <f>_xlfn.XLOOKUP(Table8[[#This Row],[orderId]],orders[orderID],orders[orderDate],"not found",0)</f>
        <v>41929</v>
      </c>
      <c r="M1218" s="1">
        <f>VLOOKUP(Table8[[#This Row],[orderId]],orders[],6,0)</f>
        <v>41963</v>
      </c>
      <c r="N1218">
        <f>Table8[[#This Row],[Shipped date]]-Table8[[#This Row],[order_date]]</f>
        <v>34</v>
      </c>
    </row>
    <row r="1219" spans="1:14" x14ac:dyDescent="0.35">
      <c r="A1219" s="3">
        <v>10710</v>
      </c>
      <c r="B1219" s="12">
        <v>19</v>
      </c>
      <c r="C1219" s="6">
        <v>9.1999999999999993</v>
      </c>
      <c r="D1219" s="9">
        <v>5</v>
      </c>
      <c r="E1219" s="2" t="str">
        <f>_xlfn.XLOOKUP(B1219,products[productID],products[productName],"Not available",0)</f>
        <v>Teatime Chocolate Biscuits</v>
      </c>
      <c r="F1219">
        <f>_xlfn.XLOOKUP(B1219,products[productID],products[categoryID],"Not found",0)</f>
        <v>3</v>
      </c>
      <c r="G1219" t="str">
        <f>_xlfn.XLOOKUP(F1219,categories[categoryID],categories[categoryName],"not found",0)</f>
        <v>Confections</v>
      </c>
      <c r="H1219" s="4">
        <f>Table8[[#This Row],[Unit_price]]*Table8[[#This Row],[Quantity_sold]]</f>
        <v>46</v>
      </c>
      <c r="I1219" t="str">
        <f>_xlfn.XLOOKUP(Table8[[#This Row],[orderId]],orders[orderID],orders[customerID],"not seen",0)</f>
        <v>FRANS</v>
      </c>
      <c r="J1219">
        <f>_xlfn.XLOOKUP(Table8[[#This Row],[orderId]],orders[orderID],orders[employeeID],"not found",0)</f>
        <v>1</v>
      </c>
      <c r="K1219" t="str">
        <f>_xlfn.XLOOKUP(Table8[[#This Row],[Employee_id]],employees[employeeID],employees[employeeName],"Not found",0)</f>
        <v>Nancy Davolio</v>
      </c>
      <c r="L1219" s="1">
        <f>_xlfn.XLOOKUP(Table8[[#This Row],[orderId]],orders[orderID],orders[orderDate],"not found",0)</f>
        <v>41932</v>
      </c>
      <c r="M1219" s="1">
        <f>VLOOKUP(Table8[[#This Row],[orderId]],orders[],6,0)</f>
        <v>41935</v>
      </c>
      <c r="N1219">
        <f>Table8[[#This Row],[Shipped date]]-Table8[[#This Row],[order_date]]</f>
        <v>3</v>
      </c>
    </row>
    <row r="1220" spans="1:14" x14ac:dyDescent="0.35">
      <c r="A1220" s="2">
        <v>10710</v>
      </c>
      <c r="B1220" s="11">
        <v>47</v>
      </c>
      <c r="C1220" s="5">
        <v>9.5</v>
      </c>
      <c r="D1220" s="8">
        <v>5</v>
      </c>
      <c r="E1220" s="2" t="str">
        <f>_xlfn.XLOOKUP(B1220,products[productID],products[productName],"Not available",0)</f>
        <v>Zaanse koeken</v>
      </c>
      <c r="F1220">
        <f>_xlfn.XLOOKUP(B1220,products[productID],products[categoryID],"Not found",0)</f>
        <v>3</v>
      </c>
      <c r="G1220" t="str">
        <f>_xlfn.XLOOKUP(F1220,categories[categoryID],categories[categoryName],"not found",0)</f>
        <v>Confections</v>
      </c>
      <c r="H1220" s="4">
        <f>Table8[[#This Row],[Unit_price]]*Table8[[#This Row],[Quantity_sold]]</f>
        <v>47.5</v>
      </c>
      <c r="I1220" t="str">
        <f>_xlfn.XLOOKUP(Table8[[#This Row],[orderId]],orders[orderID],orders[customerID],"not seen",0)</f>
        <v>FRANS</v>
      </c>
      <c r="J1220">
        <f>_xlfn.XLOOKUP(Table8[[#This Row],[orderId]],orders[orderID],orders[employeeID],"not found",0)</f>
        <v>1</v>
      </c>
      <c r="K1220" t="str">
        <f>_xlfn.XLOOKUP(Table8[[#This Row],[Employee_id]],employees[employeeID],employees[employeeName],"Not found",0)</f>
        <v>Nancy Davolio</v>
      </c>
      <c r="L1220" s="1">
        <f>_xlfn.XLOOKUP(Table8[[#This Row],[orderId]],orders[orderID],orders[orderDate],"not found",0)</f>
        <v>41932</v>
      </c>
      <c r="M1220" s="1">
        <f>VLOOKUP(Table8[[#This Row],[orderId]],orders[],6,0)</f>
        <v>41935</v>
      </c>
      <c r="N1220">
        <f>Table8[[#This Row],[Shipped date]]-Table8[[#This Row],[order_date]]</f>
        <v>3</v>
      </c>
    </row>
    <row r="1221" spans="1:14" x14ac:dyDescent="0.35">
      <c r="A1221" s="3">
        <v>10711</v>
      </c>
      <c r="B1221" s="12">
        <v>19</v>
      </c>
      <c r="C1221" s="6">
        <v>9.1999999999999993</v>
      </c>
      <c r="D1221" s="9">
        <v>12</v>
      </c>
      <c r="E1221" s="2" t="str">
        <f>_xlfn.XLOOKUP(B1221,products[productID],products[productName],"Not available",0)</f>
        <v>Teatime Chocolate Biscuits</v>
      </c>
      <c r="F1221">
        <f>_xlfn.XLOOKUP(B1221,products[productID],products[categoryID],"Not found",0)</f>
        <v>3</v>
      </c>
      <c r="G1221" t="str">
        <f>_xlfn.XLOOKUP(F1221,categories[categoryID],categories[categoryName],"not found",0)</f>
        <v>Confections</v>
      </c>
      <c r="H1221" s="4">
        <f>Table8[[#This Row],[Unit_price]]*Table8[[#This Row],[Quantity_sold]]</f>
        <v>110.39999999999999</v>
      </c>
      <c r="I1221" t="str">
        <f>_xlfn.XLOOKUP(Table8[[#This Row],[orderId]],orders[orderID],orders[customerID],"not seen",0)</f>
        <v>SAVEA</v>
      </c>
      <c r="J1221">
        <f>_xlfn.XLOOKUP(Table8[[#This Row],[orderId]],orders[orderID],orders[employeeID],"not found",0)</f>
        <v>5</v>
      </c>
      <c r="K1221" t="str">
        <f>_xlfn.XLOOKUP(Table8[[#This Row],[Employee_id]],employees[employeeID],employees[employeeName],"Not found",0)</f>
        <v>Steven Buchanan</v>
      </c>
      <c r="L1221" s="1">
        <f>_xlfn.XLOOKUP(Table8[[#This Row],[orderId]],orders[orderID],orders[orderDate],"not found",0)</f>
        <v>41933</v>
      </c>
      <c r="M1221" s="1">
        <f>VLOOKUP(Table8[[#This Row],[orderId]],orders[],6,0)</f>
        <v>41941</v>
      </c>
      <c r="N1221">
        <f>Table8[[#This Row],[Shipped date]]-Table8[[#This Row],[order_date]]</f>
        <v>8</v>
      </c>
    </row>
    <row r="1222" spans="1:14" x14ac:dyDescent="0.35">
      <c r="A1222" s="2">
        <v>10711</v>
      </c>
      <c r="B1222" s="11">
        <v>41</v>
      </c>
      <c r="C1222" s="5">
        <v>9.65</v>
      </c>
      <c r="D1222" s="8">
        <v>42</v>
      </c>
      <c r="E1222" s="2" t="str">
        <f>_xlfn.XLOOKUP(B1222,products[productID],products[productName],"Not available",0)</f>
        <v>Jack's New England Clam Chowder</v>
      </c>
      <c r="F1222">
        <f>_xlfn.XLOOKUP(B1222,products[productID],products[categoryID],"Not found",0)</f>
        <v>8</v>
      </c>
      <c r="G1222" t="str">
        <f>_xlfn.XLOOKUP(F1222,categories[categoryID],categories[categoryName],"not found",0)</f>
        <v>Seafood</v>
      </c>
      <c r="H1222" s="4">
        <f>Table8[[#This Row],[Unit_price]]*Table8[[#This Row],[Quantity_sold]]</f>
        <v>405.3</v>
      </c>
      <c r="I1222" t="str">
        <f>_xlfn.XLOOKUP(Table8[[#This Row],[orderId]],orders[orderID],orders[customerID],"not seen",0)</f>
        <v>SAVEA</v>
      </c>
      <c r="J1222">
        <f>_xlfn.XLOOKUP(Table8[[#This Row],[orderId]],orders[orderID],orders[employeeID],"not found",0)</f>
        <v>5</v>
      </c>
      <c r="K1222" t="str">
        <f>_xlfn.XLOOKUP(Table8[[#This Row],[Employee_id]],employees[employeeID],employees[employeeName],"Not found",0)</f>
        <v>Steven Buchanan</v>
      </c>
      <c r="L1222" s="1">
        <f>_xlfn.XLOOKUP(Table8[[#This Row],[orderId]],orders[orderID],orders[orderDate],"not found",0)</f>
        <v>41933</v>
      </c>
      <c r="M1222" s="1">
        <f>VLOOKUP(Table8[[#This Row],[orderId]],orders[],6,0)</f>
        <v>41941</v>
      </c>
      <c r="N1222">
        <f>Table8[[#This Row],[Shipped date]]-Table8[[#This Row],[order_date]]</f>
        <v>8</v>
      </c>
    </row>
    <row r="1223" spans="1:14" x14ac:dyDescent="0.35">
      <c r="A1223" s="3">
        <v>10711</v>
      </c>
      <c r="B1223" s="12">
        <v>53</v>
      </c>
      <c r="C1223" s="6">
        <v>32.799999999999997</v>
      </c>
      <c r="D1223" s="9">
        <v>120</v>
      </c>
      <c r="E1223" s="2" t="str">
        <f>_xlfn.XLOOKUP(B1223,products[productID],products[productName],"Not available",0)</f>
        <v>Perth Pasties</v>
      </c>
      <c r="F1223">
        <f>_xlfn.XLOOKUP(B1223,products[productID],products[categoryID],"Not found",0)</f>
        <v>6</v>
      </c>
      <c r="G1223" t="str">
        <f>_xlfn.XLOOKUP(F1223,categories[categoryID],categories[categoryName],"not found",0)</f>
        <v>Meat &amp; Poultry</v>
      </c>
      <c r="H1223" s="4">
        <f>Table8[[#This Row],[Unit_price]]*Table8[[#This Row],[Quantity_sold]]</f>
        <v>3935.9999999999995</v>
      </c>
      <c r="I1223" t="str">
        <f>_xlfn.XLOOKUP(Table8[[#This Row],[orderId]],orders[orderID],orders[customerID],"not seen",0)</f>
        <v>SAVEA</v>
      </c>
      <c r="J1223">
        <f>_xlfn.XLOOKUP(Table8[[#This Row],[orderId]],orders[orderID],orders[employeeID],"not found",0)</f>
        <v>5</v>
      </c>
      <c r="K1223" t="str">
        <f>_xlfn.XLOOKUP(Table8[[#This Row],[Employee_id]],employees[employeeID],employees[employeeName],"Not found",0)</f>
        <v>Steven Buchanan</v>
      </c>
      <c r="L1223" s="1">
        <f>_xlfn.XLOOKUP(Table8[[#This Row],[orderId]],orders[orderID],orders[orderDate],"not found",0)</f>
        <v>41933</v>
      </c>
      <c r="M1223" s="1">
        <f>VLOOKUP(Table8[[#This Row],[orderId]],orders[],6,0)</f>
        <v>41941</v>
      </c>
      <c r="N1223">
        <f>Table8[[#This Row],[Shipped date]]-Table8[[#This Row],[order_date]]</f>
        <v>8</v>
      </c>
    </row>
    <row r="1224" spans="1:14" x14ac:dyDescent="0.35">
      <c r="A1224" s="2">
        <v>10712</v>
      </c>
      <c r="B1224" s="11">
        <v>53</v>
      </c>
      <c r="C1224" s="5">
        <v>32.799999999999997</v>
      </c>
      <c r="D1224" s="8">
        <v>3</v>
      </c>
      <c r="E1224" s="2" t="str">
        <f>_xlfn.XLOOKUP(B1224,products[productID],products[productName],"Not available",0)</f>
        <v>Perth Pasties</v>
      </c>
      <c r="F1224">
        <f>_xlfn.XLOOKUP(B1224,products[productID],products[categoryID],"Not found",0)</f>
        <v>6</v>
      </c>
      <c r="G1224" t="str">
        <f>_xlfn.XLOOKUP(F1224,categories[categoryID],categories[categoryName],"not found",0)</f>
        <v>Meat &amp; Poultry</v>
      </c>
      <c r="H1224" s="4">
        <f>Table8[[#This Row],[Unit_price]]*Table8[[#This Row],[Quantity_sold]]</f>
        <v>98.399999999999991</v>
      </c>
      <c r="I1224" t="str">
        <f>_xlfn.XLOOKUP(Table8[[#This Row],[orderId]],orders[orderID],orders[customerID],"not seen",0)</f>
        <v>HUNGO</v>
      </c>
      <c r="J1224">
        <f>_xlfn.XLOOKUP(Table8[[#This Row],[orderId]],orders[orderID],orders[employeeID],"not found",0)</f>
        <v>3</v>
      </c>
      <c r="K1224" t="str">
        <f>_xlfn.XLOOKUP(Table8[[#This Row],[Employee_id]],employees[employeeID],employees[employeeName],"Not found",0)</f>
        <v>Janet Leverling</v>
      </c>
      <c r="L1224" s="1">
        <f>_xlfn.XLOOKUP(Table8[[#This Row],[orderId]],orders[orderID],orders[orderDate],"not found",0)</f>
        <v>41933</v>
      </c>
      <c r="M1224" s="1">
        <f>VLOOKUP(Table8[[#This Row],[orderId]],orders[],6,0)</f>
        <v>41943</v>
      </c>
      <c r="N1224">
        <f>Table8[[#This Row],[Shipped date]]-Table8[[#This Row],[order_date]]</f>
        <v>10</v>
      </c>
    </row>
    <row r="1225" spans="1:14" x14ac:dyDescent="0.35">
      <c r="A1225" s="3">
        <v>10712</v>
      </c>
      <c r="B1225" s="12">
        <v>56</v>
      </c>
      <c r="C1225" s="6">
        <v>38</v>
      </c>
      <c r="D1225" s="9">
        <v>30</v>
      </c>
      <c r="E1225" s="2" t="str">
        <f>_xlfn.XLOOKUP(B1225,products[productID],products[productName],"Not available",0)</f>
        <v>Gnocchi di nonna Alice</v>
      </c>
      <c r="F1225">
        <f>_xlfn.XLOOKUP(B1225,products[productID],products[categoryID],"Not found",0)</f>
        <v>5</v>
      </c>
      <c r="G1225" t="str">
        <f>_xlfn.XLOOKUP(F1225,categories[categoryID],categories[categoryName],"not found",0)</f>
        <v>Grains &amp; Cereals</v>
      </c>
      <c r="H1225" s="4">
        <f>Table8[[#This Row],[Unit_price]]*Table8[[#This Row],[Quantity_sold]]</f>
        <v>1140</v>
      </c>
      <c r="I1225" t="str">
        <f>_xlfn.XLOOKUP(Table8[[#This Row],[orderId]],orders[orderID],orders[customerID],"not seen",0)</f>
        <v>HUNGO</v>
      </c>
      <c r="J1225">
        <f>_xlfn.XLOOKUP(Table8[[#This Row],[orderId]],orders[orderID],orders[employeeID],"not found",0)</f>
        <v>3</v>
      </c>
      <c r="K1225" t="str">
        <f>_xlfn.XLOOKUP(Table8[[#This Row],[Employee_id]],employees[employeeID],employees[employeeName],"Not found",0)</f>
        <v>Janet Leverling</v>
      </c>
      <c r="L1225" s="1">
        <f>_xlfn.XLOOKUP(Table8[[#This Row],[orderId]],orders[orderID],orders[orderDate],"not found",0)</f>
        <v>41933</v>
      </c>
      <c r="M1225" s="1">
        <f>VLOOKUP(Table8[[#This Row],[orderId]],orders[],6,0)</f>
        <v>41943</v>
      </c>
      <c r="N1225">
        <f>Table8[[#This Row],[Shipped date]]-Table8[[#This Row],[order_date]]</f>
        <v>10</v>
      </c>
    </row>
    <row r="1226" spans="1:14" x14ac:dyDescent="0.35">
      <c r="A1226" s="2">
        <v>10713</v>
      </c>
      <c r="B1226" s="11">
        <v>10</v>
      </c>
      <c r="C1226" s="5">
        <v>31</v>
      </c>
      <c r="D1226" s="8">
        <v>18</v>
      </c>
      <c r="E1226" s="2" t="str">
        <f>_xlfn.XLOOKUP(B1226,products[productID],products[productName],"Not available",0)</f>
        <v>Ikura</v>
      </c>
      <c r="F1226">
        <f>_xlfn.XLOOKUP(B1226,products[productID],products[categoryID],"Not found",0)</f>
        <v>8</v>
      </c>
      <c r="G1226" t="str">
        <f>_xlfn.XLOOKUP(F1226,categories[categoryID],categories[categoryName],"not found",0)</f>
        <v>Seafood</v>
      </c>
      <c r="H1226" s="4">
        <f>Table8[[#This Row],[Unit_price]]*Table8[[#This Row],[Quantity_sold]]</f>
        <v>558</v>
      </c>
      <c r="I1226" t="str">
        <f>_xlfn.XLOOKUP(Table8[[#This Row],[orderId]],orders[orderID],orders[customerID],"not seen",0)</f>
        <v>SAVEA</v>
      </c>
      <c r="J1226">
        <f>_xlfn.XLOOKUP(Table8[[#This Row],[orderId]],orders[orderID],orders[employeeID],"not found",0)</f>
        <v>1</v>
      </c>
      <c r="K1226" t="str">
        <f>_xlfn.XLOOKUP(Table8[[#This Row],[Employee_id]],employees[employeeID],employees[employeeName],"Not found",0)</f>
        <v>Nancy Davolio</v>
      </c>
      <c r="L1226" s="1">
        <f>_xlfn.XLOOKUP(Table8[[#This Row],[orderId]],orders[orderID],orders[orderDate],"not found",0)</f>
        <v>41934</v>
      </c>
      <c r="M1226" s="1">
        <f>VLOOKUP(Table8[[#This Row],[orderId]],orders[],6,0)</f>
        <v>41936</v>
      </c>
      <c r="N1226">
        <f>Table8[[#This Row],[Shipped date]]-Table8[[#This Row],[order_date]]</f>
        <v>2</v>
      </c>
    </row>
    <row r="1227" spans="1:14" x14ac:dyDescent="0.35">
      <c r="A1227" s="3">
        <v>10713</v>
      </c>
      <c r="B1227" s="12">
        <v>26</v>
      </c>
      <c r="C1227" s="6">
        <v>31.23</v>
      </c>
      <c r="D1227" s="9">
        <v>30</v>
      </c>
      <c r="E1227" s="2" t="str">
        <f>_xlfn.XLOOKUP(B1227,products[productID],products[productName],"Not available",0)</f>
        <v>Gumbär Gummibärchen</v>
      </c>
      <c r="F1227">
        <f>_xlfn.XLOOKUP(B1227,products[productID],products[categoryID],"Not found",0)</f>
        <v>3</v>
      </c>
      <c r="G1227" t="str">
        <f>_xlfn.XLOOKUP(F1227,categories[categoryID],categories[categoryName],"not found",0)</f>
        <v>Confections</v>
      </c>
      <c r="H1227" s="4">
        <f>Table8[[#This Row],[Unit_price]]*Table8[[#This Row],[Quantity_sold]]</f>
        <v>936.9</v>
      </c>
      <c r="I1227" t="str">
        <f>_xlfn.XLOOKUP(Table8[[#This Row],[orderId]],orders[orderID],orders[customerID],"not seen",0)</f>
        <v>SAVEA</v>
      </c>
      <c r="J1227">
        <f>_xlfn.XLOOKUP(Table8[[#This Row],[orderId]],orders[orderID],orders[employeeID],"not found",0)</f>
        <v>1</v>
      </c>
      <c r="K1227" t="str">
        <f>_xlfn.XLOOKUP(Table8[[#This Row],[Employee_id]],employees[employeeID],employees[employeeName],"Not found",0)</f>
        <v>Nancy Davolio</v>
      </c>
      <c r="L1227" s="1">
        <f>_xlfn.XLOOKUP(Table8[[#This Row],[orderId]],orders[orderID],orders[orderDate],"not found",0)</f>
        <v>41934</v>
      </c>
      <c r="M1227" s="1">
        <f>VLOOKUP(Table8[[#This Row],[orderId]],orders[],6,0)</f>
        <v>41936</v>
      </c>
      <c r="N1227">
        <f>Table8[[#This Row],[Shipped date]]-Table8[[#This Row],[order_date]]</f>
        <v>2</v>
      </c>
    </row>
    <row r="1228" spans="1:14" x14ac:dyDescent="0.35">
      <c r="A1228" s="2">
        <v>10713</v>
      </c>
      <c r="B1228" s="11">
        <v>45</v>
      </c>
      <c r="C1228" s="5">
        <v>9.5</v>
      </c>
      <c r="D1228" s="8">
        <v>110</v>
      </c>
      <c r="E1228" s="2" t="str">
        <f>_xlfn.XLOOKUP(B1228,products[productID],products[productName],"Not available",0)</f>
        <v>Rogede sild</v>
      </c>
      <c r="F1228">
        <f>_xlfn.XLOOKUP(B1228,products[productID],products[categoryID],"Not found",0)</f>
        <v>8</v>
      </c>
      <c r="G1228" t="str">
        <f>_xlfn.XLOOKUP(F1228,categories[categoryID],categories[categoryName],"not found",0)</f>
        <v>Seafood</v>
      </c>
      <c r="H1228" s="4">
        <f>Table8[[#This Row],[Unit_price]]*Table8[[#This Row],[Quantity_sold]]</f>
        <v>1045</v>
      </c>
      <c r="I1228" t="str">
        <f>_xlfn.XLOOKUP(Table8[[#This Row],[orderId]],orders[orderID],orders[customerID],"not seen",0)</f>
        <v>SAVEA</v>
      </c>
      <c r="J1228">
        <f>_xlfn.XLOOKUP(Table8[[#This Row],[orderId]],orders[orderID],orders[employeeID],"not found",0)</f>
        <v>1</v>
      </c>
      <c r="K1228" t="str">
        <f>_xlfn.XLOOKUP(Table8[[#This Row],[Employee_id]],employees[employeeID],employees[employeeName],"Not found",0)</f>
        <v>Nancy Davolio</v>
      </c>
      <c r="L1228" s="1">
        <f>_xlfn.XLOOKUP(Table8[[#This Row],[orderId]],orders[orderID],orders[orderDate],"not found",0)</f>
        <v>41934</v>
      </c>
      <c r="M1228" s="1">
        <f>VLOOKUP(Table8[[#This Row],[orderId]],orders[],6,0)</f>
        <v>41936</v>
      </c>
      <c r="N1228">
        <f>Table8[[#This Row],[Shipped date]]-Table8[[#This Row],[order_date]]</f>
        <v>2</v>
      </c>
    </row>
    <row r="1229" spans="1:14" x14ac:dyDescent="0.35">
      <c r="A1229" s="3">
        <v>10713</v>
      </c>
      <c r="B1229" s="12">
        <v>46</v>
      </c>
      <c r="C1229" s="6">
        <v>12</v>
      </c>
      <c r="D1229" s="9">
        <v>24</v>
      </c>
      <c r="E1229" s="2" t="str">
        <f>_xlfn.XLOOKUP(B1229,products[productID],products[productName],"Not available",0)</f>
        <v>Spegesild</v>
      </c>
      <c r="F1229">
        <f>_xlfn.XLOOKUP(B1229,products[productID],products[categoryID],"Not found",0)</f>
        <v>8</v>
      </c>
      <c r="G1229" t="str">
        <f>_xlfn.XLOOKUP(F1229,categories[categoryID],categories[categoryName],"not found",0)</f>
        <v>Seafood</v>
      </c>
      <c r="H1229" s="4">
        <f>Table8[[#This Row],[Unit_price]]*Table8[[#This Row],[Quantity_sold]]</f>
        <v>288</v>
      </c>
      <c r="I1229" t="str">
        <f>_xlfn.XLOOKUP(Table8[[#This Row],[orderId]],orders[orderID],orders[customerID],"not seen",0)</f>
        <v>SAVEA</v>
      </c>
      <c r="J1229">
        <f>_xlfn.XLOOKUP(Table8[[#This Row],[orderId]],orders[orderID],orders[employeeID],"not found",0)</f>
        <v>1</v>
      </c>
      <c r="K1229" t="str">
        <f>_xlfn.XLOOKUP(Table8[[#This Row],[Employee_id]],employees[employeeID],employees[employeeName],"Not found",0)</f>
        <v>Nancy Davolio</v>
      </c>
      <c r="L1229" s="1">
        <f>_xlfn.XLOOKUP(Table8[[#This Row],[orderId]],orders[orderID],orders[orderDate],"not found",0)</f>
        <v>41934</v>
      </c>
      <c r="M1229" s="1">
        <f>VLOOKUP(Table8[[#This Row],[orderId]],orders[],6,0)</f>
        <v>41936</v>
      </c>
      <c r="N1229">
        <f>Table8[[#This Row],[Shipped date]]-Table8[[#This Row],[order_date]]</f>
        <v>2</v>
      </c>
    </row>
    <row r="1230" spans="1:14" x14ac:dyDescent="0.35">
      <c r="A1230" s="2">
        <v>10714</v>
      </c>
      <c r="B1230" s="11">
        <v>2</v>
      </c>
      <c r="C1230" s="5">
        <v>19</v>
      </c>
      <c r="D1230" s="8">
        <v>30</v>
      </c>
      <c r="E1230" s="2" t="str">
        <f>_xlfn.XLOOKUP(B1230,products[productID],products[productName],"Not available",0)</f>
        <v>Chang</v>
      </c>
      <c r="F1230">
        <f>_xlfn.XLOOKUP(B1230,products[productID],products[categoryID],"Not found",0)</f>
        <v>1</v>
      </c>
      <c r="G1230" t="str">
        <f>_xlfn.XLOOKUP(F1230,categories[categoryID],categories[categoryName],"not found",0)</f>
        <v>Beverages</v>
      </c>
      <c r="H1230" s="4">
        <f>Table8[[#This Row],[Unit_price]]*Table8[[#This Row],[Quantity_sold]]</f>
        <v>570</v>
      </c>
      <c r="I1230" t="str">
        <f>_xlfn.XLOOKUP(Table8[[#This Row],[orderId]],orders[orderID],orders[customerID],"not seen",0)</f>
        <v>SAVEA</v>
      </c>
      <c r="J1230">
        <f>_xlfn.XLOOKUP(Table8[[#This Row],[orderId]],orders[orderID],orders[employeeID],"not found",0)</f>
        <v>5</v>
      </c>
      <c r="K1230" t="str">
        <f>_xlfn.XLOOKUP(Table8[[#This Row],[Employee_id]],employees[employeeID],employees[employeeName],"Not found",0)</f>
        <v>Steven Buchanan</v>
      </c>
      <c r="L1230" s="1">
        <f>_xlfn.XLOOKUP(Table8[[#This Row],[orderId]],orders[orderID],orders[orderDate],"not found",0)</f>
        <v>41934</v>
      </c>
      <c r="M1230" s="1">
        <f>VLOOKUP(Table8[[#This Row],[orderId]],orders[],6,0)</f>
        <v>41939</v>
      </c>
      <c r="N1230">
        <f>Table8[[#This Row],[Shipped date]]-Table8[[#This Row],[order_date]]</f>
        <v>5</v>
      </c>
    </row>
    <row r="1231" spans="1:14" x14ac:dyDescent="0.35">
      <c r="A1231" s="3">
        <v>10714</v>
      </c>
      <c r="B1231" s="12">
        <v>17</v>
      </c>
      <c r="C1231" s="6">
        <v>39</v>
      </c>
      <c r="D1231" s="9">
        <v>27</v>
      </c>
      <c r="E1231" s="2" t="str">
        <f>_xlfn.XLOOKUP(B1231,products[productID],products[productName],"Not available",0)</f>
        <v>Alice Mutton</v>
      </c>
      <c r="F1231">
        <f>_xlfn.XLOOKUP(B1231,products[productID],products[categoryID],"Not found",0)</f>
        <v>6</v>
      </c>
      <c r="G1231" t="str">
        <f>_xlfn.XLOOKUP(F1231,categories[categoryID],categories[categoryName],"not found",0)</f>
        <v>Meat &amp; Poultry</v>
      </c>
      <c r="H1231" s="4">
        <f>Table8[[#This Row],[Unit_price]]*Table8[[#This Row],[Quantity_sold]]</f>
        <v>1053</v>
      </c>
      <c r="I1231" t="str">
        <f>_xlfn.XLOOKUP(Table8[[#This Row],[orderId]],orders[orderID],orders[customerID],"not seen",0)</f>
        <v>SAVEA</v>
      </c>
      <c r="J1231">
        <f>_xlfn.XLOOKUP(Table8[[#This Row],[orderId]],orders[orderID],orders[employeeID],"not found",0)</f>
        <v>5</v>
      </c>
      <c r="K1231" t="str">
        <f>_xlfn.XLOOKUP(Table8[[#This Row],[Employee_id]],employees[employeeID],employees[employeeName],"Not found",0)</f>
        <v>Steven Buchanan</v>
      </c>
      <c r="L1231" s="1">
        <f>_xlfn.XLOOKUP(Table8[[#This Row],[orderId]],orders[orderID],orders[orderDate],"not found",0)</f>
        <v>41934</v>
      </c>
      <c r="M1231" s="1">
        <f>VLOOKUP(Table8[[#This Row],[orderId]],orders[],6,0)</f>
        <v>41939</v>
      </c>
      <c r="N1231">
        <f>Table8[[#This Row],[Shipped date]]-Table8[[#This Row],[order_date]]</f>
        <v>5</v>
      </c>
    </row>
    <row r="1232" spans="1:14" x14ac:dyDescent="0.35">
      <c r="A1232" s="2">
        <v>10714</v>
      </c>
      <c r="B1232" s="11">
        <v>47</v>
      </c>
      <c r="C1232" s="5">
        <v>9.5</v>
      </c>
      <c r="D1232" s="8">
        <v>50</v>
      </c>
      <c r="E1232" s="2" t="str">
        <f>_xlfn.XLOOKUP(B1232,products[productID],products[productName],"Not available",0)</f>
        <v>Zaanse koeken</v>
      </c>
      <c r="F1232">
        <f>_xlfn.XLOOKUP(B1232,products[productID],products[categoryID],"Not found",0)</f>
        <v>3</v>
      </c>
      <c r="G1232" t="str">
        <f>_xlfn.XLOOKUP(F1232,categories[categoryID],categories[categoryName],"not found",0)</f>
        <v>Confections</v>
      </c>
      <c r="H1232" s="4">
        <f>Table8[[#This Row],[Unit_price]]*Table8[[#This Row],[Quantity_sold]]</f>
        <v>475</v>
      </c>
      <c r="I1232" t="str">
        <f>_xlfn.XLOOKUP(Table8[[#This Row],[orderId]],orders[orderID],orders[customerID],"not seen",0)</f>
        <v>SAVEA</v>
      </c>
      <c r="J1232">
        <f>_xlfn.XLOOKUP(Table8[[#This Row],[orderId]],orders[orderID],orders[employeeID],"not found",0)</f>
        <v>5</v>
      </c>
      <c r="K1232" t="str">
        <f>_xlfn.XLOOKUP(Table8[[#This Row],[Employee_id]],employees[employeeID],employees[employeeName],"Not found",0)</f>
        <v>Steven Buchanan</v>
      </c>
      <c r="L1232" s="1">
        <f>_xlfn.XLOOKUP(Table8[[#This Row],[orderId]],orders[orderID],orders[orderDate],"not found",0)</f>
        <v>41934</v>
      </c>
      <c r="M1232" s="1">
        <f>VLOOKUP(Table8[[#This Row],[orderId]],orders[],6,0)</f>
        <v>41939</v>
      </c>
      <c r="N1232">
        <f>Table8[[#This Row],[Shipped date]]-Table8[[#This Row],[order_date]]</f>
        <v>5</v>
      </c>
    </row>
    <row r="1233" spans="1:14" x14ac:dyDescent="0.35">
      <c r="A1233" s="3">
        <v>10714</v>
      </c>
      <c r="B1233" s="12">
        <v>56</v>
      </c>
      <c r="C1233" s="6">
        <v>38</v>
      </c>
      <c r="D1233" s="9">
        <v>18</v>
      </c>
      <c r="E1233" s="2" t="str">
        <f>_xlfn.XLOOKUP(B1233,products[productID],products[productName],"Not available",0)</f>
        <v>Gnocchi di nonna Alice</v>
      </c>
      <c r="F1233">
        <f>_xlfn.XLOOKUP(B1233,products[productID],products[categoryID],"Not found",0)</f>
        <v>5</v>
      </c>
      <c r="G1233" t="str">
        <f>_xlfn.XLOOKUP(F1233,categories[categoryID],categories[categoryName],"not found",0)</f>
        <v>Grains &amp; Cereals</v>
      </c>
      <c r="H1233" s="4">
        <f>Table8[[#This Row],[Unit_price]]*Table8[[#This Row],[Quantity_sold]]</f>
        <v>684</v>
      </c>
      <c r="I1233" t="str">
        <f>_xlfn.XLOOKUP(Table8[[#This Row],[orderId]],orders[orderID],orders[customerID],"not seen",0)</f>
        <v>SAVEA</v>
      </c>
      <c r="J1233">
        <f>_xlfn.XLOOKUP(Table8[[#This Row],[orderId]],orders[orderID],orders[employeeID],"not found",0)</f>
        <v>5</v>
      </c>
      <c r="K1233" t="str">
        <f>_xlfn.XLOOKUP(Table8[[#This Row],[Employee_id]],employees[employeeID],employees[employeeName],"Not found",0)</f>
        <v>Steven Buchanan</v>
      </c>
      <c r="L1233" s="1">
        <f>_xlfn.XLOOKUP(Table8[[#This Row],[orderId]],orders[orderID],orders[orderDate],"not found",0)</f>
        <v>41934</v>
      </c>
      <c r="M1233" s="1">
        <f>VLOOKUP(Table8[[#This Row],[orderId]],orders[],6,0)</f>
        <v>41939</v>
      </c>
      <c r="N1233">
        <f>Table8[[#This Row],[Shipped date]]-Table8[[#This Row],[order_date]]</f>
        <v>5</v>
      </c>
    </row>
    <row r="1234" spans="1:14" x14ac:dyDescent="0.35">
      <c r="A1234" s="2">
        <v>10714</v>
      </c>
      <c r="B1234" s="11">
        <v>58</v>
      </c>
      <c r="C1234" s="5">
        <v>13.25</v>
      </c>
      <c r="D1234" s="8">
        <v>12</v>
      </c>
      <c r="E1234" s="2" t="str">
        <f>_xlfn.XLOOKUP(B1234,products[productID],products[productName],"Not available",0)</f>
        <v>Escargots de Bourgogne</v>
      </c>
      <c r="F1234">
        <f>_xlfn.XLOOKUP(B1234,products[productID],products[categoryID],"Not found",0)</f>
        <v>8</v>
      </c>
      <c r="G1234" t="str">
        <f>_xlfn.XLOOKUP(F1234,categories[categoryID],categories[categoryName],"not found",0)</f>
        <v>Seafood</v>
      </c>
      <c r="H1234" s="4">
        <f>Table8[[#This Row],[Unit_price]]*Table8[[#This Row],[Quantity_sold]]</f>
        <v>159</v>
      </c>
      <c r="I1234" t="str">
        <f>_xlfn.XLOOKUP(Table8[[#This Row],[orderId]],orders[orderID],orders[customerID],"not seen",0)</f>
        <v>SAVEA</v>
      </c>
      <c r="J1234">
        <f>_xlfn.XLOOKUP(Table8[[#This Row],[orderId]],orders[orderID],orders[employeeID],"not found",0)</f>
        <v>5</v>
      </c>
      <c r="K1234" t="str">
        <f>_xlfn.XLOOKUP(Table8[[#This Row],[Employee_id]],employees[employeeID],employees[employeeName],"Not found",0)</f>
        <v>Steven Buchanan</v>
      </c>
      <c r="L1234" s="1">
        <f>_xlfn.XLOOKUP(Table8[[#This Row],[orderId]],orders[orderID],orders[orderDate],"not found",0)</f>
        <v>41934</v>
      </c>
      <c r="M1234" s="1">
        <f>VLOOKUP(Table8[[#This Row],[orderId]],orders[],6,0)</f>
        <v>41939</v>
      </c>
      <c r="N1234">
        <f>Table8[[#This Row],[Shipped date]]-Table8[[#This Row],[order_date]]</f>
        <v>5</v>
      </c>
    </row>
    <row r="1235" spans="1:14" x14ac:dyDescent="0.35">
      <c r="A1235" s="3">
        <v>10715</v>
      </c>
      <c r="B1235" s="12">
        <v>10</v>
      </c>
      <c r="C1235" s="6">
        <v>31</v>
      </c>
      <c r="D1235" s="9">
        <v>21</v>
      </c>
      <c r="E1235" s="2" t="str">
        <f>_xlfn.XLOOKUP(B1235,products[productID],products[productName],"Not available",0)</f>
        <v>Ikura</v>
      </c>
      <c r="F1235">
        <f>_xlfn.XLOOKUP(B1235,products[productID],products[categoryID],"Not found",0)</f>
        <v>8</v>
      </c>
      <c r="G1235" t="str">
        <f>_xlfn.XLOOKUP(F1235,categories[categoryID],categories[categoryName],"not found",0)</f>
        <v>Seafood</v>
      </c>
      <c r="H1235" s="4">
        <f>Table8[[#This Row],[Unit_price]]*Table8[[#This Row],[Quantity_sold]]</f>
        <v>651</v>
      </c>
      <c r="I1235" t="str">
        <f>_xlfn.XLOOKUP(Table8[[#This Row],[orderId]],orders[orderID],orders[customerID],"not seen",0)</f>
        <v>BONAP</v>
      </c>
      <c r="J1235">
        <f>_xlfn.XLOOKUP(Table8[[#This Row],[orderId]],orders[orderID],orders[employeeID],"not found",0)</f>
        <v>3</v>
      </c>
      <c r="K1235" t="str">
        <f>_xlfn.XLOOKUP(Table8[[#This Row],[Employee_id]],employees[employeeID],employees[employeeName],"Not found",0)</f>
        <v>Janet Leverling</v>
      </c>
      <c r="L1235" s="1">
        <f>_xlfn.XLOOKUP(Table8[[#This Row],[orderId]],orders[orderID],orders[orderDate],"not found",0)</f>
        <v>41935</v>
      </c>
      <c r="M1235" s="1">
        <f>VLOOKUP(Table8[[#This Row],[orderId]],orders[],6,0)</f>
        <v>41941</v>
      </c>
      <c r="N1235">
        <f>Table8[[#This Row],[Shipped date]]-Table8[[#This Row],[order_date]]</f>
        <v>6</v>
      </c>
    </row>
    <row r="1236" spans="1:14" x14ac:dyDescent="0.35">
      <c r="A1236" s="2">
        <v>10715</v>
      </c>
      <c r="B1236" s="11">
        <v>71</v>
      </c>
      <c r="C1236" s="5">
        <v>21.5</v>
      </c>
      <c r="D1236" s="8">
        <v>30</v>
      </c>
      <c r="E1236" s="2" t="str">
        <f>_xlfn.XLOOKUP(B1236,products[productID],products[productName],"Not available",0)</f>
        <v>Flotemysost</v>
      </c>
      <c r="F1236">
        <f>_xlfn.XLOOKUP(B1236,products[productID],products[categoryID],"Not found",0)</f>
        <v>4</v>
      </c>
      <c r="G1236" t="str">
        <f>_xlfn.XLOOKUP(F1236,categories[categoryID],categories[categoryName],"not found",0)</f>
        <v>Dairy Products</v>
      </c>
      <c r="H1236" s="4">
        <f>Table8[[#This Row],[Unit_price]]*Table8[[#This Row],[Quantity_sold]]</f>
        <v>645</v>
      </c>
      <c r="I1236" t="str">
        <f>_xlfn.XLOOKUP(Table8[[#This Row],[orderId]],orders[orderID],orders[customerID],"not seen",0)</f>
        <v>BONAP</v>
      </c>
      <c r="J1236">
        <f>_xlfn.XLOOKUP(Table8[[#This Row],[orderId]],orders[orderID],orders[employeeID],"not found",0)</f>
        <v>3</v>
      </c>
      <c r="K1236" t="str">
        <f>_xlfn.XLOOKUP(Table8[[#This Row],[Employee_id]],employees[employeeID],employees[employeeName],"Not found",0)</f>
        <v>Janet Leverling</v>
      </c>
      <c r="L1236" s="1">
        <f>_xlfn.XLOOKUP(Table8[[#This Row],[orderId]],orders[orderID],orders[orderDate],"not found",0)</f>
        <v>41935</v>
      </c>
      <c r="M1236" s="1">
        <f>VLOOKUP(Table8[[#This Row],[orderId]],orders[],6,0)</f>
        <v>41941</v>
      </c>
      <c r="N1236">
        <f>Table8[[#This Row],[Shipped date]]-Table8[[#This Row],[order_date]]</f>
        <v>6</v>
      </c>
    </row>
    <row r="1237" spans="1:14" x14ac:dyDescent="0.35">
      <c r="A1237" s="3">
        <v>10716</v>
      </c>
      <c r="B1237" s="12">
        <v>21</v>
      </c>
      <c r="C1237" s="6">
        <v>10</v>
      </c>
      <c r="D1237" s="9">
        <v>5</v>
      </c>
      <c r="E1237" s="2" t="str">
        <f>_xlfn.XLOOKUP(B1237,products[productID],products[productName],"Not available",0)</f>
        <v>Sir Rodney's Scones</v>
      </c>
      <c r="F1237">
        <f>_xlfn.XLOOKUP(B1237,products[productID],products[categoryID],"Not found",0)</f>
        <v>3</v>
      </c>
      <c r="G1237" t="str">
        <f>_xlfn.XLOOKUP(F1237,categories[categoryID],categories[categoryName],"not found",0)</f>
        <v>Confections</v>
      </c>
      <c r="H1237" s="4">
        <f>Table8[[#This Row],[Unit_price]]*Table8[[#This Row],[Quantity_sold]]</f>
        <v>50</v>
      </c>
      <c r="I1237" t="str">
        <f>_xlfn.XLOOKUP(Table8[[#This Row],[orderId]],orders[orderID],orders[customerID],"not seen",0)</f>
        <v>RANCH</v>
      </c>
      <c r="J1237">
        <f>_xlfn.XLOOKUP(Table8[[#This Row],[orderId]],orders[orderID],orders[employeeID],"not found",0)</f>
        <v>4</v>
      </c>
      <c r="K1237" t="str">
        <f>_xlfn.XLOOKUP(Table8[[#This Row],[Employee_id]],employees[employeeID],employees[employeeName],"Not found",0)</f>
        <v>Margaret Peacock</v>
      </c>
      <c r="L1237" s="1">
        <f>_xlfn.XLOOKUP(Table8[[#This Row],[orderId]],orders[orderID],orders[orderDate],"not found",0)</f>
        <v>41936</v>
      </c>
      <c r="M1237" s="1">
        <f>VLOOKUP(Table8[[#This Row],[orderId]],orders[],6,0)</f>
        <v>41939</v>
      </c>
      <c r="N1237">
        <f>Table8[[#This Row],[Shipped date]]-Table8[[#This Row],[order_date]]</f>
        <v>3</v>
      </c>
    </row>
    <row r="1238" spans="1:14" x14ac:dyDescent="0.35">
      <c r="A1238" s="2">
        <v>10716</v>
      </c>
      <c r="B1238" s="11">
        <v>51</v>
      </c>
      <c r="C1238" s="5">
        <v>53</v>
      </c>
      <c r="D1238" s="8">
        <v>7</v>
      </c>
      <c r="E1238" s="2" t="str">
        <f>_xlfn.XLOOKUP(B1238,products[productID],products[productName],"Not available",0)</f>
        <v>Manjimup Dried Apples</v>
      </c>
      <c r="F1238">
        <f>_xlfn.XLOOKUP(B1238,products[productID],products[categoryID],"Not found",0)</f>
        <v>7</v>
      </c>
      <c r="G1238" t="str">
        <f>_xlfn.XLOOKUP(F1238,categories[categoryID],categories[categoryName],"not found",0)</f>
        <v>Produce</v>
      </c>
      <c r="H1238" s="4">
        <f>Table8[[#This Row],[Unit_price]]*Table8[[#This Row],[Quantity_sold]]</f>
        <v>371</v>
      </c>
      <c r="I1238" t="str">
        <f>_xlfn.XLOOKUP(Table8[[#This Row],[orderId]],orders[orderID],orders[customerID],"not seen",0)</f>
        <v>RANCH</v>
      </c>
      <c r="J1238">
        <f>_xlfn.XLOOKUP(Table8[[#This Row],[orderId]],orders[orderID],orders[employeeID],"not found",0)</f>
        <v>4</v>
      </c>
      <c r="K1238" t="str">
        <f>_xlfn.XLOOKUP(Table8[[#This Row],[Employee_id]],employees[employeeID],employees[employeeName],"Not found",0)</f>
        <v>Margaret Peacock</v>
      </c>
      <c r="L1238" s="1">
        <f>_xlfn.XLOOKUP(Table8[[#This Row],[orderId]],orders[orderID],orders[orderDate],"not found",0)</f>
        <v>41936</v>
      </c>
      <c r="M1238" s="1">
        <f>VLOOKUP(Table8[[#This Row],[orderId]],orders[],6,0)</f>
        <v>41939</v>
      </c>
      <c r="N1238">
        <f>Table8[[#This Row],[Shipped date]]-Table8[[#This Row],[order_date]]</f>
        <v>3</v>
      </c>
    </row>
    <row r="1239" spans="1:14" x14ac:dyDescent="0.35">
      <c r="A1239" s="3">
        <v>10716</v>
      </c>
      <c r="B1239" s="12">
        <v>61</v>
      </c>
      <c r="C1239" s="6">
        <v>28.5</v>
      </c>
      <c r="D1239" s="9">
        <v>10</v>
      </c>
      <c r="E1239" s="2" t="str">
        <f>_xlfn.XLOOKUP(B1239,products[productID],products[productName],"Not available",0)</f>
        <v>Sirop d'érable</v>
      </c>
      <c r="F1239">
        <f>_xlfn.XLOOKUP(B1239,products[productID],products[categoryID],"Not found",0)</f>
        <v>2</v>
      </c>
      <c r="G1239" t="str">
        <f>_xlfn.XLOOKUP(F1239,categories[categoryID],categories[categoryName],"not found",0)</f>
        <v>Condiments</v>
      </c>
      <c r="H1239" s="4">
        <f>Table8[[#This Row],[Unit_price]]*Table8[[#This Row],[Quantity_sold]]</f>
        <v>285</v>
      </c>
      <c r="I1239" t="str">
        <f>_xlfn.XLOOKUP(Table8[[#This Row],[orderId]],orders[orderID],orders[customerID],"not seen",0)</f>
        <v>RANCH</v>
      </c>
      <c r="J1239">
        <f>_xlfn.XLOOKUP(Table8[[#This Row],[orderId]],orders[orderID],orders[employeeID],"not found",0)</f>
        <v>4</v>
      </c>
      <c r="K1239" t="str">
        <f>_xlfn.XLOOKUP(Table8[[#This Row],[Employee_id]],employees[employeeID],employees[employeeName],"Not found",0)</f>
        <v>Margaret Peacock</v>
      </c>
      <c r="L1239" s="1">
        <f>_xlfn.XLOOKUP(Table8[[#This Row],[orderId]],orders[orderID],orders[orderDate],"not found",0)</f>
        <v>41936</v>
      </c>
      <c r="M1239" s="1">
        <f>VLOOKUP(Table8[[#This Row],[orderId]],orders[],6,0)</f>
        <v>41939</v>
      </c>
      <c r="N1239">
        <f>Table8[[#This Row],[Shipped date]]-Table8[[#This Row],[order_date]]</f>
        <v>3</v>
      </c>
    </row>
    <row r="1240" spans="1:14" x14ac:dyDescent="0.35">
      <c r="A1240" s="2">
        <v>10717</v>
      </c>
      <c r="B1240" s="11">
        <v>21</v>
      </c>
      <c r="C1240" s="5">
        <v>10</v>
      </c>
      <c r="D1240" s="8">
        <v>32</v>
      </c>
      <c r="E1240" s="2" t="str">
        <f>_xlfn.XLOOKUP(B1240,products[productID],products[productName],"Not available",0)</f>
        <v>Sir Rodney's Scones</v>
      </c>
      <c r="F1240">
        <f>_xlfn.XLOOKUP(B1240,products[productID],products[categoryID],"Not found",0)</f>
        <v>3</v>
      </c>
      <c r="G1240" t="str">
        <f>_xlfn.XLOOKUP(F1240,categories[categoryID],categories[categoryName],"not found",0)</f>
        <v>Confections</v>
      </c>
      <c r="H1240" s="4">
        <f>Table8[[#This Row],[Unit_price]]*Table8[[#This Row],[Quantity_sold]]</f>
        <v>320</v>
      </c>
      <c r="I1240" t="str">
        <f>_xlfn.XLOOKUP(Table8[[#This Row],[orderId]],orders[orderID],orders[customerID],"not seen",0)</f>
        <v>FRANK</v>
      </c>
      <c r="J1240">
        <f>_xlfn.XLOOKUP(Table8[[#This Row],[orderId]],orders[orderID],orders[employeeID],"not found",0)</f>
        <v>1</v>
      </c>
      <c r="K1240" t="str">
        <f>_xlfn.XLOOKUP(Table8[[#This Row],[Employee_id]],employees[employeeID],employees[employeeName],"Not found",0)</f>
        <v>Nancy Davolio</v>
      </c>
      <c r="L1240" s="1">
        <f>_xlfn.XLOOKUP(Table8[[#This Row],[orderId]],orders[orderID],orders[orderDate],"not found",0)</f>
        <v>41936</v>
      </c>
      <c r="M1240" s="1">
        <f>VLOOKUP(Table8[[#This Row],[orderId]],orders[],6,0)</f>
        <v>41941</v>
      </c>
      <c r="N1240">
        <f>Table8[[#This Row],[Shipped date]]-Table8[[#This Row],[order_date]]</f>
        <v>5</v>
      </c>
    </row>
    <row r="1241" spans="1:14" x14ac:dyDescent="0.35">
      <c r="A1241" s="3">
        <v>10717</v>
      </c>
      <c r="B1241" s="12">
        <v>54</v>
      </c>
      <c r="C1241" s="6">
        <v>7.45</v>
      </c>
      <c r="D1241" s="9">
        <v>15</v>
      </c>
      <c r="E1241" s="2" t="str">
        <f>_xlfn.XLOOKUP(B1241,products[productID],products[productName],"Not available",0)</f>
        <v>Tourtière</v>
      </c>
      <c r="F1241">
        <f>_xlfn.XLOOKUP(B1241,products[productID],products[categoryID],"Not found",0)</f>
        <v>6</v>
      </c>
      <c r="G1241" t="str">
        <f>_xlfn.XLOOKUP(F1241,categories[categoryID],categories[categoryName],"not found",0)</f>
        <v>Meat &amp; Poultry</v>
      </c>
      <c r="H1241" s="4">
        <f>Table8[[#This Row],[Unit_price]]*Table8[[#This Row],[Quantity_sold]]</f>
        <v>111.75</v>
      </c>
      <c r="I1241" t="str">
        <f>_xlfn.XLOOKUP(Table8[[#This Row],[orderId]],orders[orderID],orders[customerID],"not seen",0)</f>
        <v>FRANK</v>
      </c>
      <c r="J1241">
        <f>_xlfn.XLOOKUP(Table8[[#This Row],[orderId]],orders[orderID],orders[employeeID],"not found",0)</f>
        <v>1</v>
      </c>
      <c r="K1241" t="str">
        <f>_xlfn.XLOOKUP(Table8[[#This Row],[Employee_id]],employees[employeeID],employees[employeeName],"Not found",0)</f>
        <v>Nancy Davolio</v>
      </c>
      <c r="L1241" s="1">
        <f>_xlfn.XLOOKUP(Table8[[#This Row],[orderId]],orders[orderID],orders[orderDate],"not found",0)</f>
        <v>41936</v>
      </c>
      <c r="M1241" s="1">
        <f>VLOOKUP(Table8[[#This Row],[orderId]],orders[],6,0)</f>
        <v>41941</v>
      </c>
      <c r="N1241">
        <f>Table8[[#This Row],[Shipped date]]-Table8[[#This Row],[order_date]]</f>
        <v>5</v>
      </c>
    </row>
    <row r="1242" spans="1:14" x14ac:dyDescent="0.35">
      <c r="A1242" s="2">
        <v>10717</v>
      </c>
      <c r="B1242" s="11">
        <v>69</v>
      </c>
      <c r="C1242" s="5">
        <v>36</v>
      </c>
      <c r="D1242" s="8">
        <v>25</v>
      </c>
      <c r="E1242" s="2" t="str">
        <f>_xlfn.XLOOKUP(B1242,products[productID],products[productName],"Not available",0)</f>
        <v>Gudbrandsdalsost</v>
      </c>
      <c r="F1242">
        <f>_xlfn.XLOOKUP(B1242,products[productID],products[categoryID],"Not found",0)</f>
        <v>4</v>
      </c>
      <c r="G1242" t="str">
        <f>_xlfn.XLOOKUP(F1242,categories[categoryID],categories[categoryName],"not found",0)</f>
        <v>Dairy Products</v>
      </c>
      <c r="H1242" s="4">
        <f>Table8[[#This Row],[Unit_price]]*Table8[[#This Row],[Quantity_sold]]</f>
        <v>900</v>
      </c>
      <c r="I1242" t="str">
        <f>_xlfn.XLOOKUP(Table8[[#This Row],[orderId]],orders[orderID],orders[customerID],"not seen",0)</f>
        <v>FRANK</v>
      </c>
      <c r="J1242">
        <f>_xlfn.XLOOKUP(Table8[[#This Row],[orderId]],orders[orderID],orders[employeeID],"not found",0)</f>
        <v>1</v>
      </c>
      <c r="K1242" t="str">
        <f>_xlfn.XLOOKUP(Table8[[#This Row],[Employee_id]],employees[employeeID],employees[employeeName],"Not found",0)</f>
        <v>Nancy Davolio</v>
      </c>
      <c r="L1242" s="1">
        <f>_xlfn.XLOOKUP(Table8[[#This Row],[orderId]],orders[orderID],orders[orderDate],"not found",0)</f>
        <v>41936</v>
      </c>
      <c r="M1242" s="1">
        <f>VLOOKUP(Table8[[#This Row],[orderId]],orders[],6,0)</f>
        <v>41941</v>
      </c>
      <c r="N1242">
        <f>Table8[[#This Row],[Shipped date]]-Table8[[#This Row],[order_date]]</f>
        <v>5</v>
      </c>
    </row>
    <row r="1243" spans="1:14" x14ac:dyDescent="0.35">
      <c r="A1243" s="3">
        <v>10718</v>
      </c>
      <c r="B1243" s="12">
        <v>12</v>
      </c>
      <c r="C1243" s="6">
        <v>38</v>
      </c>
      <c r="D1243" s="9">
        <v>36</v>
      </c>
      <c r="E1243" s="2" t="str">
        <f>_xlfn.XLOOKUP(B1243,products[productID],products[productName],"Not available",0)</f>
        <v>Queso Manchego La Pastora</v>
      </c>
      <c r="F1243">
        <f>_xlfn.XLOOKUP(B1243,products[productID],products[categoryID],"Not found",0)</f>
        <v>4</v>
      </c>
      <c r="G1243" t="str">
        <f>_xlfn.XLOOKUP(F1243,categories[categoryID],categories[categoryName],"not found",0)</f>
        <v>Dairy Products</v>
      </c>
      <c r="H1243" s="4">
        <f>Table8[[#This Row],[Unit_price]]*Table8[[#This Row],[Quantity_sold]]</f>
        <v>1368</v>
      </c>
      <c r="I1243" t="str">
        <f>_xlfn.XLOOKUP(Table8[[#This Row],[orderId]],orders[orderID],orders[customerID],"not seen",0)</f>
        <v>KOENE</v>
      </c>
      <c r="J1243">
        <f>_xlfn.XLOOKUP(Table8[[#This Row],[orderId]],orders[orderID],orders[employeeID],"not found",0)</f>
        <v>1</v>
      </c>
      <c r="K1243" t="str">
        <f>_xlfn.XLOOKUP(Table8[[#This Row],[Employee_id]],employees[employeeID],employees[employeeName],"Not found",0)</f>
        <v>Nancy Davolio</v>
      </c>
      <c r="L1243" s="1">
        <f>_xlfn.XLOOKUP(Table8[[#This Row],[orderId]],orders[orderID],orders[orderDate],"not found",0)</f>
        <v>41939</v>
      </c>
      <c r="M1243" s="1">
        <f>VLOOKUP(Table8[[#This Row],[orderId]],orders[],6,0)</f>
        <v>41941</v>
      </c>
      <c r="N1243">
        <f>Table8[[#This Row],[Shipped date]]-Table8[[#This Row],[order_date]]</f>
        <v>2</v>
      </c>
    </row>
    <row r="1244" spans="1:14" x14ac:dyDescent="0.35">
      <c r="A1244" s="2">
        <v>10718</v>
      </c>
      <c r="B1244" s="11">
        <v>16</v>
      </c>
      <c r="C1244" s="5">
        <v>17.45</v>
      </c>
      <c r="D1244" s="8">
        <v>20</v>
      </c>
      <c r="E1244" s="2" t="str">
        <f>_xlfn.XLOOKUP(B1244,products[productID],products[productName],"Not available",0)</f>
        <v>Pavlova</v>
      </c>
      <c r="F1244">
        <f>_xlfn.XLOOKUP(B1244,products[productID],products[categoryID],"Not found",0)</f>
        <v>3</v>
      </c>
      <c r="G1244" t="str">
        <f>_xlfn.XLOOKUP(F1244,categories[categoryID],categories[categoryName],"not found",0)</f>
        <v>Confections</v>
      </c>
      <c r="H1244" s="4">
        <f>Table8[[#This Row],[Unit_price]]*Table8[[#This Row],[Quantity_sold]]</f>
        <v>349</v>
      </c>
      <c r="I1244" t="str">
        <f>_xlfn.XLOOKUP(Table8[[#This Row],[orderId]],orders[orderID],orders[customerID],"not seen",0)</f>
        <v>KOENE</v>
      </c>
      <c r="J1244">
        <f>_xlfn.XLOOKUP(Table8[[#This Row],[orderId]],orders[orderID],orders[employeeID],"not found",0)</f>
        <v>1</v>
      </c>
      <c r="K1244" t="str">
        <f>_xlfn.XLOOKUP(Table8[[#This Row],[Employee_id]],employees[employeeID],employees[employeeName],"Not found",0)</f>
        <v>Nancy Davolio</v>
      </c>
      <c r="L1244" s="1">
        <f>_xlfn.XLOOKUP(Table8[[#This Row],[orderId]],orders[orderID],orders[orderDate],"not found",0)</f>
        <v>41939</v>
      </c>
      <c r="M1244" s="1">
        <f>VLOOKUP(Table8[[#This Row],[orderId]],orders[],6,0)</f>
        <v>41941</v>
      </c>
      <c r="N1244">
        <f>Table8[[#This Row],[Shipped date]]-Table8[[#This Row],[order_date]]</f>
        <v>2</v>
      </c>
    </row>
    <row r="1245" spans="1:14" x14ac:dyDescent="0.35">
      <c r="A1245" s="3">
        <v>10718</v>
      </c>
      <c r="B1245" s="12">
        <v>36</v>
      </c>
      <c r="C1245" s="6">
        <v>19</v>
      </c>
      <c r="D1245" s="9">
        <v>40</v>
      </c>
      <c r="E1245" s="2" t="str">
        <f>_xlfn.XLOOKUP(B1245,products[productID],products[productName],"Not available",0)</f>
        <v>Inlagd Sill</v>
      </c>
      <c r="F1245">
        <f>_xlfn.XLOOKUP(B1245,products[productID],products[categoryID],"Not found",0)</f>
        <v>8</v>
      </c>
      <c r="G1245" t="str">
        <f>_xlfn.XLOOKUP(F1245,categories[categoryID],categories[categoryName],"not found",0)</f>
        <v>Seafood</v>
      </c>
      <c r="H1245" s="4">
        <f>Table8[[#This Row],[Unit_price]]*Table8[[#This Row],[Quantity_sold]]</f>
        <v>760</v>
      </c>
      <c r="I1245" t="str">
        <f>_xlfn.XLOOKUP(Table8[[#This Row],[orderId]],orders[orderID],orders[customerID],"not seen",0)</f>
        <v>KOENE</v>
      </c>
      <c r="J1245">
        <f>_xlfn.XLOOKUP(Table8[[#This Row],[orderId]],orders[orderID],orders[employeeID],"not found",0)</f>
        <v>1</v>
      </c>
      <c r="K1245" t="str">
        <f>_xlfn.XLOOKUP(Table8[[#This Row],[Employee_id]],employees[employeeID],employees[employeeName],"Not found",0)</f>
        <v>Nancy Davolio</v>
      </c>
      <c r="L1245" s="1">
        <f>_xlfn.XLOOKUP(Table8[[#This Row],[orderId]],orders[orderID],orders[orderDate],"not found",0)</f>
        <v>41939</v>
      </c>
      <c r="M1245" s="1">
        <f>VLOOKUP(Table8[[#This Row],[orderId]],orders[],6,0)</f>
        <v>41941</v>
      </c>
      <c r="N1245">
        <f>Table8[[#This Row],[Shipped date]]-Table8[[#This Row],[order_date]]</f>
        <v>2</v>
      </c>
    </row>
    <row r="1246" spans="1:14" x14ac:dyDescent="0.35">
      <c r="A1246" s="2">
        <v>10718</v>
      </c>
      <c r="B1246" s="11">
        <v>62</v>
      </c>
      <c r="C1246" s="5">
        <v>49.3</v>
      </c>
      <c r="D1246" s="8">
        <v>20</v>
      </c>
      <c r="E1246" s="2" t="str">
        <f>_xlfn.XLOOKUP(B1246,products[productID],products[productName],"Not available",0)</f>
        <v>Tarte au sucre</v>
      </c>
      <c r="F1246">
        <f>_xlfn.XLOOKUP(B1246,products[productID],products[categoryID],"Not found",0)</f>
        <v>3</v>
      </c>
      <c r="G1246" t="str">
        <f>_xlfn.XLOOKUP(F1246,categories[categoryID],categories[categoryName],"not found",0)</f>
        <v>Confections</v>
      </c>
      <c r="H1246" s="4">
        <f>Table8[[#This Row],[Unit_price]]*Table8[[#This Row],[Quantity_sold]]</f>
        <v>986</v>
      </c>
      <c r="I1246" t="str">
        <f>_xlfn.XLOOKUP(Table8[[#This Row],[orderId]],orders[orderID],orders[customerID],"not seen",0)</f>
        <v>KOENE</v>
      </c>
      <c r="J1246">
        <f>_xlfn.XLOOKUP(Table8[[#This Row],[orderId]],orders[orderID],orders[employeeID],"not found",0)</f>
        <v>1</v>
      </c>
      <c r="K1246" t="str">
        <f>_xlfn.XLOOKUP(Table8[[#This Row],[Employee_id]],employees[employeeID],employees[employeeName],"Not found",0)</f>
        <v>Nancy Davolio</v>
      </c>
      <c r="L1246" s="1">
        <f>_xlfn.XLOOKUP(Table8[[#This Row],[orderId]],orders[orderID],orders[orderDate],"not found",0)</f>
        <v>41939</v>
      </c>
      <c r="M1246" s="1">
        <f>VLOOKUP(Table8[[#This Row],[orderId]],orders[],6,0)</f>
        <v>41941</v>
      </c>
      <c r="N1246">
        <f>Table8[[#This Row],[Shipped date]]-Table8[[#This Row],[order_date]]</f>
        <v>2</v>
      </c>
    </row>
    <row r="1247" spans="1:14" x14ac:dyDescent="0.35">
      <c r="A1247" s="3">
        <v>10719</v>
      </c>
      <c r="B1247" s="12">
        <v>18</v>
      </c>
      <c r="C1247" s="6">
        <v>62.5</v>
      </c>
      <c r="D1247" s="9">
        <v>12</v>
      </c>
      <c r="E1247" s="2" t="str">
        <f>_xlfn.XLOOKUP(B1247,products[productID],products[productName],"Not available",0)</f>
        <v>Carnarvon Tigers</v>
      </c>
      <c r="F1247">
        <f>_xlfn.XLOOKUP(B1247,products[productID],products[categoryID],"Not found",0)</f>
        <v>8</v>
      </c>
      <c r="G1247" t="str">
        <f>_xlfn.XLOOKUP(F1247,categories[categoryID],categories[categoryName],"not found",0)</f>
        <v>Seafood</v>
      </c>
      <c r="H1247" s="4">
        <f>Table8[[#This Row],[Unit_price]]*Table8[[#This Row],[Quantity_sold]]</f>
        <v>750</v>
      </c>
      <c r="I1247" t="str">
        <f>_xlfn.XLOOKUP(Table8[[#This Row],[orderId]],orders[orderID],orders[customerID],"not seen",0)</f>
        <v>LETSS</v>
      </c>
      <c r="J1247">
        <f>_xlfn.XLOOKUP(Table8[[#This Row],[orderId]],orders[orderID],orders[employeeID],"not found",0)</f>
        <v>8</v>
      </c>
      <c r="K1247" t="str">
        <f>_xlfn.XLOOKUP(Table8[[#This Row],[Employee_id]],employees[employeeID],employees[employeeName],"Not found",0)</f>
        <v>Laura Callahan</v>
      </c>
      <c r="L1247" s="1">
        <f>_xlfn.XLOOKUP(Table8[[#This Row],[orderId]],orders[orderID],orders[orderDate],"not found",0)</f>
        <v>41939</v>
      </c>
      <c r="M1247" s="1">
        <f>VLOOKUP(Table8[[#This Row],[orderId]],orders[],6,0)</f>
        <v>41948</v>
      </c>
      <c r="N1247">
        <f>Table8[[#This Row],[Shipped date]]-Table8[[#This Row],[order_date]]</f>
        <v>9</v>
      </c>
    </row>
    <row r="1248" spans="1:14" x14ac:dyDescent="0.35">
      <c r="A1248" s="2">
        <v>10719</v>
      </c>
      <c r="B1248" s="11">
        <v>30</v>
      </c>
      <c r="C1248" s="5">
        <v>25.89</v>
      </c>
      <c r="D1248" s="8">
        <v>3</v>
      </c>
      <c r="E1248" s="2" t="str">
        <f>_xlfn.XLOOKUP(B1248,products[productID],products[productName],"Not available",0)</f>
        <v>Nord-Ost Matjeshering</v>
      </c>
      <c r="F1248">
        <f>_xlfn.XLOOKUP(B1248,products[productID],products[categoryID],"Not found",0)</f>
        <v>8</v>
      </c>
      <c r="G1248" t="str">
        <f>_xlfn.XLOOKUP(F1248,categories[categoryID],categories[categoryName],"not found",0)</f>
        <v>Seafood</v>
      </c>
      <c r="H1248" s="4">
        <f>Table8[[#This Row],[Unit_price]]*Table8[[#This Row],[Quantity_sold]]</f>
        <v>77.67</v>
      </c>
      <c r="I1248" t="str">
        <f>_xlfn.XLOOKUP(Table8[[#This Row],[orderId]],orders[orderID],orders[customerID],"not seen",0)</f>
        <v>LETSS</v>
      </c>
      <c r="J1248">
        <f>_xlfn.XLOOKUP(Table8[[#This Row],[orderId]],orders[orderID],orders[employeeID],"not found",0)</f>
        <v>8</v>
      </c>
      <c r="K1248" t="str">
        <f>_xlfn.XLOOKUP(Table8[[#This Row],[Employee_id]],employees[employeeID],employees[employeeName],"Not found",0)</f>
        <v>Laura Callahan</v>
      </c>
      <c r="L1248" s="1">
        <f>_xlfn.XLOOKUP(Table8[[#This Row],[orderId]],orders[orderID],orders[orderDate],"not found",0)</f>
        <v>41939</v>
      </c>
      <c r="M1248" s="1">
        <f>VLOOKUP(Table8[[#This Row],[orderId]],orders[],6,0)</f>
        <v>41948</v>
      </c>
      <c r="N1248">
        <f>Table8[[#This Row],[Shipped date]]-Table8[[#This Row],[order_date]]</f>
        <v>9</v>
      </c>
    </row>
    <row r="1249" spans="1:14" x14ac:dyDescent="0.35">
      <c r="A1249" s="3">
        <v>10719</v>
      </c>
      <c r="B1249" s="12">
        <v>54</v>
      </c>
      <c r="C1249" s="6">
        <v>7.45</v>
      </c>
      <c r="D1249" s="9">
        <v>40</v>
      </c>
      <c r="E1249" s="2" t="str">
        <f>_xlfn.XLOOKUP(B1249,products[productID],products[productName],"Not available",0)</f>
        <v>Tourtière</v>
      </c>
      <c r="F1249">
        <f>_xlfn.XLOOKUP(B1249,products[productID],products[categoryID],"Not found",0)</f>
        <v>6</v>
      </c>
      <c r="G1249" t="str">
        <f>_xlfn.XLOOKUP(F1249,categories[categoryID],categories[categoryName],"not found",0)</f>
        <v>Meat &amp; Poultry</v>
      </c>
      <c r="H1249" s="4">
        <f>Table8[[#This Row],[Unit_price]]*Table8[[#This Row],[Quantity_sold]]</f>
        <v>298</v>
      </c>
      <c r="I1249" t="str">
        <f>_xlfn.XLOOKUP(Table8[[#This Row],[orderId]],orders[orderID],orders[customerID],"not seen",0)</f>
        <v>LETSS</v>
      </c>
      <c r="J1249">
        <f>_xlfn.XLOOKUP(Table8[[#This Row],[orderId]],orders[orderID],orders[employeeID],"not found",0)</f>
        <v>8</v>
      </c>
      <c r="K1249" t="str">
        <f>_xlfn.XLOOKUP(Table8[[#This Row],[Employee_id]],employees[employeeID],employees[employeeName],"Not found",0)</f>
        <v>Laura Callahan</v>
      </c>
      <c r="L1249" s="1">
        <f>_xlfn.XLOOKUP(Table8[[#This Row],[orderId]],orders[orderID],orders[orderDate],"not found",0)</f>
        <v>41939</v>
      </c>
      <c r="M1249" s="1">
        <f>VLOOKUP(Table8[[#This Row],[orderId]],orders[],6,0)</f>
        <v>41948</v>
      </c>
      <c r="N1249">
        <f>Table8[[#This Row],[Shipped date]]-Table8[[#This Row],[order_date]]</f>
        <v>9</v>
      </c>
    </row>
    <row r="1250" spans="1:14" x14ac:dyDescent="0.35">
      <c r="A1250" s="2">
        <v>10720</v>
      </c>
      <c r="B1250" s="11">
        <v>35</v>
      </c>
      <c r="C1250" s="5">
        <v>18</v>
      </c>
      <c r="D1250" s="8">
        <v>21</v>
      </c>
      <c r="E1250" s="2" t="str">
        <f>_xlfn.XLOOKUP(B1250,products[productID],products[productName],"Not available",0)</f>
        <v>Steeleye Stout</v>
      </c>
      <c r="F1250">
        <f>_xlfn.XLOOKUP(B1250,products[productID],products[categoryID],"Not found",0)</f>
        <v>1</v>
      </c>
      <c r="G1250" t="str">
        <f>_xlfn.XLOOKUP(F1250,categories[categoryID],categories[categoryName],"not found",0)</f>
        <v>Beverages</v>
      </c>
      <c r="H1250" s="4">
        <f>Table8[[#This Row],[Unit_price]]*Table8[[#This Row],[Quantity_sold]]</f>
        <v>378</v>
      </c>
      <c r="I1250" t="str">
        <f>_xlfn.XLOOKUP(Table8[[#This Row],[orderId]],orders[orderID],orders[customerID],"not seen",0)</f>
        <v>QUEDE</v>
      </c>
      <c r="J1250">
        <f>_xlfn.XLOOKUP(Table8[[#This Row],[orderId]],orders[orderID],orders[employeeID],"not found",0)</f>
        <v>8</v>
      </c>
      <c r="K1250" t="str">
        <f>_xlfn.XLOOKUP(Table8[[#This Row],[Employee_id]],employees[employeeID],employees[employeeName],"Not found",0)</f>
        <v>Laura Callahan</v>
      </c>
      <c r="L1250" s="1">
        <f>_xlfn.XLOOKUP(Table8[[#This Row],[orderId]],orders[orderID],orders[orderDate],"not found",0)</f>
        <v>41940</v>
      </c>
      <c r="M1250" s="1">
        <f>VLOOKUP(Table8[[#This Row],[orderId]],orders[],6,0)</f>
        <v>41948</v>
      </c>
      <c r="N1250">
        <f>Table8[[#This Row],[Shipped date]]-Table8[[#This Row],[order_date]]</f>
        <v>8</v>
      </c>
    </row>
    <row r="1251" spans="1:14" x14ac:dyDescent="0.35">
      <c r="A1251" s="3">
        <v>10720</v>
      </c>
      <c r="B1251" s="12">
        <v>71</v>
      </c>
      <c r="C1251" s="6">
        <v>21.5</v>
      </c>
      <c r="D1251" s="9">
        <v>8</v>
      </c>
      <c r="E1251" s="2" t="str">
        <f>_xlfn.XLOOKUP(B1251,products[productID],products[productName],"Not available",0)</f>
        <v>Flotemysost</v>
      </c>
      <c r="F1251">
        <f>_xlfn.XLOOKUP(B1251,products[productID],products[categoryID],"Not found",0)</f>
        <v>4</v>
      </c>
      <c r="G1251" t="str">
        <f>_xlfn.XLOOKUP(F1251,categories[categoryID],categories[categoryName],"not found",0)</f>
        <v>Dairy Products</v>
      </c>
      <c r="H1251" s="4">
        <f>Table8[[#This Row],[Unit_price]]*Table8[[#This Row],[Quantity_sold]]</f>
        <v>172</v>
      </c>
      <c r="I1251" t="str">
        <f>_xlfn.XLOOKUP(Table8[[#This Row],[orderId]],orders[orderID],orders[customerID],"not seen",0)</f>
        <v>QUEDE</v>
      </c>
      <c r="J1251">
        <f>_xlfn.XLOOKUP(Table8[[#This Row],[orderId]],orders[orderID],orders[employeeID],"not found",0)</f>
        <v>8</v>
      </c>
      <c r="K1251" t="str">
        <f>_xlfn.XLOOKUP(Table8[[#This Row],[Employee_id]],employees[employeeID],employees[employeeName],"Not found",0)</f>
        <v>Laura Callahan</v>
      </c>
      <c r="L1251" s="1">
        <f>_xlfn.XLOOKUP(Table8[[#This Row],[orderId]],orders[orderID],orders[orderDate],"not found",0)</f>
        <v>41940</v>
      </c>
      <c r="M1251" s="1">
        <f>VLOOKUP(Table8[[#This Row],[orderId]],orders[],6,0)</f>
        <v>41948</v>
      </c>
      <c r="N1251">
        <f>Table8[[#This Row],[Shipped date]]-Table8[[#This Row],[order_date]]</f>
        <v>8</v>
      </c>
    </row>
    <row r="1252" spans="1:14" x14ac:dyDescent="0.35">
      <c r="A1252" s="2">
        <v>10721</v>
      </c>
      <c r="B1252" s="11">
        <v>44</v>
      </c>
      <c r="C1252" s="5">
        <v>19.45</v>
      </c>
      <c r="D1252" s="8">
        <v>50</v>
      </c>
      <c r="E1252" s="2" t="str">
        <f>_xlfn.XLOOKUP(B1252,products[productID],products[productName],"Not available",0)</f>
        <v>Gula Malacca</v>
      </c>
      <c r="F1252">
        <f>_xlfn.XLOOKUP(B1252,products[productID],products[categoryID],"Not found",0)</f>
        <v>2</v>
      </c>
      <c r="G1252" t="str">
        <f>_xlfn.XLOOKUP(F1252,categories[categoryID],categories[categoryName],"not found",0)</f>
        <v>Condiments</v>
      </c>
      <c r="H1252" s="4">
        <f>Table8[[#This Row],[Unit_price]]*Table8[[#This Row],[Quantity_sold]]</f>
        <v>972.5</v>
      </c>
      <c r="I1252" t="str">
        <f>_xlfn.XLOOKUP(Table8[[#This Row],[orderId]],orders[orderID],orders[customerID],"not seen",0)</f>
        <v>QUICK</v>
      </c>
      <c r="J1252">
        <f>_xlfn.XLOOKUP(Table8[[#This Row],[orderId]],orders[orderID],orders[employeeID],"not found",0)</f>
        <v>5</v>
      </c>
      <c r="K1252" t="str">
        <f>_xlfn.XLOOKUP(Table8[[#This Row],[Employee_id]],employees[employeeID],employees[employeeName],"Not found",0)</f>
        <v>Steven Buchanan</v>
      </c>
      <c r="L1252" s="1">
        <f>_xlfn.XLOOKUP(Table8[[#This Row],[orderId]],orders[orderID],orders[orderDate],"not found",0)</f>
        <v>41941</v>
      </c>
      <c r="M1252" s="1">
        <f>VLOOKUP(Table8[[#This Row],[orderId]],orders[],6,0)</f>
        <v>41943</v>
      </c>
      <c r="N1252">
        <f>Table8[[#This Row],[Shipped date]]-Table8[[#This Row],[order_date]]</f>
        <v>2</v>
      </c>
    </row>
    <row r="1253" spans="1:14" x14ac:dyDescent="0.35">
      <c r="A1253" s="3">
        <v>10722</v>
      </c>
      <c r="B1253" s="12">
        <v>2</v>
      </c>
      <c r="C1253" s="6">
        <v>19</v>
      </c>
      <c r="D1253" s="9">
        <v>3</v>
      </c>
      <c r="E1253" s="2" t="str">
        <f>_xlfn.XLOOKUP(B1253,products[productID],products[productName],"Not available",0)</f>
        <v>Chang</v>
      </c>
      <c r="F1253">
        <f>_xlfn.XLOOKUP(B1253,products[productID],products[categoryID],"Not found",0)</f>
        <v>1</v>
      </c>
      <c r="G1253" t="str">
        <f>_xlfn.XLOOKUP(F1253,categories[categoryID],categories[categoryName],"not found",0)</f>
        <v>Beverages</v>
      </c>
      <c r="H1253" s="4">
        <f>Table8[[#This Row],[Unit_price]]*Table8[[#This Row],[Quantity_sold]]</f>
        <v>57</v>
      </c>
      <c r="I1253" t="str">
        <f>_xlfn.XLOOKUP(Table8[[#This Row],[orderId]],orders[orderID],orders[customerID],"not seen",0)</f>
        <v>SAVEA</v>
      </c>
      <c r="J1253">
        <f>_xlfn.XLOOKUP(Table8[[#This Row],[orderId]],orders[orderID],orders[employeeID],"not found",0)</f>
        <v>8</v>
      </c>
      <c r="K1253" t="str">
        <f>_xlfn.XLOOKUP(Table8[[#This Row],[Employee_id]],employees[employeeID],employees[employeeName],"Not found",0)</f>
        <v>Laura Callahan</v>
      </c>
      <c r="L1253" s="1">
        <f>_xlfn.XLOOKUP(Table8[[#This Row],[orderId]],orders[orderID],orders[orderDate],"not found",0)</f>
        <v>41941</v>
      </c>
      <c r="M1253" s="1">
        <f>VLOOKUP(Table8[[#This Row],[orderId]],orders[],6,0)</f>
        <v>41947</v>
      </c>
      <c r="N1253">
        <f>Table8[[#This Row],[Shipped date]]-Table8[[#This Row],[order_date]]</f>
        <v>6</v>
      </c>
    </row>
    <row r="1254" spans="1:14" x14ac:dyDescent="0.35">
      <c r="A1254" s="2">
        <v>10722</v>
      </c>
      <c r="B1254" s="11">
        <v>31</v>
      </c>
      <c r="C1254" s="5">
        <v>12.5</v>
      </c>
      <c r="D1254" s="8">
        <v>50</v>
      </c>
      <c r="E1254" s="2" t="str">
        <f>_xlfn.XLOOKUP(B1254,products[productID],products[productName],"Not available",0)</f>
        <v>Gorgonzola Telino</v>
      </c>
      <c r="F1254">
        <f>_xlfn.XLOOKUP(B1254,products[productID],products[categoryID],"Not found",0)</f>
        <v>4</v>
      </c>
      <c r="G1254" t="str">
        <f>_xlfn.XLOOKUP(F1254,categories[categoryID],categories[categoryName],"not found",0)</f>
        <v>Dairy Products</v>
      </c>
      <c r="H1254" s="4">
        <f>Table8[[#This Row],[Unit_price]]*Table8[[#This Row],[Quantity_sold]]</f>
        <v>625</v>
      </c>
      <c r="I1254" t="str">
        <f>_xlfn.XLOOKUP(Table8[[#This Row],[orderId]],orders[orderID],orders[customerID],"not seen",0)</f>
        <v>SAVEA</v>
      </c>
      <c r="J1254">
        <f>_xlfn.XLOOKUP(Table8[[#This Row],[orderId]],orders[orderID],orders[employeeID],"not found",0)</f>
        <v>8</v>
      </c>
      <c r="K1254" t="str">
        <f>_xlfn.XLOOKUP(Table8[[#This Row],[Employee_id]],employees[employeeID],employees[employeeName],"Not found",0)</f>
        <v>Laura Callahan</v>
      </c>
      <c r="L1254" s="1">
        <f>_xlfn.XLOOKUP(Table8[[#This Row],[orderId]],orders[orderID],orders[orderDate],"not found",0)</f>
        <v>41941</v>
      </c>
      <c r="M1254" s="1">
        <f>VLOOKUP(Table8[[#This Row],[orderId]],orders[],6,0)</f>
        <v>41947</v>
      </c>
      <c r="N1254">
        <f>Table8[[#This Row],[Shipped date]]-Table8[[#This Row],[order_date]]</f>
        <v>6</v>
      </c>
    </row>
    <row r="1255" spans="1:14" x14ac:dyDescent="0.35">
      <c r="A1255" s="3">
        <v>10722</v>
      </c>
      <c r="B1255" s="12">
        <v>68</v>
      </c>
      <c r="C1255" s="6">
        <v>12.5</v>
      </c>
      <c r="D1255" s="9">
        <v>45</v>
      </c>
      <c r="E1255" s="2" t="str">
        <f>_xlfn.XLOOKUP(B1255,products[productID],products[productName],"Not available",0)</f>
        <v>Scottish Longbreads</v>
      </c>
      <c r="F1255">
        <f>_xlfn.XLOOKUP(B1255,products[productID],products[categoryID],"Not found",0)</f>
        <v>3</v>
      </c>
      <c r="G1255" t="str">
        <f>_xlfn.XLOOKUP(F1255,categories[categoryID],categories[categoryName],"not found",0)</f>
        <v>Confections</v>
      </c>
      <c r="H1255" s="4">
        <f>Table8[[#This Row],[Unit_price]]*Table8[[#This Row],[Quantity_sold]]</f>
        <v>562.5</v>
      </c>
      <c r="I1255" t="str">
        <f>_xlfn.XLOOKUP(Table8[[#This Row],[orderId]],orders[orderID],orders[customerID],"not seen",0)</f>
        <v>SAVEA</v>
      </c>
      <c r="J1255">
        <f>_xlfn.XLOOKUP(Table8[[#This Row],[orderId]],orders[orderID],orders[employeeID],"not found",0)</f>
        <v>8</v>
      </c>
      <c r="K1255" t="str">
        <f>_xlfn.XLOOKUP(Table8[[#This Row],[Employee_id]],employees[employeeID],employees[employeeName],"Not found",0)</f>
        <v>Laura Callahan</v>
      </c>
      <c r="L1255" s="1">
        <f>_xlfn.XLOOKUP(Table8[[#This Row],[orderId]],orders[orderID],orders[orderDate],"not found",0)</f>
        <v>41941</v>
      </c>
      <c r="M1255" s="1">
        <f>VLOOKUP(Table8[[#This Row],[orderId]],orders[],6,0)</f>
        <v>41947</v>
      </c>
      <c r="N1255">
        <f>Table8[[#This Row],[Shipped date]]-Table8[[#This Row],[order_date]]</f>
        <v>6</v>
      </c>
    </row>
    <row r="1256" spans="1:14" x14ac:dyDescent="0.35">
      <c r="A1256" s="2">
        <v>10722</v>
      </c>
      <c r="B1256" s="11">
        <v>75</v>
      </c>
      <c r="C1256" s="5">
        <v>7.75</v>
      </c>
      <c r="D1256" s="8">
        <v>42</v>
      </c>
      <c r="E1256" s="2" t="str">
        <f>_xlfn.XLOOKUP(B1256,products[productID],products[productName],"Not available",0)</f>
        <v>Rhönbräu Klosterbier</v>
      </c>
      <c r="F1256">
        <f>_xlfn.XLOOKUP(B1256,products[productID],products[categoryID],"Not found",0)</f>
        <v>1</v>
      </c>
      <c r="G1256" t="str">
        <f>_xlfn.XLOOKUP(F1256,categories[categoryID],categories[categoryName],"not found",0)</f>
        <v>Beverages</v>
      </c>
      <c r="H1256" s="4">
        <f>Table8[[#This Row],[Unit_price]]*Table8[[#This Row],[Quantity_sold]]</f>
        <v>325.5</v>
      </c>
      <c r="I1256" t="str">
        <f>_xlfn.XLOOKUP(Table8[[#This Row],[orderId]],orders[orderID],orders[customerID],"not seen",0)</f>
        <v>SAVEA</v>
      </c>
      <c r="J1256">
        <f>_xlfn.XLOOKUP(Table8[[#This Row],[orderId]],orders[orderID],orders[employeeID],"not found",0)</f>
        <v>8</v>
      </c>
      <c r="K1256" t="str">
        <f>_xlfn.XLOOKUP(Table8[[#This Row],[Employee_id]],employees[employeeID],employees[employeeName],"Not found",0)</f>
        <v>Laura Callahan</v>
      </c>
      <c r="L1256" s="1">
        <f>_xlfn.XLOOKUP(Table8[[#This Row],[orderId]],orders[orderID],orders[orderDate],"not found",0)</f>
        <v>41941</v>
      </c>
      <c r="M1256" s="1">
        <f>VLOOKUP(Table8[[#This Row],[orderId]],orders[],6,0)</f>
        <v>41947</v>
      </c>
      <c r="N1256">
        <f>Table8[[#This Row],[Shipped date]]-Table8[[#This Row],[order_date]]</f>
        <v>6</v>
      </c>
    </row>
    <row r="1257" spans="1:14" x14ac:dyDescent="0.35">
      <c r="A1257" s="3">
        <v>10723</v>
      </c>
      <c r="B1257" s="12">
        <v>26</v>
      </c>
      <c r="C1257" s="6">
        <v>31.23</v>
      </c>
      <c r="D1257" s="9">
        <v>15</v>
      </c>
      <c r="E1257" s="2" t="str">
        <f>_xlfn.XLOOKUP(B1257,products[productID],products[productName],"Not available",0)</f>
        <v>Gumbär Gummibärchen</v>
      </c>
      <c r="F1257">
        <f>_xlfn.XLOOKUP(B1257,products[productID],products[categoryID],"Not found",0)</f>
        <v>3</v>
      </c>
      <c r="G1257" t="str">
        <f>_xlfn.XLOOKUP(F1257,categories[categoryID],categories[categoryName],"not found",0)</f>
        <v>Confections</v>
      </c>
      <c r="H1257" s="4">
        <f>Table8[[#This Row],[Unit_price]]*Table8[[#This Row],[Quantity_sold]]</f>
        <v>468.45</v>
      </c>
      <c r="I1257" t="str">
        <f>_xlfn.XLOOKUP(Table8[[#This Row],[orderId]],orders[orderID],orders[customerID],"not seen",0)</f>
        <v>WHITC</v>
      </c>
      <c r="J1257">
        <f>_xlfn.XLOOKUP(Table8[[#This Row],[orderId]],orders[orderID],orders[employeeID],"not found",0)</f>
        <v>3</v>
      </c>
      <c r="K1257" t="str">
        <f>_xlfn.XLOOKUP(Table8[[#This Row],[Employee_id]],employees[employeeID],employees[employeeName],"Not found",0)</f>
        <v>Janet Leverling</v>
      </c>
      <c r="L1257" s="1">
        <f>_xlfn.XLOOKUP(Table8[[#This Row],[orderId]],orders[orderID],orders[orderDate],"not found",0)</f>
        <v>41942</v>
      </c>
      <c r="M1257" s="1">
        <f>VLOOKUP(Table8[[#This Row],[orderId]],orders[],6,0)</f>
        <v>41968</v>
      </c>
      <c r="N1257">
        <f>Table8[[#This Row],[Shipped date]]-Table8[[#This Row],[order_date]]</f>
        <v>26</v>
      </c>
    </row>
    <row r="1258" spans="1:14" x14ac:dyDescent="0.35">
      <c r="A1258" s="2">
        <v>10724</v>
      </c>
      <c r="B1258" s="11">
        <v>10</v>
      </c>
      <c r="C1258" s="5">
        <v>31</v>
      </c>
      <c r="D1258" s="8">
        <v>16</v>
      </c>
      <c r="E1258" s="2" t="str">
        <f>_xlfn.XLOOKUP(B1258,products[productID],products[productName],"Not available",0)</f>
        <v>Ikura</v>
      </c>
      <c r="F1258">
        <f>_xlfn.XLOOKUP(B1258,products[productID],products[categoryID],"Not found",0)</f>
        <v>8</v>
      </c>
      <c r="G1258" t="str">
        <f>_xlfn.XLOOKUP(F1258,categories[categoryID],categories[categoryName],"not found",0)</f>
        <v>Seafood</v>
      </c>
      <c r="H1258" s="4">
        <f>Table8[[#This Row],[Unit_price]]*Table8[[#This Row],[Quantity_sold]]</f>
        <v>496</v>
      </c>
      <c r="I1258" t="str">
        <f>_xlfn.XLOOKUP(Table8[[#This Row],[orderId]],orders[orderID],orders[customerID],"not seen",0)</f>
        <v>MEREP</v>
      </c>
      <c r="J1258">
        <f>_xlfn.XLOOKUP(Table8[[#This Row],[orderId]],orders[orderID],orders[employeeID],"not found",0)</f>
        <v>8</v>
      </c>
      <c r="K1258" t="str">
        <f>_xlfn.XLOOKUP(Table8[[#This Row],[Employee_id]],employees[employeeID],employees[employeeName],"Not found",0)</f>
        <v>Laura Callahan</v>
      </c>
      <c r="L1258" s="1">
        <f>_xlfn.XLOOKUP(Table8[[#This Row],[orderId]],orders[orderID],orders[orderDate],"not found",0)</f>
        <v>41942</v>
      </c>
      <c r="M1258" s="1">
        <f>VLOOKUP(Table8[[#This Row],[orderId]],orders[],6,0)</f>
        <v>41948</v>
      </c>
      <c r="N1258">
        <f>Table8[[#This Row],[Shipped date]]-Table8[[#This Row],[order_date]]</f>
        <v>6</v>
      </c>
    </row>
    <row r="1259" spans="1:14" x14ac:dyDescent="0.35">
      <c r="A1259" s="3">
        <v>10724</v>
      </c>
      <c r="B1259" s="12">
        <v>61</v>
      </c>
      <c r="C1259" s="6">
        <v>28.5</v>
      </c>
      <c r="D1259" s="9">
        <v>5</v>
      </c>
      <c r="E1259" s="2" t="str">
        <f>_xlfn.XLOOKUP(B1259,products[productID],products[productName],"Not available",0)</f>
        <v>Sirop d'érable</v>
      </c>
      <c r="F1259">
        <f>_xlfn.XLOOKUP(B1259,products[productID],products[categoryID],"Not found",0)</f>
        <v>2</v>
      </c>
      <c r="G1259" t="str">
        <f>_xlfn.XLOOKUP(F1259,categories[categoryID],categories[categoryName],"not found",0)</f>
        <v>Condiments</v>
      </c>
      <c r="H1259" s="4">
        <f>Table8[[#This Row],[Unit_price]]*Table8[[#This Row],[Quantity_sold]]</f>
        <v>142.5</v>
      </c>
      <c r="I1259" t="str">
        <f>_xlfn.XLOOKUP(Table8[[#This Row],[orderId]],orders[orderID],orders[customerID],"not seen",0)</f>
        <v>MEREP</v>
      </c>
      <c r="J1259">
        <f>_xlfn.XLOOKUP(Table8[[#This Row],[orderId]],orders[orderID],orders[employeeID],"not found",0)</f>
        <v>8</v>
      </c>
      <c r="K1259" t="str">
        <f>_xlfn.XLOOKUP(Table8[[#This Row],[Employee_id]],employees[employeeID],employees[employeeName],"Not found",0)</f>
        <v>Laura Callahan</v>
      </c>
      <c r="L1259" s="1">
        <f>_xlfn.XLOOKUP(Table8[[#This Row],[orderId]],orders[orderID],orders[orderDate],"not found",0)</f>
        <v>41942</v>
      </c>
      <c r="M1259" s="1">
        <f>VLOOKUP(Table8[[#This Row],[orderId]],orders[],6,0)</f>
        <v>41948</v>
      </c>
      <c r="N1259">
        <f>Table8[[#This Row],[Shipped date]]-Table8[[#This Row],[order_date]]</f>
        <v>6</v>
      </c>
    </row>
    <row r="1260" spans="1:14" x14ac:dyDescent="0.35">
      <c r="A1260" s="2">
        <v>10725</v>
      </c>
      <c r="B1260" s="11">
        <v>41</v>
      </c>
      <c r="C1260" s="5">
        <v>9.65</v>
      </c>
      <c r="D1260" s="8">
        <v>12</v>
      </c>
      <c r="E1260" s="2" t="str">
        <f>_xlfn.XLOOKUP(B1260,products[productID],products[productName],"Not available",0)</f>
        <v>Jack's New England Clam Chowder</v>
      </c>
      <c r="F1260">
        <f>_xlfn.XLOOKUP(B1260,products[productID],products[categoryID],"Not found",0)</f>
        <v>8</v>
      </c>
      <c r="G1260" t="str">
        <f>_xlfn.XLOOKUP(F1260,categories[categoryID],categories[categoryName],"not found",0)</f>
        <v>Seafood</v>
      </c>
      <c r="H1260" s="4">
        <f>Table8[[#This Row],[Unit_price]]*Table8[[#This Row],[Quantity_sold]]</f>
        <v>115.80000000000001</v>
      </c>
      <c r="I1260" t="str">
        <f>_xlfn.XLOOKUP(Table8[[#This Row],[orderId]],orders[orderID],orders[customerID],"not seen",0)</f>
        <v>FAMIA</v>
      </c>
      <c r="J1260">
        <f>_xlfn.XLOOKUP(Table8[[#This Row],[orderId]],orders[orderID],orders[employeeID],"not found",0)</f>
        <v>4</v>
      </c>
      <c r="K1260" t="str">
        <f>_xlfn.XLOOKUP(Table8[[#This Row],[Employee_id]],employees[employeeID],employees[employeeName],"Not found",0)</f>
        <v>Margaret Peacock</v>
      </c>
      <c r="L1260" s="1">
        <f>_xlfn.XLOOKUP(Table8[[#This Row],[orderId]],orders[orderID],orders[orderDate],"not found",0)</f>
        <v>41943</v>
      </c>
      <c r="M1260" s="1">
        <f>VLOOKUP(Table8[[#This Row],[orderId]],orders[],6,0)</f>
        <v>41948</v>
      </c>
      <c r="N1260">
        <f>Table8[[#This Row],[Shipped date]]-Table8[[#This Row],[order_date]]</f>
        <v>5</v>
      </c>
    </row>
    <row r="1261" spans="1:14" x14ac:dyDescent="0.35">
      <c r="A1261" s="3">
        <v>10725</v>
      </c>
      <c r="B1261" s="12">
        <v>52</v>
      </c>
      <c r="C1261" s="6">
        <v>7</v>
      </c>
      <c r="D1261" s="9">
        <v>4</v>
      </c>
      <c r="E1261" s="2" t="str">
        <f>_xlfn.XLOOKUP(B1261,products[productID],products[productName],"Not available",0)</f>
        <v>Filo Mix</v>
      </c>
      <c r="F1261">
        <f>_xlfn.XLOOKUP(B1261,products[productID],products[categoryID],"Not found",0)</f>
        <v>5</v>
      </c>
      <c r="G1261" t="str">
        <f>_xlfn.XLOOKUP(F1261,categories[categoryID],categories[categoryName],"not found",0)</f>
        <v>Grains &amp; Cereals</v>
      </c>
      <c r="H1261" s="4">
        <f>Table8[[#This Row],[Unit_price]]*Table8[[#This Row],[Quantity_sold]]</f>
        <v>28</v>
      </c>
      <c r="I1261" t="str">
        <f>_xlfn.XLOOKUP(Table8[[#This Row],[orderId]],orders[orderID],orders[customerID],"not seen",0)</f>
        <v>FAMIA</v>
      </c>
      <c r="J1261">
        <f>_xlfn.XLOOKUP(Table8[[#This Row],[orderId]],orders[orderID],orders[employeeID],"not found",0)</f>
        <v>4</v>
      </c>
      <c r="K1261" t="str">
        <f>_xlfn.XLOOKUP(Table8[[#This Row],[Employee_id]],employees[employeeID],employees[employeeName],"Not found",0)</f>
        <v>Margaret Peacock</v>
      </c>
      <c r="L1261" s="1">
        <f>_xlfn.XLOOKUP(Table8[[#This Row],[orderId]],orders[orderID],orders[orderDate],"not found",0)</f>
        <v>41943</v>
      </c>
      <c r="M1261" s="1">
        <f>VLOOKUP(Table8[[#This Row],[orderId]],orders[],6,0)</f>
        <v>41948</v>
      </c>
      <c r="N1261">
        <f>Table8[[#This Row],[Shipped date]]-Table8[[#This Row],[order_date]]</f>
        <v>5</v>
      </c>
    </row>
    <row r="1262" spans="1:14" x14ac:dyDescent="0.35">
      <c r="A1262" s="2">
        <v>10725</v>
      </c>
      <c r="B1262" s="11">
        <v>55</v>
      </c>
      <c r="C1262" s="5">
        <v>24</v>
      </c>
      <c r="D1262" s="8">
        <v>6</v>
      </c>
      <c r="E1262" s="2" t="str">
        <f>_xlfn.XLOOKUP(B1262,products[productID],products[productName],"Not available",0)</f>
        <v>Pâté chinois</v>
      </c>
      <c r="F1262">
        <f>_xlfn.XLOOKUP(B1262,products[productID],products[categoryID],"Not found",0)</f>
        <v>6</v>
      </c>
      <c r="G1262" t="str">
        <f>_xlfn.XLOOKUP(F1262,categories[categoryID],categories[categoryName],"not found",0)</f>
        <v>Meat &amp; Poultry</v>
      </c>
      <c r="H1262" s="4">
        <f>Table8[[#This Row],[Unit_price]]*Table8[[#This Row],[Quantity_sold]]</f>
        <v>144</v>
      </c>
      <c r="I1262" t="str">
        <f>_xlfn.XLOOKUP(Table8[[#This Row],[orderId]],orders[orderID],orders[customerID],"not seen",0)</f>
        <v>FAMIA</v>
      </c>
      <c r="J1262">
        <f>_xlfn.XLOOKUP(Table8[[#This Row],[orderId]],orders[orderID],orders[employeeID],"not found",0)</f>
        <v>4</v>
      </c>
      <c r="K1262" t="str">
        <f>_xlfn.XLOOKUP(Table8[[#This Row],[Employee_id]],employees[employeeID],employees[employeeName],"Not found",0)</f>
        <v>Margaret Peacock</v>
      </c>
      <c r="L1262" s="1">
        <f>_xlfn.XLOOKUP(Table8[[#This Row],[orderId]],orders[orderID],orders[orderDate],"not found",0)</f>
        <v>41943</v>
      </c>
      <c r="M1262" s="1">
        <f>VLOOKUP(Table8[[#This Row],[orderId]],orders[],6,0)</f>
        <v>41948</v>
      </c>
      <c r="N1262">
        <f>Table8[[#This Row],[Shipped date]]-Table8[[#This Row],[order_date]]</f>
        <v>5</v>
      </c>
    </row>
    <row r="1263" spans="1:14" x14ac:dyDescent="0.35">
      <c r="A1263" s="3">
        <v>10726</v>
      </c>
      <c r="B1263" s="12">
        <v>4</v>
      </c>
      <c r="C1263" s="6">
        <v>22</v>
      </c>
      <c r="D1263" s="9">
        <v>25</v>
      </c>
      <c r="E1263" s="2" t="str">
        <f>_xlfn.XLOOKUP(B1263,products[productID],products[productName],"Not available",0)</f>
        <v>Chef Anton's Cajun Seasoning</v>
      </c>
      <c r="F1263">
        <f>_xlfn.XLOOKUP(B1263,products[productID],products[categoryID],"Not found",0)</f>
        <v>2</v>
      </c>
      <c r="G1263" t="str">
        <f>_xlfn.XLOOKUP(F1263,categories[categoryID],categories[categoryName],"not found",0)</f>
        <v>Condiments</v>
      </c>
      <c r="H1263" s="4">
        <f>Table8[[#This Row],[Unit_price]]*Table8[[#This Row],[Quantity_sold]]</f>
        <v>550</v>
      </c>
      <c r="I1263" t="str">
        <f>_xlfn.XLOOKUP(Table8[[#This Row],[orderId]],orders[orderID],orders[customerID],"not seen",0)</f>
        <v>EASTC</v>
      </c>
      <c r="J1263">
        <f>_xlfn.XLOOKUP(Table8[[#This Row],[orderId]],orders[orderID],orders[employeeID],"not found",0)</f>
        <v>4</v>
      </c>
      <c r="K1263" t="str">
        <f>_xlfn.XLOOKUP(Table8[[#This Row],[Employee_id]],employees[employeeID],employees[employeeName],"Not found",0)</f>
        <v>Margaret Peacock</v>
      </c>
      <c r="L1263" s="1">
        <f>_xlfn.XLOOKUP(Table8[[#This Row],[orderId]],orders[orderID],orders[orderDate],"not found",0)</f>
        <v>41946</v>
      </c>
      <c r="M1263" s="1">
        <f>VLOOKUP(Table8[[#This Row],[orderId]],orders[],6,0)</f>
        <v>41978</v>
      </c>
      <c r="N1263">
        <f>Table8[[#This Row],[Shipped date]]-Table8[[#This Row],[order_date]]</f>
        <v>32</v>
      </c>
    </row>
    <row r="1264" spans="1:14" x14ac:dyDescent="0.35">
      <c r="A1264" s="2">
        <v>10726</v>
      </c>
      <c r="B1264" s="11">
        <v>11</v>
      </c>
      <c r="C1264" s="5">
        <v>21</v>
      </c>
      <c r="D1264" s="8">
        <v>5</v>
      </c>
      <c r="E1264" s="2" t="str">
        <f>_xlfn.XLOOKUP(B1264,products[productID],products[productName],"Not available",0)</f>
        <v>Queso Cabrales</v>
      </c>
      <c r="F1264">
        <f>_xlfn.XLOOKUP(B1264,products[productID],products[categoryID],"Not found",0)</f>
        <v>4</v>
      </c>
      <c r="G1264" t="str">
        <f>_xlfn.XLOOKUP(F1264,categories[categoryID],categories[categoryName],"not found",0)</f>
        <v>Dairy Products</v>
      </c>
      <c r="H1264" s="4">
        <f>Table8[[#This Row],[Unit_price]]*Table8[[#This Row],[Quantity_sold]]</f>
        <v>105</v>
      </c>
      <c r="I1264" t="str">
        <f>_xlfn.XLOOKUP(Table8[[#This Row],[orderId]],orders[orderID],orders[customerID],"not seen",0)</f>
        <v>EASTC</v>
      </c>
      <c r="J1264">
        <f>_xlfn.XLOOKUP(Table8[[#This Row],[orderId]],orders[orderID],orders[employeeID],"not found",0)</f>
        <v>4</v>
      </c>
      <c r="K1264" t="str">
        <f>_xlfn.XLOOKUP(Table8[[#This Row],[Employee_id]],employees[employeeID],employees[employeeName],"Not found",0)</f>
        <v>Margaret Peacock</v>
      </c>
      <c r="L1264" s="1">
        <f>_xlfn.XLOOKUP(Table8[[#This Row],[orderId]],orders[orderID],orders[orderDate],"not found",0)</f>
        <v>41946</v>
      </c>
      <c r="M1264" s="1">
        <f>VLOOKUP(Table8[[#This Row],[orderId]],orders[],6,0)</f>
        <v>41978</v>
      </c>
      <c r="N1264">
        <f>Table8[[#This Row],[Shipped date]]-Table8[[#This Row],[order_date]]</f>
        <v>32</v>
      </c>
    </row>
    <row r="1265" spans="1:14" x14ac:dyDescent="0.35">
      <c r="A1265" s="3">
        <v>10727</v>
      </c>
      <c r="B1265" s="12">
        <v>17</v>
      </c>
      <c r="C1265" s="6">
        <v>39</v>
      </c>
      <c r="D1265" s="9">
        <v>20</v>
      </c>
      <c r="E1265" s="2" t="str">
        <f>_xlfn.XLOOKUP(B1265,products[productID],products[productName],"Not available",0)</f>
        <v>Alice Mutton</v>
      </c>
      <c r="F1265">
        <f>_xlfn.XLOOKUP(B1265,products[productID],products[categoryID],"Not found",0)</f>
        <v>6</v>
      </c>
      <c r="G1265" t="str">
        <f>_xlfn.XLOOKUP(F1265,categories[categoryID],categories[categoryName],"not found",0)</f>
        <v>Meat &amp; Poultry</v>
      </c>
      <c r="H1265" s="4">
        <f>Table8[[#This Row],[Unit_price]]*Table8[[#This Row],[Quantity_sold]]</f>
        <v>780</v>
      </c>
      <c r="I1265" t="str">
        <f>_xlfn.XLOOKUP(Table8[[#This Row],[orderId]],orders[orderID],orders[customerID],"not seen",0)</f>
        <v>REGGC</v>
      </c>
      <c r="J1265">
        <f>_xlfn.XLOOKUP(Table8[[#This Row],[orderId]],orders[orderID],orders[employeeID],"not found",0)</f>
        <v>2</v>
      </c>
      <c r="K1265" t="str">
        <f>_xlfn.XLOOKUP(Table8[[#This Row],[Employee_id]],employees[employeeID],employees[employeeName],"Not found",0)</f>
        <v>Andrew Fuller</v>
      </c>
      <c r="L1265" s="1">
        <f>_xlfn.XLOOKUP(Table8[[#This Row],[orderId]],orders[orderID],orders[orderDate],"not found",0)</f>
        <v>41946</v>
      </c>
      <c r="M1265" s="1">
        <f>VLOOKUP(Table8[[#This Row],[orderId]],orders[],6,0)</f>
        <v>41978</v>
      </c>
      <c r="N1265">
        <f>Table8[[#This Row],[Shipped date]]-Table8[[#This Row],[order_date]]</f>
        <v>32</v>
      </c>
    </row>
    <row r="1266" spans="1:14" x14ac:dyDescent="0.35">
      <c r="A1266" s="2">
        <v>10727</v>
      </c>
      <c r="B1266" s="11">
        <v>56</v>
      </c>
      <c r="C1266" s="5">
        <v>38</v>
      </c>
      <c r="D1266" s="8">
        <v>10</v>
      </c>
      <c r="E1266" s="2" t="str">
        <f>_xlfn.XLOOKUP(B1266,products[productID],products[productName],"Not available",0)</f>
        <v>Gnocchi di nonna Alice</v>
      </c>
      <c r="F1266">
        <f>_xlfn.XLOOKUP(B1266,products[productID],products[categoryID],"Not found",0)</f>
        <v>5</v>
      </c>
      <c r="G1266" t="str">
        <f>_xlfn.XLOOKUP(F1266,categories[categoryID],categories[categoryName],"not found",0)</f>
        <v>Grains &amp; Cereals</v>
      </c>
      <c r="H1266" s="4">
        <f>Table8[[#This Row],[Unit_price]]*Table8[[#This Row],[Quantity_sold]]</f>
        <v>380</v>
      </c>
      <c r="I1266" t="str">
        <f>_xlfn.XLOOKUP(Table8[[#This Row],[orderId]],orders[orderID],orders[customerID],"not seen",0)</f>
        <v>REGGC</v>
      </c>
      <c r="J1266">
        <f>_xlfn.XLOOKUP(Table8[[#This Row],[orderId]],orders[orderID],orders[employeeID],"not found",0)</f>
        <v>2</v>
      </c>
      <c r="K1266" t="str">
        <f>_xlfn.XLOOKUP(Table8[[#This Row],[Employee_id]],employees[employeeID],employees[employeeName],"Not found",0)</f>
        <v>Andrew Fuller</v>
      </c>
      <c r="L1266" s="1">
        <f>_xlfn.XLOOKUP(Table8[[#This Row],[orderId]],orders[orderID],orders[orderDate],"not found",0)</f>
        <v>41946</v>
      </c>
      <c r="M1266" s="1">
        <f>VLOOKUP(Table8[[#This Row],[orderId]],orders[],6,0)</f>
        <v>41978</v>
      </c>
      <c r="N1266">
        <f>Table8[[#This Row],[Shipped date]]-Table8[[#This Row],[order_date]]</f>
        <v>32</v>
      </c>
    </row>
    <row r="1267" spans="1:14" x14ac:dyDescent="0.35">
      <c r="A1267" s="3">
        <v>10727</v>
      </c>
      <c r="B1267" s="12">
        <v>59</v>
      </c>
      <c r="C1267" s="6">
        <v>55</v>
      </c>
      <c r="D1267" s="9">
        <v>10</v>
      </c>
      <c r="E1267" s="2" t="str">
        <f>_xlfn.XLOOKUP(B1267,products[productID],products[productName],"Not available",0)</f>
        <v>Raclette Courdavault</v>
      </c>
      <c r="F1267">
        <f>_xlfn.XLOOKUP(B1267,products[productID],products[categoryID],"Not found",0)</f>
        <v>4</v>
      </c>
      <c r="G1267" t="str">
        <f>_xlfn.XLOOKUP(F1267,categories[categoryID],categories[categoryName],"not found",0)</f>
        <v>Dairy Products</v>
      </c>
      <c r="H1267" s="4">
        <f>Table8[[#This Row],[Unit_price]]*Table8[[#This Row],[Quantity_sold]]</f>
        <v>550</v>
      </c>
      <c r="I1267" t="str">
        <f>_xlfn.XLOOKUP(Table8[[#This Row],[orderId]],orders[orderID],orders[customerID],"not seen",0)</f>
        <v>REGGC</v>
      </c>
      <c r="J1267">
        <f>_xlfn.XLOOKUP(Table8[[#This Row],[orderId]],orders[orderID],orders[employeeID],"not found",0)</f>
        <v>2</v>
      </c>
      <c r="K1267" t="str">
        <f>_xlfn.XLOOKUP(Table8[[#This Row],[Employee_id]],employees[employeeID],employees[employeeName],"Not found",0)</f>
        <v>Andrew Fuller</v>
      </c>
      <c r="L1267" s="1">
        <f>_xlfn.XLOOKUP(Table8[[#This Row],[orderId]],orders[orderID],orders[orderDate],"not found",0)</f>
        <v>41946</v>
      </c>
      <c r="M1267" s="1">
        <f>VLOOKUP(Table8[[#This Row],[orderId]],orders[],6,0)</f>
        <v>41978</v>
      </c>
      <c r="N1267">
        <f>Table8[[#This Row],[Shipped date]]-Table8[[#This Row],[order_date]]</f>
        <v>32</v>
      </c>
    </row>
    <row r="1268" spans="1:14" x14ac:dyDescent="0.35">
      <c r="A1268" s="2">
        <v>10728</v>
      </c>
      <c r="B1268" s="11">
        <v>30</v>
      </c>
      <c r="C1268" s="5">
        <v>25.89</v>
      </c>
      <c r="D1268" s="8">
        <v>15</v>
      </c>
      <c r="E1268" s="2" t="str">
        <f>_xlfn.XLOOKUP(B1268,products[productID],products[productName],"Not available",0)</f>
        <v>Nord-Ost Matjeshering</v>
      </c>
      <c r="F1268">
        <f>_xlfn.XLOOKUP(B1268,products[productID],products[categoryID],"Not found",0)</f>
        <v>8</v>
      </c>
      <c r="G1268" t="str">
        <f>_xlfn.XLOOKUP(F1268,categories[categoryID],categories[categoryName],"not found",0)</f>
        <v>Seafood</v>
      </c>
      <c r="H1268" s="4">
        <f>Table8[[#This Row],[Unit_price]]*Table8[[#This Row],[Quantity_sold]]</f>
        <v>388.35</v>
      </c>
      <c r="I1268" t="str">
        <f>_xlfn.XLOOKUP(Table8[[#This Row],[orderId]],orders[orderID],orders[customerID],"not seen",0)</f>
        <v>QUEEN</v>
      </c>
      <c r="J1268">
        <f>_xlfn.XLOOKUP(Table8[[#This Row],[orderId]],orders[orderID],orders[employeeID],"not found",0)</f>
        <v>4</v>
      </c>
      <c r="K1268" t="str">
        <f>_xlfn.XLOOKUP(Table8[[#This Row],[Employee_id]],employees[employeeID],employees[employeeName],"Not found",0)</f>
        <v>Margaret Peacock</v>
      </c>
      <c r="L1268" s="1">
        <f>_xlfn.XLOOKUP(Table8[[#This Row],[orderId]],orders[orderID],orders[orderDate],"not found",0)</f>
        <v>41947</v>
      </c>
      <c r="M1268" s="1">
        <f>VLOOKUP(Table8[[#This Row],[orderId]],orders[],6,0)</f>
        <v>41954</v>
      </c>
      <c r="N1268">
        <f>Table8[[#This Row],[Shipped date]]-Table8[[#This Row],[order_date]]</f>
        <v>7</v>
      </c>
    </row>
    <row r="1269" spans="1:14" x14ac:dyDescent="0.35">
      <c r="A1269" s="3">
        <v>10728</v>
      </c>
      <c r="B1269" s="12">
        <v>40</v>
      </c>
      <c r="C1269" s="6">
        <v>18.399999999999999</v>
      </c>
      <c r="D1269" s="9">
        <v>6</v>
      </c>
      <c r="E1269" s="2" t="str">
        <f>_xlfn.XLOOKUP(B1269,products[productID],products[productName],"Not available",0)</f>
        <v>Boston Crab Meat</v>
      </c>
      <c r="F1269">
        <f>_xlfn.XLOOKUP(B1269,products[productID],products[categoryID],"Not found",0)</f>
        <v>8</v>
      </c>
      <c r="G1269" t="str">
        <f>_xlfn.XLOOKUP(F1269,categories[categoryID],categories[categoryName],"not found",0)</f>
        <v>Seafood</v>
      </c>
      <c r="H1269" s="4">
        <f>Table8[[#This Row],[Unit_price]]*Table8[[#This Row],[Quantity_sold]]</f>
        <v>110.39999999999999</v>
      </c>
      <c r="I1269" t="str">
        <f>_xlfn.XLOOKUP(Table8[[#This Row],[orderId]],orders[orderID],orders[customerID],"not seen",0)</f>
        <v>QUEEN</v>
      </c>
      <c r="J1269">
        <f>_xlfn.XLOOKUP(Table8[[#This Row],[orderId]],orders[orderID],orders[employeeID],"not found",0)</f>
        <v>4</v>
      </c>
      <c r="K1269" t="str">
        <f>_xlfn.XLOOKUP(Table8[[#This Row],[Employee_id]],employees[employeeID],employees[employeeName],"Not found",0)</f>
        <v>Margaret Peacock</v>
      </c>
      <c r="L1269" s="1">
        <f>_xlfn.XLOOKUP(Table8[[#This Row],[orderId]],orders[orderID],orders[orderDate],"not found",0)</f>
        <v>41947</v>
      </c>
      <c r="M1269" s="1">
        <f>VLOOKUP(Table8[[#This Row],[orderId]],orders[],6,0)</f>
        <v>41954</v>
      </c>
      <c r="N1269">
        <f>Table8[[#This Row],[Shipped date]]-Table8[[#This Row],[order_date]]</f>
        <v>7</v>
      </c>
    </row>
    <row r="1270" spans="1:14" x14ac:dyDescent="0.35">
      <c r="A1270" s="2">
        <v>10728</v>
      </c>
      <c r="B1270" s="11">
        <v>55</v>
      </c>
      <c r="C1270" s="5">
        <v>24</v>
      </c>
      <c r="D1270" s="8">
        <v>12</v>
      </c>
      <c r="E1270" s="2" t="str">
        <f>_xlfn.XLOOKUP(B1270,products[productID],products[productName],"Not available",0)</f>
        <v>Pâté chinois</v>
      </c>
      <c r="F1270">
        <f>_xlfn.XLOOKUP(B1270,products[productID],products[categoryID],"Not found",0)</f>
        <v>6</v>
      </c>
      <c r="G1270" t="str">
        <f>_xlfn.XLOOKUP(F1270,categories[categoryID],categories[categoryName],"not found",0)</f>
        <v>Meat &amp; Poultry</v>
      </c>
      <c r="H1270" s="4">
        <f>Table8[[#This Row],[Unit_price]]*Table8[[#This Row],[Quantity_sold]]</f>
        <v>288</v>
      </c>
      <c r="I1270" t="str">
        <f>_xlfn.XLOOKUP(Table8[[#This Row],[orderId]],orders[orderID],orders[customerID],"not seen",0)</f>
        <v>QUEEN</v>
      </c>
      <c r="J1270">
        <f>_xlfn.XLOOKUP(Table8[[#This Row],[orderId]],orders[orderID],orders[employeeID],"not found",0)</f>
        <v>4</v>
      </c>
      <c r="K1270" t="str">
        <f>_xlfn.XLOOKUP(Table8[[#This Row],[Employee_id]],employees[employeeID],employees[employeeName],"Not found",0)</f>
        <v>Margaret Peacock</v>
      </c>
      <c r="L1270" s="1">
        <f>_xlfn.XLOOKUP(Table8[[#This Row],[orderId]],orders[orderID],orders[orderDate],"not found",0)</f>
        <v>41947</v>
      </c>
      <c r="M1270" s="1">
        <f>VLOOKUP(Table8[[#This Row],[orderId]],orders[],6,0)</f>
        <v>41954</v>
      </c>
      <c r="N1270">
        <f>Table8[[#This Row],[Shipped date]]-Table8[[#This Row],[order_date]]</f>
        <v>7</v>
      </c>
    </row>
    <row r="1271" spans="1:14" x14ac:dyDescent="0.35">
      <c r="A1271" s="3">
        <v>10728</v>
      </c>
      <c r="B1271" s="12">
        <v>60</v>
      </c>
      <c r="C1271" s="6">
        <v>34</v>
      </c>
      <c r="D1271" s="9">
        <v>15</v>
      </c>
      <c r="E1271" s="2" t="str">
        <f>_xlfn.XLOOKUP(B1271,products[productID],products[productName],"Not available",0)</f>
        <v>Camembert Pierrot</v>
      </c>
      <c r="F1271">
        <f>_xlfn.XLOOKUP(B1271,products[productID],products[categoryID],"Not found",0)</f>
        <v>4</v>
      </c>
      <c r="G1271" t="str">
        <f>_xlfn.XLOOKUP(F1271,categories[categoryID],categories[categoryName],"not found",0)</f>
        <v>Dairy Products</v>
      </c>
      <c r="H1271" s="4">
        <f>Table8[[#This Row],[Unit_price]]*Table8[[#This Row],[Quantity_sold]]</f>
        <v>510</v>
      </c>
      <c r="I1271" t="str">
        <f>_xlfn.XLOOKUP(Table8[[#This Row],[orderId]],orders[orderID],orders[customerID],"not seen",0)</f>
        <v>QUEEN</v>
      </c>
      <c r="J1271">
        <f>_xlfn.XLOOKUP(Table8[[#This Row],[orderId]],orders[orderID],orders[employeeID],"not found",0)</f>
        <v>4</v>
      </c>
      <c r="K1271" t="str">
        <f>_xlfn.XLOOKUP(Table8[[#This Row],[Employee_id]],employees[employeeID],employees[employeeName],"Not found",0)</f>
        <v>Margaret Peacock</v>
      </c>
      <c r="L1271" s="1">
        <f>_xlfn.XLOOKUP(Table8[[#This Row],[orderId]],orders[orderID],orders[orderDate],"not found",0)</f>
        <v>41947</v>
      </c>
      <c r="M1271" s="1">
        <f>VLOOKUP(Table8[[#This Row],[orderId]],orders[],6,0)</f>
        <v>41954</v>
      </c>
      <c r="N1271">
        <f>Table8[[#This Row],[Shipped date]]-Table8[[#This Row],[order_date]]</f>
        <v>7</v>
      </c>
    </row>
    <row r="1272" spans="1:14" x14ac:dyDescent="0.35">
      <c r="A1272" s="2">
        <v>10729</v>
      </c>
      <c r="B1272" s="11">
        <v>1</v>
      </c>
      <c r="C1272" s="5">
        <v>18</v>
      </c>
      <c r="D1272" s="8">
        <v>50</v>
      </c>
      <c r="E1272" s="2" t="str">
        <f>_xlfn.XLOOKUP(B1272,products[productID],products[productName],"Not available",0)</f>
        <v>Chai</v>
      </c>
      <c r="F1272">
        <f>_xlfn.XLOOKUP(B1272,products[productID],products[categoryID],"Not found",0)</f>
        <v>1</v>
      </c>
      <c r="G1272" t="str">
        <f>_xlfn.XLOOKUP(F1272,categories[categoryID],categories[categoryName],"not found",0)</f>
        <v>Beverages</v>
      </c>
      <c r="H1272" s="4">
        <f>Table8[[#This Row],[Unit_price]]*Table8[[#This Row],[Quantity_sold]]</f>
        <v>900</v>
      </c>
      <c r="I1272" t="str">
        <f>_xlfn.XLOOKUP(Table8[[#This Row],[orderId]],orders[orderID],orders[customerID],"not seen",0)</f>
        <v>LINOD</v>
      </c>
      <c r="J1272">
        <f>_xlfn.XLOOKUP(Table8[[#This Row],[orderId]],orders[orderID],orders[employeeID],"not found",0)</f>
        <v>8</v>
      </c>
      <c r="K1272" t="str">
        <f>_xlfn.XLOOKUP(Table8[[#This Row],[Employee_id]],employees[employeeID],employees[employeeName],"Not found",0)</f>
        <v>Laura Callahan</v>
      </c>
      <c r="L1272" s="1">
        <f>_xlfn.XLOOKUP(Table8[[#This Row],[orderId]],orders[orderID],orders[orderDate],"not found",0)</f>
        <v>41947</v>
      </c>
      <c r="M1272" s="1">
        <f>VLOOKUP(Table8[[#This Row],[orderId]],orders[],6,0)</f>
        <v>41957</v>
      </c>
      <c r="N1272">
        <f>Table8[[#This Row],[Shipped date]]-Table8[[#This Row],[order_date]]</f>
        <v>10</v>
      </c>
    </row>
    <row r="1273" spans="1:14" x14ac:dyDescent="0.35">
      <c r="A1273" s="3">
        <v>10729</v>
      </c>
      <c r="B1273" s="12">
        <v>21</v>
      </c>
      <c r="C1273" s="6">
        <v>10</v>
      </c>
      <c r="D1273" s="9">
        <v>30</v>
      </c>
      <c r="E1273" s="2" t="str">
        <f>_xlfn.XLOOKUP(B1273,products[productID],products[productName],"Not available",0)</f>
        <v>Sir Rodney's Scones</v>
      </c>
      <c r="F1273">
        <f>_xlfn.XLOOKUP(B1273,products[productID],products[categoryID],"Not found",0)</f>
        <v>3</v>
      </c>
      <c r="G1273" t="str">
        <f>_xlfn.XLOOKUP(F1273,categories[categoryID],categories[categoryName],"not found",0)</f>
        <v>Confections</v>
      </c>
      <c r="H1273" s="4">
        <f>Table8[[#This Row],[Unit_price]]*Table8[[#This Row],[Quantity_sold]]</f>
        <v>300</v>
      </c>
      <c r="I1273" t="str">
        <f>_xlfn.XLOOKUP(Table8[[#This Row],[orderId]],orders[orderID],orders[customerID],"not seen",0)</f>
        <v>LINOD</v>
      </c>
      <c r="J1273">
        <f>_xlfn.XLOOKUP(Table8[[#This Row],[orderId]],orders[orderID],orders[employeeID],"not found",0)</f>
        <v>8</v>
      </c>
      <c r="K1273" t="str">
        <f>_xlfn.XLOOKUP(Table8[[#This Row],[Employee_id]],employees[employeeID],employees[employeeName],"Not found",0)</f>
        <v>Laura Callahan</v>
      </c>
      <c r="L1273" s="1">
        <f>_xlfn.XLOOKUP(Table8[[#This Row],[orderId]],orders[orderID],orders[orderDate],"not found",0)</f>
        <v>41947</v>
      </c>
      <c r="M1273" s="1">
        <f>VLOOKUP(Table8[[#This Row],[orderId]],orders[],6,0)</f>
        <v>41957</v>
      </c>
      <c r="N1273">
        <f>Table8[[#This Row],[Shipped date]]-Table8[[#This Row],[order_date]]</f>
        <v>10</v>
      </c>
    </row>
    <row r="1274" spans="1:14" x14ac:dyDescent="0.35">
      <c r="A1274" s="2">
        <v>10729</v>
      </c>
      <c r="B1274" s="11">
        <v>50</v>
      </c>
      <c r="C1274" s="5">
        <v>16.25</v>
      </c>
      <c r="D1274" s="8">
        <v>40</v>
      </c>
      <c r="E1274" s="2" t="str">
        <f>_xlfn.XLOOKUP(B1274,products[productID],products[productName],"Not available",0)</f>
        <v>Valkoinen suklaa</v>
      </c>
      <c r="F1274">
        <f>_xlfn.XLOOKUP(B1274,products[productID],products[categoryID],"Not found",0)</f>
        <v>3</v>
      </c>
      <c r="G1274" t="str">
        <f>_xlfn.XLOOKUP(F1274,categories[categoryID],categories[categoryName],"not found",0)</f>
        <v>Confections</v>
      </c>
      <c r="H1274" s="4">
        <f>Table8[[#This Row],[Unit_price]]*Table8[[#This Row],[Quantity_sold]]</f>
        <v>650</v>
      </c>
      <c r="I1274" t="str">
        <f>_xlfn.XLOOKUP(Table8[[#This Row],[orderId]],orders[orderID],orders[customerID],"not seen",0)</f>
        <v>LINOD</v>
      </c>
      <c r="J1274">
        <f>_xlfn.XLOOKUP(Table8[[#This Row],[orderId]],orders[orderID],orders[employeeID],"not found",0)</f>
        <v>8</v>
      </c>
      <c r="K1274" t="str">
        <f>_xlfn.XLOOKUP(Table8[[#This Row],[Employee_id]],employees[employeeID],employees[employeeName],"Not found",0)</f>
        <v>Laura Callahan</v>
      </c>
      <c r="L1274" s="1">
        <f>_xlfn.XLOOKUP(Table8[[#This Row],[orderId]],orders[orderID],orders[orderDate],"not found",0)</f>
        <v>41947</v>
      </c>
      <c r="M1274" s="1">
        <f>VLOOKUP(Table8[[#This Row],[orderId]],orders[],6,0)</f>
        <v>41957</v>
      </c>
      <c r="N1274">
        <f>Table8[[#This Row],[Shipped date]]-Table8[[#This Row],[order_date]]</f>
        <v>10</v>
      </c>
    </row>
    <row r="1275" spans="1:14" x14ac:dyDescent="0.35">
      <c r="A1275" s="3">
        <v>10730</v>
      </c>
      <c r="B1275" s="12">
        <v>16</v>
      </c>
      <c r="C1275" s="6">
        <v>17.45</v>
      </c>
      <c r="D1275" s="9">
        <v>15</v>
      </c>
      <c r="E1275" s="2" t="str">
        <f>_xlfn.XLOOKUP(B1275,products[productID],products[productName],"Not available",0)</f>
        <v>Pavlova</v>
      </c>
      <c r="F1275">
        <f>_xlfn.XLOOKUP(B1275,products[productID],products[categoryID],"Not found",0)</f>
        <v>3</v>
      </c>
      <c r="G1275" t="str">
        <f>_xlfn.XLOOKUP(F1275,categories[categoryID],categories[categoryName],"not found",0)</f>
        <v>Confections</v>
      </c>
      <c r="H1275" s="4">
        <f>Table8[[#This Row],[Unit_price]]*Table8[[#This Row],[Quantity_sold]]</f>
        <v>261.75</v>
      </c>
      <c r="I1275" t="str">
        <f>_xlfn.XLOOKUP(Table8[[#This Row],[orderId]],orders[orderID],orders[customerID],"not seen",0)</f>
        <v>BONAP</v>
      </c>
      <c r="J1275">
        <f>_xlfn.XLOOKUP(Table8[[#This Row],[orderId]],orders[orderID],orders[employeeID],"not found",0)</f>
        <v>5</v>
      </c>
      <c r="K1275" t="str">
        <f>_xlfn.XLOOKUP(Table8[[#This Row],[Employee_id]],employees[employeeID],employees[employeeName],"Not found",0)</f>
        <v>Steven Buchanan</v>
      </c>
      <c r="L1275" s="1">
        <f>_xlfn.XLOOKUP(Table8[[#This Row],[orderId]],orders[orderID],orders[orderDate],"not found",0)</f>
        <v>41948</v>
      </c>
      <c r="M1275" s="1">
        <f>VLOOKUP(Table8[[#This Row],[orderId]],orders[],6,0)</f>
        <v>41957</v>
      </c>
      <c r="N1275">
        <f>Table8[[#This Row],[Shipped date]]-Table8[[#This Row],[order_date]]</f>
        <v>9</v>
      </c>
    </row>
    <row r="1276" spans="1:14" x14ac:dyDescent="0.35">
      <c r="A1276" s="2">
        <v>10730</v>
      </c>
      <c r="B1276" s="11">
        <v>31</v>
      </c>
      <c r="C1276" s="5">
        <v>12.5</v>
      </c>
      <c r="D1276" s="8">
        <v>3</v>
      </c>
      <c r="E1276" s="2" t="str">
        <f>_xlfn.XLOOKUP(B1276,products[productID],products[productName],"Not available",0)</f>
        <v>Gorgonzola Telino</v>
      </c>
      <c r="F1276">
        <f>_xlfn.XLOOKUP(B1276,products[productID],products[categoryID],"Not found",0)</f>
        <v>4</v>
      </c>
      <c r="G1276" t="str">
        <f>_xlfn.XLOOKUP(F1276,categories[categoryID],categories[categoryName],"not found",0)</f>
        <v>Dairy Products</v>
      </c>
      <c r="H1276" s="4">
        <f>Table8[[#This Row],[Unit_price]]*Table8[[#This Row],[Quantity_sold]]</f>
        <v>37.5</v>
      </c>
      <c r="I1276" t="str">
        <f>_xlfn.XLOOKUP(Table8[[#This Row],[orderId]],orders[orderID],orders[customerID],"not seen",0)</f>
        <v>BONAP</v>
      </c>
      <c r="J1276">
        <f>_xlfn.XLOOKUP(Table8[[#This Row],[orderId]],orders[orderID],orders[employeeID],"not found",0)</f>
        <v>5</v>
      </c>
      <c r="K1276" t="str">
        <f>_xlfn.XLOOKUP(Table8[[#This Row],[Employee_id]],employees[employeeID],employees[employeeName],"Not found",0)</f>
        <v>Steven Buchanan</v>
      </c>
      <c r="L1276" s="1">
        <f>_xlfn.XLOOKUP(Table8[[#This Row],[orderId]],orders[orderID],orders[orderDate],"not found",0)</f>
        <v>41948</v>
      </c>
      <c r="M1276" s="1">
        <f>VLOOKUP(Table8[[#This Row],[orderId]],orders[],6,0)</f>
        <v>41957</v>
      </c>
      <c r="N1276">
        <f>Table8[[#This Row],[Shipped date]]-Table8[[#This Row],[order_date]]</f>
        <v>9</v>
      </c>
    </row>
    <row r="1277" spans="1:14" x14ac:dyDescent="0.35">
      <c r="A1277" s="3">
        <v>10730</v>
      </c>
      <c r="B1277" s="12">
        <v>65</v>
      </c>
      <c r="C1277" s="6">
        <v>21.05</v>
      </c>
      <c r="D1277" s="9">
        <v>10</v>
      </c>
      <c r="E1277" s="2" t="str">
        <f>_xlfn.XLOOKUP(B1277,products[productID],products[productName],"Not available",0)</f>
        <v>Louisiana Fiery Hot Pepper Sauce</v>
      </c>
      <c r="F1277">
        <f>_xlfn.XLOOKUP(B1277,products[productID],products[categoryID],"Not found",0)</f>
        <v>2</v>
      </c>
      <c r="G1277" t="str">
        <f>_xlfn.XLOOKUP(F1277,categories[categoryID],categories[categoryName],"not found",0)</f>
        <v>Condiments</v>
      </c>
      <c r="H1277" s="4">
        <f>Table8[[#This Row],[Unit_price]]*Table8[[#This Row],[Quantity_sold]]</f>
        <v>210.5</v>
      </c>
      <c r="I1277" t="str">
        <f>_xlfn.XLOOKUP(Table8[[#This Row],[orderId]],orders[orderID],orders[customerID],"not seen",0)</f>
        <v>BONAP</v>
      </c>
      <c r="J1277">
        <f>_xlfn.XLOOKUP(Table8[[#This Row],[orderId]],orders[orderID],orders[employeeID],"not found",0)</f>
        <v>5</v>
      </c>
      <c r="K1277" t="str">
        <f>_xlfn.XLOOKUP(Table8[[#This Row],[Employee_id]],employees[employeeID],employees[employeeName],"Not found",0)</f>
        <v>Steven Buchanan</v>
      </c>
      <c r="L1277" s="1">
        <f>_xlfn.XLOOKUP(Table8[[#This Row],[orderId]],orders[orderID],orders[orderDate],"not found",0)</f>
        <v>41948</v>
      </c>
      <c r="M1277" s="1">
        <f>VLOOKUP(Table8[[#This Row],[orderId]],orders[],6,0)</f>
        <v>41957</v>
      </c>
      <c r="N1277">
        <f>Table8[[#This Row],[Shipped date]]-Table8[[#This Row],[order_date]]</f>
        <v>9</v>
      </c>
    </row>
    <row r="1278" spans="1:14" x14ac:dyDescent="0.35">
      <c r="A1278" s="2">
        <v>10731</v>
      </c>
      <c r="B1278" s="11">
        <v>21</v>
      </c>
      <c r="C1278" s="5">
        <v>10</v>
      </c>
      <c r="D1278" s="8">
        <v>40</v>
      </c>
      <c r="E1278" s="2" t="str">
        <f>_xlfn.XLOOKUP(B1278,products[productID],products[productName],"Not available",0)</f>
        <v>Sir Rodney's Scones</v>
      </c>
      <c r="F1278">
        <f>_xlfn.XLOOKUP(B1278,products[productID],products[categoryID],"Not found",0)</f>
        <v>3</v>
      </c>
      <c r="G1278" t="str">
        <f>_xlfn.XLOOKUP(F1278,categories[categoryID],categories[categoryName],"not found",0)</f>
        <v>Confections</v>
      </c>
      <c r="H1278" s="4">
        <f>Table8[[#This Row],[Unit_price]]*Table8[[#This Row],[Quantity_sold]]</f>
        <v>400</v>
      </c>
      <c r="I1278" t="str">
        <f>_xlfn.XLOOKUP(Table8[[#This Row],[orderId]],orders[orderID],orders[customerID],"not seen",0)</f>
        <v>CHOPS</v>
      </c>
      <c r="J1278">
        <f>_xlfn.XLOOKUP(Table8[[#This Row],[orderId]],orders[orderID],orders[employeeID],"not found",0)</f>
        <v>7</v>
      </c>
      <c r="K1278" t="str">
        <f>_xlfn.XLOOKUP(Table8[[#This Row],[Employee_id]],employees[employeeID],employees[employeeName],"Not found",0)</f>
        <v>Robert King</v>
      </c>
      <c r="L1278" s="1">
        <f>_xlfn.XLOOKUP(Table8[[#This Row],[orderId]],orders[orderID],orders[orderDate],"not found",0)</f>
        <v>41949</v>
      </c>
      <c r="M1278" s="1">
        <f>VLOOKUP(Table8[[#This Row],[orderId]],orders[],6,0)</f>
        <v>41957</v>
      </c>
      <c r="N1278">
        <f>Table8[[#This Row],[Shipped date]]-Table8[[#This Row],[order_date]]</f>
        <v>8</v>
      </c>
    </row>
    <row r="1279" spans="1:14" x14ac:dyDescent="0.35">
      <c r="A1279" s="3">
        <v>10731</v>
      </c>
      <c r="B1279" s="12">
        <v>51</v>
      </c>
      <c r="C1279" s="6">
        <v>53</v>
      </c>
      <c r="D1279" s="9">
        <v>30</v>
      </c>
      <c r="E1279" s="2" t="str">
        <f>_xlfn.XLOOKUP(B1279,products[productID],products[productName],"Not available",0)</f>
        <v>Manjimup Dried Apples</v>
      </c>
      <c r="F1279">
        <f>_xlfn.XLOOKUP(B1279,products[productID],products[categoryID],"Not found",0)</f>
        <v>7</v>
      </c>
      <c r="G1279" t="str">
        <f>_xlfn.XLOOKUP(F1279,categories[categoryID],categories[categoryName],"not found",0)</f>
        <v>Produce</v>
      </c>
      <c r="H1279" s="4">
        <f>Table8[[#This Row],[Unit_price]]*Table8[[#This Row],[Quantity_sold]]</f>
        <v>1590</v>
      </c>
      <c r="I1279" t="str">
        <f>_xlfn.XLOOKUP(Table8[[#This Row],[orderId]],orders[orderID],orders[customerID],"not seen",0)</f>
        <v>CHOPS</v>
      </c>
      <c r="J1279">
        <f>_xlfn.XLOOKUP(Table8[[#This Row],[orderId]],orders[orderID],orders[employeeID],"not found",0)</f>
        <v>7</v>
      </c>
      <c r="K1279" t="str">
        <f>_xlfn.XLOOKUP(Table8[[#This Row],[Employee_id]],employees[employeeID],employees[employeeName],"Not found",0)</f>
        <v>Robert King</v>
      </c>
      <c r="L1279" s="1">
        <f>_xlfn.XLOOKUP(Table8[[#This Row],[orderId]],orders[orderID],orders[orderDate],"not found",0)</f>
        <v>41949</v>
      </c>
      <c r="M1279" s="1">
        <f>VLOOKUP(Table8[[#This Row],[orderId]],orders[],6,0)</f>
        <v>41957</v>
      </c>
      <c r="N1279">
        <f>Table8[[#This Row],[Shipped date]]-Table8[[#This Row],[order_date]]</f>
        <v>8</v>
      </c>
    </row>
    <row r="1280" spans="1:14" x14ac:dyDescent="0.35">
      <c r="A1280" s="2">
        <v>10732</v>
      </c>
      <c r="B1280" s="11">
        <v>76</v>
      </c>
      <c r="C1280" s="5">
        <v>18</v>
      </c>
      <c r="D1280" s="8">
        <v>20</v>
      </c>
      <c r="E1280" s="2" t="str">
        <f>_xlfn.XLOOKUP(B1280,products[productID],products[productName],"Not available",0)</f>
        <v>Lakkaliköri</v>
      </c>
      <c r="F1280">
        <f>_xlfn.XLOOKUP(B1280,products[productID],products[categoryID],"Not found",0)</f>
        <v>1</v>
      </c>
      <c r="G1280" t="str">
        <f>_xlfn.XLOOKUP(F1280,categories[categoryID],categories[categoryName],"not found",0)</f>
        <v>Beverages</v>
      </c>
      <c r="H1280" s="4">
        <f>Table8[[#This Row],[Unit_price]]*Table8[[#This Row],[Quantity_sold]]</f>
        <v>360</v>
      </c>
      <c r="I1280" t="str">
        <f>_xlfn.XLOOKUP(Table8[[#This Row],[orderId]],orders[orderID],orders[customerID],"not seen",0)</f>
        <v>BONAP</v>
      </c>
      <c r="J1280">
        <f>_xlfn.XLOOKUP(Table8[[#This Row],[orderId]],orders[orderID],orders[employeeID],"not found",0)</f>
        <v>3</v>
      </c>
      <c r="K1280" t="str">
        <f>_xlfn.XLOOKUP(Table8[[#This Row],[Employee_id]],employees[employeeID],employees[employeeName],"Not found",0)</f>
        <v>Janet Leverling</v>
      </c>
      <c r="L1280" s="1">
        <f>_xlfn.XLOOKUP(Table8[[#This Row],[orderId]],orders[orderID],orders[orderDate],"not found",0)</f>
        <v>41949</v>
      </c>
      <c r="M1280" s="1">
        <f>VLOOKUP(Table8[[#This Row],[orderId]],orders[],6,0)</f>
        <v>41950</v>
      </c>
      <c r="N1280">
        <f>Table8[[#This Row],[Shipped date]]-Table8[[#This Row],[order_date]]</f>
        <v>1</v>
      </c>
    </row>
    <row r="1281" spans="1:14" x14ac:dyDescent="0.35">
      <c r="A1281" s="3">
        <v>10733</v>
      </c>
      <c r="B1281" s="12">
        <v>14</v>
      </c>
      <c r="C1281" s="6">
        <v>23.25</v>
      </c>
      <c r="D1281" s="9">
        <v>16</v>
      </c>
      <c r="E1281" s="2" t="str">
        <f>_xlfn.XLOOKUP(B1281,products[productID],products[productName],"Not available",0)</f>
        <v>Tofu</v>
      </c>
      <c r="F1281">
        <f>_xlfn.XLOOKUP(B1281,products[productID],products[categoryID],"Not found",0)</f>
        <v>7</v>
      </c>
      <c r="G1281" t="str">
        <f>_xlfn.XLOOKUP(F1281,categories[categoryID],categories[categoryName],"not found",0)</f>
        <v>Produce</v>
      </c>
      <c r="H1281" s="4">
        <f>Table8[[#This Row],[Unit_price]]*Table8[[#This Row],[Quantity_sold]]</f>
        <v>372</v>
      </c>
      <c r="I1281" t="str">
        <f>_xlfn.XLOOKUP(Table8[[#This Row],[orderId]],orders[orderID],orders[customerID],"not seen",0)</f>
        <v>BERGS</v>
      </c>
      <c r="J1281">
        <f>_xlfn.XLOOKUP(Table8[[#This Row],[orderId]],orders[orderID],orders[employeeID],"not found",0)</f>
        <v>1</v>
      </c>
      <c r="K1281" t="str">
        <f>_xlfn.XLOOKUP(Table8[[#This Row],[Employee_id]],employees[employeeID],employees[employeeName],"Not found",0)</f>
        <v>Nancy Davolio</v>
      </c>
      <c r="L1281" s="1">
        <f>_xlfn.XLOOKUP(Table8[[#This Row],[orderId]],orders[orderID],orders[orderDate],"not found",0)</f>
        <v>41950</v>
      </c>
      <c r="M1281" s="1">
        <f>VLOOKUP(Table8[[#This Row],[orderId]],orders[],6,0)</f>
        <v>41953</v>
      </c>
      <c r="N1281">
        <f>Table8[[#This Row],[Shipped date]]-Table8[[#This Row],[order_date]]</f>
        <v>3</v>
      </c>
    </row>
    <row r="1282" spans="1:14" x14ac:dyDescent="0.35">
      <c r="A1282" s="2">
        <v>10733</v>
      </c>
      <c r="B1282" s="11">
        <v>28</v>
      </c>
      <c r="C1282" s="5">
        <v>45.6</v>
      </c>
      <c r="D1282" s="8">
        <v>20</v>
      </c>
      <c r="E1282" s="2" t="str">
        <f>_xlfn.XLOOKUP(B1282,products[productID],products[productName],"Not available",0)</f>
        <v>Rössle Sauerkraut</v>
      </c>
      <c r="F1282">
        <f>_xlfn.XLOOKUP(B1282,products[productID],products[categoryID],"Not found",0)</f>
        <v>7</v>
      </c>
      <c r="G1282" t="str">
        <f>_xlfn.XLOOKUP(F1282,categories[categoryID],categories[categoryName],"not found",0)</f>
        <v>Produce</v>
      </c>
      <c r="H1282" s="4">
        <f>Table8[[#This Row],[Unit_price]]*Table8[[#This Row],[Quantity_sold]]</f>
        <v>912</v>
      </c>
      <c r="I1282" t="str">
        <f>_xlfn.XLOOKUP(Table8[[#This Row],[orderId]],orders[orderID],orders[customerID],"not seen",0)</f>
        <v>BERGS</v>
      </c>
      <c r="J1282">
        <f>_xlfn.XLOOKUP(Table8[[#This Row],[orderId]],orders[orderID],orders[employeeID],"not found",0)</f>
        <v>1</v>
      </c>
      <c r="K1282" t="str">
        <f>_xlfn.XLOOKUP(Table8[[#This Row],[Employee_id]],employees[employeeID],employees[employeeName],"Not found",0)</f>
        <v>Nancy Davolio</v>
      </c>
      <c r="L1282" s="1">
        <f>_xlfn.XLOOKUP(Table8[[#This Row],[orderId]],orders[orderID],orders[orderDate],"not found",0)</f>
        <v>41950</v>
      </c>
      <c r="M1282" s="1">
        <f>VLOOKUP(Table8[[#This Row],[orderId]],orders[],6,0)</f>
        <v>41953</v>
      </c>
      <c r="N1282">
        <f>Table8[[#This Row],[Shipped date]]-Table8[[#This Row],[order_date]]</f>
        <v>3</v>
      </c>
    </row>
    <row r="1283" spans="1:14" x14ac:dyDescent="0.35">
      <c r="A1283" s="3">
        <v>10733</v>
      </c>
      <c r="B1283" s="12">
        <v>52</v>
      </c>
      <c r="C1283" s="6">
        <v>7</v>
      </c>
      <c r="D1283" s="9">
        <v>25</v>
      </c>
      <c r="E1283" s="2" t="str">
        <f>_xlfn.XLOOKUP(B1283,products[productID],products[productName],"Not available",0)</f>
        <v>Filo Mix</v>
      </c>
      <c r="F1283">
        <f>_xlfn.XLOOKUP(B1283,products[productID],products[categoryID],"Not found",0)</f>
        <v>5</v>
      </c>
      <c r="G1283" t="str">
        <f>_xlfn.XLOOKUP(F1283,categories[categoryID],categories[categoryName],"not found",0)</f>
        <v>Grains &amp; Cereals</v>
      </c>
      <c r="H1283" s="4">
        <f>Table8[[#This Row],[Unit_price]]*Table8[[#This Row],[Quantity_sold]]</f>
        <v>175</v>
      </c>
      <c r="I1283" t="str">
        <f>_xlfn.XLOOKUP(Table8[[#This Row],[orderId]],orders[orderID],orders[customerID],"not seen",0)</f>
        <v>BERGS</v>
      </c>
      <c r="J1283">
        <f>_xlfn.XLOOKUP(Table8[[#This Row],[orderId]],orders[orderID],orders[employeeID],"not found",0)</f>
        <v>1</v>
      </c>
      <c r="K1283" t="str">
        <f>_xlfn.XLOOKUP(Table8[[#This Row],[Employee_id]],employees[employeeID],employees[employeeName],"Not found",0)</f>
        <v>Nancy Davolio</v>
      </c>
      <c r="L1283" s="1">
        <f>_xlfn.XLOOKUP(Table8[[#This Row],[orderId]],orders[orderID],orders[orderDate],"not found",0)</f>
        <v>41950</v>
      </c>
      <c r="M1283" s="1">
        <f>VLOOKUP(Table8[[#This Row],[orderId]],orders[],6,0)</f>
        <v>41953</v>
      </c>
      <c r="N1283">
        <f>Table8[[#This Row],[Shipped date]]-Table8[[#This Row],[order_date]]</f>
        <v>3</v>
      </c>
    </row>
    <row r="1284" spans="1:14" x14ac:dyDescent="0.35">
      <c r="A1284" s="2">
        <v>10734</v>
      </c>
      <c r="B1284" s="11">
        <v>6</v>
      </c>
      <c r="C1284" s="5">
        <v>25</v>
      </c>
      <c r="D1284" s="8">
        <v>30</v>
      </c>
      <c r="E1284" s="2" t="str">
        <f>_xlfn.XLOOKUP(B1284,products[productID],products[productName],"Not available",0)</f>
        <v>Grandma's Boysenberry Spread</v>
      </c>
      <c r="F1284">
        <f>_xlfn.XLOOKUP(B1284,products[productID],products[categoryID],"Not found",0)</f>
        <v>2</v>
      </c>
      <c r="G1284" t="str">
        <f>_xlfn.XLOOKUP(F1284,categories[categoryID],categories[categoryName],"not found",0)</f>
        <v>Condiments</v>
      </c>
      <c r="H1284" s="4">
        <f>Table8[[#This Row],[Unit_price]]*Table8[[#This Row],[Quantity_sold]]</f>
        <v>750</v>
      </c>
      <c r="I1284" t="str">
        <f>_xlfn.XLOOKUP(Table8[[#This Row],[orderId]],orders[orderID],orders[customerID],"not seen",0)</f>
        <v>GOURL</v>
      </c>
      <c r="J1284">
        <f>_xlfn.XLOOKUP(Table8[[#This Row],[orderId]],orders[orderID],orders[employeeID],"not found",0)</f>
        <v>2</v>
      </c>
      <c r="K1284" t="str">
        <f>_xlfn.XLOOKUP(Table8[[#This Row],[Employee_id]],employees[employeeID],employees[employeeName],"Not found",0)</f>
        <v>Andrew Fuller</v>
      </c>
      <c r="L1284" s="1">
        <f>_xlfn.XLOOKUP(Table8[[#This Row],[orderId]],orders[orderID],orders[orderDate],"not found",0)</f>
        <v>41950</v>
      </c>
      <c r="M1284" s="1">
        <f>VLOOKUP(Table8[[#This Row],[orderId]],orders[],6,0)</f>
        <v>41955</v>
      </c>
      <c r="N1284">
        <f>Table8[[#This Row],[Shipped date]]-Table8[[#This Row],[order_date]]</f>
        <v>5</v>
      </c>
    </row>
    <row r="1285" spans="1:14" x14ac:dyDescent="0.35">
      <c r="A1285" s="3">
        <v>10734</v>
      </c>
      <c r="B1285" s="12">
        <v>30</v>
      </c>
      <c r="C1285" s="6">
        <v>25.89</v>
      </c>
      <c r="D1285" s="9">
        <v>15</v>
      </c>
      <c r="E1285" s="2" t="str">
        <f>_xlfn.XLOOKUP(B1285,products[productID],products[productName],"Not available",0)</f>
        <v>Nord-Ost Matjeshering</v>
      </c>
      <c r="F1285">
        <f>_xlfn.XLOOKUP(B1285,products[productID],products[categoryID],"Not found",0)</f>
        <v>8</v>
      </c>
      <c r="G1285" t="str">
        <f>_xlfn.XLOOKUP(F1285,categories[categoryID],categories[categoryName],"not found",0)</f>
        <v>Seafood</v>
      </c>
      <c r="H1285" s="4">
        <f>Table8[[#This Row],[Unit_price]]*Table8[[#This Row],[Quantity_sold]]</f>
        <v>388.35</v>
      </c>
      <c r="I1285" t="str">
        <f>_xlfn.XLOOKUP(Table8[[#This Row],[orderId]],orders[orderID],orders[customerID],"not seen",0)</f>
        <v>GOURL</v>
      </c>
      <c r="J1285">
        <f>_xlfn.XLOOKUP(Table8[[#This Row],[orderId]],orders[orderID],orders[employeeID],"not found",0)</f>
        <v>2</v>
      </c>
      <c r="K1285" t="str">
        <f>_xlfn.XLOOKUP(Table8[[#This Row],[Employee_id]],employees[employeeID],employees[employeeName],"Not found",0)</f>
        <v>Andrew Fuller</v>
      </c>
      <c r="L1285" s="1">
        <f>_xlfn.XLOOKUP(Table8[[#This Row],[orderId]],orders[orderID],orders[orderDate],"not found",0)</f>
        <v>41950</v>
      </c>
      <c r="M1285" s="1">
        <f>VLOOKUP(Table8[[#This Row],[orderId]],orders[],6,0)</f>
        <v>41955</v>
      </c>
      <c r="N1285">
        <f>Table8[[#This Row],[Shipped date]]-Table8[[#This Row],[order_date]]</f>
        <v>5</v>
      </c>
    </row>
    <row r="1286" spans="1:14" x14ac:dyDescent="0.35">
      <c r="A1286" s="2">
        <v>10734</v>
      </c>
      <c r="B1286" s="11">
        <v>76</v>
      </c>
      <c r="C1286" s="5">
        <v>18</v>
      </c>
      <c r="D1286" s="8">
        <v>20</v>
      </c>
      <c r="E1286" s="2" t="str">
        <f>_xlfn.XLOOKUP(B1286,products[productID],products[productName],"Not available",0)</f>
        <v>Lakkaliköri</v>
      </c>
      <c r="F1286">
        <f>_xlfn.XLOOKUP(B1286,products[productID],products[categoryID],"Not found",0)</f>
        <v>1</v>
      </c>
      <c r="G1286" t="str">
        <f>_xlfn.XLOOKUP(F1286,categories[categoryID],categories[categoryName],"not found",0)</f>
        <v>Beverages</v>
      </c>
      <c r="H1286" s="4">
        <f>Table8[[#This Row],[Unit_price]]*Table8[[#This Row],[Quantity_sold]]</f>
        <v>360</v>
      </c>
      <c r="I1286" t="str">
        <f>_xlfn.XLOOKUP(Table8[[#This Row],[orderId]],orders[orderID],orders[customerID],"not seen",0)</f>
        <v>GOURL</v>
      </c>
      <c r="J1286">
        <f>_xlfn.XLOOKUP(Table8[[#This Row],[orderId]],orders[orderID],orders[employeeID],"not found",0)</f>
        <v>2</v>
      </c>
      <c r="K1286" t="str">
        <f>_xlfn.XLOOKUP(Table8[[#This Row],[Employee_id]],employees[employeeID],employees[employeeName],"Not found",0)</f>
        <v>Andrew Fuller</v>
      </c>
      <c r="L1286" s="1">
        <f>_xlfn.XLOOKUP(Table8[[#This Row],[orderId]],orders[orderID],orders[orderDate],"not found",0)</f>
        <v>41950</v>
      </c>
      <c r="M1286" s="1">
        <f>VLOOKUP(Table8[[#This Row],[orderId]],orders[],6,0)</f>
        <v>41955</v>
      </c>
      <c r="N1286">
        <f>Table8[[#This Row],[Shipped date]]-Table8[[#This Row],[order_date]]</f>
        <v>5</v>
      </c>
    </row>
    <row r="1287" spans="1:14" x14ac:dyDescent="0.35">
      <c r="A1287" s="3">
        <v>10735</v>
      </c>
      <c r="B1287" s="12">
        <v>61</v>
      </c>
      <c r="C1287" s="6">
        <v>28.5</v>
      </c>
      <c r="D1287" s="9">
        <v>20</v>
      </c>
      <c r="E1287" s="2" t="str">
        <f>_xlfn.XLOOKUP(B1287,products[productID],products[productName],"Not available",0)</f>
        <v>Sirop d'érable</v>
      </c>
      <c r="F1287">
        <f>_xlfn.XLOOKUP(B1287,products[productID],products[categoryID],"Not found",0)</f>
        <v>2</v>
      </c>
      <c r="G1287" t="str">
        <f>_xlfn.XLOOKUP(F1287,categories[categoryID],categories[categoryName],"not found",0)</f>
        <v>Condiments</v>
      </c>
      <c r="H1287" s="4">
        <f>Table8[[#This Row],[Unit_price]]*Table8[[#This Row],[Quantity_sold]]</f>
        <v>570</v>
      </c>
      <c r="I1287" t="str">
        <f>_xlfn.XLOOKUP(Table8[[#This Row],[orderId]],orders[orderID],orders[customerID],"not seen",0)</f>
        <v>LETSS</v>
      </c>
      <c r="J1287">
        <f>_xlfn.XLOOKUP(Table8[[#This Row],[orderId]],orders[orderID],orders[employeeID],"not found",0)</f>
        <v>6</v>
      </c>
      <c r="K1287" t="str">
        <f>_xlfn.XLOOKUP(Table8[[#This Row],[Employee_id]],employees[employeeID],employees[employeeName],"Not found",0)</f>
        <v>Michael Suyama</v>
      </c>
      <c r="L1287" s="1">
        <f>_xlfn.XLOOKUP(Table8[[#This Row],[orderId]],orders[orderID],orders[orderDate],"not found",0)</f>
        <v>41953</v>
      </c>
      <c r="M1287" s="1">
        <f>VLOOKUP(Table8[[#This Row],[orderId]],orders[],6,0)</f>
        <v>41964</v>
      </c>
      <c r="N1287">
        <f>Table8[[#This Row],[Shipped date]]-Table8[[#This Row],[order_date]]</f>
        <v>11</v>
      </c>
    </row>
    <row r="1288" spans="1:14" x14ac:dyDescent="0.35">
      <c r="A1288" s="2">
        <v>10735</v>
      </c>
      <c r="B1288" s="11">
        <v>77</v>
      </c>
      <c r="C1288" s="5">
        <v>13</v>
      </c>
      <c r="D1288" s="8">
        <v>2</v>
      </c>
      <c r="E1288" s="2" t="str">
        <f>_xlfn.XLOOKUP(B1288,products[productID],products[productName],"Not available",0)</f>
        <v>Original Frankfurter Grüne Soße</v>
      </c>
      <c r="F1288">
        <f>_xlfn.XLOOKUP(B1288,products[productID],products[categoryID],"Not found",0)</f>
        <v>2</v>
      </c>
      <c r="G1288" t="str">
        <f>_xlfn.XLOOKUP(F1288,categories[categoryID],categories[categoryName],"not found",0)</f>
        <v>Condiments</v>
      </c>
      <c r="H1288" s="4">
        <f>Table8[[#This Row],[Unit_price]]*Table8[[#This Row],[Quantity_sold]]</f>
        <v>26</v>
      </c>
      <c r="I1288" t="str">
        <f>_xlfn.XLOOKUP(Table8[[#This Row],[orderId]],orders[orderID],orders[customerID],"not seen",0)</f>
        <v>LETSS</v>
      </c>
      <c r="J1288">
        <f>_xlfn.XLOOKUP(Table8[[#This Row],[orderId]],orders[orderID],orders[employeeID],"not found",0)</f>
        <v>6</v>
      </c>
      <c r="K1288" t="str">
        <f>_xlfn.XLOOKUP(Table8[[#This Row],[Employee_id]],employees[employeeID],employees[employeeName],"Not found",0)</f>
        <v>Michael Suyama</v>
      </c>
      <c r="L1288" s="1">
        <f>_xlfn.XLOOKUP(Table8[[#This Row],[orderId]],orders[orderID],orders[orderDate],"not found",0)</f>
        <v>41953</v>
      </c>
      <c r="M1288" s="1">
        <f>VLOOKUP(Table8[[#This Row],[orderId]],orders[],6,0)</f>
        <v>41964</v>
      </c>
      <c r="N1288">
        <f>Table8[[#This Row],[Shipped date]]-Table8[[#This Row],[order_date]]</f>
        <v>11</v>
      </c>
    </row>
    <row r="1289" spans="1:14" x14ac:dyDescent="0.35">
      <c r="A1289" s="3">
        <v>10736</v>
      </c>
      <c r="B1289" s="12">
        <v>65</v>
      </c>
      <c r="C1289" s="6">
        <v>21.05</v>
      </c>
      <c r="D1289" s="9">
        <v>40</v>
      </c>
      <c r="E1289" s="2" t="str">
        <f>_xlfn.XLOOKUP(B1289,products[productID],products[productName],"Not available",0)</f>
        <v>Louisiana Fiery Hot Pepper Sauce</v>
      </c>
      <c r="F1289">
        <f>_xlfn.XLOOKUP(B1289,products[productID],products[categoryID],"Not found",0)</f>
        <v>2</v>
      </c>
      <c r="G1289" t="str">
        <f>_xlfn.XLOOKUP(F1289,categories[categoryID],categories[categoryName],"not found",0)</f>
        <v>Condiments</v>
      </c>
      <c r="H1289" s="4">
        <f>Table8[[#This Row],[Unit_price]]*Table8[[#This Row],[Quantity_sold]]</f>
        <v>842</v>
      </c>
      <c r="I1289" t="str">
        <f>_xlfn.XLOOKUP(Table8[[#This Row],[orderId]],orders[orderID],orders[customerID],"not seen",0)</f>
        <v>HUNGO</v>
      </c>
      <c r="J1289">
        <f>_xlfn.XLOOKUP(Table8[[#This Row],[orderId]],orders[orderID],orders[employeeID],"not found",0)</f>
        <v>9</v>
      </c>
      <c r="K1289" t="str">
        <f>_xlfn.XLOOKUP(Table8[[#This Row],[Employee_id]],employees[employeeID],employees[employeeName],"Not found",0)</f>
        <v>Anne Dodsworth</v>
      </c>
      <c r="L1289" s="1">
        <f>_xlfn.XLOOKUP(Table8[[#This Row],[orderId]],orders[orderID],orders[orderDate],"not found",0)</f>
        <v>41954</v>
      </c>
      <c r="M1289" s="1">
        <f>VLOOKUP(Table8[[#This Row],[orderId]],orders[],6,0)</f>
        <v>41964</v>
      </c>
      <c r="N1289">
        <f>Table8[[#This Row],[Shipped date]]-Table8[[#This Row],[order_date]]</f>
        <v>10</v>
      </c>
    </row>
    <row r="1290" spans="1:14" x14ac:dyDescent="0.35">
      <c r="A1290" s="2">
        <v>10736</v>
      </c>
      <c r="B1290" s="11">
        <v>75</v>
      </c>
      <c r="C1290" s="5">
        <v>7.75</v>
      </c>
      <c r="D1290" s="8">
        <v>20</v>
      </c>
      <c r="E1290" s="2" t="str">
        <f>_xlfn.XLOOKUP(B1290,products[productID],products[productName],"Not available",0)</f>
        <v>Rhönbräu Klosterbier</v>
      </c>
      <c r="F1290">
        <f>_xlfn.XLOOKUP(B1290,products[productID],products[categoryID],"Not found",0)</f>
        <v>1</v>
      </c>
      <c r="G1290" t="str">
        <f>_xlfn.XLOOKUP(F1290,categories[categoryID],categories[categoryName],"not found",0)</f>
        <v>Beverages</v>
      </c>
      <c r="H1290" s="4">
        <f>Table8[[#This Row],[Unit_price]]*Table8[[#This Row],[Quantity_sold]]</f>
        <v>155</v>
      </c>
      <c r="I1290" t="str">
        <f>_xlfn.XLOOKUP(Table8[[#This Row],[orderId]],orders[orderID],orders[customerID],"not seen",0)</f>
        <v>HUNGO</v>
      </c>
      <c r="J1290">
        <f>_xlfn.XLOOKUP(Table8[[#This Row],[orderId]],orders[orderID],orders[employeeID],"not found",0)</f>
        <v>9</v>
      </c>
      <c r="K1290" t="str">
        <f>_xlfn.XLOOKUP(Table8[[#This Row],[Employee_id]],employees[employeeID],employees[employeeName],"Not found",0)</f>
        <v>Anne Dodsworth</v>
      </c>
      <c r="L1290" s="1">
        <f>_xlfn.XLOOKUP(Table8[[#This Row],[orderId]],orders[orderID],orders[orderDate],"not found",0)</f>
        <v>41954</v>
      </c>
      <c r="M1290" s="1">
        <f>VLOOKUP(Table8[[#This Row],[orderId]],orders[],6,0)</f>
        <v>41964</v>
      </c>
      <c r="N1290">
        <f>Table8[[#This Row],[Shipped date]]-Table8[[#This Row],[order_date]]</f>
        <v>10</v>
      </c>
    </row>
    <row r="1291" spans="1:14" x14ac:dyDescent="0.35">
      <c r="A1291" s="3">
        <v>10737</v>
      </c>
      <c r="B1291" s="12">
        <v>13</v>
      </c>
      <c r="C1291" s="6">
        <v>6</v>
      </c>
      <c r="D1291" s="9">
        <v>4</v>
      </c>
      <c r="E1291" s="2" t="str">
        <f>_xlfn.XLOOKUP(B1291,products[productID],products[productName],"Not available",0)</f>
        <v>Konbu</v>
      </c>
      <c r="F1291">
        <f>_xlfn.XLOOKUP(B1291,products[productID],products[categoryID],"Not found",0)</f>
        <v>8</v>
      </c>
      <c r="G1291" t="str">
        <f>_xlfn.XLOOKUP(F1291,categories[categoryID],categories[categoryName],"not found",0)</f>
        <v>Seafood</v>
      </c>
      <c r="H1291" s="4">
        <f>Table8[[#This Row],[Unit_price]]*Table8[[#This Row],[Quantity_sold]]</f>
        <v>24</v>
      </c>
      <c r="I1291" t="str">
        <f>_xlfn.XLOOKUP(Table8[[#This Row],[orderId]],orders[orderID],orders[customerID],"not seen",0)</f>
        <v>VINET</v>
      </c>
      <c r="J1291">
        <f>_xlfn.XLOOKUP(Table8[[#This Row],[orderId]],orders[orderID],orders[employeeID],"not found",0)</f>
        <v>2</v>
      </c>
      <c r="K1291" t="str">
        <f>_xlfn.XLOOKUP(Table8[[#This Row],[Employee_id]],employees[employeeID],employees[employeeName],"Not found",0)</f>
        <v>Andrew Fuller</v>
      </c>
      <c r="L1291" s="1">
        <f>_xlfn.XLOOKUP(Table8[[#This Row],[orderId]],orders[orderID],orders[orderDate],"not found",0)</f>
        <v>41954</v>
      </c>
      <c r="M1291" s="1">
        <f>VLOOKUP(Table8[[#This Row],[orderId]],orders[],6,0)</f>
        <v>41961</v>
      </c>
      <c r="N1291">
        <f>Table8[[#This Row],[Shipped date]]-Table8[[#This Row],[order_date]]</f>
        <v>7</v>
      </c>
    </row>
    <row r="1292" spans="1:14" x14ac:dyDescent="0.35">
      <c r="A1292" s="2">
        <v>10737</v>
      </c>
      <c r="B1292" s="11">
        <v>41</v>
      </c>
      <c r="C1292" s="5">
        <v>9.65</v>
      </c>
      <c r="D1292" s="8">
        <v>12</v>
      </c>
      <c r="E1292" s="2" t="str">
        <f>_xlfn.XLOOKUP(B1292,products[productID],products[productName],"Not available",0)</f>
        <v>Jack's New England Clam Chowder</v>
      </c>
      <c r="F1292">
        <f>_xlfn.XLOOKUP(B1292,products[productID],products[categoryID],"Not found",0)</f>
        <v>8</v>
      </c>
      <c r="G1292" t="str">
        <f>_xlfn.XLOOKUP(F1292,categories[categoryID],categories[categoryName],"not found",0)</f>
        <v>Seafood</v>
      </c>
      <c r="H1292" s="4">
        <f>Table8[[#This Row],[Unit_price]]*Table8[[#This Row],[Quantity_sold]]</f>
        <v>115.80000000000001</v>
      </c>
      <c r="I1292" t="str">
        <f>_xlfn.XLOOKUP(Table8[[#This Row],[orderId]],orders[orderID],orders[customerID],"not seen",0)</f>
        <v>VINET</v>
      </c>
      <c r="J1292">
        <f>_xlfn.XLOOKUP(Table8[[#This Row],[orderId]],orders[orderID],orders[employeeID],"not found",0)</f>
        <v>2</v>
      </c>
      <c r="K1292" t="str">
        <f>_xlfn.XLOOKUP(Table8[[#This Row],[Employee_id]],employees[employeeID],employees[employeeName],"Not found",0)</f>
        <v>Andrew Fuller</v>
      </c>
      <c r="L1292" s="1">
        <f>_xlfn.XLOOKUP(Table8[[#This Row],[orderId]],orders[orderID],orders[orderDate],"not found",0)</f>
        <v>41954</v>
      </c>
      <c r="M1292" s="1">
        <f>VLOOKUP(Table8[[#This Row],[orderId]],orders[],6,0)</f>
        <v>41961</v>
      </c>
      <c r="N1292">
        <f>Table8[[#This Row],[Shipped date]]-Table8[[#This Row],[order_date]]</f>
        <v>7</v>
      </c>
    </row>
    <row r="1293" spans="1:14" x14ac:dyDescent="0.35">
      <c r="A1293" s="3">
        <v>10738</v>
      </c>
      <c r="B1293" s="12">
        <v>16</v>
      </c>
      <c r="C1293" s="6">
        <v>17.45</v>
      </c>
      <c r="D1293" s="9">
        <v>3</v>
      </c>
      <c r="E1293" s="2" t="str">
        <f>_xlfn.XLOOKUP(B1293,products[productID],products[productName],"Not available",0)</f>
        <v>Pavlova</v>
      </c>
      <c r="F1293">
        <f>_xlfn.XLOOKUP(B1293,products[productID],products[categoryID],"Not found",0)</f>
        <v>3</v>
      </c>
      <c r="G1293" t="str">
        <f>_xlfn.XLOOKUP(F1293,categories[categoryID],categories[categoryName],"not found",0)</f>
        <v>Confections</v>
      </c>
      <c r="H1293" s="4">
        <f>Table8[[#This Row],[Unit_price]]*Table8[[#This Row],[Quantity_sold]]</f>
        <v>52.349999999999994</v>
      </c>
      <c r="I1293" t="str">
        <f>_xlfn.XLOOKUP(Table8[[#This Row],[orderId]],orders[orderID],orders[customerID],"not seen",0)</f>
        <v>SPECD</v>
      </c>
      <c r="J1293">
        <f>_xlfn.XLOOKUP(Table8[[#This Row],[orderId]],orders[orderID],orders[employeeID],"not found",0)</f>
        <v>2</v>
      </c>
      <c r="K1293" t="str">
        <f>_xlfn.XLOOKUP(Table8[[#This Row],[Employee_id]],employees[employeeID],employees[employeeName],"Not found",0)</f>
        <v>Andrew Fuller</v>
      </c>
      <c r="L1293" s="1">
        <f>_xlfn.XLOOKUP(Table8[[#This Row],[orderId]],orders[orderID],orders[orderDate],"not found",0)</f>
        <v>41955</v>
      </c>
      <c r="M1293" s="1">
        <f>VLOOKUP(Table8[[#This Row],[orderId]],orders[],6,0)</f>
        <v>41961</v>
      </c>
      <c r="N1293">
        <f>Table8[[#This Row],[Shipped date]]-Table8[[#This Row],[order_date]]</f>
        <v>6</v>
      </c>
    </row>
    <row r="1294" spans="1:14" x14ac:dyDescent="0.35">
      <c r="A1294" s="2">
        <v>10739</v>
      </c>
      <c r="B1294" s="11">
        <v>36</v>
      </c>
      <c r="C1294" s="5">
        <v>19</v>
      </c>
      <c r="D1294" s="8">
        <v>6</v>
      </c>
      <c r="E1294" s="2" t="str">
        <f>_xlfn.XLOOKUP(B1294,products[productID],products[productName],"Not available",0)</f>
        <v>Inlagd Sill</v>
      </c>
      <c r="F1294">
        <f>_xlfn.XLOOKUP(B1294,products[productID],products[categoryID],"Not found",0)</f>
        <v>8</v>
      </c>
      <c r="G1294" t="str">
        <f>_xlfn.XLOOKUP(F1294,categories[categoryID],categories[categoryName],"not found",0)</f>
        <v>Seafood</v>
      </c>
      <c r="H1294" s="4">
        <f>Table8[[#This Row],[Unit_price]]*Table8[[#This Row],[Quantity_sold]]</f>
        <v>114</v>
      </c>
      <c r="I1294" t="str">
        <f>_xlfn.XLOOKUP(Table8[[#This Row],[orderId]],orders[orderID],orders[customerID],"not seen",0)</f>
        <v>VINET</v>
      </c>
      <c r="J1294">
        <f>_xlfn.XLOOKUP(Table8[[#This Row],[orderId]],orders[orderID],orders[employeeID],"not found",0)</f>
        <v>3</v>
      </c>
      <c r="K1294" t="str">
        <f>_xlfn.XLOOKUP(Table8[[#This Row],[Employee_id]],employees[employeeID],employees[employeeName],"Not found",0)</f>
        <v>Janet Leverling</v>
      </c>
      <c r="L1294" s="1">
        <f>_xlfn.XLOOKUP(Table8[[#This Row],[orderId]],orders[orderID],orders[orderDate],"not found",0)</f>
        <v>41955</v>
      </c>
      <c r="M1294" s="1">
        <f>VLOOKUP(Table8[[#This Row],[orderId]],orders[],6,0)</f>
        <v>41960</v>
      </c>
      <c r="N1294">
        <f>Table8[[#This Row],[Shipped date]]-Table8[[#This Row],[order_date]]</f>
        <v>5</v>
      </c>
    </row>
    <row r="1295" spans="1:14" x14ac:dyDescent="0.35">
      <c r="A1295" s="3">
        <v>10739</v>
      </c>
      <c r="B1295" s="12">
        <v>52</v>
      </c>
      <c r="C1295" s="6">
        <v>7</v>
      </c>
      <c r="D1295" s="9">
        <v>18</v>
      </c>
      <c r="E1295" s="2" t="str">
        <f>_xlfn.XLOOKUP(B1295,products[productID],products[productName],"Not available",0)</f>
        <v>Filo Mix</v>
      </c>
      <c r="F1295">
        <f>_xlfn.XLOOKUP(B1295,products[productID],products[categoryID],"Not found",0)</f>
        <v>5</v>
      </c>
      <c r="G1295" t="str">
        <f>_xlfn.XLOOKUP(F1295,categories[categoryID],categories[categoryName],"not found",0)</f>
        <v>Grains &amp; Cereals</v>
      </c>
      <c r="H1295" s="4">
        <f>Table8[[#This Row],[Unit_price]]*Table8[[#This Row],[Quantity_sold]]</f>
        <v>126</v>
      </c>
      <c r="I1295" t="str">
        <f>_xlfn.XLOOKUP(Table8[[#This Row],[orderId]],orders[orderID],orders[customerID],"not seen",0)</f>
        <v>VINET</v>
      </c>
      <c r="J1295">
        <f>_xlfn.XLOOKUP(Table8[[#This Row],[orderId]],orders[orderID],orders[employeeID],"not found",0)</f>
        <v>3</v>
      </c>
      <c r="K1295" t="str">
        <f>_xlfn.XLOOKUP(Table8[[#This Row],[Employee_id]],employees[employeeID],employees[employeeName],"Not found",0)</f>
        <v>Janet Leverling</v>
      </c>
      <c r="L1295" s="1">
        <f>_xlfn.XLOOKUP(Table8[[#This Row],[orderId]],orders[orderID],orders[orderDate],"not found",0)</f>
        <v>41955</v>
      </c>
      <c r="M1295" s="1">
        <f>VLOOKUP(Table8[[#This Row],[orderId]],orders[],6,0)</f>
        <v>41960</v>
      </c>
      <c r="N1295">
        <f>Table8[[#This Row],[Shipped date]]-Table8[[#This Row],[order_date]]</f>
        <v>5</v>
      </c>
    </row>
    <row r="1296" spans="1:14" x14ac:dyDescent="0.35">
      <c r="A1296" s="2">
        <v>10740</v>
      </c>
      <c r="B1296" s="11">
        <v>28</v>
      </c>
      <c r="C1296" s="5">
        <v>45.6</v>
      </c>
      <c r="D1296" s="8">
        <v>5</v>
      </c>
      <c r="E1296" s="2" t="str">
        <f>_xlfn.XLOOKUP(B1296,products[productID],products[productName],"Not available",0)</f>
        <v>Rössle Sauerkraut</v>
      </c>
      <c r="F1296">
        <f>_xlfn.XLOOKUP(B1296,products[productID],products[categoryID],"Not found",0)</f>
        <v>7</v>
      </c>
      <c r="G1296" t="str">
        <f>_xlfn.XLOOKUP(F1296,categories[categoryID],categories[categoryName],"not found",0)</f>
        <v>Produce</v>
      </c>
      <c r="H1296" s="4">
        <f>Table8[[#This Row],[Unit_price]]*Table8[[#This Row],[Quantity_sold]]</f>
        <v>228</v>
      </c>
      <c r="I1296" t="str">
        <f>_xlfn.XLOOKUP(Table8[[#This Row],[orderId]],orders[orderID],orders[customerID],"not seen",0)</f>
        <v>WHITC</v>
      </c>
      <c r="J1296">
        <f>_xlfn.XLOOKUP(Table8[[#This Row],[orderId]],orders[orderID],orders[employeeID],"not found",0)</f>
        <v>4</v>
      </c>
      <c r="K1296" t="str">
        <f>_xlfn.XLOOKUP(Table8[[#This Row],[Employee_id]],employees[employeeID],employees[employeeName],"Not found",0)</f>
        <v>Margaret Peacock</v>
      </c>
      <c r="L1296" s="1">
        <f>_xlfn.XLOOKUP(Table8[[#This Row],[orderId]],orders[orderID],orders[orderDate],"not found",0)</f>
        <v>41956</v>
      </c>
      <c r="M1296" s="1">
        <f>VLOOKUP(Table8[[#This Row],[orderId]],orders[],6,0)</f>
        <v>41968</v>
      </c>
      <c r="N1296">
        <f>Table8[[#This Row],[Shipped date]]-Table8[[#This Row],[order_date]]</f>
        <v>12</v>
      </c>
    </row>
    <row r="1297" spans="1:14" x14ac:dyDescent="0.35">
      <c r="A1297" s="3">
        <v>10740</v>
      </c>
      <c r="B1297" s="12">
        <v>35</v>
      </c>
      <c r="C1297" s="6">
        <v>18</v>
      </c>
      <c r="D1297" s="9">
        <v>35</v>
      </c>
      <c r="E1297" s="2" t="str">
        <f>_xlfn.XLOOKUP(B1297,products[productID],products[productName],"Not available",0)</f>
        <v>Steeleye Stout</v>
      </c>
      <c r="F1297">
        <f>_xlfn.XLOOKUP(B1297,products[productID],products[categoryID],"Not found",0)</f>
        <v>1</v>
      </c>
      <c r="G1297" t="str">
        <f>_xlfn.XLOOKUP(F1297,categories[categoryID],categories[categoryName],"not found",0)</f>
        <v>Beverages</v>
      </c>
      <c r="H1297" s="4">
        <f>Table8[[#This Row],[Unit_price]]*Table8[[#This Row],[Quantity_sold]]</f>
        <v>630</v>
      </c>
      <c r="I1297" t="str">
        <f>_xlfn.XLOOKUP(Table8[[#This Row],[orderId]],orders[orderID],orders[customerID],"not seen",0)</f>
        <v>WHITC</v>
      </c>
      <c r="J1297">
        <f>_xlfn.XLOOKUP(Table8[[#This Row],[orderId]],orders[orderID],orders[employeeID],"not found",0)</f>
        <v>4</v>
      </c>
      <c r="K1297" t="str">
        <f>_xlfn.XLOOKUP(Table8[[#This Row],[Employee_id]],employees[employeeID],employees[employeeName],"Not found",0)</f>
        <v>Margaret Peacock</v>
      </c>
      <c r="L1297" s="1">
        <f>_xlfn.XLOOKUP(Table8[[#This Row],[orderId]],orders[orderID],orders[orderDate],"not found",0)</f>
        <v>41956</v>
      </c>
      <c r="M1297" s="1">
        <f>VLOOKUP(Table8[[#This Row],[orderId]],orders[],6,0)</f>
        <v>41968</v>
      </c>
      <c r="N1297">
        <f>Table8[[#This Row],[Shipped date]]-Table8[[#This Row],[order_date]]</f>
        <v>12</v>
      </c>
    </row>
    <row r="1298" spans="1:14" x14ac:dyDescent="0.35">
      <c r="A1298" s="2">
        <v>10740</v>
      </c>
      <c r="B1298" s="11">
        <v>45</v>
      </c>
      <c r="C1298" s="5">
        <v>9.5</v>
      </c>
      <c r="D1298" s="8">
        <v>40</v>
      </c>
      <c r="E1298" s="2" t="str">
        <f>_xlfn.XLOOKUP(B1298,products[productID],products[productName],"Not available",0)</f>
        <v>Rogede sild</v>
      </c>
      <c r="F1298">
        <f>_xlfn.XLOOKUP(B1298,products[productID],products[categoryID],"Not found",0)</f>
        <v>8</v>
      </c>
      <c r="G1298" t="str">
        <f>_xlfn.XLOOKUP(F1298,categories[categoryID],categories[categoryName],"not found",0)</f>
        <v>Seafood</v>
      </c>
      <c r="H1298" s="4">
        <f>Table8[[#This Row],[Unit_price]]*Table8[[#This Row],[Quantity_sold]]</f>
        <v>380</v>
      </c>
      <c r="I1298" t="str">
        <f>_xlfn.XLOOKUP(Table8[[#This Row],[orderId]],orders[orderID],orders[customerID],"not seen",0)</f>
        <v>WHITC</v>
      </c>
      <c r="J1298">
        <f>_xlfn.XLOOKUP(Table8[[#This Row],[orderId]],orders[orderID],orders[employeeID],"not found",0)</f>
        <v>4</v>
      </c>
      <c r="K1298" t="str">
        <f>_xlfn.XLOOKUP(Table8[[#This Row],[Employee_id]],employees[employeeID],employees[employeeName],"Not found",0)</f>
        <v>Margaret Peacock</v>
      </c>
      <c r="L1298" s="1">
        <f>_xlfn.XLOOKUP(Table8[[#This Row],[orderId]],orders[orderID],orders[orderDate],"not found",0)</f>
        <v>41956</v>
      </c>
      <c r="M1298" s="1">
        <f>VLOOKUP(Table8[[#This Row],[orderId]],orders[],6,0)</f>
        <v>41968</v>
      </c>
      <c r="N1298">
        <f>Table8[[#This Row],[Shipped date]]-Table8[[#This Row],[order_date]]</f>
        <v>12</v>
      </c>
    </row>
    <row r="1299" spans="1:14" x14ac:dyDescent="0.35">
      <c r="A1299" s="3">
        <v>10740</v>
      </c>
      <c r="B1299" s="12">
        <v>56</v>
      </c>
      <c r="C1299" s="6">
        <v>38</v>
      </c>
      <c r="D1299" s="9">
        <v>14</v>
      </c>
      <c r="E1299" s="2" t="str">
        <f>_xlfn.XLOOKUP(B1299,products[productID],products[productName],"Not available",0)</f>
        <v>Gnocchi di nonna Alice</v>
      </c>
      <c r="F1299">
        <f>_xlfn.XLOOKUP(B1299,products[productID],products[categoryID],"Not found",0)</f>
        <v>5</v>
      </c>
      <c r="G1299" t="str">
        <f>_xlfn.XLOOKUP(F1299,categories[categoryID],categories[categoryName],"not found",0)</f>
        <v>Grains &amp; Cereals</v>
      </c>
      <c r="H1299" s="4">
        <f>Table8[[#This Row],[Unit_price]]*Table8[[#This Row],[Quantity_sold]]</f>
        <v>532</v>
      </c>
      <c r="I1299" t="str">
        <f>_xlfn.XLOOKUP(Table8[[#This Row],[orderId]],orders[orderID],orders[customerID],"not seen",0)</f>
        <v>WHITC</v>
      </c>
      <c r="J1299">
        <f>_xlfn.XLOOKUP(Table8[[#This Row],[orderId]],orders[orderID],orders[employeeID],"not found",0)</f>
        <v>4</v>
      </c>
      <c r="K1299" t="str">
        <f>_xlfn.XLOOKUP(Table8[[#This Row],[Employee_id]],employees[employeeID],employees[employeeName],"Not found",0)</f>
        <v>Margaret Peacock</v>
      </c>
      <c r="L1299" s="1">
        <f>_xlfn.XLOOKUP(Table8[[#This Row],[orderId]],orders[orderID],orders[orderDate],"not found",0)</f>
        <v>41956</v>
      </c>
      <c r="M1299" s="1">
        <f>VLOOKUP(Table8[[#This Row],[orderId]],orders[],6,0)</f>
        <v>41968</v>
      </c>
      <c r="N1299">
        <f>Table8[[#This Row],[Shipped date]]-Table8[[#This Row],[order_date]]</f>
        <v>12</v>
      </c>
    </row>
    <row r="1300" spans="1:14" x14ac:dyDescent="0.35">
      <c r="A1300" s="2">
        <v>10741</v>
      </c>
      <c r="B1300" s="11">
        <v>2</v>
      </c>
      <c r="C1300" s="5">
        <v>19</v>
      </c>
      <c r="D1300" s="8">
        <v>15</v>
      </c>
      <c r="E1300" s="2" t="str">
        <f>_xlfn.XLOOKUP(B1300,products[productID],products[productName],"Not available",0)</f>
        <v>Chang</v>
      </c>
      <c r="F1300">
        <f>_xlfn.XLOOKUP(B1300,products[productID],products[categoryID],"Not found",0)</f>
        <v>1</v>
      </c>
      <c r="G1300" t="str">
        <f>_xlfn.XLOOKUP(F1300,categories[categoryID],categories[categoryName],"not found",0)</f>
        <v>Beverages</v>
      </c>
      <c r="H1300" s="4">
        <f>Table8[[#This Row],[Unit_price]]*Table8[[#This Row],[Quantity_sold]]</f>
        <v>285</v>
      </c>
      <c r="I1300" t="str">
        <f>_xlfn.XLOOKUP(Table8[[#This Row],[orderId]],orders[orderID],orders[customerID],"not seen",0)</f>
        <v>AROUT</v>
      </c>
      <c r="J1300">
        <f>_xlfn.XLOOKUP(Table8[[#This Row],[orderId]],orders[orderID],orders[employeeID],"not found",0)</f>
        <v>4</v>
      </c>
      <c r="K1300" t="str">
        <f>_xlfn.XLOOKUP(Table8[[#This Row],[Employee_id]],employees[employeeID],employees[employeeName],"Not found",0)</f>
        <v>Margaret Peacock</v>
      </c>
      <c r="L1300" s="1">
        <f>_xlfn.XLOOKUP(Table8[[#This Row],[orderId]],orders[orderID],orders[orderDate],"not found",0)</f>
        <v>41957</v>
      </c>
      <c r="M1300" s="1">
        <f>VLOOKUP(Table8[[#This Row],[orderId]],orders[],6,0)</f>
        <v>41961</v>
      </c>
      <c r="N1300">
        <f>Table8[[#This Row],[Shipped date]]-Table8[[#This Row],[order_date]]</f>
        <v>4</v>
      </c>
    </row>
    <row r="1301" spans="1:14" x14ac:dyDescent="0.35">
      <c r="A1301" s="3">
        <v>10742</v>
      </c>
      <c r="B1301" s="12">
        <v>3</v>
      </c>
      <c r="C1301" s="6">
        <v>10</v>
      </c>
      <c r="D1301" s="9">
        <v>20</v>
      </c>
      <c r="E1301" s="2" t="str">
        <f>_xlfn.XLOOKUP(B1301,products[productID],products[productName],"Not available",0)</f>
        <v>Aniseed Syrup</v>
      </c>
      <c r="F1301">
        <f>_xlfn.XLOOKUP(B1301,products[productID],products[categoryID],"Not found",0)</f>
        <v>2</v>
      </c>
      <c r="G1301" t="str">
        <f>_xlfn.XLOOKUP(F1301,categories[categoryID],categories[categoryName],"not found",0)</f>
        <v>Condiments</v>
      </c>
      <c r="H1301" s="4">
        <f>Table8[[#This Row],[Unit_price]]*Table8[[#This Row],[Quantity_sold]]</f>
        <v>200</v>
      </c>
      <c r="I1301" t="str">
        <f>_xlfn.XLOOKUP(Table8[[#This Row],[orderId]],orders[orderID],orders[customerID],"not seen",0)</f>
        <v>BOTTM</v>
      </c>
      <c r="J1301">
        <f>_xlfn.XLOOKUP(Table8[[#This Row],[orderId]],orders[orderID],orders[employeeID],"not found",0)</f>
        <v>3</v>
      </c>
      <c r="K1301" t="str">
        <f>_xlfn.XLOOKUP(Table8[[#This Row],[Employee_id]],employees[employeeID],employees[employeeName],"Not found",0)</f>
        <v>Janet Leverling</v>
      </c>
      <c r="L1301" s="1">
        <f>_xlfn.XLOOKUP(Table8[[#This Row],[orderId]],orders[orderID],orders[orderDate],"not found",0)</f>
        <v>41957</v>
      </c>
      <c r="M1301" s="1">
        <f>VLOOKUP(Table8[[#This Row],[orderId]],orders[],6,0)</f>
        <v>41961</v>
      </c>
      <c r="N1301">
        <f>Table8[[#This Row],[Shipped date]]-Table8[[#This Row],[order_date]]</f>
        <v>4</v>
      </c>
    </row>
    <row r="1302" spans="1:14" x14ac:dyDescent="0.35">
      <c r="A1302" s="2">
        <v>10742</v>
      </c>
      <c r="B1302" s="11">
        <v>60</v>
      </c>
      <c r="C1302" s="5">
        <v>34</v>
      </c>
      <c r="D1302" s="8">
        <v>50</v>
      </c>
      <c r="E1302" s="2" t="str">
        <f>_xlfn.XLOOKUP(B1302,products[productID],products[productName],"Not available",0)</f>
        <v>Camembert Pierrot</v>
      </c>
      <c r="F1302">
        <f>_xlfn.XLOOKUP(B1302,products[productID],products[categoryID],"Not found",0)</f>
        <v>4</v>
      </c>
      <c r="G1302" t="str">
        <f>_xlfn.XLOOKUP(F1302,categories[categoryID],categories[categoryName],"not found",0)</f>
        <v>Dairy Products</v>
      </c>
      <c r="H1302" s="4">
        <f>Table8[[#This Row],[Unit_price]]*Table8[[#This Row],[Quantity_sold]]</f>
        <v>1700</v>
      </c>
      <c r="I1302" t="str">
        <f>_xlfn.XLOOKUP(Table8[[#This Row],[orderId]],orders[orderID],orders[customerID],"not seen",0)</f>
        <v>BOTTM</v>
      </c>
      <c r="J1302">
        <f>_xlfn.XLOOKUP(Table8[[#This Row],[orderId]],orders[orderID],orders[employeeID],"not found",0)</f>
        <v>3</v>
      </c>
      <c r="K1302" t="str">
        <f>_xlfn.XLOOKUP(Table8[[#This Row],[Employee_id]],employees[employeeID],employees[employeeName],"Not found",0)</f>
        <v>Janet Leverling</v>
      </c>
      <c r="L1302" s="1">
        <f>_xlfn.XLOOKUP(Table8[[#This Row],[orderId]],orders[orderID],orders[orderDate],"not found",0)</f>
        <v>41957</v>
      </c>
      <c r="M1302" s="1">
        <f>VLOOKUP(Table8[[#This Row],[orderId]],orders[],6,0)</f>
        <v>41961</v>
      </c>
      <c r="N1302">
        <f>Table8[[#This Row],[Shipped date]]-Table8[[#This Row],[order_date]]</f>
        <v>4</v>
      </c>
    </row>
    <row r="1303" spans="1:14" x14ac:dyDescent="0.35">
      <c r="A1303" s="3">
        <v>10742</v>
      </c>
      <c r="B1303" s="12">
        <v>72</v>
      </c>
      <c r="C1303" s="6">
        <v>34.799999999999997</v>
      </c>
      <c r="D1303" s="9">
        <v>35</v>
      </c>
      <c r="E1303" s="2" t="str">
        <f>_xlfn.XLOOKUP(B1303,products[productID],products[productName],"Not available",0)</f>
        <v>Mozzarella di Giovanni</v>
      </c>
      <c r="F1303">
        <f>_xlfn.XLOOKUP(B1303,products[productID],products[categoryID],"Not found",0)</f>
        <v>4</v>
      </c>
      <c r="G1303" t="str">
        <f>_xlfn.XLOOKUP(F1303,categories[categoryID],categories[categoryName],"not found",0)</f>
        <v>Dairy Products</v>
      </c>
      <c r="H1303" s="4">
        <f>Table8[[#This Row],[Unit_price]]*Table8[[#This Row],[Quantity_sold]]</f>
        <v>1218</v>
      </c>
      <c r="I1303" t="str">
        <f>_xlfn.XLOOKUP(Table8[[#This Row],[orderId]],orders[orderID],orders[customerID],"not seen",0)</f>
        <v>BOTTM</v>
      </c>
      <c r="J1303">
        <f>_xlfn.XLOOKUP(Table8[[#This Row],[orderId]],orders[orderID],orders[employeeID],"not found",0)</f>
        <v>3</v>
      </c>
      <c r="K1303" t="str">
        <f>_xlfn.XLOOKUP(Table8[[#This Row],[Employee_id]],employees[employeeID],employees[employeeName],"Not found",0)</f>
        <v>Janet Leverling</v>
      </c>
      <c r="L1303" s="1">
        <f>_xlfn.XLOOKUP(Table8[[#This Row],[orderId]],orders[orderID],orders[orderDate],"not found",0)</f>
        <v>41957</v>
      </c>
      <c r="M1303" s="1">
        <f>VLOOKUP(Table8[[#This Row],[orderId]],orders[],6,0)</f>
        <v>41961</v>
      </c>
      <c r="N1303">
        <f>Table8[[#This Row],[Shipped date]]-Table8[[#This Row],[order_date]]</f>
        <v>4</v>
      </c>
    </row>
    <row r="1304" spans="1:14" x14ac:dyDescent="0.35">
      <c r="A1304" s="2">
        <v>10743</v>
      </c>
      <c r="B1304" s="11">
        <v>46</v>
      </c>
      <c r="C1304" s="5">
        <v>12</v>
      </c>
      <c r="D1304" s="8">
        <v>28</v>
      </c>
      <c r="E1304" s="2" t="str">
        <f>_xlfn.XLOOKUP(B1304,products[productID],products[productName],"Not available",0)</f>
        <v>Spegesild</v>
      </c>
      <c r="F1304">
        <f>_xlfn.XLOOKUP(B1304,products[productID],products[categoryID],"Not found",0)</f>
        <v>8</v>
      </c>
      <c r="G1304" t="str">
        <f>_xlfn.XLOOKUP(F1304,categories[categoryID],categories[categoryName],"not found",0)</f>
        <v>Seafood</v>
      </c>
      <c r="H1304" s="4">
        <f>Table8[[#This Row],[Unit_price]]*Table8[[#This Row],[Quantity_sold]]</f>
        <v>336</v>
      </c>
      <c r="I1304" t="str">
        <f>_xlfn.XLOOKUP(Table8[[#This Row],[orderId]],orders[orderID],orders[customerID],"not seen",0)</f>
        <v>AROUT</v>
      </c>
      <c r="J1304">
        <f>_xlfn.XLOOKUP(Table8[[#This Row],[orderId]],orders[orderID],orders[employeeID],"not found",0)</f>
        <v>1</v>
      </c>
      <c r="K1304" t="str">
        <f>_xlfn.XLOOKUP(Table8[[#This Row],[Employee_id]],employees[employeeID],employees[employeeName],"Not found",0)</f>
        <v>Nancy Davolio</v>
      </c>
      <c r="L1304" s="1">
        <f>_xlfn.XLOOKUP(Table8[[#This Row],[orderId]],orders[orderID],orders[orderDate],"not found",0)</f>
        <v>41960</v>
      </c>
      <c r="M1304" s="1">
        <f>VLOOKUP(Table8[[#This Row],[orderId]],orders[],6,0)</f>
        <v>41964</v>
      </c>
      <c r="N1304">
        <f>Table8[[#This Row],[Shipped date]]-Table8[[#This Row],[order_date]]</f>
        <v>4</v>
      </c>
    </row>
    <row r="1305" spans="1:14" x14ac:dyDescent="0.35">
      <c r="A1305" s="3">
        <v>10744</v>
      </c>
      <c r="B1305" s="12">
        <v>40</v>
      </c>
      <c r="C1305" s="6">
        <v>18.399999999999999</v>
      </c>
      <c r="D1305" s="9">
        <v>50</v>
      </c>
      <c r="E1305" s="2" t="str">
        <f>_xlfn.XLOOKUP(B1305,products[productID],products[productName],"Not available",0)</f>
        <v>Boston Crab Meat</v>
      </c>
      <c r="F1305">
        <f>_xlfn.XLOOKUP(B1305,products[productID],products[categoryID],"Not found",0)</f>
        <v>8</v>
      </c>
      <c r="G1305" t="str">
        <f>_xlfn.XLOOKUP(F1305,categories[categoryID],categories[categoryName],"not found",0)</f>
        <v>Seafood</v>
      </c>
      <c r="H1305" s="4">
        <f>Table8[[#This Row],[Unit_price]]*Table8[[#This Row],[Quantity_sold]]</f>
        <v>919.99999999999989</v>
      </c>
      <c r="I1305" t="str">
        <f>_xlfn.XLOOKUP(Table8[[#This Row],[orderId]],orders[orderID],orders[customerID],"not seen",0)</f>
        <v>VAFFE</v>
      </c>
      <c r="J1305">
        <f>_xlfn.XLOOKUP(Table8[[#This Row],[orderId]],orders[orderID],orders[employeeID],"not found",0)</f>
        <v>6</v>
      </c>
      <c r="K1305" t="str">
        <f>_xlfn.XLOOKUP(Table8[[#This Row],[Employee_id]],employees[employeeID],employees[employeeName],"Not found",0)</f>
        <v>Michael Suyama</v>
      </c>
      <c r="L1305" s="1">
        <f>_xlfn.XLOOKUP(Table8[[#This Row],[orderId]],orders[orderID],orders[orderDate],"not found",0)</f>
        <v>41960</v>
      </c>
      <c r="M1305" s="1">
        <f>VLOOKUP(Table8[[#This Row],[orderId]],orders[],6,0)</f>
        <v>41967</v>
      </c>
      <c r="N1305">
        <f>Table8[[#This Row],[Shipped date]]-Table8[[#This Row],[order_date]]</f>
        <v>7</v>
      </c>
    </row>
    <row r="1306" spans="1:14" x14ac:dyDescent="0.35">
      <c r="A1306" s="2">
        <v>10745</v>
      </c>
      <c r="B1306" s="11">
        <v>18</v>
      </c>
      <c r="C1306" s="5">
        <v>62.5</v>
      </c>
      <c r="D1306" s="8">
        <v>24</v>
      </c>
      <c r="E1306" s="2" t="str">
        <f>_xlfn.XLOOKUP(B1306,products[productID],products[productName],"Not available",0)</f>
        <v>Carnarvon Tigers</v>
      </c>
      <c r="F1306">
        <f>_xlfn.XLOOKUP(B1306,products[productID],products[categoryID],"Not found",0)</f>
        <v>8</v>
      </c>
      <c r="G1306" t="str">
        <f>_xlfn.XLOOKUP(F1306,categories[categoryID],categories[categoryName],"not found",0)</f>
        <v>Seafood</v>
      </c>
      <c r="H1306" s="4">
        <f>Table8[[#This Row],[Unit_price]]*Table8[[#This Row],[Quantity_sold]]</f>
        <v>1500</v>
      </c>
      <c r="I1306" t="str">
        <f>_xlfn.XLOOKUP(Table8[[#This Row],[orderId]],orders[orderID],orders[customerID],"not seen",0)</f>
        <v>QUICK</v>
      </c>
      <c r="J1306">
        <f>_xlfn.XLOOKUP(Table8[[#This Row],[orderId]],orders[orderID],orders[employeeID],"not found",0)</f>
        <v>9</v>
      </c>
      <c r="K1306" t="str">
        <f>_xlfn.XLOOKUP(Table8[[#This Row],[Employee_id]],employees[employeeID],employees[employeeName],"Not found",0)</f>
        <v>Anne Dodsworth</v>
      </c>
      <c r="L1306" s="1">
        <f>_xlfn.XLOOKUP(Table8[[#This Row],[orderId]],orders[orderID],orders[orderDate],"not found",0)</f>
        <v>41961</v>
      </c>
      <c r="M1306" s="1">
        <f>VLOOKUP(Table8[[#This Row],[orderId]],orders[],6,0)</f>
        <v>41970</v>
      </c>
      <c r="N1306">
        <f>Table8[[#This Row],[Shipped date]]-Table8[[#This Row],[order_date]]</f>
        <v>9</v>
      </c>
    </row>
    <row r="1307" spans="1:14" x14ac:dyDescent="0.35">
      <c r="A1307" s="3">
        <v>10745</v>
      </c>
      <c r="B1307" s="12">
        <v>44</v>
      </c>
      <c r="C1307" s="6">
        <v>19.45</v>
      </c>
      <c r="D1307" s="9">
        <v>16</v>
      </c>
      <c r="E1307" s="2" t="str">
        <f>_xlfn.XLOOKUP(B1307,products[productID],products[productName],"Not available",0)</f>
        <v>Gula Malacca</v>
      </c>
      <c r="F1307">
        <f>_xlfn.XLOOKUP(B1307,products[productID],products[categoryID],"Not found",0)</f>
        <v>2</v>
      </c>
      <c r="G1307" t="str">
        <f>_xlfn.XLOOKUP(F1307,categories[categoryID],categories[categoryName],"not found",0)</f>
        <v>Condiments</v>
      </c>
      <c r="H1307" s="4">
        <f>Table8[[#This Row],[Unit_price]]*Table8[[#This Row],[Quantity_sold]]</f>
        <v>311.2</v>
      </c>
      <c r="I1307" t="str">
        <f>_xlfn.XLOOKUP(Table8[[#This Row],[orderId]],orders[orderID],orders[customerID],"not seen",0)</f>
        <v>QUICK</v>
      </c>
      <c r="J1307">
        <f>_xlfn.XLOOKUP(Table8[[#This Row],[orderId]],orders[orderID],orders[employeeID],"not found",0)</f>
        <v>9</v>
      </c>
      <c r="K1307" t="str">
        <f>_xlfn.XLOOKUP(Table8[[#This Row],[Employee_id]],employees[employeeID],employees[employeeName],"Not found",0)</f>
        <v>Anne Dodsworth</v>
      </c>
      <c r="L1307" s="1">
        <f>_xlfn.XLOOKUP(Table8[[#This Row],[orderId]],orders[orderID],orders[orderDate],"not found",0)</f>
        <v>41961</v>
      </c>
      <c r="M1307" s="1">
        <f>VLOOKUP(Table8[[#This Row],[orderId]],orders[],6,0)</f>
        <v>41970</v>
      </c>
      <c r="N1307">
        <f>Table8[[#This Row],[Shipped date]]-Table8[[#This Row],[order_date]]</f>
        <v>9</v>
      </c>
    </row>
    <row r="1308" spans="1:14" x14ac:dyDescent="0.35">
      <c r="A1308" s="2">
        <v>10745</v>
      </c>
      <c r="B1308" s="11">
        <v>59</v>
      </c>
      <c r="C1308" s="5">
        <v>55</v>
      </c>
      <c r="D1308" s="8">
        <v>45</v>
      </c>
      <c r="E1308" s="2" t="str">
        <f>_xlfn.XLOOKUP(B1308,products[productID],products[productName],"Not available",0)</f>
        <v>Raclette Courdavault</v>
      </c>
      <c r="F1308">
        <f>_xlfn.XLOOKUP(B1308,products[productID],products[categoryID],"Not found",0)</f>
        <v>4</v>
      </c>
      <c r="G1308" t="str">
        <f>_xlfn.XLOOKUP(F1308,categories[categoryID],categories[categoryName],"not found",0)</f>
        <v>Dairy Products</v>
      </c>
      <c r="H1308" s="4">
        <f>Table8[[#This Row],[Unit_price]]*Table8[[#This Row],[Quantity_sold]]</f>
        <v>2475</v>
      </c>
      <c r="I1308" t="str">
        <f>_xlfn.XLOOKUP(Table8[[#This Row],[orderId]],orders[orderID],orders[customerID],"not seen",0)</f>
        <v>QUICK</v>
      </c>
      <c r="J1308">
        <f>_xlfn.XLOOKUP(Table8[[#This Row],[orderId]],orders[orderID],orders[employeeID],"not found",0)</f>
        <v>9</v>
      </c>
      <c r="K1308" t="str">
        <f>_xlfn.XLOOKUP(Table8[[#This Row],[Employee_id]],employees[employeeID],employees[employeeName],"Not found",0)</f>
        <v>Anne Dodsworth</v>
      </c>
      <c r="L1308" s="1">
        <f>_xlfn.XLOOKUP(Table8[[#This Row],[orderId]],orders[orderID],orders[orderDate],"not found",0)</f>
        <v>41961</v>
      </c>
      <c r="M1308" s="1">
        <f>VLOOKUP(Table8[[#This Row],[orderId]],orders[],6,0)</f>
        <v>41970</v>
      </c>
      <c r="N1308">
        <f>Table8[[#This Row],[Shipped date]]-Table8[[#This Row],[order_date]]</f>
        <v>9</v>
      </c>
    </row>
    <row r="1309" spans="1:14" x14ac:dyDescent="0.35">
      <c r="A1309" s="3">
        <v>10745</v>
      </c>
      <c r="B1309" s="12">
        <v>72</v>
      </c>
      <c r="C1309" s="6">
        <v>34.799999999999997</v>
      </c>
      <c r="D1309" s="9">
        <v>7</v>
      </c>
      <c r="E1309" s="2" t="str">
        <f>_xlfn.XLOOKUP(B1309,products[productID],products[productName],"Not available",0)</f>
        <v>Mozzarella di Giovanni</v>
      </c>
      <c r="F1309">
        <f>_xlfn.XLOOKUP(B1309,products[productID],products[categoryID],"Not found",0)</f>
        <v>4</v>
      </c>
      <c r="G1309" t="str">
        <f>_xlfn.XLOOKUP(F1309,categories[categoryID],categories[categoryName],"not found",0)</f>
        <v>Dairy Products</v>
      </c>
      <c r="H1309" s="4">
        <f>Table8[[#This Row],[Unit_price]]*Table8[[#This Row],[Quantity_sold]]</f>
        <v>243.59999999999997</v>
      </c>
      <c r="I1309" t="str">
        <f>_xlfn.XLOOKUP(Table8[[#This Row],[orderId]],orders[orderID],orders[customerID],"not seen",0)</f>
        <v>QUICK</v>
      </c>
      <c r="J1309">
        <f>_xlfn.XLOOKUP(Table8[[#This Row],[orderId]],orders[orderID],orders[employeeID],"not found",0)</f>
        <v>9</v>
      </c>
      <c r="K1309" t="str">
        <f>_xlfn.XLOOKUP(Table8[[#This Row],[Employee_id]],employees[employeeID],employees[employeeName],"Not found",0)</f>
        <v>Anne Dodsworth</v>
      </c>
      <c r="L1309" s="1">
        <f>_xlfn.XLOOKUP(Table8[[#This Row],[orderId]],orders[orderID],orders[orderDate],"not found",0)</f>
        <v>41961</v>
      </c>
      <c r="M1309" s="1">
        <f>VLOOKUP(Table8[[#This Row],[orderId]],orders[],6,0)</f>
        <v>41970</v>
      </c>
      <c r="N1309">
        <f>Table8[[#This Row],[Shipped date]]-Table8[[#This Row],[order_date]]</f>
        <v>9</v>
      </c>
    </row>
    <row r="1310" spans="1:14" x14ac:dyDescent="0.35">
      <c r="A1310" s="2">
        <v>10746</v>
      </c>
      <c r="B1310" s="11">
        <v>13</v>
      </c>
      <c r="C1310" s="5">
        <v>6</v>
      </c>
      <c r="D1310" s="8">
        <v>6</v>
      </c>
      <c r="E1310" s="2" t="str">
        <f>_xlfn.XLOOKUP(B1310,products[productID],products[productName],"Not available",0)</f>
        <v>Konbu</v>
      </c>
      <c r="F1310">
        <f>_xlfn.XLOOKUP(B1310,products[productID],products[categoryID],"Not found",0)</f>
        <v>8</v>
      </c>
      <c r="G1310" t="str">
        <f>_xlfn.XLOOKUP(F1310,categories[categoryID],categories[categoryName],"not found",0)</f>
        <v>Seafood</v>
      </c>
      <c r="H1310" s="4">
        <f>Table8[[#This Row],[Unit_price]]*Table8[[#This Row],[Quantity_sold]]</f>
        <v>36</v>
      </c>
      <c r="I1310" t="str">
        <f>_xlfn.XLOOKUP(Table8[[#This Row],[orderId]],orders[orderID],orders[customerID],"not seen",0)</f>
        <v>CHOPS</v>
      </c>
      <c r="J1310">
        <f>_xlfn.XLOOKUP(Table8[[#This Row],[orderId]],orders[orderID],orders[employeeID],"not found",0)</f>
        <v>1</v>
      </c>
      <c r="K1310" t="str">
        <f>_xlfn.XLOOKUP(Table8[[#This Row],[Employee_id]],employees[employeeID],employees[employeeName],"Not found",0)</f>
        <v>Nancy Davolio</v>
      </c>
      <c r="L1310" s="1">
        <f>_xlfn.XLOOKUP(Table8[[#This Row],[orderId]],orders[orderID],orders[orderDate],"not found",0)</f>
        <v>41962</v>
      </c>
      <c r="M1310" s="1">
        <f>VLOOKUP(Table8[[#This Row],[orderId]],orders[],6,0)</f>
        <v>41964</v>
      </c>
      <c r="N1310">
        <f>Table8[[#This Row],[Shipped date]]-Table8[[#This Row],[order_date]]</f>
        <v>2</v>
      </c>
    </row>
    <row r="1311" spans="1:14" x14ac:dyDescent="0.35">
      <c r="A1311" s="3">
        <v>10746</v>
      </c>
      <c r="B1311" s="12">
        <v>42</v>
      </c>
      <c r="C1311" s="6">
        <v>14</v>
      </c>
      <c r="D1311" s="9">
        <v>28</v>
      </c>
      <c r="E1311" s="2" t="str">
        <f>_xlfn.XLOOKUP(B1311,products[productID],products[productName],"Not available",0)</f>
        <v>Singaporean Hokkien Fried Mee</v>
      </c>
      <c r="F1311">
        <f>_xlfn.XLOOKUP(B1311,products[productID],products[categoryID],"Not found",0)</f>
        <v>5</v>
      </c>
      <c r="G1311" t="str">
        <f>_xlfn.XLOOKUP(F1311,categories[categoryID],categories[categoryName],"not found",0)</f>
        <v>Grains &amp; Cereals</v>
      </c>
      <c r="H1311" s="4">
        <f>Table8[[#This Row],[Unit_price]]*Table8[[#This Row],[Quantity_sold]]</f>
        <v>392</v>
      </c>
      <c r="I1311" t="str">
        <f>_xlfn.XLOOKUP(Table8[[#This Row],[orderId]],orders[orderID],orders[customerID],"not seen",0)</f>
        <v>CHOPS</v>
      </c>
      <c r="J1311">
        <f>_xlfn.XLOOKUP(Table8[[#This Row],[orderId]],orders[orderID],orders[employeeID],"not found",0)</f>
        <v>1</v>
      </c>
      <c r="K1311" t="str">
        <f>_xlfn.XLOOKUP(Table8[[#This Row],[Employee_id]],employees[employeeID],employees[employeeName],"Not found",0)</f>
        <v>Nancy Davolio</v>
      </c>
      <c r="L1311" s="1">
        <f>_xlfn.XLOOKUP(Table8[[#This Row],[orderId]],orders[orderID],orders[orderDate],"not found",0)</f>
        <v>41962</v>
      </c>
      <c r="M1311" s="1">
        <f>VLOOKUP(Table8[[#This Row],[orderId]],orders[],6,0)</f>
        <v>41964</v>
      </c>
      <c r="N1311">
        <f>Table8[[#This Row],[Shipped date]]-Table8[[#This Row],[order_date]]</f>
        <v>2</v>
      </c>
    </row>
    <row r="1312" spans="1:14" x14ac:dyDescent="0.35">
      <c r="A1312" s="2">
        <v>10746</v>
      </c>
      <c r="B1312" s="11">
        <v>62</v>
      </c>
      <c r="C1312" s="5">
        <v>49.3</v>
      </c>
      <c r="D1312" s="8">
        <v>9</v>
      </c>
      <c r="E1312" s="2" t="str">
        <f>_xlfn.XLOOKUP(B1312,products[productID],products[productName],"Not available",0)</f>
        <v>Tarte au sucre</v>
      </c>
      <c r="F1312">
        <f>_xlfn.XLOOKUP(B1312,products[productID],products[categoryID],"Not found",0)</f>
        <v>3</v>
      </c>
      <c r="G1312" t="str">
        <f>_xlfn.XLOOKUP(F1312,categories[categoryID],categories[categoryName],"not found",0)</f>
        <v>Confections</v>
      </c>
      <c r="H1312" s="4">
        <f>Table8[[#This Row],[Unit_price]]*Table8[[#This Row],[Quantity_sold]]</f>
        <v>443.7</v>
      </c>
      <c r="I1312" t="str">
        <f>_xlfn.XLOOKUP(Table8[[#This Row],[orderId]],orders[orderID],orders[customerID],"not seen",0)</f>
        <v>CHOPS</v>
      </c>
      <c r="J1312">
        <f>_xlfn.XLOOKUP(Table8[[#This Row],[orderId]],orders[orderID],orders[employeeID],"not found",0)</f>
        <v>1</v>
      </c>
      <c r="K1312" t="str">
        <f>_xlfn.XLOOKUP(Table8[[#This Row],[Employee_id]],employees[employeeID],employees[employeeName],"Not found",0)</f>
        <v>Nancy Davolio</v>
      </c>
      <c r="L1312" s="1">
        <f>_xlfn.XLOOKUP(Table8[[#This Row],[orderId]],orders[orderID],orders[orderDate],"not found",0)</f>
        <v>41962</v>
      </c>
      <c r="M1312" s="1">
        <f>VLOOKUP(Table8[[#This Row],[orderId]],orders[],6,0)</f>
        <v>41964</v>
      </c>
      <c r="N1312">
        <f>Table8[[#This Row],[Shipped date]]-Table8[[#This Row],[order_date]]</f>
        <v>2</v>
      </c>
    </row>
    <row r="1313" spans="1:14" x14ac:dyDescent="0.35">
      <c r="A1313" s="3">
        <v>10746</v>
      </c>
      <c r="B1313" s="12">
        <v>69</v>
      </c>
      <c r="C1313" s="6">
        <v>36</v>
      </c>
      <c r="D1313" s="9">
        <v>40</v>
      </c>
      <c r="E1313" s="2" t="str">
        <f>_xlfn.XLOOKUP(B1313,products[productID],products[productName],"Not available",0)</f>
        <v>Gudbrandsdalsost</v>
      </c>
      <c r="F1313">
        <f>_xlfn.XLOOKUP(B1313,products[productID],products[categoryID],"Not found",0)</f>
        <v>4</v>
      </c>
      <c r="G1313" t="str">
        <f>_xlfn.XLOOKUP(F1313,categories[categoryID],categories[categoryName],"not found",0)</f>
        <v>Dairy Products</v>
      </c>
      <c r="H1313" s="4">
        <f>Table8[[#This Row],[Unit_price]]*Table8[[#This Row],[Quantity_sold]]</f>
        <v>1440</v>
      </c>
      <c r="I1313" t="str">
        <f>_xlfn.XLOOKUP(Table8[[#This Row],[orderId]],orders[orderID],orders[customerID],"not seen",0)</f>
        <v>CHOPS</v>
      </c>
      <c r="J1313">
        <f>_xlfn.XLOOKUP(Table8[[#This Row],[orderId]],orders[orderID],orders[employeeID],"not found",0)</f>
        <v>1</v>
      </c>
      <c r="K1313" t="str">
        <f>_xlfn.XLOOKUP(Table8[[#This Row],[Employee_id]],employees[employeeID],employees[employeeName],"Not found",0)</f>
        <v>Nancy Davolio</v>
      </c>
      <c r="L1313" s="1">
        <f>_xlfn.XLOOKUP(Table8[[#This Row],[orderId]],orders[orderID],orders[orderDate],"not found",0)</f>
        <v>41962</v>
      </c>
      <c r="M1313" s="1">
        <f>VLOOKUP(Table8[[#This Row],[orderId]],orders[],6,0)</f>
        <v>41964</v>
      </c>
      <c r="N1313">
        <f>Table8[[#This Row],[Shipped date]]-Table8[[#This Row],[order_date]]</f>
        <v>2</v>
      </c>
    </row>
    <row r="1314" spans="1:14" x14ac:dyDescent="0.35">
      <c r="A1314" s="2">
        <v>10747</v>
      </c>
      <c r="B1314" s="11">
        <v>31</v>
      </c>
      <c r="C1314" s="5">
        <v>12.5</v>
      </c>
      <c r="D1314" s="8">
        <v>8</v>
      </c>
      <c r="E1314" s="2" t="str">
        <f>_xlfn.XLOOKUP(B1314,products[productID],products[productName],"Not available",0)</f>
        <v>Gorgonzola Telino</v>
      </c>
      <c r="F1314">
        <f>_xlfn.XLOOKUP(B1314,products[productID],products[categoryID],"Not found",0)</f>
        <v>4</v>
      </c>
      <c r="G1314" t="str">
        <f>_xlfn.XLOOKUP(F1314,categories[categoryID],categories[categoryName],"not found",0)</f>
        <v>Dairy Products</v>
      </c>
      <c r="H1314" s="4">
        <f>Table8[[#This Row],[Unit_price]]*Table8[[#This Row],[Quantity_sold]]</f>
        <v>100</v>
      </c>
      <c r="I1314" t="str">
        <f>_xlfn.XLOOKUP(Table8[[#This Row],[orderId]],orders[orderID],orders[customerID],"not seen",0)</f>
        <v>PICCO</v>
      </c>
      <c r="J1314">
        <f>_xlfn.XLOOKUP(Table8[[#This Row],[orderId]],orders[orderID],orders[employeeID],"not found",0)</f>
        <v>6</v>
      </c>
      <c r="K1314" t="str">
        <f>_xlfn.XLOOKUP(Table8[[#This Row],[Employee_id]],employees[employeeID],employees[employeeName],"Not found",0)</f>
        <v>Michael Suyama</v>
      </c>
      <c r="L1314" s="1">
        <f>_xlfn.XLOOKUP(Table8[[#This Row],[orderId]],orders[orderID],orders[orderDate],"not found",0)</f>
        <v>41962</v>
      </c>
      <c r="M1314" s="1">
        <f>VLOOKUP(Table8[[#This Row],[orderId]],orders[],6,0)</f>
        <v>41969</v>
      </c>
      <c r="N1314">
        <f>Table8[[#This Row],[Shipped date]]-Table8[[#This Row],[order_date]]</f>
        <v>7</v>
      </c>
    </row>
    <row r="1315" spans="1:14" x14ac:dyDescent="0.35">
      <c r="A1315" s="3">
        <v>10747</v>
      </c>
      <c r="B1315" s="12">
        <v>41</v>
      </c>
      <c r="C1315" s="6">
        <v>9.65</v>
      </c>
      <c r="D1315" s="9">
        <v>35</v>
      </c>
      <c r="E1315" s="2" t="str">
        <f>_xlfn.XLOOKUP(B1315,products[productID],products[productName],"Not available",0)</f>
        <v>Jack's New England Clam Chowder</v>
      </c>
      <c r="F1315">
        <f>_xlfn.XLOOKUP(B1315,products[productID],products[categoryID],"Not found",0)</f>
        <v>8</v>
      </c>
      <c r="G1315" t="str">
        <f>_xlfn.XLOOKUP(F1315,categories[categoryID],categories[categoryName],"not found",0)</f>
        <v>Seafood</v>
      </c>
      <c r="H1315" s="4">
        <f>Table8[[#This Row],[Unit_price]]*Table8[[#This Row],[Quantity_sold]]</f>
        <v>337.75</v>
      </c>
      <c r="I1315" t="str">
        <f>_xlfn.XLOOKUP(Table8[[#This Row],[orderId]],orders[orderID],orders[customerID],"not seen",0)</f>
        <v>PICCO</v>
      </c>
      <c r="J1315">
        <f>_xlfn.XLOOKUP(Table8[[#This Row],[orderId]],orders[orderID],orders[employeeID],"not found",0)</f>
        <v>6</v>
      </c>
      <c r="K1315" t="str">
        <f>_xlfn.XLOOKUP(Table8[[#This Row],[Employee_id]],employees[employeeID],employees[employeeName],"Not found",0)</f>
        <v>Michael Suyama</v>
      </c>
      <c r="L1315" s="1">
        <f>_xlfn.XLOOKUP(Table8[[#This Row],[orderId]],orders[orderID],orders[orderDate],"not found",0)</f>
        <v>41962</v>
      </c>
      <c r="M1315" s="1">
        <f>VLOOKUP(Table8[[#This Row],[orderId]],orders[],6,0)</f>
        <v>41969</v>
      </c>
      <c r="N1315">
        <f>Table8[[#This Row],[Shipped date]]-Table8[[#This Row],[order_date]]</f>
        <v>7</v>
      </c>
    </row>
    <row r="1316" spans="1:14" x14ac:dyDescent="0.35">
      <c r="A1316" s="2">
        <v>10747</v>
      </c>
      <c r="B1316" s="11">
        <v>63</v>
      </c>
      <c r="C1316" s="5">
        <v>43.9</v>
      </c>
      <c r="D1316" s="8">
        <v>9</v>
      </c>
      <c r="E1316" s="2" t="str">
        <f>_xlfn.XLOOKUP(B1316,products[productID],products[productName],"Not available",0)</f>
        <v>Vegie-spread</v>
      </c>
      <c r="F1316">
        <f>_xlfn.XLOOKUP(B1316,products[productID],products[categoryID],"Not found",0)</f>
        <v>2</v>
      </c>
      <c r="G1316" t="str">
        <f>_xlfn.XLOOKUP(F1316,categories[categoryID],categories[categoryName],"not found",0)</f>
        <v>Condiments</v>
      </c>
      <c r="H1316" s="4">
        <f>Table8[[#This Row],[Unit_price]]*Table8[[#This Row],[Quantity_sold]]</f>
        <v>395.09999999999997</v>
      </c>
      <c r="I1316" t="str">
        <f>_xlfn.XLOOKUP(Table8[[#This Row],[orderId]],orders[orderID],orders[customerID],"not seen",0)</f>
        <v>PICCO</v>
      </c>
      <c r="J1316">
        <f>_xlfn.XLOOKUP(Table8[[#This Row],[orderId]],orders[orderID],orders[employeeID],"not found",0)</f>
        <v>6</v>
      </c>
      <c r="K1316" t="str">
        <f>_xlfn.XLOOKUP(Table8[[#This Row],[Employee_id]],employees[employeeID],employees[employeeName],"Not found",0)</f>
        <v>Michael Suyama</v>
      </c>
      <c r="L1316" s="1">
        <f>_xlfn.XLOOKUP(Table8[[#This Row],[orderId]],orders[orderID],orders[orderDate],"not found",0)</f>
        <v>41962</v>
      </c>
      <c r="M1316" s="1">
        <f>VLOOKUP(Table8[[#This Row],[orderId]],orders[],6,0)</f>
        <v>41969</v>
      </c>
      <c r="N1316">
        <f>Table8[[#This Row],[Shipped date]]-Table8[[#This Row],[order_date]]</f>
        <v>7</v>
      </c>
    </row>
    <row r="1317" spans="1:14" x14ac:dyDescent="0.35">
      <c r="A1317" s="3">
        <v>10747</v>
      </c>
      <c r="B1317" s="12">
        <v>69</v>
      </c>
      <c r="C1317" s="6">
        <v>36</v>
      </c>
      <c r="D1317" s="9">
        <v>30</v>
      </c>
      <c r="E1317" s="2" t="str">
        <f>_xlfn.XLOOKUP(B1317,products[productID],products[productName],"Not available",0)</f>
        <v>Gudbrandsdalsost</v>
      </c>
      <c r="F1317">
        <f>_xlfn.XLOOKUP(B1317,products[productID],products[categoryID],"Not found",0)</f>
        <v>4</v>
      </c>
      <c r="G1317" t="str">
        <f>_xlfn.XLOOKUP(F1317,categories[categoryID],categories[categoryName],"not found",0)</f>
        <v>Dairy Products</v>
      </c>
      <c r="H1317" s="4">
        <f>Table8[[#This Row],[Unit_price]]*Table8[[#This Row],[Quantity_sold]]</f>
        <v>1080</v>
      </c>
      <c r="I1317" t="str">
        <f>_xlfn.XLOOKUP(Table8[[#This Row],[orderId]],orders[orderID],orders[customerID],"not seen",0)</f>
        <v>PICCO</v>
      </c>
      <c r="J1317">
        <f>_xlfn.XLOOKUP(Table8[[#This Row],[orderId]],orders[orderID],orders[employeeID],"not found",0)</f>
        <v>6</v>
      </c>
      <c r="K1317" t="str">
        <f>_xlfn.XLOOKUP(Table8[[#This Row],[Employee_id]],employees[employeeID],employees[employeeName],"Not found",0)</f>
        <v>Michael Suyama</v>
      </c>
      <c r="L1317" s="1">
        <f>_xlfn.XLOOKUP(Table8[[#This Row],[orderId]],orders[orderID],orders[orderDate],"not found",0)</f>
        <v>41962</v>
      </c>
      <c r="M1317" s="1">
        <f>VLOOKUP(Table8[[#This Row],[orderId]],orders[],6,0)</f>
        <v>41969</v>
      </c>
      <c r="N1317">
        <f>Table8[[#This Row],[Shipped date]]-Table8[[#This Row],[order_date]]</f>
        <v>7</v>
      </c>
    </row>
    <row r="1318" spans="1:14" x14ac:dyDescent="0.35">
      <c r="A1318" s="2">
        <v>10748</v>
      </c>
      <c r="B1318" s="11">
        <v>23</v>
      </c>
      <c r="C1318" s="5">
        <v>9</v>
      </c>
      <c r="D1318" s="8">
        <v>44</v>
      </c>
      <c r="E1318" s="2" t="str">
        <f>_xlfn.XLOOKUP(B1318,products[productID],products[productName],"Not available",0)</f>
        <v>Tunnbröd</v>
      </c>
      <c r="F1318">
        <f>_xlfn.XLOOKUP(B1318,products[productID],products[categoryID],"Not found",0)</f>
        <v>5</v>
      </c>
      <c r="G1318" t="str">
        <f>_xlfn.XLOOKUP(F1318,categories[categoryID],categories[categoryName],"not found",0)</f>
        <v>Grains &amp; Cereals</v>
      </c>
      <c r="H1318" s="4">
        <f>Table8[[#This Row],[Unit_price]]*Table8[[#This Row],[Quantity_sold]]</f>
        <v>396</v>
      </c>
      <c r="I1318" t="str">
        <f>_xlfn.XLOOKUP(Table8[[#This Row],[orderId]],orders[orderID],orders[customerID],"not seen",0)</f>
        <v>SAVEA</v>
      </c>
      <c r="J1318">
        <f>_xlfn.XLOOKUP(Table8[[#This Row],[orderId]],orders[orderID],orders[employeeID],"not found",0)</f>
        <v>3</v>
      </c>
      <c r="K1318" t="str">
        <f>_xlfn.XLOOKUP(Table8[[#This Row],[Employee_id]],employees[employeeID],employees[employeeName],"Not found",0)</f>
        <v>Janet Leverling</v>
      </c>
      <c r="L1318" s="1">
        <f>_xlfn.XLOOKUP(Table8[[#This Row],[orderId]],orders[orderID],orders[orderDate],"not found",0)</f>
        <v>41963</v>
      </c>
      <c r="M1318" s="1">
        <f>VLOOKUP(Table8[[#This Row],[orderId]],orders[],6,0)</f>
        <v>41971</v>
      </c>
      <c r="N1318">
        <f>Table8[[#This Row],[Shipped date]]-Table8[[#This Row],[order_date]]</f>
        <v>8</v>
      </c>
    </row>
    <row r="1319" spans="1:14" x14ac:dyDescent="0.35">
      <c r="A1319" s="3">
        <v>10748</v>
      </c>
      <c r="B1319" s="12">
        <v>40</v>
      </c>
      <c r="C1319" s="6">
        <v>18.399999999999999</v>
      </c>
      <c r="D1319" s="9">
        <v>40</v>
      </c>
      <c r="E1319" s="2" t="str">
        <f>_xlfn.XLOOKUP(B1319,products[productID],products[productName],"Not available",0)</f>
        <v>Boston Crab Meat</v>
      </c>
      <c r="F1319">
        <f>_xlfn.XLOOKUP(B1319,products[productID],products[categoryID],"Not found",0)</f>
        <v>8</v>
      </c>
      <c r="G1319" t="str">
        <f>_xlfn.XLOOKUP(F1319,categories[categoryID],categories[categoryName],"not found",0)</f>
        <v>Seafood</v>
      </c>
      <c r="H1319" s="4">
        <f>Table8[[#This Row],[Unit_price]]*Table8[[#This Row],[Quantity_sold]]</f>
        <v>736</v>
      </c>
      <c r="I1319" t="str">
        <f>_xlfn.XLOOKUP(Table8[[#This Row],[orderId]],orders[orderID],orders[customerID],"not seen",0)</f>
        <v>SAVEA</v>
      </c>
      <c r="J1319">
        <f>_xlfn.XLOOKUP(Table8[[#This Row],[orderId]],orders[orderID],orders[employeeID],"not found",0)</f>
        <v>3</v>
      </c>
      <c r="K1319" t="str">
        <f>_xlfn.XLOOKUP(Table8[[#This Row],[Employee_id]],employees[employeeID],employees[employeeName],"Not found",0)</f>
        <v>Janet Leverling</v>
      </c>
      <c r="L1319" s="1">
        <f>_xlfn.XLOOKUP(Table8[[#This Row],[orderId]],orders[orderID],orders[orderDate],"not found",0)</f>
        <v>41963</v>
      </c>
      <c r="M1319" s="1">
        <f>VLOOKUP(Table8[[#This Row],[orderId]],orders[],6,0)</f>
        <v>41971</v>
      </c>
      <c r="N1319">
        <f>Table8[[#This Row],[Shipped date]]-Table8[[#This Row],[order_date]]</f>
        <v>8</v>
      </c>
    </row>
    <row r="1320" spans="1:14" x14ac:dyDescent="0.35">
      <c r="A1320" s="2">
        <v>10748</v>
      </c>
      <c r="B1320" s="11">
        <v>56</v>
      </c>
      <c r="C1320" s="5">
        <v>38</v>
      </c>
      <c r="D1320" s="8">
        <v>28</v>
      </c>
      <c r="E1320" s="2" t="str">
        <f>_xlfn.XLOOKUP(B1320,products[productID],products[productName],"Not available",0)</f>
        <v>Gnocchi di nonna Alice</v>
      </c>
      <c r="F1320">
        <f>_xlfn.XLOOKUP(B1320,products[productID],products[categoryID],"Not found",0)</f>
        <v>5</v>
      </c>
      <c r="G1320" t="str">
        <f>_xlfn.XLOOKUP(F1320,categories[categoryID],categories[categoryName],"not found",0)</f>
        <v>Grains &amp; Cereals</v>
      </c>
      <c r="H1320" s="4">
        <f>Table8[[#This Row],[Unit_price]]*Table8[[#This Row],[Quantity_sold]]</f>
        <v>1064</v>
      </c>
      <c r="I1320" t="str">
        <f>_xlfn.XLOOKUP(Table8[[#This Row],[orderId]],orders[orderID],orders[customerID],"not seen",0)</f>
        <v>SAVEA</v>
      </c>
      <c r="J1320">
        <f>_xlfn.XLOOKUP(Table8[[#This Row],[orderId]],orders[orderID],orders[employeeID],"not found",0)</f>
        <v>3</v>
      </c>
      <c r="K1320" t="str">
        <f>_xlfn.XLOOKUP(Table8[[#This Row],[Employee_id]],employees[employeeID],employees[employeeName],"Not found",0)</f>
        <v>Janet Leverling</v>
      </c>
      <c r="L1320" s="1">
        <f>_xlfn.XLOOKUP(Table8[[#This Row],[orderId]],orders[orderID],orders[orderDate],"not found",0)</f>
        <v>41963</v>
      </c>
      <c r="M1320" s="1">
        <f>VLOOKUP(Table8[[#This Row],[orderId]],orders[],6,0)</f>
        <v>41971</v>
      </c>
      <c r="N1320">
        <f>Table8[[#This Row],[Shipped date]]-Table8[[#This Row],[order_date]]</f>
        <v>8</v>
      </c>
    </row>
    <row r="1321" spans="1:14" x14ac:dyDescent="0.35">
      <c r="A1321" s="3">
        <v>10749</v>
      </c>
      <c r="B1321" s="12">
        <v>56</v>
      </c>
      <c r="C1321" s="6">
        <v>38</v>
      </c>
      <c r="D1321" s="9">
        <v>15</v>
      </c>
      <c r="E1321" s="2" t="str">
        <f>_xlfn.XLOOKUP(B1321,products[productID],products[productName],"Not available",0)</f>
        <v>Gnocchi di nonna Alice</v>
      </c>
      <c r="F1321">
        <f>_xlfn.XLOOKUP(B1321,products[productID],products[categoryID],"Not found",0)</f>
        <v>5</v>
      </c>
      <c r="G1321" t="str">
        <f>_xlfn.XLOOKUP(F1321,categories[categoryID],categories[categoryName],"not found",0)</f>
        <v>Grains &amp; Cereals</v>
      </c>
      <c r="H1321" s="4">
        <f>Table8[[#This Row],[Unit_price]]*Table8[[#This Row],[Quantity_sold]]</f>
        <v>570</v>
      </c>
      <c r="I1321" t="str">
        <f>_xlfn.XLOOKUP(Table8[[#This Row],[orderId]],orders[orderID],orders[customerID],"not seen",0)</f>
        <v>ISLAT</v>
      </c>
      <c r="J1321">
        <f>_xlfn.XLOOKUP(Table8[[#This Row],[orderId]],orders[orderID],orders[employeeID],"not found",0)</f>
        <v>4</v>
      </c>
      <c r="K1321" t="str">
        <f>_xlfn.XLOOKUP(Table8[[#This Row],[Employee_id]],employees[employeeID],employees[employeeName],"Not found",0)</f>
        <v>Margaret Peacock</v>
      </c>
      <c r="L1321" s="1">
        <f>_xlfn.XLOOKUP(Table8[[#This Row],[orderId]],orders[orderID],orders[orderDate],"not found",0)</f>
        <v>41963</v>
      </c>
      <c r="M1321" s="1">
        <f>VLOOKUP(Table8[[#This Row],[orderId]],orders[],6,0)</f>
        <v>41992</v>
      </c>
      <c r="N1321">
        <f>Table8[[#This Row],[Shipped date]]-Table8[[#This Row],[order_date]]</f>
        <v>29</v>
      </c>
    </row>
    <row r="1322" spans="1:14" x14ac:dyDescent="0.35">
      <c r="A1322" s="2">
        <v>10749</v>
      </c>
      <c r="B1322" s="11">
        <v>59</v>
      </c>
      <c r="C1322" s="5">
        <v>55</v>
      </c>
      <c r="D1322" s="8">
        <v>6</v>
      </c>
      <c r="E1322" s="2" t="str">
        <f>_xlfn.XLOOKUP(B1322,products[productID],products[productName],"Not available",0)</f>
        <v>Raclette Courdavault</v>
      </c>
      <c r="F1322">
        <f>_xlfn.XLOOKUP(B1322,products[productID],products[categoryID],"Not found",0)</f>
        <v>4</v>
      </c>
      <c r="G1322" t="str">
        <f>_xlfn.XLOOKUP(F1322,categories[categoryID],categories[categoryName],"not found",0)</f>
        <v>Dairy Products</v>
      </c>
      <c r="H1322" s="4">
        <f>Table8[[#This Row],[Unit_price]]*Table8[[#This Row],[Quantity_sold]]</f>
        <v>330</v>
      </c>
      <c r="I1322" t="str">
        <f>_xlfn.XLOOKUP(Table8[[#This Row],[orderId]],orders[orderID],orders[customerID],"not seen",0)</f>
        <v>ISLAT</v>
      </c>
      <c r="J1322">
        <f>_xlfn.XLOOKUP(Table8[[#This Row],[orderId]],orders[orderID],orders[employeeID],"not found",0)</f>
        <v>4</v>
      </c>
      <c r="K1322" t="str">
        <f>_xlfn.XLOOKUP(Table8[[#This Row],[Employee_id]],employees[employeeID],employees[employeeName],"Not found",0)</f>
        <v>Margaret Peacock</v>
      </c>
      <c r="L1322" s="1">
        <f>_xlfn.XLOOKUP(Table8[[#This Row],[orderId]],orders[orderID],orders[orderDate],"not found",0)</f>
        <v>41963</v>
      </c>
      <c r="M1322" s="1">
        <f>VLOOKUP(Table8[[#This Row],[orderId]],orders[],6,0)</f>
        <v>41992</v>
      </c>
      <c r="N1322">
        <f>Table8[[#This Row],[Shipped date]]-Table8[[#This Row],[order_date]]</f>
        <v>29</v>
      </c>
    </row>
    <row r="1323" spans="1:14" x14ac:dyDescent="0.35">
      <c r="A1323" s="3">
        <v>10749</v>
      </c>
      <c r="B1323" s="12">
        <v>76</v>
      </c>
      <c r="C1323" s="6">
        <v>18</v>
      </c>
      <c r="D1323" s="9">
        <v>10</v>
      </c>
      <c r="E1323" s="2" t="str">
        <f>_xlfn.XLOOKUP(B1323,products[productID],products[productName],"Not available",0)</f>
        <v>Lakkaliköri</v>
      </c>
      <c r="F1323">
        <f>_xlfn.XLOOKUP(B1323,products[productID],products[categoryID],"Not found",0)</f>
        <v>1</v>
      </c>
      <c r="G1323" t="str">
        <f>_xlfn.XLOOKUP(F1323,categories[categoryID],categories[categoryName],"not found",0)</f>
        <v>Beverages</v>
      </c>
      <c r="H1323" s="4">
        <f>Table8[[#This Row],[Unit_price]]*Table8[[#This Row],[Quantity_sold]]</f>
        <v>180</v>
      </c>
      <c r="I1323" t="str">
        <f>_xlfn.XLOOKUP(Table8[[#This Row],[orderId]],orders[orderID],orders[customerID],"not seen",0)</f>
        <v>ISLAT</v>
      </c>
      <c r="J1323">
        <f>_xlfn.XLOOKUP(Table8[[#This Row],[orderId]],orders[orderID],orders[employeeID],"not found",0)</f>
        <v>4</v>
      </c>
      <c r="K1323" t="str">
        <f>_xlfn.XLOOKUP(Table8[[#This Row],[Employee_id]],employees[employeeID],employees[employeeName],"Not found",0)</f>
        <v>Margaret Peacock</v>
      </c>
      <c r="L1323" s="1">
        <f>_xlfn.XLOOKUP(Table8[[#This Row],[orderId]],orders[orderID],orders[orderDate],"not found",0)</f>
        <v>41963</v>
      </c>
      <c r="M1323" s="1">
        <f>VLOOKUP(Table8[[#This Row],[orderId]],orders[],6,0)</f>
        <v>41992</v>
      </c>
      <c r="N1323">
        <f>Table8[[#This Row],[Shipped date]]-Table8[[#This Row],[order_date]]</f>
        <v>29</v>
      </c>
    </row>
    <row r="1324" spans="1:14" x14ac:dyDescent="0.35">
      <c r="A1324" s="2">
        <v>10750</v>
      </c>
      <c r="B1324" s="11">
        <v>14</v>
      </c>
      <c r="C1324" s="5">
        <v>23.25</v>
      </c>
      <c r="D1324" s="8">
        <v>5</v>
      </c>
      <c r="E1324" s="2" t="str">
        <f>_xlfn.XLOOKUP(B1324,products[productID],products[productName],"Not available",0)</f>
        <v>Tofu</v>
      </c>
      <c r="F1324">
        <f>_xlfn.XLOOKUP(B1324,products[productID],products[categoryID],"Not found",0)</f>
        <v>7</v>
      </c>
      <c r="G1324" t="str">
        <f>_xlfn.XLOOKUP(F1324,categories[categoryID],categories[categoryName],"not found",0)</f>
        <v>Produce</v>
      </c>
      <c r="H1324" s="4">
        <f>Table8[[#This Row],[Unit_price]]*Table8[[#This Row],[Quantity_sold]]</f>
        <v>116.25</v>
      </c>
      <c r="I1324" t="str">
        <f>_xlfn.XLOOKUP(Table8[[#This Row],[orderId]],orders[orderID],orders[customerID],"not seen",0)</f>
        <v>WARTH</v>
      </c>
      <c r="J1324">
        <f>_xlfn.XLOOKUP(Table8[[#This Row],[orderId]],orders[orderID],orders[employeeID],"not found",0)</f>
        <v>9</v>
      </c>
      <c r="K1324" t="str">
        <f>_xlfn.XLOOKUP(Table8[[#This Row],[Employee_id]],employees[employeeID],employees[employeeName],"Not found",0)</f>
        <v>Anne Dodsworth</v>
      </c>
      <c r="L1324" s="1">
        <f>_xlfn.XLOOKUP(Table8[[#This Row],[orderId]],orders[orderID],orders[orderDate],"not found",0)</f>
        <v>41964</v>
      </c>
      <c r="M1324" s="1">
        <f>VLOOKUP(Table8[[#This Row],[orderId]],orders[],6,0)</f>
        <v>41967</v>
      </c>
      <c r="N1324">
        <f>Table8[[#This Row],[Shipped date]]-Table8[[#This Row],[order_date]]</f>
        <v>3</v>
      </c>
    </row>
    <row r="1325" spans="1:14" x14ac:dyDescent="0.35">
      <c r="A1325" s="3">
        <v>10750</v>
      </c>
      <c r="B1325" s="12">
        <v>45</v>
      </c>
      <c r="C1325" s="6">
        <v>9.5</v>
      </c>
      <c r="D1325" s="9">
        <v>40</v>
      </c>
      <c r="E1325" s="2" t="str">
        <f>_xlfn.XLOOKUP(B1325,products[productID],products[productName],"Not available",0)</f>
        <v>Rogede sild</v>
      </c>
      <c r="F1325">
        <f>_xlfn.XLOOKUP(B1325,products[productID],products[categoryID],"Not found",0)</f>
        <v>8</v>
      </c>
      <c r="G1325" t="str">
        <f>_xlfn.XLOOKUP(F1325,categories[categoryID],categories[categoryName],"not found",0)</f>
        <v>Seafood</v>
      </c>
      <c r="H1325" s="4">
        <f>Table8[[#This Row],[Unit_price]]*Table8[[#This Row],[Quantity_sold]]</f>
        <v>380</v>
      </c>
      <c r="I1325" t="str">
        <f>_xlfn.XLOOKUP(Table8[[#This Row],[orderId]],orders[orderID],orders[customerID],"not seen",0)</f>
        <v>WARTH</v>
      </c>
      <c r="J1325">
        <f>_xlfn.XLOOKUP(Table8[[#This Row],[orderId]],orders[orderID],orders[employeeID],"not found",0)</f>
        <v>9</v>
      </c>
      <c r="K1325" t="str">
        <f>_xlfn.XLOOKUP(Table8[[#This Row],[Employee_id]],employees[employeeID],employees[employeeName],"Not found",0)</f>
        <v>Anne Dodsworth</v>
      </c>
      <c r="L1325" s="1">
        <f>_xlfn.XLOOKUP(Table8[[#This Row],[orderId]],orders[orderID],orders[orderDate],"not found",0)</f>
        <v>41964</v>
      </c>
      <c r="M1325" s="1">
        <f>VLOOKUP(Table8[[#This Row],[orderId]],orders[],6,0)</f>
        <v>41967</v>
      </c>
      <c r="N1325">
        <f>Table8[[#This Row],[Shipped date]]-Table8[[#This Row],[order_date]]</f>
        <v>3</v>
      </c>
    </row>
    <row r="1326" spans="1:14" x14ac:dyDescent="0.35">
      <c r="A1326" s="2">
        <v>10750</v>
      </c>
      <c r="B1326" s="11">
        <v>59</v>
      </c>
      <c r="C1326" s="5">
        <v>55</v>
      </c>
      <c r="D1326" s="8">
        <v>25</v>
      </c>
      <c r="E1326" s="2" t="str">
        <f>_xlfn.XLOOKUP(B1326,products[productID],products[productName],"Not available",0)</f>
        <v>Raclette Courdavault</v>
      </c>
      <c r="F1326">
        <f>_xlfn.XLOOKUP(B1326,products[productID],products[categoryID],"Not found",0)</f>
        <v>4</v>
      </c>
      <c r="G1326" t="str">
        <f>_xlfn.XLOOKUP(F1326,categories[categoryID],categories[categoryName],"not found",0)</f>
        <v>Dairy Products</v>
      </c>
      <c r="H1326" s="4">
        <f>Table8[[#This Row],[Unit_price]]*Table8[[#This Row],[Quantity_sold]]</f>
        <v>1375</v>
      </c>
      <c r="I1326" t="str">
        <f>_xlfn.XLOOKUP(Table8[[#This Row],[orderId]],orders[orderID],orders[customerID],"not seen",0)</f>
        <v>WARTH</v>
      </c>
      <c r="J1326">
        <f>_xlfn.XLOOKUP(Table8[[#This Row],[orderId]],orders[orderID],orders[employeeID],"not found",0)</f>
        <v>9</v>
      </c>
      <c r="K1326" t="str">
        <f>_xlfn.XLOOKUP(Table8[[#This Row],[Employee_id]],employees[employeeID],employees[employeeName],"Not found",0)</f>
        <v>Anne Dodsworth</v>
      </c>
      <c r="L1326" s="1">
        <f>_xlfn.XLOOKUP(Table8[[#This Row],[orderId]],orders[orderID],orders[orderDate],"not found",0)</f>
        <v>41964</v>
      </c>
      <c r="M1326" s="1">
        <f>VLOOKUP(Table8[[#This Row],[orderId]],orders[],6,0)</f>
        <v>41967</v>
      </c>
      <c r="N1326">
        <f>Table8[[#This Row],[Shipped date]]-Table8[[#This Row],[order_date]]</f>
        <v>3</v>
      </c>
    </row>
    <row r="1327" spans="1:14" x14ac:dyDescent="0.35">
      <c r="A1327" s="3">
        <v>10751</v>
      </c>
      <c r="B1327" s="12">
        <v>26</v>
      </c>
      <c r="C1327" s="6">
        <v>31.23</v>
      </c>
      <c r="D1327" s="9">
        <v>12</v>
      </c>
      <c r="E1327" s="2" t="str">
        <f>_xlfn.XLOOKUP(B1327,products[productID],products[productName],"Not available",0)</f>
        <v>Gumbär Gummibärchen</v>
      </c>
      <c r="F1327">
        <f>_xlfn.XLOOKUP(B1327,products[productID],products[categoryID],"Not found",0)</f>
        <v>3</v>
      </c>
      <c r="G1327" t="str">
        <f>_xlfn.XLOOKUP(F1327,categories[categoryID],categories[categoryName],"not found",0)</f>
        <v>Confections</v>
      </c>
      <c r="H1327" s="4">
        <f>Table8[[#This Row],[Unit_price]]*Table8[[#This Row],[Quantity_sold]]</f>
        <v>374.76</v>
      </c>
      <c r="I1327" t="str">
        <f>_xlfn.XLOOKUP(Table8[[#This Row],[orderId]],orders[orderID],orders[customerID],"not seen",0)</f>
        <v>RICSU</v>
      </c>
      <c r="J1327">
        <f>_xlfn.XLOOKUP(Table8[[#This Row],[orderId]],orders[orderID],orders[employeeID],"not found",0)</f>
        <v>3</v>
      </c>
      <c r="K1327" t="str">
        <f>_xlfn.XLOOKUP(Table8[[#This Row],[Employee_id]],employees[employeeID],employees[employeeName],"Not found",0)</f>
        <v>Janet Leverling</v>
      </c>
      <c r="L1327" s="1">
        <f>_xlfn.XLOOKUP(Table8[[#This Row],[orderId]],orders[orderID],orders[orderDate],"not found",0)</f>
        <v>41967</v>
      </c>
      <c r="M1327" s="1">
        <f>VLOOKUP(Table8[[#This Row],[orderId]],orders[],6,0)</f>
        <v>41976</v>
      </c>
      <c r="N1327">
        <f>Table8[[#This Row],[Shipped date]]-Table8[[#This Row],[order_date]]</f>
        <v>9</v>
      </c>
    </row>
    <row r="1328" spans="1:14" x14ac:dyDescent="0.35">
      <c r="A1328" s="2">
        <v>10751</v>
      </c>
      <c r="B1328" s="11">
        <v>30</v>
      </c>
      <c r="C1328" s="5">
        <v>25.89</v>
      </c>
      <c r="D1328" s="8">
        <v>30</v>
      </c>
      <c r="E1328" s="2" t="str">
        <f>_xlfn.XLOOKUP(B1328,products[productID],products[productName],"Not available",0)</f>
        <v>Nord-Ost Matjeshering</v>
      </c>
      <c r="F1328">
        <f>_xlfn.XLOOKUP(B1328,products[productID],products[categoryID],"Not found",0)</f>
        <v>8</v>
      </c>
      <c r="G1328" t="str">
        <f>_xlfn.XLOOKUP(F1328,categories[categoryID],categories[categoryName],"not found",0)</f>
        <v>Seafood</v>
      </c>
      <c r="H1328" s="4">
        <f>Table8[[#This Row],[Unit_price]]*Table8[[#This Row],[Quantity_sold]]</f>
        <v>776.7</v>
      </c>
      <c r="I1328" t="str">
        <f>_xlfn.XLOOKUP(Table8[[#This Row],[orderId]],orders[orderID],orders[customerID],"not seen",0)</f>
        <v>RICSU</v>
      </c>
      <c r="J1328">
        <f>_xlfn.XLOOKUP(Table8[[#This Row],[orderId]],orders[orderID],orders[employeeID],"not found",0)</f>
        <v>3</v>
      </c>
      <c r="K1328" t="str">
        <f>_xlfn.XLOOKUP(Table8[[#This Row],[Employee_id]],employees[employeeID],employees[employeeName],"Not found",0)</f>
        <v>Janet Leverling</v>
      </c>
      <c r="L1328" s="1">
        <f>_xlfn.XLOOKUP(Table8[[#This Row],[orderId]],orders[orderID],orders[orderDate],"not found",0)</f>
        <v>41967</v>
      </c>
      <c r="M1328" s="1">
        <f>VLOOKUP(Table8[[#This Row],[orderId]],orders[],6,0)</f>
        <v>41976</v>
      </c>
      <c r="N1328">
        <f>Table8[[#This Row],[Shipped date]]-Table8[[#This Row],[order_date]]</f>
        <v>9</v>
      </c>
    </row>
    <row r="1329" spans="1:14" x14ac:dyDescent="0.35">
      <c r="A1329" s="3">
        <v>10751</v>
      </c>
      <c r="B1329" s="12">
        <v>50</v>
      </c>
      <c r="C1329" s="6">
        <v>16.25</v>
      </c>
      <c r="D1329" s="9">
        <v>20</v>
      </c>
      <c r="E1329" s="2" t="str">
        <f>_xlfn.XLOOKUP(B1329,products[productID],products[productName],"Not available",0)</f>
        <v>Valkoinen suklaa</v>
      </c>
      <c r="F1329">
        <f>_xlfn.XLOOKUP(B1329,products[productID],products[categoryID],"Not found",0)</f>
        <v>3</v>
      </c>
      <c r="G1329" t="str">
        <f>_xlfn.XLOOKUP(F1329,categories[categoryID],categories[categoryName],"not found",0)</f>
        <v>Confections</v>
      </c>
      <c r="H1329" s="4">
        <f>Table8[[#This Row],[Unit_price]]*Table8[[#This Row],[Quantity_sold]]</f>
        <v>325</v>
      </c>
      <c r="I1329" t="str">
        <f>_xlfn.XLOOKUP(Table8[[#This Row],[orderId]],orders[orderID],orders[customerID],"not seen",0)</f>
        <v>RICSU</v>
      </c>
      <c r="J1329">
        <f>_xlfn.XLOOKUP(Table8[[#This Row],[orderId]],orders[orderID],orders[employeeID],"not found",0)</f>
        <v>3</v>
      </c>
      <c r="K1329" t="str">
        <f>_xlfn.XLOOKUP(Table8[[#This Row],[Employee_id]],employees[employeeID],employees[employeeName],"Not found",0)</f>
        <v>Janet Leverling</v>
      </c>
      <c r="L1329" s="1">
        <f>_xlfn.XLOOKUP(Table8[[#This Row],[orderId]],orders[orderID],orders[orderDate],"not found",0)</f>
        <v>41967</v>
      </c>
      <c r="M1329" s="1">
        <f>VLOOKUP(Table8[[#This Row],[orderId]],orders[],6,0)</f>
        <v>41976</v>
      </c>
      <c r="N1329">
        <f>Table8[[#This Row],[Shipped date]]-Table8[[#This Row],[order_date]]</f>
        <v>9</v>
      </c>
    </row>
    <row r="1330" spans="1:14" x14ac:dyDescent="0.35">
      <c r="A1330" s="2">
        <v>10751</v>
      </c>
      <c r="B1330" s="11">
        <v>73</v>
      </c>
      <c r="C1330" s="5">
        <v>15</v>
      </c>
      <c r="D1330" s="8">
        <v>15</v>
      </c>
      <c r="E1330" s="2" t="str">
        <f>_xlfn.XLOOKUP(B1330,products[productID],products[productName],"Not available",0)</f>
        <v>Röd Kaviar</v>
      </c>
      <c r="F1330">
        <f>_xlfn.XLOOKUP(B1330,products[productID],products[categoryID],"Not found",0)</f>
        <v>8</v>
      </c>
      <c r="G1330" t="str">
        <f>_xlfn.XLOOKUP(F1330,categories[categoryID],categories[categoryName],"not found",0)</f>
        <v>Seafood</v>
      </c>
      <c r="H1330" s="4">
        <f>Table8[[#This Row],[Unit_price]]*Table8[[#This Row],[Quantity_sold]]</f>
        <v>225</v>
      </c>
      <c r="I1330" t="str">
        <f>_xlfn.XLOOKUP(Table8[[#This Row],[orderId]],orders[orderID],orders[customerID],"not seen",0)</f>
        <v>RICSU</v>
      </c>
      <c r="J1330">
        <f>_xlfn.XLOOKUP(Table8[[#This Row],[orderId]],orders[orderID],orders[employeeID],"not found",0)</f>
        <v>3</v>
      </c>
      <c r="K1330" t="str">
        <f>_xlfn.XLOOKUP(Table8[[#This Row],[Employee_id]],employees[employeeID],employees[employeeName],"Not found",0)</f>
        <v>Janet Leverling</v>
      </c>
      <c r="L1330" s="1">
        <f>_xlfn.XLOOKUP(Table8[[#This Row],[orderId]],orders[orderID],orders[orderDate],"not found",0)</f>
        <v>41967</v>
      </c>
      <c r="M1330" s="1">
        <f>VLOOKUP(Table8[[#This Row],[orderId]],orders[],6,0)</f>
        <v>41976</v>
      </c>
      <c r="N1330">
        <f>Table8[[#This Row],[Shipped date]]-Table8[[#This Row],[order_date]]</f>
        <v>9</v>
      </c>
    </row>
    <row r="1331" spans="1:14" x14ac:dyDescent="0.35">
      <c r="A1331" s="3">
        <v>10752</v>
      </c>
      <c r="B1331" s="12">
        <v>1</v>
      </c>
      <c r="C1331" s="6">
        <v>18</v>
      </c>
      <c r="D1331" s="9">
        <v>8</v>
      </c>
      <c r="E1331" s="2" t="str">
        <f>_xlfn.XLOOKUP(B1331,products[productID],products[productName],"Not available",0)</f>
        <v>Chai</v>
      </c>
      <c r="F1331">
        <f>_xlfn.XLOOKUP(B1331,products[productID],products[categoryID],"Not found",0)</f>
        <v>1</v>
      </c>
      <c r="G1331" t="str">
        <f>_xlfn.XLOOKUP(F1331,categories[categoryID],categories[categoryName],"not found",0)</f>
        <v>Beverages</v>
      </c>
      <c r="H1331" s="4">
        <f>Table8[[#This Row],[Unit_price]]*Table8[[#This Row],[Quantity_sold]]</f>
        <v>144</v>
      </c>
      <c r="I1331" t="str">
        <f>_xlfn.XLOOKUP(Table8[[#This Row],[orderId]],orders[orderID],orders[customerID],"not seen",0)</f>
        <v>NORTS</v>
      </c>
      <c r="J1331">
        <f>_xlfn.XLOOKUP(Table8[[#This Row],[orderId]],orders[orderID],orders[employeeID],"not found",0)</f>
        <v>2</v>
      </c>
      <c r="K1331" t="str">
        <f>_xlfn.XLOOKUP(Table8[[#This Row],[Employee_id]],employees[employeeID],employees[employeeName],"Not found",0)</f>
        <v>Andrew Fuller</v>
      </c>
      <c r="L1331" s="1">
        <f>_xlfn.XLOOKUP(Table8[[#This Row],[orderId]],orders[orderID],orders[orderDate],"not found",0)</f>
        <v>41967</v>
      </c>
      <c r="M1331" s="1">
        <f>VLOOKUP(Table8[[#This Row],[orderId]],orders[],6,0)</f>
        <v>41971</v>
      </c>
      <c r="N1331">
        <f>Table8[[#This Row],[Shipped date]]-Table8[[#This Row],[order_date]]</f>
        <v>4</v>
      </c>
    </row>
    <row r="1332" spans="1:14" x14ac:dyDescent="0.35">
      <c r="A1332" s="2">
        <v>10752</v>
      </c>
      <c r="B1332" s="11">
        <v>69</v>
      </c>
      <c r="C1332" s="5">
        <v>36</v>
      </c>
      <c r="D1332" s="8">
        <v>3</v>
      </c>
      <c r="E1332" s="2" t="str">
        <f>_xlfn.XLOOKUP(B1332,products[productID],products[productName],"Not available",0)</f>
        <v>Gudbrandsdalsost</v>
      </c>
      <c r="F1332">
        <f>_xlfn.XLOOKUP(B1332,products[productID],products[categoryID],"Not found",0)</f>
        <v>4</v>
      </c>
      <c r="G1332" t="str">
        <f>_xlfn.XLOOKUP(F1332,categories[categoryID],categories[categoryName],"not found",0)</f>
        <v>Dairy Products</v>
      </c>
      <c r="H1332" s="4">
        <f>Table8[[#This Row],[Unit_price]]*Table8[[#This Row],[Quantity_sold]]</f>
        <v>108</v>
      </c>
      <c r="I1332" t="str">
        <f>_xlfn.XLOOKUP(Table8[[#This Row],[orderId]],orders[orderID],orders[customerID],"not seen",0)</f>
        <v>NORTS</v>
      </c>
      <c r="J1332">
        <f>_xlfn.XLOOKUP(Table8[[#This Row],[orderId]],orders[orderID],orders[employeeID],"not found",0)</f>
        <v>2</v>
      </c>
      <c r="K1332" t="str">
        <f>_xlfn.XLOOKUP(Table8[[#This Row],[Employee_id]],employees[employeeID],employees[employeeName],"Not found",0)</f>
        <v>Andrew Fuller</v>
      </c>
      <c r="L1332" s="1">
        <f>_xlfn.XLOOKUP(Table8[[#This Row],[orderId]],orders[orderID],orders[orderDate],"not found",0)</f>
        <v>41967</v>
      </c>
      <c r="M1332" s="1">
        <f>VLOOKUP(Table8[[#This Row],[orderId]],orders[],6,0)</f>
        <v>41971</v>
      </c>
      <c r="N1332">
        <f>Table8[[#This Row],[Shipped date]]-Table8[[#This Row],[order_date]]</f>
        <v>4</v>
      </c>
    </row>
    <row r="1333" spans="1:14" x14ac:dyDescent="0.35">
      <c r="A1333" s="3">
        <v>10753</v>
      </c>
      <c r="B1333" s="12">
        <v>45</v>
      </c>
      <c r="C1333" s="6">
        <v>9.5</v>
      </c>
      <c r="D1333" s="9">
        <v>4</v>
      </c>
      <c r="E1333" s="2" t="str">
        <f>_xlfn.XLOOKUP(B1333,products[productID],products[productName],"Not available",0)</f>
        <v>Rogede sild</v>
      </c>
      <c r="F1333">
        <f>_xlfn.XLOOKUP(B1333,products[productID],products[categoryID],"Not found",0)</f>
        <v>8</v>
      </c>
      <c r="G1333" t="str">
        <f>_xlfn.XLOOKUP(F1333,categories[categoryID],categories[categoryName],"not found",0)</f>
        <v>Seafood</v>
      </c>
      <c r="H1333" s="4">
        <f>Table8[[#This Row],[Unit_price]]*Table8[[#This Row],[Quantity_sold]]</f>
        <v>38</v>
      </c>
      <c r="I1333" t="str">
        <f>_xlfn.XLOOKUP(Table8[[#This Row],[orderId]],orders[orderID],orders[customerID],"not seen",0)</f>
        <v>FRANS</v>
      </c>
      <c r="J1333">
        <f>_xlfn.XLOOKUP(Table8[[#This Row],[orderId]],orders[orderID],orders[employeeID],"not found",0)</f>
        <v>3</v>
      </c>
      <c r="K1333" t="str">
        <f>_xlfn.XLOOKUP(Table8[[#This Row],[Employee_id]],employees[employeeID],employees[employeeName],"Not found",0)</f>
        <v>Janet Leverling</v>
      </c>
      <c r="L1333" s="1">
        <f>_xlfn.XLOOKUP(Table8[[#This Row],[orderId]],orders[orderID],orders[orderDate],"not found",0)</f>
        <v>41968</v>
      </c>
      <c r="M1333" s="1">
        <f>VLOOKUP(Table8[[#This Row],[orderId]],orders[],6,0)</f>
        <v>41970</v>
      </c>
      <c r="N1333">
        <f>Table8[[#This Row],[Shipped date]]-Table8[[#This Row],[order_date]]</f>
        <v>2</v>
      </c>
    </row>
    <row r="1334" spans="1:14" x14ac:dyDescent="0.35">
      <c r="A1334" s="2">
        <v>10753</v>
      </c>
      <c r="B1334" s="11">
        <v>74</v>
      </c>
      <c r="C1334" s="5">
        <v>10</v>
      </c>
      <c r="D1334" s="8">
        <v>5</v>
      </c>
      <c r="E1334" s="2" t="str">
        <f>_xlfn.XLOOKUP(B1334,products[productID],products[productName],"Not available",0)</f>
        <v>Longlife Tofu</v>
      </c>
      <c r="F1334">
        <f>_xlfn.XLOOKUP(B1334,products[productID],products[categoryID],"Not found",0)</f>
        <v>7</v>
      </c>
      <c r="G1334" t="str">
        <f>_xlfn.XLOOKUP(F1334,categories[categoryID],categories[categoryName],"not found",0)</f>
        <v>Produce</v>
      </c>
      <c r="H1334" s="4">
        <f>Table8[[#This Row],[Unit_price]]*Table8[[#This Row],[Quantity_sold]]</f>
        <v>50</v>
      </c>
      <c r="I1334" t="str">
        <f>_xlfn.XLOOKUP(Table8[[#This Row],[orderId]],orders[orderID],orders[customerID],"not seen",0)</f>
        <v>FRANS</v>
      </c>
      <c r="J1334">
        <f>_xlfn.XLOOKUP(Table8[[#This Row],[orderId]],orders[orderID],orders[employeeID],"not found",0)</f>
        <v>3</v>
      </c>
      <c r="K1334" t="str">
        <f>_xlfn.XLOOKUP(Table8[[#This Row],[Employee_id]],employees[employeeID],employees[employeeName],"Not found",0)</f>
        <v>Janet Leverling</v>
      </c>
      <c r="L1334" s="1">
        <f>_xlfn.XLOOKUP(Table8[[#This Row],[orderId]],orders[orderID],orders[orderDate],"not found",0)</f>
        <v>41968</v>
      </c>
      <c r="M1334" s="1">
        <f>VLOOKUP(Table8[[#This Row],[orderId]],orders[],6,0)</f>
        <v>41970</v>
      </c>
      <c r="N1334">
        <f>Table8[[#This Row],[Shipped date]]-Table8[[#This Row],[order_date]]</f>
        <v>2</v>
      </c>
    </row>
    <row r="1335" spans="1:14" x14ac:dyDescent="0.35">
      <c r="A1335" s="3">
        <v>10754</v>
      </c>
      <c r="B1335" s="12">
        <v>40</v>
      </c>
      <c r="C1335" s="6">
        <v>18.399999999999999</v>
      </c>
      <c r="D1335" s="9">
        <v>3</v>
      </c>
      <c r="E1335" s="2" t="str">
        <f>_xlfn.XLOOKUP(B1335,products[productID],products[productName],"Not available",0)</f>
        <v>Boston Crab Meat</v>
      </c>
      <c r="F1335">
        <f>_xlfn.XLOOKUP(B1335,products[productID],products[categoryID],"Not found",0)</f>
        <v>8</v>
      </c>
      <c r="G1335" t="str">
        <f>_xlfn.XLOOKUP(F1335,categories[categoryID],categories[categoryName],"not found",0)</f>
        <v>Seafood</v>
      </c>
      <c r="H1335" s="4">
        <f>Table8[[#This Row],[Unit_price]]*Table8[[#This Row],[Quantity_sold]]</f>
        <v>55.199999999999996</v>
      </c>
      <c r="I1335" t="str">
        <f>_xlfn.XLOOKUP(Table8[[#This Row],[orderId]],orders[orderID],orders[customerID],"not seen",0)</f>
        <v>MAGAA</v>
      </c>
      <c r="J1335">
        <f>_xlfn.XLOOKUP(Table8[[#This Row],[orderId]],orders[orderID],orders[employeeID],"not found",0)</f>
        <v>6</v>
      </c>
      <c r="K1335" t="str">
        <f>_xlfn.XLOOKUP(Table8[[#This Row],[Employee_id]],employees[employeeID],employees[employeeName],"Not found",0)</f>
        <v>Michael Suyama</v>
      </c>
      <c r="L1335" s="1">
        <f>_xlfn.XLOOKUP(Table8[[#This Row],[orderId]],orders[orderID],orders[orderDate],"not found",0)</f>
        <v>41968</v>
      </c>
      <c r="M1335" s="1">
        <f>VLOOKUP(Table8[[#This Row],[orderId]],orders[],6,0)</f>
        <v>41970</v>
      </c>
      <c r="N1335">
        <f>Table8[[#This Row],[Shipped date]]-Table8[[#This Row],[order_date]]</f>
        <v>2</v>
      </c>
    </row>
    <row r="1336" spans="1:14" x14ac:dyDescent="0.35">
      <c r="A1336" s="2">
        <v>10755</v>
      </c>
      <c r="B1336" s="11">
        <v>47</v>
      </c>
      <c r="C1336" s="5">
        <v>9.5</v>
      </c>
      <c r="D1336" s="8">
        <v>30</v>
      </c>
      <c r="E1336" s="2" t="str">
        <f>_xlfn.XLOOKUP(B1336,products[productID],products[productName],"Not available",0)</f>
        <v>Zaanse koeken</v>
      </c>
      <c r="F1336">
        <f>_xlfn.XLOOKUP(B1336,products[productID],products[categoryID],"Not found",0)</f>
        <v>3</v>
      </c>
      <c r="G1336" t="str">
        <f>_xlfn.XLOOKUP(F1336,categories[categoryID],categories[categoryName],"not found",0)</f>
        <v>Confections</v>
      </c>
      <c r="H1336" s="4">
        <f>Table8[[#This Row],[Unit_price]]*Table8[[#This Row],[Quantity_sold]]</f>
        <v>285</v>
      </c>
      <c r="I1336" t="str">
        <f>_xlfn.XLOOKUP(Table8[[#This Row],[orderId]],orders[orderID],orders[customerID],"not seen",0)</f>
        <v>BONAP</v>
      </c>
      <c r="J1336">
        <f>_xlfn.XLOOKUP(Table8[[#This Row],[orderId]],orders[orderID],orders[employeeID],"not found",0)</f>
        <v>4</v>
      </c>
      <c r="K1336" t="str">
        <f>_xlfn.XLOOKUP(Table8[[#This Row],[Employee_id]],employees[employeeID],employees[employeeName],"Not found",0)</f>
        <v>Margaret Peacock</v>
      </c>
      <c r="L1336" s="1">
        <f>_xlfn.XLOOKUP(Table8[[#This Row],[orderId]],orders[orderID],orders[orderDate],"not found",0)</f>
        <v>41969</v>
      </c>
      <c r="M1336" s="1">
        <f>VLOOKUP(Table8[[#This Row],[orderId]],orders[],6,0)</f>
        <v>41971</v>
      </c>
      <c r="N1336">
        <f>Table8[[#This Row],[Shipped date]]-Table8[[#This Row],[order_date]]</f>
        <v>2</v>
      </c>
    </row>
    <row r="1337" spans="1:14" x14ac:dyDescent="0.35">
      <c r="A1337" s="3">
        <v>10755</v>
      </c>
      <c r="B1337" s="12">
        <v>56</v>
      </c>
      <c r="C1337" s="6">
        <v>38</v>
      </c>
      <c r="D1337" s="9">
        <v>30</v>
      </c>
      <c r="E1337" s="2" t="str">
        <f>_xlfn.XLOOKUP(B1337,products[productID],products[productName],"Not available",0)</f>
        <v>Gnocchi di nonna Alice</v>
      </c>
      <c r="F1337">
        <f>_xlfn.XLOOKUP(B1337,products[productID],products[categoryID],"Not found",0)</f>
        <v>5</v>
      </c>
      <c r="G1337" t="str">
        <f>_xlfn.XLOOKUP(F1337,categories[categoryID],categories[categoryName],"not found",0)</f>
        <v>Grains &amp; Cereals</v>
      </c>
      <c r="H1337" s="4">
        <f>Table8[[#This Row],[Unit_price]]*Table8[[#This Row],[Quantity_sold]]</f>
        <v>1140</v>
      </c>
      <c r="I1337" t="str">
        <f>_xlfn.XLOOKUP(Table8[[#This Row],[orderId]],orders[orderID],orders[customerID],"not seen",0)</f>
        <v>BONAP</v>
      </c>
      <c r="J1337">
        <f>_xlfn.XLOOKUP(Table8[[#This Row],[orderId]],orders[orderID],orders[employeeID],"not found",0)</f>
        <v>4</v>
      </c>
      <c r="K1337" t="str">
        <f>_xlfn.XLOOKUP(Table8[[#This Row],[Employee_id]],employees[employeeID],employees[employeeName],"Not found",0)</f>
        <v>Margaret Peacock</v>
      </c>
      <c r="L1337" s="1">
        <f>_xlfn.XLOOKUP(Table8[[#This Row],[orderId]],orders[orderID],orders[orderDate],"not found",0)</f>
        <v>41969</v>
      </c>
      <c r="M1337" s="1">
        <f>VLOOKUP(Table8[[#This Row],[orderId]],orders[],6,0)</f>
        <v>41971</v>
      </c>
      <c r="N1337">
        <f>Table8[[#This Row],[Shipped date]]-Table8[[#This Row],[order_date]]</f>
        <v>2</v>
      </c>
    </row>
    <row r="1338" spans="1:14" x14ac:dyDescent="0.35">
      <c r="A1338" s="2">
        <v>10755</v>
      </c>
      <c r="B1338" s="11">
        <v>57</v>
      </c>
      <c r="C1338" s="5">
        <v>19.5</v>
      </c>
      <c r="D1338" s="8">
        <v>14</v>
      </c>
      <c r="E1338" s="2" t="str">
        <f>_xlfn.XLOOKUP(B1338,products[productID],products[productName],"Not available",0)</f>
        <v>Ravioli Angelo</v>
      </c>
      <c r="F1338">
        <f>_xlfn.XLOOKUP(B1338,products[productID],products[categoryID],"Not found",0)</f>
        <v>5</v>
      </c>
      <c r="G1338" t="str">
        <f>_xlfn.XLOOKUP(F1338,categories[categoryID],categories[categoryName],"not found",0)</f>
        <v>Grains &amp; Cereals</v>
      </c>
      <c r="H1338" s="4">
        <f>Table8[[#This Row],[Unit_price]]*Table8[[#This Row],[Quantity_sold]]</f>
        <v>273</v>
      </c>
      <c r="I1338" t="str">
        <f>_xlfn.XLOOKUP(Table8[[#This Row],[orderId]],orders[orderID],orders[customerID],"not seen",0)</f>
        <v>BONAP</v>
      </c>
      <c r="J1338">
        <f>_xlfn.XLOOKUP(Table8[[#This Row],[orderId]],orders[orderID],orders[employeeID],"not found",0)</f>
        <v>4</v>
      </c>
      <c r="K1338" t="str">
        <f>_xlfn.XLOOKUP(Table8[[#This Row],[Employee_id]],employees[employeeID],employees[employeeName],"Not found",0)</f>
        <v>Margaret Peacock</v>
      </c>
      <c r="L1338" s="1">
        <f>_xlfn.XLOOKUP(Table8[[#This Row],[orderId]],orders[orderID],orders[orderDate],"not found",0)</f>
        <v>41969</v>
      </c>
      <c r="M1338" s="1">
        <f>VLOOKUP(Table8[[#This Row],[orderId]],orders[],6,0)</f>
        <v>41971</v>
      </c>
      <c r="N1338">
        <f>Table8[[#This Row],[Shipped date]]-Table8[[#This Row],[order_date]]</f>
        <v>2</v>
      </c>
    </row>
    <row r="1339" spans="1:14" x14ac:dyDescent="0.35">
      <c r="A1339" s="3">
        <v>10755</v>
      </c>
      <c r="B1339" s="12">
        <v>69</v>
      </c>
      <c r="C1339" s="6">
        <v>36</v>
      </c>
      <c r="D1339" s="9">
        <v>25</v>
      </c>
      <c r="E1339" s="2" t="str">
        <f>_xlfn.XLOOKUP(B1339,products[productID],products[productName],"Not available",0)</f>
        <v>Gudbrandsdalsost</v>
      </c>
      <c r="F1339">
        <f>_xlfn.XLOOKUP(B1339,products[productID],products[categoryID],"Not found",0)</f>
        <v>4</v>
      </c>
      <c r="G1339" t="str">
        <f>_xlfn.XLOOKUP(F1339,categories[categoryID],categories[categoryName],"not found",0)</f>
        <v>Dairy Products</v>
      </c>
      <c r="H1339" s="4">
        <f>Table8[[#This Row],[Unit_price]]*Table8[[#This Row],[Quantity_sold]]</f>
        <v>900</v>
      </c>
      <c r="I1339" t="str">
        <f>_xlfn.XLOOKUP(Table8[[#This Row],[orderId]],orders[orderID],orders[customerID],"not seen",0)</f>
        <v>BONAP</v>
      </c>
      <c r="J1339">
        <f>_xlfn.XLOOKUP(Table8[[#This Row],[orderId]],orders[orderID],orders[employeeID],"not found",0)</f>
        <v>4</v>
      </c>
      <c r="K1339" t="str">
        <f>_xlfn.XLOOKUP(Table8[[#This Row],[Employee_id]],employees[employeeID],employees[employeeName],"Not found",0)</f>
        <v>Margaret Peacock</v>
      </c>
      <c r="L1339" s="1">
        <f>_xlfn.XLOOKUP(Table8[[#This Row],[orderId]],orders[orderID],orders[orderDate],"not found",0)</f>
        <v>41969</v>
      </c>
      <c r="M1339" s="1">
        <f>VLOOKUP(Table8[[#This Row],[orderId]],orders[],6,0)</f>
        <v>41971</v>
      </c>
      <c r="N1339">
        <f>Table8[[#This Row],[Shipped date]]-Table8[[#This Row],[order_date]]</f>
        <v>2</v>
      </c>
    </row>
    <row r="1340" spans="1:14" x14ac:dyDescent="0.35">
      <c r="A1340" s="2">
        <v>10756</v>
      </c>
      <c r="B1340" s="11">
        <v>18</v>
      </c>
      <c r="C1340" s="5">
        <v>62.5</v>
      </c>
      <c r="D1340" s="8">
        <v>21</v>
      </c>
      <c r="E1340" s="2" t="str">
        <f>_xlfn.XLOOKUP(B1340,products[productID],products[productName],"Not available",0)</f>
        <v>Carnarvon Tigers</v>
      </c>
      <c r="F1340">
        <f>_xlfn.XLOOKUP(B1340,products[productID],products[categoryID],"Not found",0)</f>
        <v>8</v>
      </c>
      <c r="G1340" t="str">
        <f>_xlfn.XLOOKUP(F1340,categories[categoryID],categories[categoryName],"not found",0)</f>
        <v>Seafood</v>
      </c>
      <c r="H1340" s="4">
        <f>Table8[[#This Row],[Unit_price]]*Table8[[#This Row],[Quantity_sold]]</f>
        <v>1312.5</v>
      </c>
      <c r="I1340" t="str">
        <f>_xlfn.XLOOKUP(Table8[[#This Row],[orderId]],orders[orderID],orders[customerID],"not seen",0)</f>
        <v>SPLIR</v>
      </c>
      <c r="J1340">
        <f>_xlfn.XLOOKUP(Table8[[#This Row],[orderId]],orders[orderID],orders[employeeID],"not found",0)</f>
        <v>8</v>
      </c>
      <c r="K1340" t="str">
        <f>_xlfn.XLOOKUP(Table8[[#This Row],[Employee_id]],employees[employeeID],employees[employeeName],"Not found",0)</f>
        <v>Laura Callahan</v>
      </c>
      <c r="L1340" s="1">
        <f>_xlfn.XLOOKUP(Table8[[#This Row],[orderId]],orders[orderID],orders[orderDate],"not found",0)</f>
        <v>41970</v>
      </c>
      <c r="M1340" s="1">
        <f>VLOOKUP(Table8[[#This Row],[orderId]],orders[],6,0)</f>
        <v>41975</v>
      </c>
      <c r="N1340">
        <f>Table8[[#This Row],[Shipped date]]-Table8[[#This Row],[order_date]]</f>
        <v>5</v>
      </c>
    </row>
    <row r="1341" spans="1:14" x14ac:dyDescent="0.35">
      <c r="A1341" s="3">
        <v>10756</v>
      </c>
      <c r="B1341" s="12">
        <v>36</v>
      </c>
      <c r="C1341" s="6">
        <v>19</v>
      </c>
      <c r="D1341" s="9">
        <v>20</v>
      </c>
      <c r="E1341" s="2" t="str">
        <f>_xlfn.XLOOKUP(B1341,products[productID],products[productName],"Not available",0)</f>
        <v>Inlagd Sill</v>
      </c>
      <c r="F1341">
        <f>_xlfn.XLOOKUP(B1341,products[productID],products[categoryID],"Not found",0)</f>
        <v>8</v>
      </c>
      <c r="G1341" t="str">
        <f>_xlfn.XLOOKUP(F1341,categories[categoryID],categories[categoryName],"not found",0)</f>
        <v>Seafood</v>
      </c>
      <c r="H1341" s="4">
        <f>Table8[[#This Row],[Unit_price]]*Table8[[#This Row],[Quantity_sold]]</f>
        <v>380</v>
      </c>
      <c r="I1341" t="str">
        <f>_xlfn.XLOOKUP(Table8[[#This Row],[orderId]],orders[orderID],orders[customerID],"not seen",0)</f>
        <v>SPLIR</v>
      </c>
      <c r="J1341">
        <f>_xlfn.XLOOKUP(Table8[[#This Row],[orderId]],orders[orderID],orders[employeeID],"not found",0)</f>
        <v>8</v>
      </c>
      <c r="K1341" t="str">
        <f>_xlfn.XLOOKUP(Table8[[#This Row],[Employee_id]],employees[employeeID],employees[employeeName],"Not found",0)</f>
        <v>Laura Callahan</v>
      </c>
      <c r="L1341" s="1">
        <f>_xlfn.XLOOKUP(Table8[[#This Row],[orderId]],orders[orderID],orders[orderDate],"not found",0)</f>
        <v>41970</v>
      </c>
      <c r="M1341" s="1">
        <f>VLOOKUP(Table8[[#This Row],[orderId]],orders[],6,0)</f>
        <v>41975</v>
      </c>
      <c r="N1341">
        <f>Table8[[#This Row],[Shipped date]]-Table8[[#This Row],[order_date]]</f>
        <v>5</v>
      </c>
    </row>
    <row r="1342" spans="1:14" x14ac:dyDescent="0.35">
      <c r="A1342" s="2">
        <v>10756</v>
      </c>
      <c r="B1342" s="11">
        <v>68</v>
      </c>
      <c r="C1342" s="5">
        <v>12.5</v>
      </c>
      <c r="D1342" s="8">
        <v>6</v>
      </c>
      <c r="E1342" s="2" t="str">
        <f>_xlfn.XLOOKUP(B1342,products[productID],products[productName],"Not available",0)</f>
        <v>Scottish Longbreads</v>
      </c>
      <c r="F1342">
        <f>_xlfn.XLOOKUP(B1342,products[productID],products[categoryID],"Not found",0)</f>
        <v>3</v>
      </c>
      <c r="G1342" t="str">
        <f>_xlfn.XLOOKUP(F1342,categories[categoryID],categories[categoryName],"not found",0)</f>
        <v>Confections</v>
      </c>
      <c r="H1342" s="4">
        <f>Table8[[#This Row],[Unit_price]]*Table8[[#This Row],[Quantity_sold]]</f>
        <v>75</v>
      </c>
      <c r="I1342" t="str">
        <f>_xlfn.XLOOKUP(Table8[[#This Row],[orderId]],orders[orderID],orders[customerID],"not seen",0)</f>
        <v>SPLIR</v>
      </c>
      <c r="J1342">
        <f>_xlfn.XLOOKUP(Table8[[#This Row],[orderId]],orders[orderID],orders[employeeID],"not found",0)</f>
        <v>8</v>
      </c>
      <c r="K1342" t="str">
        <f>_xlfn.XLOOKUP(Table8[[#This Row],[Employee_id]],employees[employeeID],employees[employeeName],"Not found",0)</f>
        <v>Laura Callahan</v>
      </c>
      <c r="L1342" s="1">
        <f>_xlfn.XLOOKUP(Table8[[#This Row],[orderId]],orders[orderID],orders[orderDate],"not found",0)</f>
        <v>41970</v>
      </c>
      <c r="M1342" s="1">
        <f>VLOOKUP(Table8[[#This Row],[orderId]],orders[],6,0)</f>
        <v>41975</v>
      </c>
      <c r="N1342">
        <f>Table8[[#This Row],[Shipped date]]-Table8[[#This Row],[order_date]]</f>
        <v>5</v>
      </c>
    </row>
    <row r="1343" spans="1:14" x14ac:dyDescent="0.35">
      <c r="A1343" s="3">
        <v>10756</v>
      </c>
      <c r="B1343" s="12">
        <v>69</v>
      </c>
      <c r="C1343" s="6">
        <v>36</v>
      </c>
      <c r="D1343" s="9">
        <v>20</v>
      </c>
      <c r="E1343" s="2" t="str">
        <f>_xlfn.XLOOKUP(B1343,products[productID],products[productName],"Not available",0)</f>
        <v>Gudbrandsdalsost</v>
      </c>
      <c r="F1343">
        <f>_xlfn.XLOOKUP(B1343,products[productID],products[categoryID],"Not found",0)</f>
        <v>4</v>
      </c>
      <c r="G1343" t="str">
        <f>_xlfn.XLOOKUP(F1343,categories[categoryID],categories[categoryName],"not found",0)</f>
        <v>Dairy Products</v>
      </c>
      <c r="H1343" s="4">
        <f>Table8[[#This Row],[Unit_price]]*Table8[[#This Row],[Quantity_sold]]</f>
        <v>720</v>
      </c>
      <c r="I1343" t="str">
        <f>_xlfn.XLOOKUP(Table8[[#This Row],[orderId]],orders[orderID],orders[customerID],"not seen",0)</f>
        <v>SPLIR</v>
      </c>
      <c r="J1343">
        <f>_xlfn.XLOOKUP(Table8[[#This Row],[orderId]],orders[orderID],orders[employeeID],"not found",0)</f>
        <v>8</v>
      </c>
      <c r="K1343" t="str">
        <f>_xlfn.XLOOKUP(Table8[[#This Row],[Employee_id]],employees[employeeID],employees[employeeName],"Not found",0)</f>
        <v>Laura Callahan</v>
      </c>
      <c r="L1343" s="1">
        <f>_xlfn.XLOOKUP(Table8[[#This Row],[orderId]],orders[orderID],orders[orderDate],"not found",0)</f>
        <v>41970</v>
      </c>
      <c r="M1343" s="1">
        <f>VLOOKUP(Table8[[#This Row],[orderId]],orders[],6,0)</f>
        <v>41975</v>
      </c>
      <c r="N1343">
        <f>Table8[[#This Row],[Shipped date]]-Table8[[#This Row],[order_date]]</f>
        <v>5</v>
      </c>
    </row>
    <row r="1344" spans="1:14" x14ac:dyDescent="0.35">
      <c r="A1344" s="2">
        <v>10757</v>
      </c>
      <c r="B1344" s="11">
        <v>34</v>
      </c>
      <c r="C1344" s="5">
        <v>14</v>
      </c>
      <c r="D1344" s="8">
        <v>30</v>
      </c>
      <c r="E1344" s="2" t="str">
        <f>_xlfn.XLOOKUP(B1344,products[productID],products[productName],"Not available",0)</f>
        <v>Sasquatch Ale</v>
      </c>
      <c r="F1344">
        <f>_xlfn.XLOOKUP(B1344,products[productID],products[categoryID],"Not found",0)</f>
        <v>1</v>
      </c>
      <c r="G1344" t="str">
        <f>_xlfn.XLOOKUP(F1344,categories[categoryID],categories[categoryName],"not found",0)</f>
        <v>Beverages</v>
      </c>
      <c r="H1344" s="4">
        <f>Table8[[#This Row],[Unit_price]]*Table8[[#This Row],[Quantity_sold]]</f>
        <v>420</v>
      </c>
      <c r="I1344" t="str">
        <f>_xlfn.XLOOKUP(Table8[[#This Row],[orderId]],orders[orderID],orders[customerID],"not seen",0)</f>
        <v>SAVEA</v>
      </c>
      <c r="J1344">
        <f>_xlfn.XLOOKUP(Table8[[#This Row],[orderId]],orders[orderID],orders[employeeID],"not found",0)</f>
        <v>6</v>
      </c>
      <c r="K1344" t="str">
        <f>_xlfn.XLOOKUP(Table8[[#This Row],[Employee_id]],employees[employeeID],employees[employeeName],"Not found",0)</f>
        <v>Michael Suyama</v>
      </c>
      <c r="L1344" s="1">
        <f>_xlfn.XLOOKUP(Table8[[#This Row],[orderId]],orders[orderID],orders[orderDate],"not found",0)</f>
        <v>41970</v>
      </c>
      <c r="M1344" s="1">
        <f>VLOOKUP(Table8[[#This Row],[orderId]],orders[],6,0)</f>
        <v>41988</v>
      </c>
      <c r="N1344">
        <f>Table8[[#This Row],[Shipped date]]-Table8[[#This Row],[order_date]]</f>
        <v>18</v>
      </c>
    </row>
    <row r="1345" spans="1:14" x14ac:dyDescent="0.35">
      <c r="A1345" s="3">
        <v>10757</v>
      </c>
      <c r="B1345" s="12">
        <v>59</v>
      </c>
      <c r="C1345" s="6">
        <v>55</v>
      </c>
      <c r="D1345" s="9">
        <v>7</v>
      </c>
      <c r="E1345" s="2" t="str">
        <f>_xlfn.XLOOKUP(B1345,products[productID],products[productName],"Not available",0)</f>
        <v>Raclette Courdavault</v>
      </c>
      <c r="F1345">
        <f>_xlfn.XLOOKUP(B1345,products[productID],products[categoryID],"Not found",0)</f>
        <v>4</v>
      </c>
      <c r="G1345" t="str">
        <f>_xlfn.XLOOKUP(F1345,categories[categoryID],categories[categoryName],"not found",0)</f>
        <v>Dairy Products</v>
      </c>
      <c r="H1345" s="4">
        <f>Table8[[#This Row],[Unit_price]]*Table8[[#This Row],[Quantity_sold]]</f>
        <v>385</v>
      </c>
      <c r="I1345" t="str">
        <f>_xlfn.XLOOKUP(Table8[[#This Row],[orderId]],orders[orderID],orders[customerID],"not seen",0)</f>
        <v>SAVEA</v>
      </c>
      <c r="J1345">
        <f>_xlfn.XLOOKUP(Table8[[#This Row],[orderId]],orders[orderID],orders[employeeID],"not found",0)</f>
        <v>6</v>
      </c>
      <c r="K1345" t="str">
        <f>_xlfn.XLOOKUP(Table8[[#This Row],[Employee_id]],employees[employeeID],employees[employeeName],"Not found",0)</f>
        <v>Michael Suyama</v>
      </c>
      <c r="L1345" s="1">
        <f>_xlfn.XLOOKUP(Table8[[#This Row],[orderId]],orders[orderID],orders[orderDate],"not found",0)</f>
        <v>41970</v>
      </c>
      <c r="M1345" s="1">
        <f>VLOOKUP(Table8[[#This Row],[orderId]],orders[],6,0)</f>
        <v>41988</v>
      </c>
      <c r="N1345">
        <f>Table8[[#This Row],[Shipped date]]-Table8[[#This Row],[order_date]]</f>
        <v>18</v>
      </c>
    </row>
    <row r="1346" spans="1:14" x14ac:dyDescent="0.35">
      <c r="A1346" s="2">
        <v>10757</v>
      </c>
      <c r="B1346" s="11">
        <v>62</v>
      </c>
      <c r="C1346" s="5">
        <v>49.3</v>
      </c>
      <c r="D1346" s="8">
        <v>30</v>
      </c>
      <c r="E1346" s="2" t="str">
        <f>_xlfn.XLOOKUP(B1346,products[productID],products[productName],"Not available",0)</f>
        <v>Tarte au sucre</v>
      </c>
      <c r="F1346">
        <f>_xlfn.XLOOKUP(B1346,products[productID],products[categoryID],"Not found",0)</f>
        <v>3</v>
      </c>
      <c r="G1346" t="str">
        <f>_xlfn.XLOOKUP(F1346,categories[categoryID],categories[categoryName],"not found",0)</f>
        <v>Confections</v>
      </c>
      <c r="H1346" s="4">
        <f>Table8[[#This Row],[Unit_price]]*Table8[[#This Row],[Quantity_sold]]</f>
        <v>1479</v>
      </c>
      <c r="I1346" t="str">
        <f>_xlfn.XLOOKUP(Table8[[#This Row],[orderId]],orders[orderID],orders[customerID],"not seen",0)</f>
        <v>SAVEA</v>
      </c>
      <c r="J1346">
        <f>_xlfn.XLOOKUP(Table8[[#This Row],[orderId]],orders[orderID],orders[employeeID],"not found",0)</f>
        <v>6</v>
      </c>
      <c r="K1346" t="str">
        <f>_xlfn.XLOOKUP(Table8[[#This Row],[Employee_id]],employees[employeeID],employees[employeeName],"Not found",0)</f>
        <v>Michael Suyama</v>
      </c>
      <c r="L1346" s="1">
        <f>_xlfn.XLOOKUP(Table8[[#This Row],[orderId]],orders[orderID],orders[orderDate],"not found",0)</f>
        <v>41970</v>
      </c>
      <c r="M1346" s="1">
        <f>VLOOKUP(Table8[[#This Row],[orderId]],orders[],6,0)</f>
        <v>41988</v>
      </c>
      <c r="N1346">
        <f>Table8[[#This Row],[Shipped date]]-Table8[[#This Row],[order_date]]</f>
        <v>18</v>
      </c>
    </row>
    <row r="1347" spans="1:14" x14ac:dyDescent="0.35">
      <c r="A1347" s="3">
        <v>10757</v>
      </c>
      <c r="B1347" s="12">
        <v>64</v>
      </c>
      <c r="C1347" s="6">
        <v>33.25</v>
      </c>
      <c r="D1347" s="9">
        <v>24</v>
      </c>
      <c r="E1347" s="2" t="str">
        <f>_xlfn.XLOOKUP(B1347,products[productID],products[productName],"Not available",0)</f>
        <v>Wimmers gute Semmelknödel</v>
      </c>
      <c r="F1347">
        <f>_xlfn.XLOOKUP(B1347,products[productID],products[categoryID],"Not found",0)</f>
        <v>5</v>
      </c>
      <c r="G1347" t="str">
        <f>_xlfn.XLOOKUP(F1347,categories[categoryID],categories[categoryName],"not found",0)</f>
        <v>Grains &amp; Cereals</v>
      </c>
      <c r="H1347" s="4">
        <f>Table8[[#This Row],[Unit_price]]*Table8[[#This Row],[Quantity_sold]]</f>
        <v>798</v>
      </c>
      <c r="I1347" t="str">
        <f>_xlfn.XLOOKUP(Table8[[#This Row],[orderId]],orders[orderID],orders[customerID],"not seen",0)</f>
        <v>SAVEA</v>
      </c>
      <c r="J1347">
        <f>_xlfn.XLOOKUP(Table8[[#This Row],[orderId]],orders[orderID],orders[employeeID],"not found",0)</f>
        <v>6</v>
      </c>
      <c r="K1347" t="str">
        <f>_xlfn.XLOOKUP(Table8[[#This Row],[Employee_id]],employees[employeeID],employees[employeeName],"Not found",0)</f>
        <v>Michael Suyama</v>
      </c>
      <c r="L1347" s="1">
        <f>_xlfn.XLOOKUP(Table8[[#This Row],[orderId]],orders[orderID],orders[orderDate],"not found",0)</f>
        <v>41970</v>
      </c>
      <c r="M1347" s="1">
        <f>VLOOKUP(Table8[[#This Row],[orderId]],orders[],6,0)</f>
        <v>41988</v>
      </c>
      <c r="N1347">
        <f>Table8[[#This Row],[Shipped date]]-Table8[[#This Row],[order_date]]</f>
        <v>18</v>
      </c>
    </row>
    <row r="1348" spans="1:14" x14ac:dyDescent="0.35">
      <c r="A1348" s="2">
        <v>10758</v>
      </c>
      <c r="B1348" s="11">
        <v>26</v>
      </c>
      <c r="C1348" s="5">
        <v>31.23</v>
      </c>
      <c r="D1348" s="8">
        <v>20</v>
      </c>
      <c r="E1348" s="2" t="str">
        <f>_xlfn.XLOOKUP(B1348,products[productID],products[productName],"Not available",0)</f>
        <v>Gumbär Gummibärchen</v>
      </c>
      <c r="F1348">
        <f>_xlfn.XLOOKUP(B1348,products[productID],products[categoryID],"Not found",0)</f>
        <v>3</v>
      </c>
      <c r="G1348" t="str">
        <f>_xlfn.XLOOKUP(F1348,categories[categoryID],categories[categoryName],"not found",0)</f>
        <v>Confections</v>
      </c>
      <c r="H1348" s="4">
        <f>Table8[[#This Row],[Unit_price]]*Table8[[#This Row],[Quantity_sold]]</f>
        <v>624.6</v>
      </c>
      <c r="I1348" t="str">
        <f>_xlfn.XLOOKUP(Table8[[#This Row],[orderId]],orders[orderID],orders[customerID],"not seen",0)</f>
        <v>RICSU</v>
      </c>
      <c r="J1348">
        <f>_xlfn.XLOOKUP(Table8[[#This Row],[orderId]],orders[orderID],orders[employeeID],"not found",0)</f>
        <v>3</v>
      </c>
      <c r="K1348" t="str">
        <f>_xlfn.XLOOKUP(Table8[[#This Row],[Employee_id]],employees[employeeID],employees[employeeName],"Not found",0)</f>
        <v>Janet Leverling</v>
      </c>
      <c r="L1348" s="1">
        <f>_xlfn.XLOOKUP(Table8[[#This Row],[orderId]],orders[orderID],orders[orderDate],"not found",0)</f>
        <v>41971</v>
      </c>
      <c r="M1348" s="1">
        <f>VLOOKUP(Table8[[#This Row],[orderId]],orders[],6,0)</f>
        <v>41977</v>
      </c>
      <c r="N1348">
        <f>Table8[[#This Row],[Shipped date]]-Table8[[#This Row],[order_date]]</f>
        <v>6</v>
      </c>
    </row>
    <row r="1349" spans="1:14" x14ac:dyDescent="0.35">
      <c r="A1349" s="3">
        <v>10758</v>
      </c>
      <c r="B1349" s="12">
        <v>52</v>
      </c>
      <c r="C1349" s="6">
        <v>7</v>
      </c>
      <c r="D1349" s="9">
        <v>60</v>
      </c>
      <c r="E1349" s="2" t="str">
        <f>_xlfn.XLOOKUP(B1349,products[productID],products[productName],"Not available",0)</f>
        <v>Filo Mix</v>
      </c>
      <c r="F1349">
        <f>_xlfn.XLOOKUP(B1349,products[productID],products[categoryID],"Not found",0)</f>
        <v>5</v>
      </c>
      <c r="G1349" t="str">
        <f>_xlfn.XLOOKUP(F1349,categories[categoryID],categories[categoryName],"not found",0)</f>
        <v>Grains &amp; Cereals</v>
      </c>
      <c r="H1349" s="4">
        <f>Table8[[#This Row],[Unit_price]]*Table8[[#This Row],[Quantity_sold]]</f>
        <v>420</v>
      </c>
      <c r="I1349" t="str">
        <f>_xlfn.XLOOKUP(Table8[[#This Row],[orderId]],orders[orderID],orders[customerID],"not seen",0)</f>
        <v>RICSU</v>
      </c>
      <c r="J1349">
        <f>_xlfn.XLOOKUP(Table8[[#This Row],[orderId]],orders[orderID],orders[employeeID],"not found",0)</f>
        <v>3</v>
      </c>
      <c r="K1349" t="str">
        <f>_xlfn.XLOOKUP(Table8[[#This Row],[Employee_id]],employees[employeeID],employees[employeeName],"Not found",0)</f>
        <v>Janet Leverling</v>
      </c>
      <c r="L1349" s="1">
        <f>_xlfn.XLOOKUP(Table8[[#This Row],[orderId]],orders[orderID],orders[orderDate],"not found",0)</f>
        <v>41971</v>
      </c>
      <c r="M1349" s="1">
        <f>VLOOKUP(Table8[[#This Row],[orderId]],orders[],6,0)</f>
        <v>41977</v>
      </c>
      <c r="N1349">
        <f>Table8[[#This Row],[Shipped date]]-Table8[[#This Row],[order_date]]</f>
        <v>6</v>
      </c>
    </row>
    <row r="1350" spans="1:14" x14ac:dyDescent="0.35">
      <c r="A1350" s="2">
        <v>10758</v>
      </c>
      <c r="B1350" s="11">
        <v>70</v>
      </c>
      <c r="C1350" s="5">
        <v>15</v>
      </c>
      <c r="D1350" s="8">
        <v>40</v>
      </c>
      <c r="E1350" s="2" t="str">
        <f>_xlfn.XLOOKUP(B1350,products[productID],products[productName],"Not available",0)</f>
        <v>Outback Lager</v>
      </c>
      <c r="F1350">
        <f>_xlfn.XLOOKUP(B1350,products[productID],products[categoryID],"Not found",0)</f>
        <v>1</v>
      </c>
      <c r="G1350" t="str">
        <f>_xlfn.XLOOKUP(F1350,categories[categoryID],categories[categoryName],"not found",0)</f>
        <v>Beverages</v>
      </c>
      <c r="H1350" s="4">
        <f>Table8[[#This Row],[Unit_price]]*Table8[[#This Row],[Quantity_sold]]</f>
        <v>600</v>
      </c>
      <c r="I1350" t="str">
        <f>_xlfn.XLOOKUP(Table8[[#This Row],[orderId]],orders[orderID],orders[customerID],"not seen",0)</f>
        <v>RICSU</v>
      </c>
      <c r="J1350">
        <f>_xlfn.XLOOKUP(Table8[[#This Row],[orderId]],orders[orderID],orders[employeeID],"not found",0)</f>
        <v>3</v>
      </c>
      <c r="K1350" t="str">
        <f>_xlfn.XLOOKUP(Table8[[#This Row],[Employee_id]],employees[employeeID],employees[employeeName],"Not found",0)</f>
        <v>Janet Leverling</v>
      </c>
      <c r="L1350" s="1">
        <f>_xlfn.XLOOKUP(Table8[[#This Row],[orderId]],orders[orderID],orders[orderDate],"not found",0)</f>
        <v>41971</v>
      </c>
      <c r="M1350" s="1">
        <f>VLOOKUP(Table8[[#This Row],[orderId]],orders[],6,0)</f>
        <v>41977</v>
      </c>
      <c r="N1350">
        <f>Table8[[#This Row],[Shipped date]]-Table8[[#This Row],[order_date]]</f>
        <v>6</v>
      </c>
    </row>
    <row r="1351" spans="1:14" x14ac:dyDescent="0.35">
      <c r="A1351" s="3">
        <v>10759</v>
      </c>
      <c r="B1351" s="12">
        <v>32</v>
      </c>
      <c r="C1351" s="6">
        <v>32</v>
      </c>
      <c r="D1351" s="9">
        <v>10</v>
      </c>
      <c r="E1351" s="2" t="str">
        <f>_xlfn.XLOOKUP(B1351,products[productID],products[productName],"Not available",0)</f>
        <v>Mascarpone Fabioli</v>
      </c>
      <c r="F1351">
        <f>_xlfn.XLOOKUP(B1351,products[productID],products[categoryID],"Not found",0)</f>
        <v>4</v>
      </c>
      <c r="G1351" t="str">
        <f>_xlfn.XLOOKUP(F1351,categories[categoryID],categories[categoryName],"not found",0)</f>
        <v>Dairy Products</v>
      </c>
      <c r="H1351" s="4">
        <f>Table8[[#This Row],[Unit_price]]*Table8[[#This Row],[Quantity_sold]]</f>
        <v>320</v>
      </c>
      <c r="I1351" t="str">
        <f>_xlfn.XLOOKUP(Table8[[#This Row],[orderId]],orders[orderID],orders[customerID],"not seen",0)</f>
        <v>ANATR</v>
      </c>
      <c r="J1351">
        <f>_xlfn.XLOOKUP(Table8[[#This Row],[orderId]],orders[orderID],orders[employeeID],"not found",0)</f>
        <v>3</v>
      </c>
      <c r="K1351" t="str">
        <f>_xlfn.XLOOKUP(Table8[[#This Row],[Employee_id]],employees[employeeID],employees[employeeName],"Not found",0)</f>
        <v>Janet Leverling</v>
      </c>
      <c r="L1351" s="1">
        <f>_xlfn.XLOOKUP(Table8[[#This Row],[orderId]],orders[orderID],orders[orderDate],"not found",0)</f>
        <v>41971</v>
      </c>
      <c r="M1351" s="1">
        <f>VLOOKUP(Table8[[#This Row],[orderId]],orders[],6,0)</f>
        <v>41985</v>
      </c>
      <c r="N1351">
        <f>Table8[[#This Row],[Shipped date]]-Table8[[#This Row],[order_date]]</f>
        <v>14</v>
      </c>
    </row>
    <row r="1352" spans="1:14" x14ac:dyDescent="0.35">
      <c r="A1352" s="2">
        <v>10760</v>
      </c>
      <c r="B1352" s="11">
        <v>25</v>
      </c>
      <c r="C1352" s="5">
        <v>14</v>
      </c>
      <c r="D1352" s="8">
        <v>12</v>
      </c>
      <c r="E1352" s="2" t="str">
        <f>_xlfn.XLOOKUP(B1352,products[productID],products[productName],"Not available",0)</f>
        <v>NuNuCa Nuß-Nougat-Creme</v>
      </c>
      <c r="F1352">
        <f>_xlfn.XLOOKUP(B1352,products[productID],products[categoryID],"Not found",0)</f>
        <v>3</v>
      </c>
      <c r="G1352" t="str">
        <f>_xlfn.XLOOKUP(F1352,categories[categoryID],categories[categoryName],"not found",0)</f>
        <v>Confections</v>
      </c>
      <c r="H1352" s="4">
        <f>Table8[[#This Row],[Unit_price]]*Table8[[#This Row],[Quantity_sold]]</f>
        <v>168</v>
      </c>
      <c r="I1352" t="str">
        <f>_xlfn.XLOOKUP(Table8[[#This Row],[orderId]],orders[orderID],orders[customerID],"not seen",0)</f>
        <v>MAISD</v>
      </c>
      <c r="J1352">
        <f>_xlfn.XLOOKUP(Table8[[#This Row],[orderId]],orders[orderID],orders[employeeID],"not found",0)</f>
        <v>4</v>
      </c>
      <c r="K1352" t="str">
        <f>_xlfn.XLOOKUP(Table8[[#This Row],[Employee_id]],employees[employeeID],employees[employeeName],"Not found",0)</f>
        <v>Margaret Peacock</v>
      </c>
      <c r="L1352" s="1">
        <f>_xlfn.XLOOKUP(Table8[[#This Row],[orderId]],orders[orderID],orders[orderDate],"not found",0)</f>
        <v>41974</v>
      </c>
      <c r="M1352" s="1">
        <f>VLOOKUP(Table8[[#This Row],[orderId]],orders[],6,0)</f>
        <v>41983</v>
      </c>
      <c r="N1352">
        <f>Table8[[#This Row],[Shipped date]]-Table8[[#This Row],[order_date]]</f>
        <v>9</v>
      </c>
    </row>
    <row r="1353" spans="1:14" x14ac:dyDescent="0.35">
      <c r="A1353" s="3">
        <v>10760</v>
      </c>
      <c r="B1353" s="12">
        <v>27</v>
      </c>
      <c r="C1353" s="6">
        <v>43.9</v>
      </c>
      <c r="D1353" s="9">
        <v>40</v>
      </c>
      <c r="E1353" s="2" t="str">
        <f>_xlfn.XLOOKUP(B1353,products[productID],products[productName],"Not available",0)</f>
        <v>Schoggi Schokolade</v>
      </c>
      <c r="F1353">
        <f>_xlfn.XLOOKUP(B1353,products[productID],products[categoryID],"Not found",0)</f>
        <v>3</v>
      </c>
      <c r="G1353" t="str">
        <f>_xlfn.XLOOKUP(F1353,categories[categoryID],categories[categoryName],"not found",0)</f>
        <v>Confections</v>
      </c>
      <c r="H1353" s="4">
        <f>Table8[[#This Row],[Unit_price]]*Table8[[#This Row],[Quantity_sold]]</f>
        <v>1756</v>
      </c>
      <c r="I1353" t="str">
        <f>_xlfn.XLOOKUP(Table8[[#This Row],[orderId]],orders[orderID],orders[customerID],"not seen",0)</f>
        <v>MAISD</v>
      </c>
      <c r="J1353">
        <f>_xlfn.XLOOKUP(Table8[[#This Row],[orderId]],orders[orderID],orders[employeeID],"not found",0)</f>
        <v>4</v>
      </c>
      <c r="K1353" t="str">
        <f>_xlfn.XLOOKUP(Table8[[#This Row],[Employee_id]],employees[employeeID],employees[employeeName],"Not found",0)</f>
        <v>Margaret Peacock</v>
      </c>
      <c r="L1353" s="1">
        <f>_xlfn.XLOOKUP(Table8[[#This Row],[orderId]],orders[orderID],orders[orderDate],"not found",0)</f>
        <v>41974</v>
      </c>
      <c r="M1353" s="1">
        <f>VLOOKUP(Table8[[#This Row],[orderId]],orders[],6,0)</f>
        <v>41983</v>
      </c>
      <c r="N1353">
        <f>Table8[[#This Row],[Shipped date]]-Table8[[#This Row],[order_date]]</f>
        <v>9</v>
      </c>
    </row>
    <row r="1354" spans="1:14" x14ac:dyDescent="0.35">
      <c r="A1354" s="2">
        <v>10760</v>
      </c>
      <c r="B1354" s="11">
        <v>43</v>
      </c>
      <c r="C1354" s="5">
        <v>46</v>
      </c>
      <c r="D1354" s="8">
        <v>30</v>
      </c>
      <c r="E1354" s="2" t="str">
        <f>_xlfn.XLOOKUP(B1354,products[productID],products[productName],"Not available",0)</f>
        <v>Ipoh Coffee</v>
      </c>
      <c r="F1354">
        <f>_xlfn.XLOOKUP(B1354,products[productID],products[categoryID],"Not found",0)</f>
        <v>1</v>
      </c>
      <c r="G1354" t="str">
        <f>_xlfn.XLOOKUP(F1354,categories[categoryID],categories[categoryName],"not found",0)</f>
        <v>Beverages</v>
      </c>
      <c r="H1354" s="4">
        <f>Table8[[#This Row],[Unit_price]]*Table8[[#This Row],[Quantity_sold]]</f>
        <v>1380</v>
      </c>
      <c r="I1354" t="str">
        <f>_xlfn.XLOOKUP(Table8[[#This Row],[orderId]],orders[orderID],orders[customerID],"not seen",0)</f>
        <v>MAISD</v>
      </c>
      <c r="J1354">
        <f>_xlfn.XLOOKUP(Table8[[#This Row],[orderId]],orders[orderID],orders[employeeID],"not found",0)</f>
        <v>4</v>
      </c>
      <c r="K1354" t="str">
        <f>_xlfn.XLOOKUP(Table8[[#This Row],[Employee_id]],employees[employeeID],employees[employeeName],"Not found",0)</f>
        <v>Margaret Peacock</v>
      </c>
      <c r="L1354" s="1">
        <f>_xlfn.XLOOKUP(Table8[[#This Row],[orderId]],orders[orderID],orders[orderDate],"not found",0)</f>
        <v>41974</v>
      </c>
      <c r="M1354" s="1">
        <f>VLOOKUP(Table8[[#This Row],[orderId]],orders[],6,0)</f>
        <v>41983</v>
      </c>
      <c r="N1354">
        <f>Table8[[#This Row],[Shipped date]]-Table8[[#This Row],[order_date]]</f>
        <v>9</v>
      </c>
    </row>
    <row r="1355" spans="1:14" x14ac:dyDescent="0.35">
      <c r="A1355" s="3">
        <v>10761</v>
      </c>
      <c r="B1355" s="12">
        <v>25</v>
      </c>
      <c r="C1355" s="6">
        <v>14</v>
      </c>
      <c r="D1355" s="9">
        <v>35</v>
      </c>
      <c r="E1355" s="2" t="str">
        <f>_xlfn.XLOOKUP(B1355,products[productID],products[productName],"Not available",0)</f>
        <v>NuNuCa Nuß-Nougat-Creme</v>
      </c>
      <c r="F1355">
        <f>_xlfn.XLOOKUP(B1355,products[productID],products[categoryID],"Not found",0)</f>
        <v>3</v>
      </c>
      <c r="G1355" t="str">
        <f>_xlfn.XLOOKUP(F1355,categories[categoryID],categories[categoryName],"not found",0)</f>
        <v>Confections</v>
      </c>
      <c r="H1355" s="4">
        <f>Table8[[#This Row],[Unit_price]]*Table8[[#This Row],[Quantity_sold]]</f>
        <v>490</v>
      </c>
      <c r="I1355" t="str">
        <f>_xlfn.XLOOKUP(Table8[[#This Row],[orderId]],orders[orderID],orders[customerID],"not seen",0)</f>
        <v>RATTC</v>
      </c>
      <c r="J1355">
        <f>_xlfn.XLOOKUP(Table8[[#This Row],[orderId]],orders[orderID],orders[employeeID],"not found",0)</f>
        <v>5</v>
      </c>
      <c r="K1355" t="str">
        <f>_xlfn.XLOOKUP(Table8[[#This Row],[Employee_id]],employees[employeeID],employees[employeeName],"Not found",0)</f>
        <v>Steven Buchanan</v>
      </c>
      <c r="L1355" s="1">
        <f>_xlfn.XLOOKUP(Table8[[#This Row],[orderId]],orders[orderID],orders[orderDate],"not found",0)</f>
        <v>41975</v>
      </c>
      <c r="M1355" s="1">
        <f>VLOOKUP(Table8[[#This Row],[orderId]],orders[],6,0)</f>
        <v>41981</v>
      </c>
      <c r="N1355">
        <f>Table8[[#This Row],[Shipped date]]-Table8[[#This Row],[order_date]]</f>
        <v>6</v>
      </c>
    </row>
    <row r="1356" spans="1:14" x14ac:dyDescent="0.35">
      <c r="A1356" s="2">
        <v>10761</v>
      </c>
      <c r="B1356" s="11">
        <v>75</v>
      </c>
      <c r="C1356" s="5">
        <v>7.75</v>
      </c>
      <c r="D1356" s="8">
        <v>18</v>
      </c>
      <c r="E1356" s="2" t="str">
        <f>_xlfn.XLOOKUP(B1356,products[productID],products[productName],"Not available",0)</f>
        <v>Rhönbräu Klosterbier</v>
      </c>
      <c r="F1356">
        <f>_xlfn.XLOOKUP(B1356,products[productID],products[categoryID],"Not found",0)</f>
        <v>1</v>
      </c>
      <c r="G1356" t="str">
        <f>_xlfn.XLOOKUP(F1356,categories[categoryID],categories[categoryName],"not found",0)</f>
        <v>Beverages</v>
      </c>
      <c r="H1356" s="4">
        <f>Table8[[#This Row],[Unit_price]]*Table8[[#This Row],[Quantity_sold]]</f>
        <v>139.5</v>
      </c>
      <c r="I1356" t="str">
        <f>_xlfn.XLOOKUP(Table8[[#This Row],[orderId]],orders[orderID],orders[customerID],"not seen",0)</f>
        <v>RATTC</v>
      </c>
      <c r="J1356">
        <f>_xlfn.XLOOKUP(Table8[[#This Row],[orderId]],orders[orderID],orders[employeeID],"not found",0)</f>
        <v>5</v>
      </c>
      <c r="K1356" t="str">
        <f>_xlfn.XLOOKUP(Table8[[#This Row],[Employee_id]],employees[employeeID],employees[employeeName],"Not found",0)</f>
        <v>Steven Buchanan</v>
      </c>
      <c r="L1356" s="1">
        <f>_xlfn.XLOOKUP(Table8[[#This Row],[orderId]],orders[orderID],orders[orderDate],"not found",0)</f>
        <v>41975</v>
      </c>
      <c r="M1356" s="1">
        <f>VLOOKUP(Table8[[#This Row],[orderId]],orders[],6,0)</f>
        <v>41981</v>
      </c>
      <c r="N1356">
        <f>Table8[[#This Row],[Shipped date]]-Table8[[#This Row],[order_date]]</f>
        <v>6</v>
      </c>
    </row>
    <row r="1357" spans="1:14" x14ac:dyDescent="0.35">
      <c r="A1357" s="3">
        <v>10762</v>
      </c>
      <c r="B1357" s="12">
        <v>39</v>
      </c>
      <c r="C1357" s="6">
        <v>18</v>
      </c>
      <c r="D1357" s="9">
        <v>16</v>
      </c>
      <c r="E1357" s="2" t="str">
        <f>_xlfn.XLOOKUP(B1357,products[productID],products[productName],"Not available",0)</f>
        <v>Chartreuse verte</v>
      </c>
      <c r="F1357">
        <f>_xlfn.XLOOKUP(B1357,products[productID],products[categoryID],"Not found",0)</f>
        <v>1</v>
      </c>
      <c r="G1357" t="str">
        <f>_xlfn.XLOOKUP(F1357,categories[categoryID],categories[categoryName],"not found",0)</f>
        <v>Beverages</v>
      </c>
      <c r="H1357" s="4">
        <f>Table8[[#This Row],[Unit_price]]*Table8[[#This Row],[Quantity_sold]]</f>
        <v>288</v>
      </c>
      <c r="I1357" t="str">
        <f>_xlfn.XLOOKUP(Table8[[#This Row],[orderId]],orders[orderID],orders[customerID],"not seen",0)</f>
        <v>FOLKO</v>
      </c>
      <c r="J1357">
        <f>_xlfn.XLOOKUP(Table8[[#This Row],[orderId]],orders[orderID],orders[employeeID],"not found",0)</f>
        <v>3</v>
      </c>
      <c r="K1357" t="str">
        <f>_xlfn.XLOOKUP(Table8[[#This Row],[Employee_id]],employees[employeeID],employees[employeeName],"Not found",0)</f>
        <v>Janet Leverling</v>
      </c>
      <c r="L1357" s="1">
        <f>_xlfn.XLOOKUP(Table8[[#This Row],[orderId]],orders[orderID],orders[orderDate],"not found",0)</f>
        <v>41975</v>
      </c>
      <c r="M1357" s="1">
        <f>VLOOKUP(Table8[[#This Row],[orderId]],orders[],6,0)</f>
        <v>41982</v>
      </c>
      <c r="N1357">
        <f>Table8[[#This Row],[Shipped date]]-Table8[[#This Row],[order_date]]</f>
        <v>7</v>
      </c>
    </row>
    <row r="1358" spans="1:14" x14ac:dyDescent="0.35">
      <c r="A1358" s="2">
        <v>10762</v>
      </c>
      <c r="B1358" s="11">
        <v>47</v>
      </c>
      <c r="C1358" s="5">
        <v>9.5</v>
      </c>
      <c r="D1358" s="8">
        <v>30</v>
      </c>
      <c r="E1358" s="2" t="str">
        <f>_xlfn.XLOOKUP(B1358,products[productID],products[productName],"Not available",0)</f>
        <v>Zaanse koeken</v>
      </c>
      <c r="F1358">
        <f>_xlfn.XLOOKUP(B1358,products[productID],products[categoryID],"Not found",0)</f>
        <v>3</v>
      </c>
      <c r="G1358" t="str">
        <f>_xlfn.XLOOKUP(F1358,categories[categoryID],categories[categoryName],"not found",0)</f>
        <v>Confections</v>
      </c>
      <c r="H1358" s="4">
        <f>Table8[[#This Row],[Unit_price]]*Table8[[#This Row],[Quantity_sold]]</f>
        <v>285</v>
      </c>
      <c r="I1358" t="str">
        <f>_xlfn.XLOOKUP(Table8[[#This Row],[orderId]],orders[orderID],orders[customerID],"not seen",0)</f>
        <v>FOLKO</v>
      </c>
      <c r="J1358">
        <f>_xlfn.XLOOKUP(Table8[[#This Row],[orderId]],orders[orderID],orders[employeeID],"not found",0)</f>
        <v>3</v>
      </c>
      <c r="K1358" t="str">
        <f>_xlfn.XLOOKUP(Table8[[#This Row],[Employee_id]],employees[employeeID],employees[employeeName],"Not found",0)</f>
        <v>Janet Leverling</v>
      </c>
      <c r="L1358" s="1">
        <f>_xlfn.XLOOKUP(Table8[[#This Row],[orderId]],orders[orderID],orders[orderDate],"not found",0)</f>
        <v>41975</v>
      </c>
      <c r="M1358" s="1">
        <f>VLOOKUP(Table8[[#This Row],[orderId]],orders[],6,0)</f>
        <v>41982</v>
      </c>
      <c r="N1358">
        <f>Table8[[#This Row],[Shipped date]]-Table8[[#This Row],[order_date]]</f>
        <v>7</v>
      </c>
    </row>
    <row r="1359" spans="1:14" x14ac:dyDescent="0.35">
      <c r="A1359" s="3">
        <v>10762</v>
      </c>
      <c r="B1359" s="12">
        <v>51</v>
      </c>
      <c r="C1359" s="6">
        <v>53</v>
      </c>
      <c r="D1359" s="9">
        <v>28</v>
      </c>
      <c r="E1359" s="2" t="str">
        <f>_xlfn.XLOOKUP(B1359,products[productID],products[productName],"Not available",0)</f>
        <v>Manjimup Dried Apples</v>
      </c>
      <c r="F1359">
        <f>_xlfn.XLOOKUP(B1359,products[productID],products[categoryID],"Not found",0)</f>
        <v>7</v>
      </c>
      <c r="G1359" t="str">
        <f>_xlfn.XLOOKUP(F1359,categories[categoryID],categories[categoryName],"not found",0)</f>
        <v>Produce</v>
      </c>
      <c r="H1359" s="4">
        <f>Table8[[#This Row],[Unit_price]]*Table8[[#This Row],[Quantity_sold]]</f>
        <v>1484</v>
      </c>
      <c r="I1359" t="str">
        <f>_xlfn.XLOOKUP(Table8[[#This Row],[orderId]],orders[orderID],orders[customerID],"not seen",0)</f>
        <v>FOLKO</v>
      </c>
      <c r="J1359">
        <f>_xlfn.XLOOKUP(Table8[[#This Row],[orderId]],orders[orderID],orders[employeeID],"not found",0)</f>
        <v>3</v>
      </c>
      <c r="K1359" t="str">
        <f>_xlfn.XLOOKUP(Table8[[#This Row],[Employee_id]],employees[employeeID],employees[employeeName],"Not found",0)</f>
        <v>Janet Leverling</v>
      </c>
      <c r="L1359" s="1">
        <f>_xlfn.XLOOKUP(Table8[[#This Row],[orderId]],orders[orderID],orders[orderDate],"not found",0)</f>
        <v>41975</v>
      </c>
      <c r="M1359" s="1">
        <f>VLOOKUP(Table8[[#This Row],[orderId]],orders[],6,0)</f>
        <v>41982</v>
      </c>
      <c r="N1359">
        <f>Table8[[#This Row],[Shipped date]]-Table8[[#This Row],[order_date]]</f>
        <v>7</v>
      </c>
    </row>
    <row r="1360" spans="1:14" x14ac:dyDescent="0.35">
      <c r="A1360" s="2">
        <v>10762</v>
      </c>
      <c r="B1360" s="11">
        <v>56</v>
      </c>
      <c r="C1360" s="5">
        <v>38</v>
      </c>
      <c r="D1360" s="8">
        <v>60</v>
      </c>
      <c r="E1360" s="2" t="str">
        <f>_xlfn.XLOOKUP(B1360,products[productID],products[productName],"Not available",0)</f>
        <v>Gnocchi di nonna Alice</v>
      </c>
      <c r="F1360">
        <f>_xlfn.XLOOKUP(B1360,products[productID],products[categoryID],"Not found",0)</f>
        <v>5</v>
      </c>
      <c r="G1360" t="str">
        <f>_xlfn.XLOOKUP(F1360,categories[categoryID],categories[categoryName],"not found",0)</f>
        <v>Grains &amp; Cereals</v>
      </c>
      <c r="H1360" s="4">
        <f>Table8[[#This Row],[Unit_price]]*Table8[[#This Row],[Quantity_sold]]</f>
        <v>2280</v>
      </c>
      <c r="I1360" t="str">
        <f>_xlfn.XLOOKUP(Table8[[#This Row],[orderId]],orders[orderID],orders[customerID],"not seen",0)</f>
        <v>FOLKO</v>
      </c>
      <c r="J1360">
        <f>_xlfn.XLOOKUP(Table8[[#This Row],[orderId]],orders[orderID],orders[employeeID],"not found",0)</f>
        <v>3</v>
      </c>
      <c r="K1360" t="str">
        <f>_xlfn.XLOOKUP(Table8[[#This Row],[Employee_id]],employees[employeeID],employees[employeeName],"Not found",0)</f>
        <v>Janet Leverling</v>
      </c>
      <c r="L1360" s="1">
        <f>_xlfn.XLOOKUP(Table8[[#This Row],[orderId]],orders[orderID],orders[orderDate],"not found",0)</f>
        <v>41975</v>
      </c>
      <c r="M1360" s="1">
        <f>VLOOKUP(Table8[[#This Row],[orderId]],orders[],6,0)</f>
        <v>41982</v>
      </c>
      <c r="N1360">
        <f>Table8[[#This Row],[Shipped date]]-Table8[[#This Row],[order_date]]</f>
        <v>7</v>
      </c>
    </row>
    <row r="1361" spans="1:14" x14ac:dyDescent="0.35">
      <c r="A1361" s="3">
        <v>10763</v>
      </c>
      <c r="B1361" s="12">
        <v>21</v>
      </c>
      <c r="C1361" s="6">
        <v>10</v>
      </c>
      <c r="D1361" s="9">
        <v>40</v>
      </c>
      <c r="E1361" s="2" t="str">
        <f>_xlfn.XLOOKUP(B1361,products[productID],products[productName],"Not available",0)</f>
        <v>Sir Rodney's Scones</v>
      </c>
      <c r="F1361">
        <f>_xlfn.XLOOKUP(B1361,products[productID],products[categoryID],"Not found",0)</f>
        <v>3</v>
      </c>
      <c r="G1361" t="str">
        <f>_xlfn.XLOOKUP(F1361,categories[categoryID],categories[categoryName],"not found",0)</f>
        <v>Confections</v>
      </c>
      <c r="H1361" s="4">
        <f>Table8[[#This Row],[Unit_price]]*Table8[[#This Row],[Quantity_sold]]</f>
        <v>400</v>
      </c>
      <c r="I1361" t="str">
        <f>_xlfn.XLOOKUP(Table8[[#This Row],[orderId]],orders[orderID],orders[customerID],"not seen",0)</f>
        <v>FOLIG</v>
      </c>
      <c r="J1361">
        <f>_xlfn.XLOOKUP(Table8[[#This Row],[orderId]],orders[orderID],orders[employeeID],"not found",0)</f>
        <v>3</v>
      </c>
      <c r="K1361" t="str">
        <f>_xlfn.XLOOKUP(Table8[[#This Row],[Employee_id]],employees[employeeID],employees[employeeName],"Not found",0)</f>
        <v>Janet Leverling</v>
      </c>
      <c r="L1361" s="1">
        <f>_xlfn.XLOOKUP(Table8[[#This Row],[orderId]],orders[orderID],orders[orderDate],"not found",0)</f>
        <v>41976</v>
      </c>
      <c r="M1361" s="1">
        <f>VLOOKUP(Table8[[#This Row],[orderId]],orders[],6,0)</f>
        <v>41981</v>
      </c>
      <c r="N1361">
        <f>Table8[[#This Row],[Shipped date]]-Table8[[#This Row],[order_date]]</f>
        <v>5</v>
      </c>
    </row>
    <row r="1362" spans="1:14" x14ac:dyDescent="0.35">
      <c r="A1362" s="2">
        <v>10763</v>
      </c>
      <c r="B1362" s="11">
        <v>22</v>
      </c>
      <c r="C1362" s="5">
        <v>21</v>
      </c>
      <c r="D1362" s="8">
        <v>6</v>
      </c>
      <c r="E1362" s="2" t="str">
        <f>_xlfn.XLOOKUP(B1362,products[productID],products[productName],"Not available",0)</f>
        <v>Gustaf's Knackebröd</v>
      </c>
      <c r="F1362">
        <f>_xlfn.XLOOKUP(B1362,products[productID],products[categoryID],"Not found",0)</f>
        <v>5</v>
      </c>
      <c r="G1362" t="str">
        <f>_xlfn.XLOOKUP(F1362,categories[categoryID],categories[categoryName],"not found",0)</f>
        <v>Grains &amp; Cereals</v>
      </c>
      <c r="H1362" s="4">
        <f>Table8[[#This Row],[Unit_price]]*Table8[[#This Row],[Quantity_sold]]</f>
        <v>126</v>
      </c>
      <c r="I1362" t="str">
        <f>_xlfn.XLOOKUP(Table8[[#This Row],[orderId]],orders[orderID],orders[customerID],"not seen",0)</f>
        <v>FOLIG</v>
      </c>
      <c r="J1362">
        <f>_xlfn.XLOOKUP(Table8[[#This Row],[orderId]],orders[orderID],orders[employeeID],"not found",0)</f>
        <v>3</v>
      </c>
      <c r="K1362" t="str">
        <f>_xlfn.XLOOKUP(Table8[[#This Row],[Employee_id]],employees[employeeID],employees[employeeName],"Not found",0)</f>
        <v>Janet Leverling</v>
      </c>
      <c r="L1362" s="1">
        <f>_xlfn.XLOOKUP(Table8[[#This Row],[orderId]],orders[orderID],orders[orderDate],"not found",0)</f>
        <v>41976</v>
      </c>
      <c r="M1362" s="1">
        <f>VLOOKUP(Table8[[#This Row],[orderId]],orders[],6,0)</f>
        <v>41981</v>
      </c>
      <c r="N1362">
        <f>Table8[[#This Row],[Shipped date]]-Table8[[#This Row],[order_date]]</f>
        <v>5</v>
      </c>
    </row>
    <row r="1363" spans="1:14" x14ac:dyDescent="0.35">
      <c r="A1363" s="3">
        <v>10763</v>
      </c>
      <c r="B1363" s="12">
        <v>24</v>
      </c>
      <c r="C1363" s="6">
        <v>4.5</v>
      </c>
      <c r="D1363" s="9">
        <v>20</v>
      </c>
      <c r="E1363" s="2" t="str">
        <f>_xlfn.XLOOKUP(B1363,products[productID],products[productName],"Not available",0)</f>
        <v>Guarana Fantastica</v>
      </c>
      <c r="F1363">
        <f>_xlfn.XLOOKUP(B1363,products[productID],products[categoryID],"Not found",0)</f>
        <v>1</v>
      </c>
      <c r="G1363" t="str">
        <f>_xlfn.XLOOKUP(F1363,categories[categoryID],categories[categoryName],"not found",0)</f>
        <v>Beverages</v>
      </c>
      <c r="H1363" s="4">
        <f>Table8[[#This Row],[Unit_price]]*Table8[[#This Row],[Quantity_sold]]</f>
        <v>90</v>
      </c>
      <c r="I1363" t="str">
        <f>_xlfn.XLOOKUP(Table8[[#This Row],[orderId]],orders[orderID],orders[customerID],"not seen",0)</f>
        <v>FOLIG</v>
      </c>
      <c r="J1363">
        <f>_xlfn.XLOOKUP(Table8[[#This Row],[orderId]],orders[orderID],orders[employeeID],"not found",0)</f>
        <v>3</v>
      </c>
      <c r="K1363" t="str">
        <f>_xlfn.XLOOKUP(Table8[[#This Row],[Employee_id]],employees[employeeID],employees[employeeName],"Not found",0)</f>
        <v>Janet Leverling</v>
      </c>
      <c r="L1363" s="1">
        <f>_xlfn.XLOOKUP(Table8[[#This Row],[orderId]],orders[orderID],orders[orderDate],"not found",0)</f>
        <v>41976</v>
      </c>
      <c r="M1363" s="1">
        <f>VLOOKUP(Table8[[#This Row],[orderId]],orders[],6,0)</f>
        <v>41981</v>
      </c>
      <c r="N1363">
        <f>Table8[[#This Row],[Shipped date]]-Table8[[#This Row],[order_date]]</f>
        <v>5</v>
      </c>
    </row>
    <row r="1364" spans="1:14" x14ac:dyDescent="0.35">
      <c r="A1364" s="2">
        <v>10764</v>
      </c>
      <c r="B1364" s="11">
        <v>3</v>
      </c>
      <c r="C1364" s="5">
        <v>10</v>
      </c>
      <c r="D1364" s="8">
        <v>20</v>
      </c>
      <c r="E1364" s="2" t="str">
        <f>_xlfn.XLOOKUP(B1364,products[productID],products[productName],"Not available",0)</f>
        <v>Aniseed Syrup</v>
      </c>
      <c r="F1364">
        <f>_xlfn.XLOOKUP(B1364,products[productID],products[categoryID],"Not found",0)</f>
        <v>2</v>
      </c>
      <c r="G1364" t="str">
        <f>_xlfn.XLOOKUP(F1364,categories[categoryID],categories[categoryName],"not found",0)</f>
        <v>Condiments</v>
      </c>
      <c r="H1364" s="4">
        <f>Table8[[#This Row],[Unit_price]]*Table8[[#This Row],[Quantity_sold]]</f>
        <v>200</v>
      </c>
      <c r="I1364" t="str">
        <f>_xlfn.XLOOKUP(Table8[[#This Row],[orderId]],orders[orderID],orders[customerID],"not seen",0)</f>
        <v>ERNSH</v>
      </c>
      <c r="J1364">
        <f>_xlfn.XLOOKUP(Table8[[#This Row],[orderId]],orders[orderID],orders[employeeID],"not found",0)</f>
        <v>6</v>
      </c>
      <c r="K1364" t="str">
        <f>_xlfn.XLOOKUP(Table8[[#This Row],[Employee_id]],employees[employeeID],employees[employeeName],"Not found",0)</f>
        <v>Michael Suyama</v>
      </c>
      <c r="L1364" s="1">
        <f>_xlfn.XLOOKUP(Table8[[#This Row],[orderId]],orders[orderID],orders[orderDate],"not found",0)</f>
        <v>41976</v>
      </c>
      <c r="M1364" s="1">
        <f>VLOOKUP(Table8[[#This Row],[orderId]],orders[],6,0)</f>
        <v>41981</v>
      </c>
      <c r="N1364">
        <f>Table8[[#This Row],[Shipped date]]-Table8[[#This Row],[order_date]]</f>
        <v>5</v>
      </c>
    </row>
    <row r="1365" spans="1:14" x14ac:dyDescent="0.35">
      <c r="A1365" s="3">
        <v>10764</v>
      </c>
      <c r="B1365" s="12">
        <v>39</v>
      </c>
      <c r="C1365" s="6">
        <v>18</v>
      </c>
      <c r="D1365" s="9">
        <v>130</v>
      </c>
      <c r="E1365" s="2" t="str">
        <f>_xlfn.XLOOKUP(B1365,products[productID],products[productName],"Not available",0)</f>
        <v>Chartreuse verte</v>
      </c>
      <c r="F1365">
        <f>_xlfn.XLOOKUP(B1365,products[productID],products[categoryID],"Not found",0)</f>
        <v>1</v>
      </c>
      <c r="G1365" t="str">
        <f>_xlfn.XLOOKUP(F1365,categories[categoryID],categories[categoryName],"not found",0)</f>
        <v>Beverages</v>
      </c>
      <c r="H1365" s="4">
        <f>Table8[[#This Row],[Unit_price]]*Table8[[#This Row],[Quantity_sold]]</f>
        <v>2340</v>
      </c>
      <c r="I1365" t="str">
        <f>_xlfn.XLOOKUP(Table8[[#This Row],[orderId]],orders[orderID],orders[customerID],"not seen",0)</f>
        <v>ERNSH</v>
      </c>
      <c r="J1365">
        <f>_xlfn.XLOOKUP(Table8[[#This Row],[orderId]],orders[orderID],orders[employeeID],"not found",0)</f>
        <v>6</v>
      </c>
      <c r="K1365" t="str">
        <f>_xlfn.XLOOKUP(Table8[[#This Row],[Employee_id]],employees[employeeID],employees[employeeName],"Not found",0)</f>
        <v>Michael Suyama</v>
      </c>
      <c r="L1365" s="1">
        <f>_xlfn.XLOOKUP(Table8[[#This Row],[orderId]],orders[orderID],orders[orderDate],"not found",0)</f>
        <v>41976</v>
      </c>
      <c r="M1365" s="1">
        <f>VLOOKUP(Table8[[#This Row],[orderId]],orders[],6,0)</f>
        <v>41981</v>
      </c>
      <c r="N1365">
        <f>Table8[[#This Row],[Shipped date]]-Table8[[#This Row],[order_date]]</f>
        <v>5</v>
      </c>
    </row>
    <row r="1366" spans="1:14" x14ac:dyDescent="0.35">
      <c r="A1366" s="2">
        <v>10765</v>
      </c>
      <c r="B1366" s="11">
        <v>65</v>
      </c>
      <c r="C1366" s="5">
        <v>21.05</v>
      </c>
      <c r="D1366" s="8">
        <v>80</v>
      </c>
      <c r="E1366" s="2" t="str">
        <f>_xlfn.XLOOKUP(B1366,products[productID],products[productName],"Not available",0)</f>
        <v>Louisiana Fiery Hot Pepper Sauce</v>
      </c>
      <c r="F1366">
        <f>_xlfn.XLOOKUP(B1366,products[productID],products[categoryID],"Not found",0)</f>
        <v>2</v>
      </c>
      <c r="G1366" t="str">
        <f>_xlfn.XLOOKUP(F1366,categories[categoryID],categories[categoryName],"not found",0)</f>
        <v>Condiments</v>
      </c>
      <c r="H1366" s="4">
        <f>Table8[[#This Row],[Unit_price]]*Table8[[#This Row],[Quantity_sold]]</f>
        <v>1684</v>
      </c>
      <c r="I1366" t="str">
        <f>_xlfn.XLOOKUP(Table8[[#This Row],[orderId]],orders[orderID],orders[customerID],"not seen",0)</f>
        <v>QUICK</v>
      </c>
      <c r="J1366">
        <f>_xlfn.XLOOKUP(Table8[[#This Row],[orderId]],orders[orderID],orders[employeeID],"not found",0)</f>
        <v>3</v>
      </c>
      <c r="K1366" t="str">
        <f>_xlfn.XLOOKUP(Table8[[#This Row],[Employee_id]],employees[employeeID],employees[employeeName],"Not found",0)</f>
        <v>Janet Leverling</v>
      </c>
      <c r="L1366" s="1">
        <f>_xlfn.XLOOKUP(Table8[[#This Row],[orderId]],orders[orderID],orders[orderDate],"not found",0)</f>
        <v>41977</v>
      </c>
      <c r="M1366" s="1">
        <f>VLOOKUP(Table8[[#This Row],[orderId]],orders[],6,0)</f>
        <v>41982</v>
      </c>
      <c r="N1366">
        <f>Table8[[#This Row],[Shipped date]]-Table8[[#This Row],[order_date]]</f>
        <v>5</v>
      </c>
    </row>
    <row r="1367" spans="1:14" x14ac:dyDescent="0.35">
      <c r="A1367" s="3">
        <v>10766</v>
      </c>
      <c r="B1367" s="12">
        <v>2</v>
      </c>
      <c r="C1367" s="6">
        <v>19</v>
      </c>
      <c r="D1367" s="9">
        <v>40</v>
      </c>
      <c r="E1367" s="2" t="str">
        <f>_xlfn.XLOOKUP(B1367,products[productID],products[productName],"Not available",0)</f>
        <v>Chang</v>
      </c>
      <c r="F1367">
        <f>_xlfn.XLOOKUP(B1367,products[productID],products[categoryID],"Not found",0)</f>
        <v>1</v>
      </c>
      <c r="G1367" t="str">
        <f>_xlfn.XLOOKUP(F1367,categories[categoryID],categories[categoryName],"not found",0)</f>
        <v>Beverages</v>
      </c>
      <c r="H1367" s="4">
        <f>Table8[[#This Row],[Unit_price]]*Table8[[#This Row],[Quantity_sold]]</f>
        <v>760</v>
      </c>
      <c r="I1367" t="str">
        <f>_xlfn.XLOOKUP(Table8[[#This Row],[orderId]],orders[orderID],orders[customerID],"not seen",0)</f>
        <v>OTTIK</v>
      </c>
      <c r="J1367">
        <f>_xlfn.XLOOKUP(Table8[[#This Row],[orderId]],orders[orderID],orders[employeeID],"not found",0)</f>
        <v>4</v>
      </c>
      <c r="K1367" t="str">
        <f>_xlfn.XLOOKUP(Table8[[#This Row],[Employee_id]],employees[employeeID],employees[employeeName],"Not found",0)</f>
        <v>Margaret Peacock</v>
      </c>
      <c r="L1367" s="1">
        <f>_xlfn.XLOOKUP(Table8[[#This Row],[orderId]],orders[orderID],orders[orderDate],"not found",0)</f>
        <v>41978</v>
      </c>
      <c r="M1367" s="1">
        <f>VLOOKUP(Table8[[#This Row],[orderId]],orders[],6,0)</f>
        <v>41982</v>
      </c>
      <c r="N1367">
        <f>Table8[[#This Row],[Shipped date]]-Table8[[#This Row],[order_date]]</f>
        <v>4</v>
      </c>
    </row>
    <row r="1368" spans="1:14" x14ac:dyDescent="0.35">
      <c r="A1368" s="2">
        <v>10766</v>
      </c>
      <c r="B1368" s="11">
        <v>7</v>
      </c>
      <c r="C1368" s="5">
        <v>30</v>
      </c>
      <c r="D1368" s="8">
        <v>35</v>
      </c>
      <c r="E1368" s="2" t="str">
        <f>_xlfn.XLOOKUP(B1368,products[productID],products[productName],"Not available",0)</f>
        <v>Uncle Bob's Organic Dried Pears</v>
      </c>
      <c r="F1368">
        <f>_xlfn.XLOOKUP(B1368,products[productID],products[categoryID],"Not found",0)</f>
        <v>7</v>
      </c>
      <c r="G1368" t="str">
        <f>_xlfn.XLOOKUP(F1368,categories[categoryID],categories[categoryName],"not found",0)</f>
        <v>Produce</v>
      </c>
      <c r="H1368" s="4">
        <f>Table8[[#This Row],[Unit_price]]*Table8[[#This Row],[Quantity_sold]]</f>
        <v>1050</v>
      </c>
      <c r="I1368" t="str">
        <f>_xlfn.XLOOKUP(Table8[[#This Row],[orderId]],orders[orderID],orders[customerID],"not seen",0)</f>
        <v>OTTIK</v>
      </c>
      <c r="J1368">
        <f>_xlfn.XLOOKUP(Table8[[#This Row],[orderId]],orders[orderID],orders[employeeID],"not found",0)</f>
        <v>4</v>
      </c>
      <c r="K1368" t="str">
        <f>_xlfn.XLOOKUP(Table8[[#This Row],[Employee_id]],employees[employeeID],employees[employeeName],"Not found",0)</f>
        <v>Margaret Peacock</v>
      </c>
      <c r="L1368" s="1">
        <f>_xlfn.XLOOKUP(Table8[[#This Row],[orderId]],orders[orderID],orders[orderDate],"not found",0)</f>
        <v>41978</v>
      </c>
      <c r="M1368" s="1">
        <f>VLOOKUP(Table8[[#This Row],[orderId]],orders[],6,0)</f>
        <v>41982</v>
      </c>
      <c r="N1368">
        <f>Table8[[#This Row],[Shipped date]]-Table8[[#This Row],[order_date]]</f>
        <v>4</v>
      </c>
    </row>
    <row r="1369" spans="1:14" x14ac:dyDescent="0.35">
      <c r="A1369" s="3">
        <v>10766</v>
      </c>
      <c r="B1369" s="12">
        <v>68</v>
      </c>
      <c r="C1369" s="6">
        <v>12.5</v>
      </c>
      <c r="D1369" s="9">
        <v>40</v>
      </c>
      <c r="E1369" s="2" t="str">
        <f>_xlfn.XLOOKUP(B1369,products[productID],products[productName],"Not available",0)</f>
        <v>Scottish Longbreads</v>
      </c>
      <c r="F1369">
        <f>_xlfn.XLOOKUP(B1369,products[productID],products[categoryID],"Not found",0)</f>
        <v>3</v>
      </c>
      <c r="G1369" t="str">
        <f>_xlfn.XLOOKUP(F1369,categories[categoryID],categories[categoryName],"not found",0)</f>
        <v>Confections</v>
      </c>
      <c r="H1369" s="4">
        <f>Table8[[#This Row],[Unit_price]]*Table8[[#This Row],[Quantity_sold]]</f>
        <v>500</v>
      </c>
      <c r="I1369" t="str">
        <f>_xlfn.XLOOKUP(Table8[[#This Row],[orderId]],orders[orderID],orders[customerID],"not seen",0)</f>
        <v>OTTIK</v>
      </c>
      <c r="J1369">
        <f>_xlfn.XLOOKUP(Table8[[#This Row],[orderId]],orders[orderID],orders[employeeID],"not found",0)</f>
        <v>4</v>
      </c>
      <c r="K1369" t="str">
        <f>_xlfn.XLOOKUP(Table8[[#This Row],[Employee_id]],employees[employeeID],employees[employeeName],"Not found",0)</f>
        <v>Margaret Peacock</v>
      </c>
      <c r="L1369" s="1">
        <f>_xlfn.XLOOKUP(Table8[[#This Row],[orderId]],orders[orderID],orders[orderDate],"not found",0)</f>
        <v>41978</v>
      </c>
      <c r="M1369" s="1">
        <f>VLOOKUP(Table8[[#This Row],[orderId]],orders[],6,0)</f>
        <v>41982</v>
      </c>
      <c r="N1369">
        <f>Table8[[#This Row],[Shipped date]]-Table8[[#This Row],[order_date]]</f>
        <v>4</v>
      </c>
    </row>
    <row r="1370" spans="1:14" x14ac:dyDescent="0.35">
      <c r="A1370" s="2">
        <v>10767</v>
      </c>
      <c r="B1370" s="11">
        <v>42</v>
      </c>
      <c r="C1370" s="5">
        <v>14</v>
      </c>
      <c r="D1370" s="8">
        <v>2</v>
      </c>
      <c r="E1370" s="2" t="str">
        <f>_xlfn.XLOOKUP(B1370,products[productID],products[productName],"Not available",0)</f>
        <v>Singaporean Hokkien Fried Mee</v>
      </c>
      <c r="F1370">
        <f>_xlfn.XLOOKUP(B1370,products[productID],products[categoryID],"Not found",0)</f>
        <v>5</v>
      </c>
      <c r="G1370" t="str">
        <f>_xlfn.XLOOKUP(F1370,categories[categoryID],categories[categoryName],"not found",0)</f>
        <v>Grains &amp; Cereals</v>
      </c>
      <c r="H1370" s="4">
        <f>Table8[[#This Row],[Unit_price]]*Table8[[#This Row],[Quantity_sold]]</f>
        <v>28</v>
      </c>
      <c r="I1370" t="str">
        <f>_xlfn.XLOOKUP(Table8[[#This Row],[orderId]],orders[orderID],orders[customerID],"not seen",0)</f>
        <v>SUPRD</v>
      </c>
      <c r="J1370">
        <f>_xlfn.XLOOKUP(Table8[[#This Row],[orderId]],orders[orderID],orders[employeeID],"not found",0)</f>
        <v>4</v>
      </c>
      <c r="K1370" t="str">
        <f>_xlfn.XLOOKUP(Table8[[#This Row],[Employee_id]],employees[employeeID],employees[employeeName],"Not found",0)</f>
        <v>Margaret Peacock</v>
      </c>
      <c r="L1370" s="1">
        <f>_xlfn.XLOOKUP(Table8[[#This Row],[orderId]],orders[orderID],orders[orderDate],"not found",0)</f>
        <v>41978</v>
      </c>
      <c r="M1370" s="1">
        <f>VLOOKUP(Table8[[#This Row],[orderId]],orders[],6,0)</f>
        <v>41988</v>
      </c>
      <c r="N1370">
        <f>Table8[[#This Row],[Shipped date]]-Table8[[#This Row],[order_date]]</f>
        <v>10</v>
      </c>
    </row>
    <row r="1371" spans="1:14" x14ac:dyDescent="0.35">
      <c r="A1371" s="3">
        <v>10768</v>
      </c>
      <c r="B1371" s="12">
        <v>22</v>
      </c>
      <c r="C1371" s="6">
        <v>21</v>
      </c>
      <c r="D1371" s="9">
        <v>4</v>
      </c>
      <c r="E1371" s="2" t="str">
        <f>_xlfn.XLOOKUP(B1371,products[productID],products[productName],"Not available",0)</f>
        <v>Gustaf's Knackebröd</v>
      </c>
      <c r="F1371">
        <f>_xlfn.XLOOKUP(B1371,products[productID],products[categoryID],"Not found",0)</f>
        <v>5</v>
      </c>
      <c r="G1371" t="str">
        <f>_xlfn.XLOOKUP(F1371,categories[categoryID],categories[categoryName],"not found",0)</f>
        <v>Grains &amp; Cereals</v>
      </c>
      <c r="H1371" s="4">
        <f>Table8[[#This Row],[Unit_price]]*Table8[[#This Row],[Quantity_sold]]</f>
        <v>84</v>
      </c>
      <c r="I1371" t="str">
        <f>_xlfn.XLOOKUP(Table8[[#This Row],[orderId]],orders[orderID],orders[customerID],"not seen",0)</f>
        <v>AROUT</v>
      </c>
      <c r="J1371">
        <f>_xlfn.XLOOKUP(Table8[[#This Row],[orderId]],orders[orderID],orders[employeeID],"not found",0)</f>
        <v>3</v>
      </c>
      <c r="K1371" t="str">
        <f>_xlfn.XLOOKUP(Table8[[#This Row],[Employee_id]],employees[employeeID],employees[employeeName],"Not found",0)</f>
        <v>Janet Leverling</v>
      </c>
      <c r="L1371" s="1">
        <f>_xlfn.XLOOKUP(Table8[[#This Row],[orderId]],orders[orderID],orders[orderDate],"not found",0)</f>
        <v>41981</v>
      </c>
      <c r="M1371" s="1">
        <f>VLOOKUP(Table8[[#This Row],[orderId]],orders[],6,0)</f>
        <v>41988</v>
      </c>
      <c r="N1371">
        <f>Table8[[#This Row],[Shipped date]]-Table8[[#This Row],[order_date]]</f>
        <v>7</v>
      </c>
    </row>
    <row r="1372" spans="1:14" x14ac:dyDescent="0.35">
      <c r="A1372" s="2">
        <v>10768</v>
      </c>
      <c r="B1372" s="11">
        <v>31</v>
      </c>
      <c r="C1372" s="5">
        <v>12.5</v>
      </c>
      <c r="D1372" s="8">
        <v>50</v>
      </c>
      <c r="E1372" s="2" t="str">
        <f>_xlfn.XLOOKUP(B1372,products[productID],products[productName],"Not available",0)</f>
        <v>Gorgonzola Telino</v>
      </c>
      <c r="F1372">
        <f>_xlfn.XLOOKUP(B1372,products[productID],products[categoryID],"Not found",0)</f>
        <v>4</v>
      </c>
      <c r="G1372" t="str">
        <f>_xlfn.XLOOKUP(F1372,categories[categoryID],categories[categoryName],"not found",0)</f>
        <v>Dairy Products</v>
      </c>
      <c r="H1372" s="4">
        <f>Table8[[#This Row],[Unit_price]]*Table8[[#This Row],[Quantity_sold]]</f>
        <v>625</v>
      </c>
      <c r="I1372" t="str">
        <f>_xlfn.XLOOKUP(Table8[[#This Row],[orderId]],orders[orderID],orders[customerID],"not seen",0)</f>
        <v>AROUT</v>
      </c>
      <c r="J1372">
        <f>_xlfn.XLOOKUP(Table8[[#This Row],[orderId]],orders[orderID],orders[employeeID],"not found",0)</f>
        <v>3</v>
      </c>
      <c r="K1372" t="str">
        <f>_xlfn.XLOOKUP(Table8[[#This Row],[Employee_id]],employees[employeeID],employees[employeeName],"Not found",0)</f>
        <v>Janet Leverling</v>
      </c>
      <c r="L1372" s="1">
        <f>_xlfn.XLOOKUP(Table8[[#This Row],[orderId]],orders[orderID],orders[orderDate],"not found",0)</f>
        <v>41981</v>
      </c>
      <c r="M1372" s="1">
        <f>VLOOKUP(Table8[[#This Row],[orderId]],orders[],6,0)</f>
        <v>41988</v>
      </c>
      <c r="N1372">
        <f>Table8[[#This Row],[Shipped date]]-Table8[[#This Row],[order_date]]</f>
        <v>7</v>
      </c>
    </row>
    <row r="1373" spans="1:14" x14ac:dyDescent="0.35">
      <c r="A1373" s="3">
        <v>10768</v>
      </c>
      <c r="B1373" s="12">
        <v>60</v>
      </c>
      <c r="C1373" s="6">
        <v>34</v>
      </c>
      <c r="D1373" s="9">
        <v>15</v>
      </c>
      <c r="E1373" s="2" t="str">
        <f>_xlfn.XLOOKUP(B1373,products[productID],products[productName],"Not available",0)</f>
        <v>Camembert Pierrot</v>
      </c>
      <c r="F1373">
        <f>_xlfn.XLOOKUP(B1373,products[productID],products[categoryID],"Not found",0)</f>
        <v>4</v>
      </c>
      <c r="G1373" t="str">
        <f>_xlfn.XLOOKUP(F1373,categories[categoryID],categories[categoryName],"not found",0)</f>
        <v>Dairy Products</v>
      </c>
      <c r="H1373" s="4">
        <f>Table8[[#This Row],[Unit_price]]*Table8[[#This Row],[Quantity_sold]]</f>
        <v>510</v>
      </c>
      <c r="I1373" t="str">
        <f>_xlfn.XLOOKUP(Table8[[#This Row],[orderId]],orders[orderID],orders[customerID],"not seen",0)</f>
        <v>AROUT</v>
      </c>
      <c r="J1373">
        <f>_xlfn.XLOOKUP(Table8[[#This Row],[orderId]],orders[orderID],orders[employeeID],"not found",0)</f>
        <v>3</v>
      </c>
      <c r="K1373" t="str">
        <f>_xlfn.XLOOKUP(Table8[[#This Row],[Employee_id]],employees[employeeID],employees[employeeName],"Not found",0)</f>
        <v>Janet Leverling</v>
      </c>
      <c r="L1373" s="1">
        <f>_xlfn.XLOOKUP(Table8[[#This Row],[orderId]],orders[orderID],orders[orderDate],"not found",0)</f>
        <v>41981</v>
      </c>
      <c r="M1373" s="1">
        <f>VLOOKUP(Table8[[#This Row],[orderId]],orders[],6,0)</f>
        <v>41988</v>
      </c>
      <c r="N1373">
        <f>Table8[[#This Row],[Shipped date]]-Table8[[#This Row],[order_date]]</f>
        <v>7</v>
      </c>
    </row>
    <row r="1374" spans="1:14" x14ac:dyDescent="0.35">
      <c r="A1374" s="2">
        <v>10768</v>
      </c>
      <c r="B1374" s="11">
        <v>71</v>
      </c>
      <c r="C1374" s="5">
        <v>21.5</v>
      </c>
      <c r="D1374" s="8">
        <v>12</v>
      </c>
      <c r="E1374" s="2" t="str">
        <f>_xlfn.XLOOKUP(B1374,products[productID],products[productName],"Not available",0)</f>
        <v>Flotemysost</v>
      </c>
      <c r="F1374">
        <f>_xlfn.XLOOKUP(B1374,products[productID],products[categoryID],"Not found",0)</f>
        <v>4</v>
      </c>
      <c r="G1374" t="str">
        <f>_xlfn.XLOOKUP(F1374,categories[categoryID],categories[categoryName],"not found",0)</f>
        <v>Dairy Products</v>
      </c>
      <c r="H1374" s="4">
        <f>Table8[[#This Row],[Unit_price]]*Table8[[#This Row],[Quantity_sold]]</f>
        <v>258</v>
      </c>
      <c r="I1374" t="str">
        <f>_xlfn.XLOOKUP(Table8[[#This Row],[orderId]],orders[orderID],orders[customerID],"not seen",0)</f>
        <v>AROUT</v>
      </c>
      <c r="J1374">
        <f>_xlfn.XLOOKUP(Table8[[#This Row],[orderId]],orders[orderID],orders[employeeID],"not found",0)</f>
        <v>3</v>
      </c>
      <c r="K1374" t="str">
        <f>_xlfn.XLOOKUP(Table8[[#This Row],[Employee_id]],employees[employeeID],employees[employeeName],"Not found",0)</f>
        <v>Janet Leverling</v>
      </c>
      <c r="L1374" s="1">
        <f>_xlfn.XLOOKUP(Table8[[#This Row],[orderId]],orders[orderID],orders[orderDate],"not found",0)</f>
        <v>41981</v>
      </c>
      <c r="M1374" s="1">
        <f>VLOOKUP(Table8[[#This Row],[orderId]],orders[],6,0)</f>
        <v>41988</v>
      </c>
      <c r="N1374">
        <f>Table8[[#This Row],[Shipped date]]-Table8[[#This Row],[order_date]]</f>
        <v>7</v>
      </c>
    </row>
    <row r="1375" spans="1:14" x14ac:dyDescent="0.35">
      <c r="A1375" s="3">
        <v>10769</v>
      </c>
      <c r="B1375" s="12">
        <v>41</v>
      </c>
      <c r="C1375" s="6">
        <v>9.65</v>
      </c>
      <c r="D1375" s="9">
        <v>30</v>
      </c>
      <c r="E1375" s="2" t="str">
        <f>_xlfn.XLOOKUP(B1375,products[productID],products[productName],"Not available",0)</f>
        <v>Jack's New England Clam Chowder</v>
      </c>
      <c r="F1375">
        <f>_xlfn.XLOOKUP(B1375,products[productID],products[categoryID],"Not found",0)</f>
        <v>8</v>
      </c>
      <c r="G1375" t="str">
        <f>_xlfn.XLOOKUP(F1375,categories[categoryID],categories[categoryName],"not found",0)</f>
        <v>Seafood</v>
      </c>
      <c r="H1375" s="4">
        <f>Table8[[#This Row],[Unit_price]]*Table8[[#This Row],[Quantity_sold]]</f>
        <v>289.5</v>
      </c>
      <c r="I1375" t="str">
        <f>_xlfn.XLOOKUP(Table8[[#This Row],[orderId]],orders[orderID],orders[customerID],"not seen",0)</f>
        <v>VAFFE</v>
      </c>
      <c r="J1375">
        <f>_xlfn.XLOOKUP(Table8[[#This Row],[orderId]],orders[orderID],orders[employeeID],"not found",0)</f>
        <v>3</v>
      </c>
      <c r="K1375" t="str">
        <f>_xlfn.XLOOKUP(Table8[[#This Row],[Employee_id]],employees[employeeID],employees[employeeName],"Not found",0)</f>
        <v>Janet Leverling</v>
      </c>
      <c r="L1375" s="1">
        <f>_xlfn.XLOOKUP(Table8[[#This Row],[orderId]],orders[orderID],orders[orderDate],"not found",0)</f>
        <v>41981</v>
      </c>
      <c r="M1375" s="1">
        <f>VLOOKUP(Table8[[#This Row],[orderId]],orders[],6,0)</f>
        <v>41985</v>
      </c>
      <c r="N1375">
        <f>Table8[[#This Row],[Shipped date]]-Table8[[#This Row],[order_date]]</f>
        <v>4</v>
      </c>
    </row>
    <row r="1376" spans="1:14" x14ac:dyDescent="0.35">
      <c r="A1376" s="2">
        <v>10769</v>
      </c>
      <c r="B1376" s="11">
        <v>52</v>
      </c>
      <c r="C1376" s="5">
        <v>7</v>
      </c>
      <c r="D1376" s="8">
        <v>15</v>
      </c>
      <c r="E1376" s="2" t="str">
        <f>_xlfn.XLOOKUP(B1376,products[productID],products[productName],"Not available",0)</f>
        <v>Filo Mix</v>
      </c>
      <c r="F1376">
        <f>_xlfn.XLOOKUP(B1376,products[productID],products[categoryID],"Not found",0)</f>
        <v>5</v>
      </c>
      <c r="G1376" t="str">
        <f>_xlfn.XLOOKUP(F1376,categories[categoryID],categories[categoryName],"not found",0)</f>
        <v>Grains &amp; Cereals</v>
      </c>
      <c r="H1376" s="4">
        <f>Table8[[#This Row],[Unit_price]]*Table8[[#This Row],[Quantity_sold]]</f>
        <v>105</v>
      </c>
      <c r="I1376" t="str">
        <f>_xlfn.XLOOKUP(Table8[[#This Row],[orderId]],orders[orderID],orders[customerID],"not seen",0)</f>
        <v>VAFFE</v>
      </c>
      <c r="J1376">
        <f>_xlfn.XLOOKUP(Table8[[#This Row],[orderId]],orders[orderID],orders[employeeID],"not found",0)</f>
        <v>3</v>
      </c>
      <c r="K1376" t="str">
        <f>_xlfn.XLOOKUP(Table8[[#This Row],[Employee_id]],employees[employeeID],employees[employeeName],"Not found",0)</f>
        <v>Janet Leverling</v>
      </c>
      <c r="L1376" s="1">
        <f>_xlfn.XLOOKUP(Table8[[#This Row],[orderId]],orders[orderID],orders[orderDate],"not found",0)</f>
        <v>41981</v>
      </c>
      <c r="M1376" s="1">
        <f>VLOOKUP(Table8[[#This Row],[orderId]],orders[],6,0)</f>
        <v>41985</v>
      </c>
      <c r="N1376">
        <f>Table8[[#This Row],[Shipped date]]-Table8[[#This Row],[order_date]]</f>
        <v>4</v>
      </c>
    </row>
    <row r="1377" spans="1:14" x14ac:dyDescent="0.35">
      <c r="A1377" s="3">
        <v>10769</v>
      </c>
      <c r="B1377" s="12">
        <v>61</v>
      </c>
      <c r="C1377" s="6">
        <v>28.5</v>
      </c>
      <c r="D1377" s="9">
        <v>20</v>
      </c>
      <c r="E1377" s="2" t="str">
        <f>_xlfn.XLOOKUP(B1377,products[productID],products[productName],"Not available",0)</f>
        <v>Sirop d'érable</v>
      </c>
      <c r="F1377">
        <f>_xlfn.XLOOKUP(B1377,products[productID],products[categoryID],"Not found",0)</f>
        <v>2</v>
      </c>
      <c r="G1377" t="str">
        <f>_xlfn.XLOOKUP(F1377,categories[categoryID],categories[categoryName],"not found",0)</f>
        <v>Condiments</v>
      </c>
      <c r="H1377" s="4">
        <f>Table8[[#This Row],[Unit_price]]*Table8[[#This Row],[Quantity_sold]]</f>
        <v>570</v>
      </c>
      <c r="I1377" t="str">
        <f>_xlfn.XLOOKUP(Table8[[#This Row],[orderId]],orders[orderID],orders[customerID],"not seen",0)</f>
        <v>VAFFE</v>
      </c>
      <c r="J1377">
        <f>_xlfn.XLOOKUP(Table8[[#This Row],[orderId]],orders[orderID],orders[employeeID],"not found",0)</f>
        <v>3</v>
      </c>
      <c r="K1377" t="str">
        <f>_xlfn.XLOOKUP(Table8[[#This Row],[Employee_id]],employees[employeeID],employees[employeeName],"Not found",0)</f>
        <v>Janet Leverling</v>
      </c>
      <c r="L1377" s="1">
        <f>_xlfn.XLOOKUP(Table8[[#This Row],[orderId]],orders[orderID],orders[orderDate],"not found",0)</f>
        <v>41981</v>
      </c>
      <c r="M1377" s="1">
        <f>VLOOKUP(Table8[[#This Row],[orderId]],orders[],6,0)</f>
        <v>41985</v>
      </c>
      <c r="N1377">
        <f>Table8[[#This Row],[Shipped date]]-Table8[[#This Row],[order_date]]</f>
        <v>4</v>
      </c>
    </row>
    <row r="1378" spans="1:14" x14ac:dyDescent="0.35">
      <c r="A1378" s="2">
        <v>10769</v>
      </c>
      <c r="B1378" s="11">
        <v>62</v>
      </c>
      <c r="C1378" s="5">
        <v>49.3</v>
      </c>
      <c r="D1378" s="8">
        <v>15</v>
      </c>
      <c r="E1378" s="2" t="str">
        <f>_xlfn.XLOOKUP(B1378,products[productID],products[productName],"Not available",0)</f>
        <v>Tarte au sucre</v>
      </c>
      <c r="F1378">
        <f>_xlfn.XLOOKUP(B1378,products[productID],products[categoryID],"Not found",0)</f>
        <v>3</v>
      </c>
      <c r="G1378" t="str">
        <f>_xlfn.XLOOKUP(F1378,categories[categoryID],categories[categoryName],"not found",0)</f>
        <v>Confections</v>
      </c>
      <c r="H1378" s="4">
        <f>Table8[[#This Row],[Unit_price]]*Table8[[#This Row],[Quantity_sold]]</f>
        <v>739.5</v>
      </c>
      <c r="I1378" t="str">
        <f>_xlfn.XLOOKUP(Table8[[#This Row],[orderId]],orders[orderID],orders[customerID],"not seen",0)</f>
        <v>VAFFE</v>
      </c>
      <c r="J1378">
        <f>_xlfn.XLOOKUP(Table8[[#This Row],[orderId]],orders[orderID],orders[employeeID],"not found",0)</f>
        <v>3</v>
      </c>
      <c r="K1378" t="str">
        <f>_xlfn.XLOOKUP(Table8[[#This Row],[Employee_id]],employees[employeeID],employees[employeeName],"Not found",0)</f>
        <v>Janet Leverling</v>
      </c>
      <c r="L1378" s="1">
        <f>_xlfn.XLOOKUP(Table8[[#This Row],[orderId]],orders[orderID],orders[orderDate],"not found",0)</f>
        <v>41981</v>
      </c>
      <c r="M1378" s="1">
        <f>VLOOKUP(Table8[[#This Row],[orderId]],orders[],6,0)</f>
        <v>41985</v>
      </c>
      <c r="N1378">
        <f>Table8[[#This Row],[Shipped date]]-Table8[[#This Row],[order_date]]</f>
        <v>4</v>
      </c>
    </row>
    <row r="1379" spans="1:14" x14ac:dyDescent="0.35">
      <c r="A1379" s="3">
        <v>10770</v>
      </c>
      <c r="B1379" s="12">
        <v>11</v>
      </c>
      <c r="C1379" s="6">
        <v>21</v>
      </c>
      <c r="D1379" s="9">
        <v>15</v>
      </c>
      <c r="E1379" s="2" t="str">
        <f>_xlfn.XLOOKUP(B1379,products[productID],products[productName],"Not available",0)</f>
        <v>Queso Cabrales</v>
      </c>
      <c r="F1379">
        <f>_xlfn.XLOOKUP(B1379,products[productID],products[categoryID],"Not found",0)</f>
        <v>4</v>
      </c>
      <c r="G1379" t="str">
        <f>_xlfn.XLOOKUP(F1379,categories[categoryID],categories[categoryName],"not found",0)</f>
        <v>Dairy Products</v>
      </c>
      <c r="H1379" s="4">
        <f>Table8[[#This Row],[Unit_price]]*Table8[[#This Row],[Quantity_sold]]</f>
        <v>315</v>
      </c>
      <c r="I1379" t="str">
        <f>_xlfn.XLOOKUP(Table8[[#This Row],[orderId]],orders[orderID],orders[customerID],"not seen",0)</f>
        <v>HANAR</v>
      </c>
      <c r="J1379">
        <f>_xlfn.XLOOKUP(Table8[[#This Row],[orderId]],orders[orderID],orders[employeeID],"not found",0)</f>
        <v>8</v>
      </c>
      <c r="K1379" t="str">
        <f>_xlfn.XLOOKUP(Table8[[#This Row],[Employee_id]],employees[employeeID],employees[employeeName],"Not found",0)</f>
        <v>Laura Callahan</v>
      </c>
      <c r="L1379" s="1">
        <f>_xlfn.XLOOKUP(Table8[[#This Row],[orderId]],orders[orderID],orders[orderDate],"not found",0)</f>
        <v>41982</v>
      </c>
      <c r="M1379" s="1">
        <f>VLOOKUP(Table8[[#This Row],[orderId]],orders[],6,0)</f>
        <v>41990</v>
      </c>
      <c r="N1379">
        <f>Table8[[#This Row],[Shipped date]]-Table8[[#This Row],[order_date]]</f>
        <v>8</v>
      </c>
    </row>
    <row r="1380" spans="1:14" x14ac:dyDescent="0.35">
      <c r="A1380" s="2">
        <v>10771</v>
      </c>
      <c r="B1380" s="11">
        <v>71</v>
      </c>
      <c r="C1380" s="5">
        <v>21.5</v>
      </c>
      <c r="D1380" s="8">
        <v>16</v>
      </c>
      <c r="E1380" s="2" t="str">
        <f>_xlfn.XLOOKUP(B1380,products[productID],products[productName],"Not available",0)</f>
        <v>Flotemysost</v>
      </c>
      <c r="F1380">
        <f>_xlfn.XLOOKUP(B1380,products[productID],products[categoryID],"Not found",0)</f>
        <v>4</v>
      </c>
      <c r="G1380" t="str">
        <f>_xlfn.XLOOKUP(F1380,categories[categoryID],categories[categoryName],"not found",0)</f>
        <v>Dairy Products</v>
      </c>
      <c r="H1380" s="4">
        <f>Table8[[#This Row],[Unit_price]]*Table8[[#This Row],[Quantity_sold]]</f>
        <v>344</v>
      </c>
      <c r="I1380" t="str">
        <f>_xlfn.XLOOKUP(Table8[[#This Row],[orderId]],orders[orderID],orders[customerID],"not seen",0)</f>
        <v>ERNSH</v>
      </c>
      <c r="J1380">
        <f>_xlfn.XLOOKUP(Table8[[#This Row],[orderId]],orders[orderID],orders[employeeID],"not found",0)</f>
        <v>9</v>
      </c>
      <c r="K1380" t="str">
        <f>_xlfn.XLOOKUP(Table8[[#This Row],[Employee_id]],employees[employeeID],employees[employeeName],"Not found",0)</f>
        <v>Anne Dodsworth</v>
      </c>
      <c r="L1380" s="1">
        <f>_xlfn.XLOOKUP(Table8[[#This Row],[orderId]],orders[orderID],orders[orderDate],"not found",0)</f>
        <v>41983</v>
      </c>
      <c r="M1380" s="1">
        <f>VLOOKUP(Table8[[#This Row],[orderId]],orders[],6,0)</f>
        <v>42006</v>
      </c>
      <c r="N1380">
        <f>Table8[[#This Row],[Shipped date]]-Table8[[#This Row],[order_date]]</f>
        <v>23</v>
      </c>
    </row>
    <row r="1381" spans="1:14" x14ac:dyDescent="0.35">
      <c r="A1381" s="3">
        <v>10772</v>
      </c>
      <c r="B1381" s="12">
        <v>29</v>
      </c>
      <c r="C1381" s="6">
        <v>123.79</v>
      </c>
      <c r="D1381" s="9">
        <v>18</v>
      </c>
      <c r="E1381" s="2" t="str">
        <f>_xlfn.XLOOKUP(B1381,products[productID],products[productName],"Not available",0)</f>
        <v>Thüringer Rostbratwurst</v>
      </c>
      <c r="F1381">
        <f>_xlfn.XLOOKUP(B1381,products[productID],products[categoryID],"Not found",0)</f>
        <v>6</v>
      </c>
      <c r="G1381" t="str">
        <f>_xlfn.XLOOKUP(F1381,categories[categoryID],categories[categoryName],"not found",0)</f>
        <v>Meat &amp; Poultry</v>
      </c>
      <c r="H1381" s="4">
        <f>Table8[[#This Row],[Unit_price]]*Table8[[#This Row],[Quantity_sold]]</f>
        <v>2228.2200000000003</v>
      </c>
      <c r="I1381" t="str">
        <f>_xlfn.XLOOKUP(Table8[[#This Row],[orderId]],orders[orderID],orders[customerID],"not seen",0)</f>
        <v>LEHMS</v>
      </c>
      <c r="J1381">
        <f>_xlfn.XLOOKUP(Table8[[#This Row],[orderId]],orders[orderID],orders[employeeID],"not found",0)</f>
        <v>3</v>
      </c>
      <c r="K1381" t="str">
        <f>_xlfn.XLOOKUP(Table8[[#This Row],[Employee_id]],employees[employeeID],employees[employeeName],"Not found",0)</f>
        <v>Janet Leverling</v>
      </c>
      <c r="L1381" s="1">
        <f>_xlfn.XLOOKUP(Table8[[#This Row],[orderId]],orders[orderID],orders[orderDate],"not found",0)</f>
        <v>41983</v>
      </c>
      <c r="M1381" s="1">
        <f>VLOOKUP(Table8[[#This Row],[orderId]],orders[],6,0)</f>
        <v>41992</v>
      </c>
      <c r="N1381">
        <f>Table8[[#This Row],[Shipped date]]-Table8[[#This Row],[order_date]]</f>
        <v>9</v>
      </c>
    </row>
    <row r="1382" spans="1:14" x14ac:dyDescent="0.35">
      <c r="A1382" s="2">
        <v>10772</v>
      </c>
      <c r="B1382" s="11">
        <v>59</v>
      </c>
      <c r="C1382" s="5">
        <v>55</v>
      </c>
      <c r="D1382" s="8">
        <v>25</v>
      </c>
      <c r="E1382" s="2" t="str">
        <f>_xlfn.XLOOKUP(B1382,products[productID],products[productName],"Not available",0)</f>
        <v>Raclette Courdavault</v>
      </c>
      <c r="F1382">
        <f>_xlfn.XLOOKUP(B1382,products[productID],products[categoryID],"Not found",0)</f>
        <v>4</v>
      </c>
      <c r="G1382" t="str">
        <f>_xlfn.XLOOKUP(F1382,categories[categoryID],categories[categoryName],"not found",0)</f>
        <v>Dairy Products</v>
      </c>
      <c r="H1382" s="4">
        <f>Table8[[#This Row],[Unit_price]]*Table8[[#This Row],[Quantity_sold]]</f>
        <v>1375</v>
      </c>
      <c r="I1382" t="str">
        <f>_xlfn.XLOOKUP(Table8[[#This Row],[orderId]],orders[orderID],orders[customerID],"not seen",0)</f>
        <v>LEHMS</v>
      </c>
      <c r="J1382">
        <f>_xlfn.XLOOKUP(Table8[[#This Row],[orderId]],orders[orderID],orders[employeeID],"not found",0)</f>
        <v>3</v>
      </c>
      <c r="K1382" t="str">
        <f>_xlfn.XLOOKUP(Table8[[#This Row],[Employee_id]],employees[employeeID],employees[employeeName],"Not found",0)</f>
        <v>Janet Leverling</v>
      </c>
      <c r="L1382" s="1">
        <f>_xlfn.XLOOKUP(Table8[[#This Row],[orderId]],orders[orderID],orders[orderDate],"not found",0)</f>
        <v>41983</v>
      </c>
      <c r="M1382" s="1">
        <f>VLOOKUP(Table8[[#This Row],[orderId]],orders[],6,0)</f>
        <v>41992</v>
      </c>
      <c r="N1382">
        <f>Table8[[#This Row],[Shipped date]]-Table8[[#This Row],[order_date]]</f>
        <v>9</v>
      </c>
    </row>
    <row r="1383" spans="1:14" x14ac:dyDescent="0.35">
      <c r="A1383" s="3">
        <v>10773</v>
      </c>
      <c r="B1383" s="12">
        <v>17</v>
      </c>
      <c r="C1383" s="6">
        <v>39</v>
      </c>
      <c r="D1383" s="9">
        <v>33</v>
      </c>
      <c r="E1383" s="2" t="str">
        <f>_xlfn.XLOOKUP(B1383,products[productID],products[productName],"Not available",0)</f>
        <v>Alice Mutton</v>
      </c>
      <c r="F1383">
        <f>_xlfn.XLOOKUP(B1383,products[productID],products[categoryID],"Not found",0)</f>
        <v>6</v>
      </c>
      <c r="G1383" t="str">
        <f>_xlfn.XLOOKUP(F1383,categories[categoryID],categories[categoryName],"not found",0)</f>
        <v>Meat &amp; Poultry</v>
      </c>
      <c r="H1383" s="4">
        <f>Table8[[#This Row],[Unit_price]]*Table8[[#This Row],[Quantity_sold]]</f>
        <v>1287</v>
      </c>
      <c r="I1383" t="str">
        <f>_xlfn.XLOOKUP(Table8[[#This Row],[orderId]],orders[orderID],orders[customerID],"not seen",0)</f>
        <v>ERNSH</v>
      </c>
      <c r="J1383">
        <f>_xlfn.XLOOKUP(Table8[[#This Row],[orderId]],orders[orderID],orders[employeeID],"not found",0)</f>
        <v>1</v>
      </c>
      <c r="K1383" t="str">
        <f>_xlfn.XLOOKUP(Table8[[#This Row],[Employee_id]],employees[employeeID],employees[employeeName],"Not found",0)</f>
        <v>Nancy Davolio</v>
      </c>
      <c r="L1383" s="1">
        <f>_xlfn.XLOOKUP(Table8[[#This Row],[orderId]],orders[orderID],orders[orderDate],"not found",0)</f>
        <v>41984</v>
      </c>
      <c r="M1383" s="1">
        <f>VLOOKUP(Table8[[#This Row],[orderId]],orders[],6,0)</f>
        <v>41989</v>
      </c>
      <c r="N1383">
        <f>Table8[[#This Row],[Shipped date]]-Table8[[#This Row],[order_date]]</f>
        <v>5</v>
      </c>
    </row>
    <row r="1384" spans="1:14" x14ac:dyDescent="0.35">
      <c r="A1384" s="2">
        <v>10773</v>
      </c>
      <c r="B1384" s="11">
        <v>31</v>
      </c>
      <c r="C1384" s="5">
        <v>12.5</v>
      </c>
      <c r="D1384" s="8">
        <v>70</v>
      </c>
      <c r="E1384" s="2" t="str">
        <f>_xlfn.XLOOKUP(B1384,products[productID],products[productName],"Not available",0)</f>
        <v>Gorgonzola Telino</v>
      </c>
      <c r="F1384">
        <f>_xlfn.XLOOKUP(B1384,products[productID],products[categoryID],"Not found",0)</f>
        <v>4</v>
      </c>
      <c r="G1384" t="str">
        <f>_xlfn.XLOOKUP(F1384,categories[categoryID],categories[categoryName],"not found",0)</f>
        <v>Dairy Products</v>
      </c>
      <c r="H1384" s="4">
        <f>Table8[[#This Row],[Unit_price]]*Table8[[#This Row],[Quantity_sold]]</f>
        <v>875</v>
      </c>
      <c r="I1384" t="str">
        <f>_xlfn.XLOOKUP(Table8[[#This Row],[orderId]],orders[orderID],orders[customerID],"not seen",0)</f>
        <v>ERNSH</v>
      </c>
      <c r="J1384">
        <f>_xlfn.XLOOKUP(Table8[[#This Row],[orderId]],orders[orderID],orders[employeeID],"not found",0)</f>
        <v>1</v>
      </c>
      <c r="K1384" t="str">
        <f>_xlfn.XLOOKUP(Table8[[#This Row],[Employee_id]],employees[employeeID],employees[employeeName],"Not found",0)</f>
        <v>Nancy Davolio</v>
      </c>
      <c r="L1384" s="1">
        <f>_xlfn.XLOOKUP(Table8[[#This Row],[orderId]],orders[orderID],orders[orderDate],"not found",0)</f>
        <v>41984</v>
      </c>
      <c r="M1384" s="1">
        <f>VLOOKUP(Table8[[#This Row],[orderId]],orders[],6,0)</f>
        <v>41989</v>
      </c>
      <c r="N1384">
        <f>Table8[[#This Row],[Shipped date]]-Table8[[#This Row],[order_date]]</f>
        <v>5</v>
      </c>
    </row>
    <row r="1385" spans="1:14" x14ac:dyDescent="0.35">
      <c r="A1385" s="3">
        <v>10773</v>
      </c>
      <c r="B1385" s="12">
        <v>75</v>
      </c>
      <c r="C1385" s="6">
        <v>7.75</v>
      </c>
      <c r="D1385" s="9">
        <v>7</v>
      </c>
      <c r="E1385" s="2" t="str">
        <f>_xlfn.XLOOKUP(B1385,products[productID],products[productName],"Not available",0)</f>
        <v>Rhönbräu Klosterbier</v>
      </c>
      <c r="F1385">
        <f>_xlfn.XLOOKUP(B1385,products[productID],products[categoryID],"Not found",0)</f>
        <v>1</v>
      </c>
      <c r="G1385" t="str">
        <f>_xlfn.XLOOKUP(F1385,categories[categoryID],categories[categoryName],"not found",0)</f>
        <v>Beverages</v>
      </c>
      <c r="H1385" s="4">
        <f>Table8[[#This Row],[Unit_price]]*Table8[[#This Row],[Quantity_sold]]</f>
        <v>54.25</v>
      </c>
      <c r="I1385" t="str">
        <f>_xlfn.XLOOKUP(Table8[[#This Row],[orderId]],orders[orderID],orders[customerID],"not seen",0)</f>
        <v>ERNSH</v>
      </c>
      <c r="J1385">
        <f>_xlfn.XLOOKUP(Table8[[#This Row],[orderId]],orders[orderID],orders[employeeID],"not found",0)</f>
        <v>1</v>
      </c>
      <c r="K1385" t="str">
        <f>_xlfn.XLOOKUP(Table8[[#This Row],[Employee_id]],employees[employeeID],employees[employeeName],"Not found",0)</f>
        <v>Nancy Davolio</v>
      </c>
      <c r="L1385" s="1">
        <f>_xlfn.XLOOKUP(Table8[[#This Row],[orderId]],orders[orderID],orders[orderDate],"not found",0)</f>
        <v>41984</v>
      </c>
      <c r="M1385" s="1">
        <f>VLOOKUP(Table8[[#This Row],[orderId]],orders[],6,0)</f>
        <v>41989</v>
      </c>
      <c r="N1385">
        <f>Table8[[#This Row],[Shipped date]]-Table8[[#This Row],[order_date]]</f>
        <v>5</v>
      </c>
    </row>
    <row r="1386" spans="1:14" x14ac:dyDescent="0.35">
      <c r="A1386" s="2">
        <v>10774</v>
      </c>
      <c r="B1386" s="11">
        <v>31</v>
      </c>
      <c r="C1386" s="5">
        <v>12.5</v>
      </c>
      <c r="D1386" s="8">
        <v>2</v>
      </c>
      <c r="E1386" s="2" t="str">
        <f>_xlfn.XLOOKUP(B1386,products[productID],products[productName],"Not available",0)</f>
        <v>Gorgonzola Telino</v>
      </c>
      <c r="F1386">
        <f>_xlfn.XLOOKUP(B1386,products[productID],products[categoryID],"Not found",0)</f>
        <v>4</v>
      </c>
      <c r="G1386" t="str">
        <f>_xlfn.XLOOKUP(F1386,categories[categoryID],categories[categoryName],"not found",0)</f>
        <v>Dairy Products</v>
      </c>
      <c r="H1386" s="4">
        <f>Table8[[#This Row],[Unit_price]]*Table8[[#This Row],[Quantity_sold]]</f>
        <v>25</v>
      </c>
      <c r="I1386" t="str">
        <f>_xlfn.XLOOKUP(Table8[[#This Row],[orderId]],orders[orderID],orders[customerID],"not seen",0)</f>
        <v>FOLKO</v>
      </c>
      <c r="J1386">
        <f>_xlfn.XLOOKUP(Table8[[#This Row],[orderId]],orders[orderID],orders[employeeID],"not found",0)</f>
        <v>4</v>
      </c>
      <c r="K1386" t="str">
        <f>_xlfn.XLOOKUP(Table8[[#This Row],[Employee_id]],employees[employeeID],employees[employeeName],"Not found",0)</f>
        <v>Margaret Peacock</v>
      </c>
      <c r="L1386" s="1">
        <f>_xlfn.XLOOKUP(Table8[[#This Row],[orderId]],orders[orderID],orders[orderDate],"not found",0)</f>
        <v>41984</v>
      </c>
      <c r="M1386" s="1">
        <f>VLOOKUP(Table8[[#This Row],[orderId]],orders[],6,0)</f>
        <v>41985</v>
      </c>
      <c r="N1386">
        <f>Table8[[#This Row],[Shipped date]]-Table8[[#This Row],[order_date]]</f>
        <v>1</v>
      </c>
    </row>
    <row r="1387" spans="1:14" x14ac:dyDescent="0.35">
      <c r="A1387" s="3">
        <v>10774</v>
      </c>
      <c r="B1387" s="12">
        <v>66</v>
      </c>
      <c r="C1387" s="6">
        <v>17</v>
      </c>
      <c r="D1387" s="9">
        <v>50</v>
      </c>
      <c r="E1387" s="2" t="str">
        <f>_xlfn.XLOOKUP(B1387,products[productID],products[productName],"Not available",0)</f>
        <v>Louisiana Hot Spiced Okra</v>
      </c>
      <c r="F1387">
        <f>_xlfn.XLOOKUP(B1387,products[productID],products[categoryID],"Not found",0)</f>
        <v>2</v>
      </c>
      <c r="G1387" t="str">
        <f>_xlfn.XLOOKUP(F1387,categories[categoryID],categories[categoryName],"not found",0)</f>
        <v>Condiments</v>
      </c>
      <c r="H1387" s="4">
        <f>Table8[[#This Row],[Unit_price]]*Table8[[#This Row],[Quantity_sold]]</f>
        <v>850</v>
      </c>
      <c r="I1387" t="str">
        <f>_xlfn.XLOOKUP(Table8[[#This Row],[orderId]],orders[orderID],orders[customerID],"not seen",0)</f>
        <v>FOLKO</v>
      </c>
      <c r="J1387">
        <f>_xlfn.XLOOKUP(Table8[[#This Row],[orderId]],orders[orderID],orders[employeeID],"not found",0)</f>
        <v>4</v>
      </c>
      <c r="K1387" t="str">
        <f>_xlfn.XLOOKUP(Table8[[#This Row],[Employee_id]],employees[employeeID],employees[employeeName],"Not found",0)</f>
        <v>Margaret Peacock</v>
      </c>
      <c r="L1387" s="1">
        <f>_xlfn.XLOOKUP(Table8[[#This Row],[orderId]],orders[orderID],orders[orderDate],"not found",0)</f>
        <v>41984</v>
      </c>
      <c r="M1387" s="1">
        <f>VLOOKUP(Table8[[#This Row],[orderId]],orders[],6,0)</f>
        <v>41985</v>
      </c>
      <c r="N1387">
        <f>Table8[[#This Row],[Shipped date]]-Table8[[#This Row],[order_date]]</f>
        <v>1</v>
      </c>
    </row>
    <row r="1388" spans="1:14" x14ac:dyDescent="0.35">
      <c r="A1388" s="2">
        <v>10775</v>
      </c>
      <c r="B1388" s="11">
        <v>10</v>
      </c>
      <c r="C1388" s="5">
        <v>31</v>
      </c>
      <c r="D1388" s="8">
        <v>6</v>
      </c>
      <c r="E1388" s="2" t="str">
        <f>_xlfn.XLOOKUP(B1388,products[productID],products[productName],"Not available",0)</f>
        <v>Ikura</v>
      </c>
      <c r="F1388">
        <f>_xlfn.XLOOKUP(B1388,products[productID],products[categoryID],"Not found",0)</f>
        <v>8</v>
      </c>
      <c r="G1388" t="str">
        <f>_xlfn.XLOOKUP(F1388,categories[categoryID],categories[categoryName],"not found",0)</f>
        <v>Seafood</v>
      </c>
      <c r="H1388" s="4">
        <f>Table8[[#This Row],[Unit_price]]*Table8[[#This Row],[Quantity_sold]]</f>
        <v>186</v>
      </c>
      <c r="I1388" t="str">
        <f>_xlfn.XLOOKUP(Table8[[#This Row],[orderId]],orders[orderID],orders[customerID],"not seen",0)</f>
        <v>THECR</v>
      </c>
      <c r="J1388">
        <f>_xlfn.XLOOKUP(Table8[[#This Row],[orderId]],orders[orderID],orders[employeeID],"not found",0)</f>
        <v>7</v>
      </c>
      <c r="K1388" t="str">
        <f>_xlfn.XLOOKUP(Table8[[#This Row],[Employee_id]],employees[employeeID],employees[employeeName],"Not found",0)</f>
        <v>Robert King</v>
      </c>
      <c r="L1388" s="1">
        <f>_xlfn.XLOOKUP(Table8[[#This Row],[orderId]],orders[orderID],orders[orderDate],"not found",0)</f>
        <v>41985</v>
      </c>
      <c r="M1388" s="1">
        <f>VLOOKUP(Table8[[#This Row],[orderId]],orders[],6,0)</f>
        <v>41999</v>
      </c>
      <c r="N1388">
        <f>Table8[[#This Row],[Shipped date]]-Table8[[#This Row],[order_date]]</f>
        <v>14</v>
      </c>
    </row>
    <row r="1389" spans="1:14" x14ac:dyDescent="0.35">
      <c r="A1389" s="3">
        <v>10775</v>
      </c>
      <c r="B1389" s="12">
        <v>67</v>
      </c>
      <c r="C1389" s="6">
        <v>14</v>
      </c>
      <c r="D1389" s="9">
        <v>3</v>
      </c>
      <c r="E1389" s="2" t="str">
        <f>_xlfn.XLOOKUP(B1389,products[productID],products[productName],"Not available",0)</f>
        <v>Laughing Lumberjack Lager</v>
      </c>
      <c r="F1389">
        <f>_xlfn.XLOOKUP(B1389,products[productID],products[categoryID],"Not found",0)</f>
        <v>1</v>
      </c>
      <c r="G1389" t="str">
        <f>_xlfn.XLOOKUP(F1389,categories[categoryID],categories[categoryName],"not found",0)</f>
        <v>Beverages</v>
      </c>
      <c r="H1389" s="4">
        <f>Table8[[#This Row],[Unit_price]]*Table8[[#This Row],[Quantity_sold]]</f>
        <v>42</v>
      </c>
      <c r="I1389" t="str">
        <f>_xlfn.XLOOKUP(Table8[[#This Row],[orderId]],orders[orderID],orders[customerID],"not seen",0)</f>
        <v>THECR</v>
      </c>
      <c r="J1389">
        <f>_xlfn.XLOOKUP(Table8[[#This Row],[orderId]],orders[orderID],orders[employeeID],"not found",0)</f>
        <v>7</v>
      </c>
      <c r="K1389" t="str">
        <f>_xlfn.XLOOKUP(Table8[[#This Row],[Employee_id]],employees[employeeID],employees[employeeName],"Not found",0)</f>
        <v>Robert King</v>
      </c>
      <c r="L1389" s="1">
        <f>_xlfn.XLOOKUP(Table8[[#This Row],[orderId]],orders[orderID],orders[orderDate],"not found",0)</f>
        <v>41985</v>
      </c>
      <c r="M1389" s="1">
        <f>VLOOKUP(Table8[[#This Row],[orderId]],orders[],6,0)</f>
        <v>41999</v>
      </c>
      <c r="N1389">
        <f>Table8[[#This Row],[Shipped date]]-Table8[[#This Row],[order_date]]</f>
        <v>14</v>
      </c>
    </row>
    <row r="1390" spans="1:14" x14ac:dyDescent="0.35">
      <c r="A1390" s="2">
        <v>10776</v>
      </c>
      <c r="B1390" s="11">
        <v>31</v>
      </c>
      <c r="C1390" s="5">
        <v>12.5</v>
      </c>
      <c r="D1390" s="8">
        <v>16</v>
      </c>
      <c r="E1390" s="2" t="str">
        <f>_xlfn.XLOOKUP(B1390,products[productID],products[productName],"Not available",0)</f>
        <v>Gorgonzola Telino</v>
      </c>
      <c r="F1390">
        <f>_xlfn.XLOOKUP(B1390,products[productID],products[categoryID],"Not found",0)</f>
        <v>4</v>
      </c>
      <c r="G1390" t="str">
        <f>_xlfn.XLOOKUP(F1390,categories[categoryID],categories[categoryName],"not found",0)</f>
        <v>Dairy Products</v>
      </c>
      <c r="H1390" s="4">
        <f>Table8[[#This Row],[Unit_price]]*Table8[[#This Row],[Quantity_sold]]</f>
        <v>200</v>
      </c>
      <c r="I1390" t="str">
        <f>_xlfn.XLOOKUP(Table8[[#This Row],[orderId]],orders[orderID],orders[customerID],"not seen",0)</f>
        <v>ERNSH</v>
      </c>
      <c r="J1390">
        <f>_xlfn.XLOOKUP(Table8[[#This Row],[orderId]],orders[orderID],orders[employeeID],"not found",0)</f>
        <v>1</v>
      </c>
      <c r="K1390" t="str">
        <f>_xlfn.XLOOKUP(Table8[[#This Row],[Employee_id]],employees[employeeID],employees[employeeName],"Not found",0)</f>
        <v>Nancy Davolio</v>
      </c>
      <c r="L1390" s="1">
        <f>_xlfn.XLOOKUP(Table8[[#This Row],[orderId]],orders[orderID],orders[orderDate],"not found",0)</f>
        <v>41988</v>
      </c>
      <c r="M1390" s="1">
        <f>VLOOKUP(Table8[[#This Row],[orderId]],orders[],6,0)</f>
        <v>41991</v>
      </c>
      <c r="N1390">
        <f>Table8[[#This Row],[Shipped date]]-Table8[[#This Row],[order_date]]</f>
        <v>3</v>
      </c>
    </row>
    <row r="1391" spans="1:14" x14ac:dyDescent="0.35">
      <c r="A1391" s="3">
        <v>10776</v>
      </c>
      <c r="B1391" s="12">
        <v>42</v>
      </c>
      <c r="C1391" s="6">
        <v>14</v>
      </c>
      <c r="D1391" s="9">
        <v>12</v>
      </c>
      <c r="E1391" s="2" t="str">
        <f>_xlfn.XLOOKUP(B1391,products[productID],products[productName],"Not available",0)</f>
        <v>Singaporean Hokkien Fried Mee</v>
      </c>
      <c r="F1391">
        <f>_xlfn.XLOOKUP(B1391,products[productID],products[categoryID],"Not found",0)</f>
        <v>5</v>
      </c>
      <c r="G1391" t="str">
        <f>_xlfn.XLOOKUP(F1391,categories[categoryID],categories[categoryName],"not found",0)</f>
        <v>Grains &amp; Cereals</v>
      </c>
      <c r="H1391" s="4">
        <f>Table8[[#This Row],[Unit_price]]*Table8[[#This Row],[Quantity_sold]]</f>
        <v>168</v>
      </c>
      <c r="I1391" t="str">
        <f>_xlfn.XLOOKUP(Table8[[#This Row],[orderId]],orders[orderID],orders[customerID],"not seen",0)</f>
        <v>ERNSH</v>
      </c>
      <c r="J1391">
        <f>_xlfn.XLOOKUP(Table8[[#This Row],[orderId]],orders[orderID],orders[employeeID],"not found",0)</f>
        <v>1</v>
      </c>
      <c r="K1391" t="str">
        <f>_xlfn.XLOOKUP(Table8[[#This Row],[Employee_id]],employees[employeeID],employees[employeeName],"Not found",0)</f>
        <v>Nancy Davolio</v>
      </c>
      <c r="L1391" s="1">
        <f>_xlfn.XLOOKUP(Table8[[#This Row],[orderId]],orders[orderID],orders[orderDate],"not found",0)</f>
        <v>41988</v>
      </c>
      <c r="M1391" s="1">
        <f>VLOOKUP(Table8[[#This Row],[orderId]],orders[],6,0)</f>
        <v>41991</v>
      </c>
      <c r="N1391">
        <f>Table8[[#This Row],[Shipped date]]-Table8[[#This Row],[order_date]]</f>
        <v>3</v>
      </c>
    </row>
    <row r="1392" spans="1:14" x14ac:dyDescent="0.35">
      <c r="A1392" s="2">
        <v>10776</v>
      </c>
      <c r="B1392" s="11">
        <v>45</v>
      </c>
      <c r="C1392" s="5">
        <v>9.5</v>
      </c>
      <c r="D1392" s="8">
        <v>27</v>
      </c>
      <c r="E1392" s="2" t="str">
        <f>_xlfn.XLOOKUP(B1392,products[productID],products[productName],"Not available",0)</f>
        <v>Rogede sild</v>
      </c>
      <c r="F1392">
        <f>_xlfn.XLOOKUP(B1392,products[productID],products[categoryID],"Not found",0)</f>
        <v>8</v>
      </c>
      <c r="G1392" t="str">
        <f>_xlfn.XLOOKUP(F1392,categories[categoryID],categories[categoryName],"not found",0)</f>
        <v>Seafood</v>
      </c>
      <c r="H1392" s="4">
        <f>Table8[[#This Row],[Unit_price]]*Table8[[#This Row],[Quantity_sold]]</f>
        <v>256.5</v>
      </c>
      <c r="I1392" t="str">
        <f>_xlfn.XLOOKUP(Table8[[#This Row],[orderId]],orders[orderID],orders[customerID],"not seen",0)</f>
        <v>ERNSH</v>
      </c>
      <c r="J1392">
        <f>_xlfn.XLOOKUP(Table8[[#This Row],[orderId]],orders[orderID],orders[employeeID],"not found",0)</f>
        <v>1</v>
      </c>
      <c r="K1392" t="str">
        <f>_xlfn.XLOOKUP(Table8[[#This Row],[Employee_id]],employees[employeeID],employees[employeeName],"Not found",0)</f>
        <v>Nancy Davolio</v>
      </c>
      <c r="L1392" s="1">
        <f>_xlfn.XLOOKUP(Table8[[#This Row],[orderId]],orders[orderID],orders[orderDate],"not found",0)</f>
        <v>41988</v>
      </c>
      <c r="M1392" s="1">
        <f>VLOOKUP(Table8[[#This Row],[orderId]],orders[],6,0)</f>
        <v>41991</v>
      </c>
      <c r="N1392">
        <f>Table8[[#This Row],[Shipped date]]-Table8[[#This Row],[order_date]]</f>
        <v>3</v>
      </c>
    </row>
    <row r="1393" spans="1:14" x14ac:dyDescent="0.35">
      <c r="A1393" s="3">
        <v>10776</v>
      </c>
      <c r="B1393" s="12">
        <v>51</v>
      </c>
      <c r="C1393" s="6">
        <v>53</v>
      </c>
      <c r="D1393" s="9">
        <v>120</v>
      </c>
      <c r="E1393" s="2" t="str">
        <f>_xlfn.XLOOKUP(B1393,products[productID],products[productName],"Not available",0)</f>
        <v>Manjimup Dried Apples</v>
      </c>
      <c r="F1393">
        <f>_xlfn.XLOOKUP(B1393,products[productID],products[categoryID],"Not found",0)</f>
        <v>7</v>
      </c>
      <c r="G1393" t="str">
        <f>_xlfn.XLOOKUP(F1393,categories[categoryID],categories[categoryName],"not found",0)</f>
        <v>Produce</v>
      </c>
      <c r="H1393" s="4">
        <f>Table8[[#This Row],[Unit_price]]*Table8[[#This Row],[Quantity_sold]]</f>
        <v>6360</v>
      </c>
      <c r="I1393" t="str">
        <f>_xlfn.XLOOKUP(Table8[[#This Row],[orderId]],orders[orderID],orders[customerID],"not seen",0)</f>
        <v>ERNSH</v>
      </c>
      <c r="J1393">
        <f>_xlfn.XLOOKUP(Table8[[#This Row],[orderId]],orders[orderID],orders[employeeID],"not found",0)</f>
        <v>1</v>
      </c>
      <c r="K1393" t="str">
        <f>_xlfn.XLOOKUP(Table8[[#This Row],[Employee_id]],employees[employeeID],employees[employeeName],"Not found",0)</f>
        <v>Nancy Davolio</v>
      </c>
      <c r="L1393" s="1">
        <f>_xlfn.XLOOKUP(Table8[[#This Row],[orderId]],orders[orderID],orders[orderDate],"not found",0)</f>
        <v>41988</v>
      </c>
      <c r="M1393" s="1">
        <f>VLOOKUP(Table8[[#This Row],[orderId]],orders[],6,0)</f>
        <v>41991</v>
      </c>
      <c r="N1393">
        <f>Table8[[#This Row],[Shipped date]]-Table8[[#This Row],[order_date]]</f>
        <v>3</v>
      </c>
    </row>
    <row r="1394" spans="1:14" x14ac:dyDescent="0.35">
      <c r="A1394" s="2">
        <v>10777</v>
      </c>
      <c r="B1394" s="11">
        <v>42</v>
      </c>
      <c r="C1394" s="5">
        <v>14</v>
      </c>
      <c r="D1394" s="8">
        <v>20</v>
      </c>
      <c r="E1394" s="2" t="str">
        <f>_xlfn.XLOOKUP(B1394,products[productID],products[productName],"Not available",0)</f>
        <v>Singaporean Hokkien Fried Mee</v>
      </c>
      <c r="F1394">
        <f>_xlfn.XLOOKUP(B1394,products[productID],products[categoryID],"Not found",0)</f>
        <v>5</v>
      </c>
      <c r="G1394" t="str">
        <f>_xlfn.XLOOKUP(F1394,categories[categoryID],categories[categoryName],"not found",0)</f>
        <v>Grains &amp; Cereals</v>
      </c>
      <c r="H1394" s="4">
        <f>Table8[[#This Row],[Unit_price]]*Table8[[#This Row],[Quantity_sold]]</f>
        <v>280</v>
      </c>
      <c r="I1394" t="str">
        <f>_xlfn.XLOOKUP(Table8[[#This Row],[orderId]],orders[orderID],orders[customerID],"not seen",0)</f>
        <v>GOURL</v>
      </c>
      <c r="J1394">
        <f>_xlfn.XLOOKUP(Table8[[#This Row],[orderId]],orders[orderID],orders[employeeID],"not found",0)</f>
        <v>7</v>
      </c>
      <c r="K1394" t="str">
        <f>_xlfn.XLOOKUP(Table8[[#This Row],[Employee_id]],employees[employeeID],employees[employeeName],"Not found",0)</f>
        <v>Robert King</v>
      </c>
      <c r="L1394" s="1">
        <f>_xlfn.XLOOKUP(Table8[[#This Row],[orderId]],orders[orderID],orders[orderDate],"not found",0)</f>
        <v>41988</v>
      </c>
      <c r="M1394" s="1">
        <f>VLOOKUP(Table8[[#This Row],[orderId]],orders[],6,0)</f>
        <v>42025</v>
      </c>
      <c r="N1394">
        <f>Table8[[#This Row],[Shipped date]]-Table8[[#This Row],[order_date]]</f>
        <v>37</v>
      </c>
    </row>
    <row r="1395" spans="1:14" x14ac:dyDescent="0.35">
      <c r="A1395" s="3">
        <v>10778</v>
      </c>
      <c r="B1395" s="12">
        <v>41</v>
      </c>
      <c r="C1395" s="6">
        <v>9.65</v>
      </c>
      <c r="D1395" s="9">
        <v>10</v>
      </c>
      <c r="E1395" s="2" t="str">
        <f>_xlfn.XLOOKUP(B1395,products[productID],products[productName],"Not available",0)</f>
        <v>Jack's New England Clam Chowder</v>
      </c>
      <c r="F1395">
        <f>_xlfn.XLOOKUP(B1395,products[productID],products[categoryID],"Not found",0)</f>
        <v>8</v>
      </c>
      <c r="G1395" t="str">
        <f>_xlfn.XLOOKUP(F1395,categories[categoryID],categories[categoryName],"not found",0)</f>
        <v>Seafood</v>
      </c>
      <c r="H1395" s="4">
        <f>Table8[[#This Row],[Unit_price]]*Table8[[#This Row],[Quantity_sold]]</f>
        <v>96.5</v>
      </c>
      <c r="I1395" t="str">
        <f>_xlfn.XLOOKUP(Table8[[#This Row],[orderId]],orders[orderID],orders[customerID],"not seen",0)</f>
        <v>BERGS</v>
      </c>
      <c r="J1395">
        <f>_xlfn.XLOOKUP(Table8[[#This Row],[orderId]],orders[orderID],orders[employeeID],"not found",0)</f>
        <v>3</v>
      </c>
      <c r="K1395" t="str">
        <f>_xlfn.XLOOKUP(Table8[[#This Row],[Employee_id]],employees[employeeID],employees[employeeName],"Not found",0)</f>
        <v>Janet Leverling</v>
      </c>
      <c r="L1395" s="1">
        <f>_xlfn.XLOOKUP(Table8[[#This Row],[orderId]],orders[orderID],orders[orderDate],"not found",0)</f>
        <v>41989</v>
      </c>
      <c r="M1395" s="1">
        <f>VLOOKUP(Table8[[#This Row],[orderId]],orders[],6,0)</f>
        <v>41997</v>
      </c>
      <c r="N1395">
        <f>Table8[[#This Row],[Shipped date]]-Table8[[#This Row],[order_date]]</f>
        <v>8</v>
      </c>
    </row>
    <row r="1396" spans="1:14" x14ac:dyDescent="0.35">
      <c r="A1396" s="2">
        <v>10779</v>
      </c>
      <c r="B1396" s="11">
        <v>16</v>
      </c>
      <c r="C1396" s="5">
        <v>17.45</v>
      </c>
      <c r="D1396" s="8">
        <v>20</v>
      </c>
      <c r="E1396" s="2" t="str">
        <f>_xlfn.XLOOKUP(B1396,products[productID],products[productName],"Not available",0)</f>
        <v>Pavlova</v>
      </c>
      <c r="F1396">
        <f>_xlfn.XLOOKUP(B1396,products[productID],products[categoryID],"Not found",0)</f>
        <v>3</v>
      </c>
      <c r="G1396" t="str">
        <f>_xlfn.XLOOKUP(F1396,categories[categoryID],categories[categoryName],"not found",0)</f>
        <v>Confections</v>
      </c>
      <c r="H1396" s="4">
        <f>Table8[[#This Row],[Unit_price]]*Table8[[#This Row],[Quantity_sold]]</f>
        <v>349</v>
      </c>
      <c r="I1396" t="str">
        <f>_xlfn.XLOOKUP(Table8[[#This Row],[orderId]],orders[orderID],orders[customerID],"not seen",0)</f>
        <v>MORGK</v>
      </c>
      <c r="J1396">
        <f>_xlfn.XLOOKUP(Table8[[#This Row],[orderId]],orders[orderID],orders[employeeID],"not found",0)</f>
        <v>3</v>
      </c>
      <c r="K1396" t="str">
        <f>_xlfn.XLOOKUP(Table8[[#This Row],[Employee_id]],employees[employeeID],employees[employeeName],"Not found",0)</f>
        <v>Janet Leverling</v>
      </c>
      <c r="L1396" s="1">
        <f>_xlfn.XLOOKUP(Table8[[#This Row],[orderId]],orders[orderID],orders[orderDate],"not found",0)</f>
        <v>41989</v>
      </c>
      <c r="M1396" s="1">
        <f>VLOOKUP(Table8[[#This Row],[orderId]],orders[],6,0)</f>
        <v>42018</v>
      </c>
      <c r="N1396">
        <f>Table8[[#This Row],[Shipped date]]-Table8[[#This Row],[order_date]]</f>
        <v>29</v>
      </c>
    </row>
    <row r="1397" spans="1:14" x14ac:dyDescent="0.35">
      <c r="A1397" s="3">
        <v>10779</v>
      </c>
      <c r="B1397" s="12">
        <v>62</v>
      </c>
      <c r="C1397" s="6">
        <v>49.3</v>
      </c>
      <c r="D1397" s="9">
        <v>20</v>
      </c>
      <c r="E1397" s="2" t="str">
        <f>_xlfn.XLOOKUP(B1397,products[productID],products[productName],"Not available",0)</f>
        <v>Tarte au sucre</v>
      </c>
      <c r="F1397">
        <f>_xlfn.XLOOKUP(B1397,products[productID],products[categoryID],"Not found",0)</f>
        <v>3</v>
      </c>
      <c r="G1397" t="str">
        <f>_xlfn.XLOOKUP(F1397,categories[categoryID],categories[categoryName],"not found",0)</f>
        <v>Confections</v>
      </c>
      <c r="H1397" s="4">
        <f>Table8[[#This Row],[Unit_price]]*Table8[[#This Row],[Quantity_sold]]</f>
        <v>986</v>
      </c>
      <c r="I1397" t="str">
        <f>_xlfn.XLOOKUP(Table8[[#This Row],[orderId]],orders[orderID],orders[customerID],"not seen",0)</f>
        <v>MORGK</v>
      </c>
      <c r="J1397">
        <f>_xlfn.XLOOKUP(Table8[[#This Row],[orderId]],orders[orderID],orders[employeeID],"not found",0)</f>
        <v>3</v>
      </c>
      <c r="K1397" t="str">
        <f>_xlfn.XLOOKUP(Table8[[#This Row],[Employee_id]],employees[employeeID],employees[employeeName],"Not found",0)</f>
        <v>Janet Leverling</v>
      </c>
      <c r="L1397" s="1">
        <f>_xlfn.XLOOKUP(Table8[[#This Row],[orderId]],orders[orderID],orders[orderDate],"not found",0)</f>
        <v>41989</v>
      </c>
      <c r="M1397" s="1">
        <f>VLOOKUP(Table8[[#This Row],[orderId]],orders[],6,0)</f>
        <v>42018</v>
      </c>
      <c r="N1397">
        <f>Table8[[#This Row],[Shipped date]]-Table8[[#This Row],[order_date]]</f>
        <v>29</v>
      </c>
    </row>
    <row r="1398" spans="1:14" x14ac:dyDescent="0.35">
      <c r="A1398" s="2">
        <v>10780</v>
      </c>
      <c r="B1398" s="11">
        <v>70</v>
      </c>
      <c r="C1398" s="5">
        <v>15</v>
      </c>
      <c r="D1398" s="8">
        <v>35</v>
      </c>
      <c r="E1398" s="2" t="str">
        <f>_xlfn.XLOOKUP(B1398,products[productID],products[productName],"Not available",0)</f>
        <v>Outback Lager</v>
      </c>
      <c r="F1398">
        <f>_xlfn.XLOOKUP(B1398,products[productID],products[categoryID],"Not found",0)</f>
        <v>1</v>
      </c>
      <c r="G1398" t="str">
        <f>_xlfn.XLOOKUP(F1398,categories[categoryID],categories[categoryName],"not found",0)</f>
        <v>Beverages</v>
      </c>
      <c r="H1398" s="4">
        <f>Table8[[#This Row],[Unit_price]]*Table8[[#This Row],[Quantity_sold]]</f>
        <v>525</v>
      </c>
      <c r="I1398" t="str">
        <f>_xlfn.XLOOKUP(Table8[[#This Row],[orderId]],orders[orderID],orders[customerID],"not seen",0)</f>
        <v>LILAS</v>
      </c>
      <c r="J1398">
        <f>_xlfn.XLOOKUP(Table8[[#This Row],[orderId]],orders[orderID],orders[employeeID],"not found",0)</f>
        <v>2</v>
      </c>
      <c r="K1398" t="str">
        <f>_xlfn.XLOOKUP(Table8[[#This Row],[Employee_id]],employees[employeeID],employees[employeeName],"Not found",0)</f>
        <v>Andrew Fuller</v>
      </c>
      <c r="L1398" s="1">
        <f>_xlfn.XLOOKUP(Table8[[#This Row],[orderId]],orders[orderID],orders[orderDate],"not found",0)</f>
        <v>41989</v>
      </c>
      <c r="M1398" s="1">
        <f>VLOOKUP(Table8[[#This Row],[orderId]],orders[],6,0)</f>
        <v>41998</v>
      </c>
      <c r="N1398">
        <f>Table8[[#This Row],[Shipped date]]-Table8[[#This Row],[order_date]]</f>
        <v>9</v>
      </c>
    </row>
    <row r="1399" spans="1:14" x14ac:dyDescent="0.35">
      <c r="A1399" s="3">
        <v>10780</v>
      </c>
      <c r="B1399" s="12">
        <v>77</v>
      </c>
      <c r="C1399" s="6">
        <v>13</v>
      </c>
      <c r="D1399" s="9">
        <v>15</v>
      </c>
      <c r="E1399" s="2" t="str">
        <f>_xlfn.XLOOKUP(B1399,products[productID],products[productName],"Not available",0)</f>
        <v>Original Frankfurter Grüne Soße</v>
      </c>
      <c r="F1399">
        <f>_xlfn.XLOOKUP(B1399,products[productID],products[categoryID],"Not found",0)</f>
        <v>2</v>
      </c>
      <c r="G1399" t="str">
        <f>_xlfn.XLOOKUP(F1399,categories[categoryID],categories[categoryName],"not found",0)</f>
        <v>Condiments</v>
      </c>
      <c r="H1399" s="4">
        <f>Table8[[#This Row],[Unit_price]]*Table8[[#This Row],[Quantity_sold]]</f>
        <v>195</v>
      </c>
      <c r="I1399" t="str">
        <f>_xlfn.XLOOKUP(Table8[[#This Row],[orderId]],orders[orderID],orders[customerID],"not seen",0)</f>
        <v>LILAS</v>
      </c>
      <c r="J1399">
        <f>_xlfn.XLOOKUP(Table8[[#This Row],[orderId]],orders[orderID],orders[employeeID],"not found",0)</f>
        <v>2</v>
      </c>
      <c r="K1399" t="str">
        <f>_xlfn.XLOOKUP(Table8[[#This Row],[Employee_id]],employees[employeeID],employees[employeeName],"Not found",0)</f>
        <v>Andrew Fuller</v>
      </c>
      <c r="L1399" s="1">
        <f>_xlfn.XLOOKUP(Table8[[#This Row],[orderId]],orders[orderID],orders[orderDate],"not found",0)</f>
        <v>41989</v>
      </c>
      <c r="M1399" s="1">
        <f>VLOOKUP(Table8[[#This Row],[orderId]],orders[],6,0)</f>
        <v>41998</v>
      </c>
      <c r="N1399">
        <f>Table8[[#This Row],[Shipped date]]-Table8[[#This Row],[order_date]]</f>
        <v>9</v>
      </c>
    </row>
    <row r="1400" spans="1:14" x14ac:dyDescent="0.35">
      <c r="A1400" s="2">
        <v>10781</v>
      </c>
      <c r="B1400" s="11">
        <v>54</v>
      </c>
      <c r="C1400" s="5">
        <v>7.45</v>
      </c>
      <c r="D1400" s="8">
        <v>3</v>
      </c>
      <c r="E1400" s="2" t="str">
        <f>_xlfn.XLOOKUP(B1400,products[productID],products[productName],"Not available",0)</f>
        <v>Tourtière</v>
      </c>
      <c r="F1400">
        <f>_xlfn.XLOOKUP(B1400,products[productID],products[categoryID],"Not found",0)</f>
        <v>6</v>
      </c>
      <c r="G1400" t="str">
        <f>_xlfn.XLOOKUP(F1400,categories[categoryID],categories[categoryName],"not found",0)</f>
        <v>Meat &amp; Poultry</v>
      </c>
      <c r="H1400" s="4">
        <f>Table8[[#This Row],[Unit_price]]*Table8[[#This Row],[Quantity_sold]]</f>
        <v>22.35</v>
      </c>
      <c r="I1400" t="str">
        <f>_xlfn.XLOOKUP(Table8[[#This Row],[orderId]],orders[orderID],orders[customerID],"not seen",0)</f>
        <v>WARTH</v>
      </c>
      <c r="J1400">
        <f>_xlfn.XLOOKUP(Table8[[#This Row],[orderId]],orders[orderID],orders[employeeID],"not found",0)</f>
        <v>2</v>
      </c>
      <c r="K1400" t="str">
        <f>_xlfn.XLOOKUP(Table8[[#This Row],[Employee_id]],employees[employeeID],employees[employeeName],"Not found",0)</f>
        <v>Andrew Fuller</v>
      </c>
      <c r="L1400" s="1">
        <f>_xlfn.XLOOKUP(Table8[[#This Row],[orderId]],orders[orderID],orders[orderDate],"not found",0)</f>
        <v>41990</v>
      </c>
      <c r="M1400" s="1">
        <f>VLOOKUP(Table8[[#This Row],[orderId]],orders[],6,0)</f>
        <v>41992</v>
      </c>
      <c r="N1400">
        <f>Table8[[#This Row],[Shipped date]]-Table8[[#This Row],[order_date]]</f>
        <v>2</v>
      </c>
    </row>
    <row r="1401" spans="1:14" x14ac:dyDescent="0.35">
      <c r="A1401" s="3">
        <v>10781</v>
      </c>
      <c r="B1401" s="12">
        <v>56</v>
      </c>
      <c r="C1401" s="6">
        <v>38</v>
      </c>
      <c r="D1401" s="9">
        <v>20</v>
      </c>
      <c r="E1401" s="2" t="str">
        <f>_xlfn.XLOOKUP(B1401,products[productID],products[productName],"Not available",0)</f>
        <v>Gnocchi di nonna Alice</v>
      </c>
      <c r="F1401">
        <f>_xlfn.XLOOKUP(B1401,products[productID],products[categoryID],"Not found",0)</f>
        <v>5</v>
      </c>
      <c r="G1401" t="str">
        <f>_xlfn.XLOOKUP(F1401,categories[categoryID],categories[categoryName],"not found",0)</f>
        <v>Grains &amp; Cereals</v>
      </c>
      <c r="H1401" s="4">
        <f>Table8[[#This Row],[Unit_price]]*Table8[[#This Row],[Quantity_sold]]</f>
        <v>760</v>
      </c>
      <c r="I1401" t="str">
        <f>_xlfn.XLOOKUP(Table8[[#This Row],[orderId]],orders[orderID],orders[customerID],"not seen",0)</f>
        <v>WARTH</v>
      </c>
      <c r="J1401">
        <f>_xlfn.XLOOKUP(Table8[[#This Row],[orderId]],orders[orderID],orders[employeeID],"not found",0)</f>
        <v>2</v>
      </c>
      <c r="K1401" t="str">
        <f>_xlfn.XLOOKUP(Table8[[#This Row],[Employee_id]],employees[employeeID],employees[employeeName],"Not found",0)</f>
        <v>Andrew Fuller</v>
      </c>
      <c r="L1401" s="1">
        <f>_xlfn.XLOOKUP(Table8[[#This Row],[orderId]],orders[orderID],orders[orderDate],"not found",0)</f>
        <v>41990</v>
      </c>
      <c r="M1401" s="1">
        <f>VLOOKUP(Table8[[#This Row],[orderId]],orders[],6,0)</f>
        <v>41992</v>
      </c>
      <c r="N1401">
        <f>Table8[[#This Row],[Shipped date]]-Table8[[#This Row],[order_date]]</f>
        <v>2</v>
      </c>
    </row>
    <row r="1402" spans="1:14" x14ac:dyDescent="0.35">
      <c r="A1402" s="2">
        <v>10781</v>
      </c>
      <c r="B1402" s="11">
        <v>74</v>
      </c>
      <c r="C1402" s="5">
        <v>10</v>
      </c>
      <c r="D1402" s="8">
        <v>35</v>
      </c>
      <c r="E1402" s="2" t="str">
        <f>_xlfn.XLOOKUP(B1402,products[productID],products[productName],"Not available",0)</f>
        <v>Longlife Tofu</v>
      </c>
      <c r="F1402">
        <f>_xlfn.XLOOKUP(B1402,products[productID],products[categoryID],"Not found",0)</f>
        <v>7</v>
      </c>
      <c r="G1402" t="str">
        <f>_xlfn.XLOOKUP(F1402,categories[categoryID],categories[categoryName],"not found",0)</f>
        <v>Produce</v>
      </c>
      <c r="H1402" s="4">
        <f>Table8[[#This Row],[Unit_price]]*Table8[[#This Row],[Quantity_sold]]</f>
        <v>350</v>
      </c>
      <c r="I1402" t="str">
        <f>_xlfn.XLOOKUP(Table8[[#This Row],[orderId]],orders[orderID],orders[customerID],"not seen",0)</f>
        <v>WARTH</v>
      </c>
      <c r="J1402">
        <f>_xlfn.XLOOKUP(Table8[[#This Row],[orderId]],orders[orderID],orders[employeeID],"not found",0)</f>
        <v>2</v>
      </c>
      <c r="K1402" t="str">
        <f>_xlfn.XLOOKUP(Table8[[#This Row],[Employee_id]],employees[employeeID],employees[employeeName],"Not found",0)</f>
        <v>Andrew Fuller</v>
      </c>
      <c r="L1402" s="1">
        <f>_xlfn.XLOOKUP(Table8[[#This Row],[orderId]],orders[orderID],orders[orderDate],"not found",0)</f>
        <v>41990</v>
      </c>
      <c r="M1402" s="1">
        <f>VLOOKUP(Table8[[#This Row],[orderId]],orders[],6,0)</f>
        <v>41992</v>
      </c>
      <c r="N1402">
        <f>Table8[[#This Row],[Shipped date]]-Table8[[#This Row],[order_date]]</f>
        <v>2</v>
      </c>
    </row>
    <row r="1403" spans="1:14" x14ac:dyDescent="0.35">
      <c r="A1403" s="3">
        <v>10782</v>
      </c>
      <c r="B1403" s="12">
        <v>31</v>
      </c>
      <c r="C1403" s="6">
        <v>12.5</v>
      </c>
      <c r="D1403" s="9">
        <v>1</v>
      </c>
      <c r="E1403" s="2" t="str">
        <f>_xlfn.XLOOKUP(B1403,products[productID],products[productName],"Not available",0)</f>
        <v>Gorgonzola Telino</v>
      </c>
      <c r="F1403">
        <f>_xlfn.XLOOKUP(B1403,products[productID],products[categoryID],"Not found",0)</f>
        <v>4</v>
      </c>
      <c r="G1403" t="str">
        <f>_xlfn.XLOOKUP(F1403,categories[categoryID],categories[categoryName],"not found",0)</f>
        <v>Dairy Products</v>
      </c>
      <c r="H1403" s="4">
        <f>Table8[[#This Row],[Unit_price]]*Table8[[#This Row],[Quantity_sold]]</f>
        <v>12.5</v>
      </c>
      <c r="I1403" t="str">
        <f>_xlfn.XLOOKUP(Table8[[#This Row],[orderId]],orders[orderID],orders[customerID],"not seen",0)</f>
        <v>CACTU</v>
      </c>
      <c r="J1403">
        <f>_xlfn.XLOOKUP(Table8[[#This Row],[orderId]],orders[orderID],orders[employeeID],"not found",0)</f>
        <v>9</v>
      </c>
      <c r="K1403" t="str">
        <f>_xlfn.XLOOKUP(Table8[[#This Row],[Employee_id]],employees[employeeID],employees[employeeName],"Not found",0)</f>
        <v>Anne Dodsworth</v>
      </c>
      <c r="L1403" s="1">
        <f>_xlfn.XLOOKUP(Table8[[#This Row],[orderId]],orders[orderID],orders[orderDate],"not found",0)</f>
        <v>41990</v>
      </c>
      <c r="M1403" s="1">
        <f>VLOOKUP(Table8[[#This Row],[orderId]],orders[],6,0)</f>
        <v>41995</v>
      </c>
      <c r="N1403">
        <f>Table8[[#This Row],[Shipped date]]-Table8[[#This Row],[order_date]]</f>
        <v>5</v>
      </c>
    </row>
    <row r="1404" spans="1:14" x14ac:dyDescent="0.35">
      <c r="A1404" s="2">
        <v>10783</v>
      </c>
      <c r="B1404" s="11">
        <v>31</v>
      </c>
      <c r="C1404" s="5">
        <v>12.5</v>
      </c>
      <c r="D1404" s="8">
        <v>10</v>
      </c>
      <c r="E1404" s="2" t="str">
        <f>_xlfn.XLOOKUP(B1404,products[productID],products[productName],"Not available",0)</f>
        <v>Gorgonzola Telino</v>
      </c>
      <c r="F1404">
        <f>_xlfn.XLOOKUP(B1404,products[productID],products[categoryID],"Not found",0)</f>
        <v>4</v>
      </c>
      <c r="G1404" t="str">
        <f>_xlfn.XLOOKUP(F1404,categories[categoryID],categories[categoryName],"not found",0)</f>
        <v>Dairy Products</v>
      </c>
      <c r="H1404" s="4">
        <f>Table8[[#This Row],[Unit_price]]*Table8[[#This Row],[Quantity_sold]]</f>
        <v>125</v>
      </c>
      <c r="I1404" t="str">
        <f>_xlfn.XLOOKUP(Table8[[#This Row],[orderId]],orders[orderID],orders[customerID],"not seen",0)</f>
        <v>HANAR</v>
      </c>
      <c r="J1404">
        <f>_xlfn.XLOOKUP(Table8[[#This Row],[orderId]],orders[orderID],orders[employeeID],"not found",0)</f>
        <v>4</v>
      </c>
      <c r="K1404" t="str">
        <f>_xlfn.XLOOKUP(Table8[[#This Row],[Employee_id]],employees[employeeID],employees[employeeName],"Not found",0)</f>
        <v>Margaret Peacock</v>
      </c>
      <c r="L1404" s="1">
        <f>_xlfn.XLOOKUP(Table8[[#This Row],[orderId]],orders[orderID],orders[orderDate],"not found",0)</f>
        <v>41991</v>
      </c>
      <c r="M1404" s="1">
        <f>VLOOKUP(Table8[[#This Row],[orderId]],orders[],6,0)</f>
        <v>41992</v>
      </c>
      <c r="N1404">
        <f>Table8[[#This Row],[Shipped date]]-Table8[[#This Row],[order_date]]</f>
        <v>1</v>
      </c>
    </row>
    <row r="1405" spans="1:14" x14ac:dyDescent="0.35">
      <c r="A1405" s="3">
        <v>10783</v>
      </c>
      <c r="B1405" s="12">
        <v>38</v>
      </c>
      <c r="C1405" s="6">
        <v>263.5</v>
      </c>
      <c r="D1405" s="9">
        <v>5</v>
      </c>
      <c r="E1405" s="2" t="str">
        <f>_xlfn.XLOOKUP(B1405,products[productID],products[productName],"Not available",0)</f>
        <v>Côte de Blaye</v>
      </c>
      <c r="F1405">
        <f>_xlfn.XLOOKUP(B1405,products[productID],products[categoryID],"Not found",0)</f>
        <v>1</v>
      </c>
      <c r="G1405" t="str">
        <f>_xlfn.XLOOKUP(F1405,categories[categoryID],categories[categoryName],"not found",0)</f>
        <v>Beverages</v>
      </c>
      <c r="H1405" s="4">
        <f>Table8[[#This Row],[Unit_price]]*Table8[[#This Row],[Quantity_sold]]</f>
        <v>1317.5</v>
      </c>
      <c r="I1405" t="str">
        <f>_xlfn.XLOOKUP(Table8[[#This Row],[orderId]],orders[orderID],orders[customerID],"not seen",0)</f>
        <v>HANAR</v>
      </c>
      <c r="J1405">
        <f>_xlfn.XLOOKUP(Table8[[#This Row],[orderId]],orders[orderID],orders[employeeID],"not found",0)</f>
        <v>4</v>
      </c>
      <c r="K1405" t="str">
        <f>_xlfn.XLOOKUP(Table8[[#This Row],[Employee_id]],employees[employeeID],employees[employeeName],"Not found",0)</f>
        <v>Margaret Peacock</v>
      </c>
      <c r="L1405" s="1">
        <f>_xlfn.XLOOKUP(Table8[[#This Row],[orderId]],orders[orderID],orders[orderDate],"not found",0)</f>
        <v>41991</v>
      </c>
      <c r="M1405" s="1">
        <f>VLOOKUP(Table8[[#This Row],[orderId]],orders[],6,0)</f>
        <v>41992</v>
      </c>
      <c r="N1405">
        <f>Table8[[#This Row],[Shipped date]]-Table8[[#This Row],[order_date]]</f>
        <v>1</v>
      </c>
    </row>
    <row r="1406" spans="1:14" x14ac:dyDescent="0.35">
      <c r="A1406" s="2">
        <v>10784</v>
      </c>
      <c r="B1406" s="11">
        <v>36</v>
      </c>
      <c r="C1406" s="5">
        <v>19</v>
      </c>
      <c r="D1406" s="8">
        <v>30</v>
      </c>
      <c r="E1406" s="2" t="str">
        <f>_xlfn.XLOOKUP(B1406,products[productID],products[productName],"Not available",0)</f>
        <v>Inlagd Sill</v>
      </c>
      <c r="F1406">
        <f>_xlfn.XLOOKUP(B1406,products[productID],products[categoryID],"Not found",0)</f>
        <v>8</v>
      </c>
      <c r="G1406" t="str">
        <f>_xlfn.XLOOKUP(F1406,categories[categoryID],categories[categoryName],"not found",0)</f>
        <v>Seafood</v>
      </c>
      <c r="H1406" s="4">
        <f>Table8[[#This Row],[Unit_price]]*Table8[[#This Row],[Quantity_sold]]</f>
        <v>570</v>
      </c>
      <c r="I1406" t="str">
        <f>_xlfn.XLOOKUP(Table8[[#This Row],[orderId]],orders[orderID],orders[customerID],"not seen",0)</f>
        <v>MAGAA</v>
      </c>
      <c r="J1406">
        <f>_xlfn.XLOOKUP(Table8[[#This Row],[orderId]],orders[orderID],orders[employeeID],"not found",0)</f>
        <v>4</v>
      </c>
      <c r="K1406" t="str">
        <f>_xlfn.XLOOKUP(Table8[[#This Row],[Employee_id]],employees[employeeID],employees[employeeName],"Not found",0)</f>
        <v>Margaret Peacock</v>
      </c>
      <c r="L1406" s="1">
        <f>_xlfn.XLOOKUP(Table8[[#This Row],[orderId]],orders[orderID],orders[orderDate],"not found",0)</f>
        <v>41991</v>
      </c>
      <c r="M1406" s="1">
        <f>VLOOKUP(Table8[[#This Row],[orderId]],orders[],6,0)</f>
        <v>41995</v>
      </c>
      <c r="N1406">
        <f>Table8[[#This Row],[Shipped date]]-Table8[[#This Row],[order_date]]</f>
        <v>4</v>
      </c>
    </row>
    <row r="1407" spans="1:14" x14ac:dyDescent="0.35">
      <c r="A1407" s="3">
        <v>10784</v>
      </c>
      <c r="B1407" s="12">
        <v>39</v>
      </c>
      <c r="C1407" s="6">
        <v>18</v>
      </c>
      <c r="D1407" s="9">
        <v>2</v>
      </c>
      <c r="E1407" s="2" t="str">
        <f>_xlfn.XLOOKUP(B1407,products[productID],products[productName],"Not available",0)</f>
        <v>Chartreuse verte</v>
      </c>
      <c r="F1407">
        <f>_xlfn.XLOOKUP(B1407,products[productID],products[categoryID],"Not found",0)</f>
        <v>1</v>
      </c>
      <c r="G1407" t="str">
        <f>_xlfn.XLOOKUP(F1407,categories[categoryID],categories[categoryName],"not found",0)</f>
        <v>Beverages</v>
      </c>
      <c r="H1407" s="4">
        <f>Table8[[#This Row],[Unit_price]]*Table8[[#This Row],[Quantity_sold]]</f>
        <v>36</v>
      </c>
      <c r="I1407" t="str">
        <f>_xlfn.XLOOKUP(Table8[[#This Row],[orderId]],orders[orderID],orders[customerID],"not seen",0)</f>
        <v>MAGAA</v>
      </c>
      <c r="J1407">
        <f>_xlfn.XLOOKUP(Table8[[#This Row],[orderId]],orders[orderID],orders[employeeID],"not found",0)</f>
        <v>4</v>
      </c>
      <c r="K1407" t="str">
        <f>_xlfn.XLOOKUP(Table8[[#This Row],[Employee_id]],employees[employeeID],employees[employeeName],"Not found",0)</f>
        <v>Margaret Peacock</v>
      </c>
      <c r="L1407" s="1">
        <f>_xlfn.XLOOKUP(Table8[[#This Row],[orderId]],orders[orderID],orders[orderDate],"not found",0)</f>
        <v>41991</v>
      </c>
      <c r="M1407" s="1">
        <f>VLOOKUP(Table8[[#This Row],[orderId]],orders[],6,0)</f>
        <v>41995</v>
      </c>
      <c r="N1407">
        <f>Table8[[#This Row],[Shipped date]]-Table8[[#This Row],[order_date]]</f>
        <v>4</v>
      </c>
    </row>
    <row r="1408" spans="1:14" x14ac:dyDescent="0.35">
      <c r="A1408" s="2">
        <v>10784</v>
      </c>
      <c r="B1408" s="11">
        <v>72</v>
      </c>
      <c r="C1408" s="5">
        <v>34.799999999999997</v>
      </c>
      <c r="D1408" s="8">
        <v>30</v>
      </c>
      <c r="E1408" s="2" t="str">
        <f>_xlfn.XLOOKUP(B1408,products[productID],products[productName],"Not available",0)</f>
        <v>Mozzarella di Giovanni</v>
      </c>
      <c r="F1408">
        <f>_xlfn.XLOOKUP(B1408,products[productID],products[categoryID],"Not found",0)</f>
        <v>4</v>
      </c>
      <c r="G1408" t="str">
        <f>_xlfn.XLOOKUP(F1408,categories[categoryID],categories[categoryName],"not found",0)</f>
        <v>Dairy Products</v>
      </c>
      <c r="H1408" s="4">
        <f>Table8[[#This Row],[Unit_price]]*Table8[[#This Row],[Quantity_sold]]</f>
        <v>1044</v>
      </c>
      <c r="I1408" t="str">
        <f>_xlfn.XLOOKUP(Table8[[#This Row],[orderId]],orders[orderID],orders[customerID],"not seen",0)</f>
        <v>MAGAA</v>
      </c>
      <c r="J1408">
        <f>_xlfn.XLOOKUP(Table8[[#This Row],[orderId]],orders[orderID],orders[employeeID],"not found",0)</f>
        <v>4</v>
      </c>
      <c r="K1408" t="str">
        <f>_xlfn.XLOOKUP(Table8[[#This Row],[Employee_id]],employees[employeeID],employees[employeeName],"Not found",0)</f>
        <v>Margaret Peacock</v>
      </c>
      <c r="L1408" s="1">
        <f>_xlfn.XLOOKUP(Table8[[#This Row],[orderId]],orders[orderID],orders[orderDate],"not found",0)</f>
        <v>41991</v>
      </c>
      <c r="M1408" s="1">
        <f>VLOOKUP(Table8[[#This Row],[orderId]],orders[],6,0)</f>
        <v>41995</v>
      </c>
      <c r="N1408">
        <f>Table8[[#This Row],[Shipped date]]-Table8[[#This Row],[order_date]]</f>
        <v>4</v>
      </c>
    </row>
    <row r="1409" spans="1:14" x14ac:dyDescent="0.35">
      <c r="A1409" s="3">
        <v>10785</v>
      </c>
      <c r="B1409" s="12">
        <v>10</v>
      </c>
      <c r="C1409" s="6">
        <v>31</v>
      </c>
      <c r="D1409" s="9">
        <v>10</v>
      </c>
      <c r="E1409" s="2" t="str">
        <f>_xlfn.XLOOKUP(B1409,products[productID],products[productName],"Not available",0)</f>
        <v>Ikura</v>
      </c>
      <c r="F1409">
        <f>_xlfn.XLOOKUP(B1409,products[productID],products[categoryID],"Not found",0)</f>
        <v>8</v>
      </c>
      <c r="G1409" t="str">
        <f>_xlfn.XLOOKUP(F1409,categories[categoryID],categories[categoryName],"not found",0)</f>
        <v>Seafood</v>
      </c>
      <c r="H1409" s="4">
        <f>Table8[[#This Row],[Unit_price]]*Table8[[#This Row],[Quantity_sold]]</f>
        <v>310</v>
      </c>
      <c r="I1409" t="str">
        <f>_xlfn.XLOOKUP(Table8[[#This Row],[orderId]],orders[orderID],orders[customerID],"not seen",0)</f>
        <v>GROSR</v>
      </c>
      <c r="J1409">
        <f>_xlfn.XLOOKUP(Table8[[#This Row],[orderId]],orders[orderID],orders[employeeID],"not found",0)</f>
        <v>1</v>
      </c>
      <c r="K1409" t="str">
        <f>_xlfn.XLOOKUP(Table8[[#This Row],[Employee_id]],employees[employeeID],employees[employeeName],"Not found",0)</f>
        <v>Nancy Davolio</v>
      </c>
      <c r="L1409" s="1">
        <f>_xlfn.XLOOKUP(Table8[[#This Row],[orderId]],orders[orderID],orders[orderDate],"not found",0)</f>
        <v>41991</v>
      </c>
      <c r="M1409" s="1">
        <f>VLOOKUP(Table8[[#This Row],[orderId]],orders[],6,0)</f>
        <v>41997</v>
      </c>
      <c r="N1409">
        <f>Table8[[#This Row],[Shipped date]]-Table8[[#This Row],[order_date]]</f>
        <v>6</v>
      </c>
    </row>
    <row r="1410" spans="1:14" x14ac:dyDescent="0.35">
      <c r="A1410" s="2">
        <v>10785</v>
      </c>
      <c r="B1410" s="11">
        <v>75</v>
      </c>
      <c r="C1410" s="5">
        <v>7.75</v>
      </c>
      <c r="D1410" s="8">
        <v>10</v>
      </c>
      <c r="E1410" s="2" t="str">
        <f>_xlfn.XLOOKUP(B1410,products[productID],products[productName],"Not available",0)</f>
        <v>Rhönbräu Klosterbier</v>
      </c>
      <c r="F1410">
        <f>_xlfn.XLOOKUP(B1410,products[productID],products[categoryID],"Not found",0)</f>
        <v>1</v>
      </c>
      <c r="G1410" t="str">
        <f>_xlfn.XLOOKUP(F1410,categories[categoryID],categories[categoryName],"not found",0)</f>
        <v>Beverages</v>
      </c>
      <c r="H1410" s="4">
        <f>Table8[[#This Row],[Unit_price]]*Table8[[#This Row],[Quantity_sold]]</f>
        <v>77.5</v>
      </c>
      <c r="I1410" t="str">
        <f>_xlfn.XLOOKUP(Table8[[#This Row],[orderId]],orders[orderID],orders[customerID],"not seen",0)</f>
        <v>GROSR</v>
      </c>
      <c r="J1410">
        <f>_xlfn.XLOOKUP(Table8[[#This Row],[orderId]],orders[orderID],orders[employeeID],"not found",0)</f>
        <v>1</v>
      </c>
      <c r="K1410" t="str">
        <f>_xlfn.XLOOKUP(Table8[[#This Row],[Employee_id]],employees[employeeID],employees[employeeName],"Not found",0)</f>
        <v>Nancy Davolio</v>
      </c>
      <c r="L1410" s="1">
        <f>_xlfn.XLOOKUP(Table8[[#This Row],[orderId]],orders[orderID],orders[orderDate],"not found",0)</f>
        <v>41991</v>
      </c>
      <c r="M1410" s="1">
        <f>VLOOKUP(Table8[[#This Row],[orderId]],orders[],6,0)</f>
        <v>41997</v>
      </c>
      <c r="N1410">
        <f>Table8[[#This Row],[Shipped date]]-Table8[[#This Row],[order_date]]</f>
        <v>6</v>
      </c>
    </row>
    <row r="1411" spans="1:14" x14ac:dyDescent="0.35">
      <c r="A1411" s="3">
        <v>10786</v>
      </c>
      <c r="B1411" s="12">
        <v>8</v>
      </c>
      <c r="C1411" s="6">
        <v>40</v>
      </c>
      <c r="D1411" s="9">
        <v>30</v>
      </c>
      <c r="E1411" s="2" t="str">
        <f>_xlfn.XLOOKUP(B1411,products[productID],products[productName],"Not available",0)</f>
        <v>Northwoods Cranberry Sauce</v>
      </c>
      <c r="F1411">
        <f>_xlfn.XLOOKUP(B1411,products[productID],products[categoryID],"Not found",0)</f>
        <v>2</v>
      </c>
      <c r="G1411" t="str">
        <f>_xlfn.XLOOKUP(F1411,categories[categoryID],categories[categoryName],"not found",0)</f>
        <v>Condiments</v>
      </c>
      <c r="H1411" s="4">
        <f>Table8[[#This Row],[Unit_price]]*Table8[[#This Row],[Quantity_sold]]</f>
        <v>1200</v>
      </c>
      <c r="I1411" t="str">
        <f>_xlfn.XLOOKUP(Table8[[#This Row],[orderId]],orders[orderID],orders[customerID],"not seen",0)</f>
        <v>QUEEN</v>
      </c>
      <c r="J1411">
        <f>_xlfn.XLOOKUP(Table8[[#This Row],[orderId]],orders[orderID],orders[employeeID],"not found",0)</f>
        <v>8</v>
      </c>
      <c r="K1411" t="str">
        <f>_xlfn.XLOOKUP(Table8[[#This Row],[Employee_id]],employees[employeeID],employees[employeeName],"Not found",0)</f>
        <v>Laura Callahan</v>
      </c>
      <c r="L1411" s="1">
        <f>_xlfn.XLOOKUP(Table8[[#This Row],[orderId]],orders[orderID],orders[orderDate],"not found",0)</f>
        <v>41992</v>
      </c>
      <c r="M1411" s="1">
        <f>VLOOKUP(Table8[[#This Row],[orderId]],orders[],6,0)</f>
        <v>41996</v>
      </c>
      <c r="N1411">
        <f>Table8[[#This Row],[Shipped date]]-Table8[[#This Row],[order_date]]</f>
        <v>4</v>
      </c>
    </row>
    <row r="1412" spans="1:14" x14ac:dyDescent="0.35">
      <c r="A1412" s="2">
        <v>10786</v>
      </c>
      <c r="B1412" s="11">
        <v>30</v>
      </c>
      <c r="C1412" s="5">
        <v>25.89</v>
      </c>
      <c r="D1412" s="8">
        <v>15</v>
      </c>
      <c r="E1412" s="2" t="str">
        <f>_xlfn.XLOOKUP(B1412,products[productID],products[productName],"Not available",0)</f>
        <v>Nord-Ost Matjeshering</v>
      </c>
      <c r="F1412">
        <f>_xlfn.XLOOKUP(B1412,products[productID],products[categoryID],"Not found",0)</f>
        <v>8</v>
      </c>
      <c r="G1412" t="str">
        <f>_xlfn.XLOOKUP(F1412,categories[categoryID],categories[categoryName],"not found",0)</f>
        <v>Seafood</v>
      </c>
      <c r="H1412" s="4">
        <f>Table8[[#This Row],[Unit_price]]*Table8[[#This Row],[Quantity_sold]]</f>
        <v>388.35</v>
      </c>
      <c r="I1412" t="str">
        <f>_xlfn.XLOOKUP(Table8[[#This Row],[orderId]],orders[orderID],orders[customerID],"not seen",0)</f>
        <v>QUEEN</v>
      </c>
      <c r="J1412">
        <f>_xlfn.XLOOKUP(Table8[[#This Row],[orderId]],orders[orderID],orders[employeeID],"not found",0)</f>
        <v>8</v>
      </c>
      <c r="K1412" t="str">
        <f>_xlfn.XLOOKUP(Table8[[#This Row],[Employee_id]],employees[employeeID],employees[employeeName],"Not found",0)</f>
        <v>Laura Callahan</v>
      </c>
      <c r="L1412" s="1">
        <f>_xlfn.XLOOKUP(Table8[[#This Row],[orderId]],orders[orderID],orders[orderDate],"not found",0)</f>
        <v>41992</v>
      </c>
      <c r="M1412" s="1">
        <f>VLOOKUP(Table8[[#This Row],[orderId]],orders[],6,0)</f>
        <v>41996</v>
      </c>
      <c r="N1412">
        <f>Table8[[#This Row],[Shipped date]]-Table8[[#This Row],[order_date]]</f>
        <v>4</v>
      </c>
    </row>
    <row r="1413" spans="1:14" x14ac:dyDescent="0.35">
      <c r="A1413" s="3">
        <v>10786</v>
      </c>
      <c r="B1413" s="12">
        <v>75</v>
      </c>
      <c r="C1413" s="6">
        <v>7.75</v>
      </c>
      <c r="D1413" s="9">
        <v>42</v>
      </c>
      <c r="E1413" s="2" t="str">
        <f>_xlfn.XLOOKUP(B1413,products[productID],products[productName],"Not available",0)</f>
        <v>Rhönbräu Klosterbier</v>
      </c>
      <c r="F1413">
        <f>_xlfn.XLOOKUP(B1413,products[productID],products[categoryID],"Not found",0)</f>
        <v>1</v>
      </c>
      <c r="G1413" t="str">
        <f>_xlfn.XLOOKUP(F1413,categories[categoryID],categories[categoryName],"not found",0)</f>
        <v>Beverages</v>
      </c>
      <c r="H1413" s="4">
        <f>Table8[[#This Row],[Unit_price]]*Table8[[#This Row],[Quantity_sold]]</f>
        <v>325.5</v>
      </c>
      <c r="I1413" t="str">
        <f>_xlfn.XLOOKUP(Table8[[#This Row],[orderId]],orders[orderID],orders[customerID],"not seen",0)</f>
        <v>QUEEN</v>
      </c>
      <c r="J1413">
        <f>_xlfn.XLOOKUP(Table8[[#This Row],[orderId]],orders[orderID],orders[employeeID],"not found",0)</f>
        <v>8</v>
      </c>
      <c r="K1413" t="str">
        <f>_xlfn.XLOOKUP(Table8[[#This Row],[Employee_id]],employees[employeeID],employees[employeeName],"Not found",0)</f>
        <v>Laura Callahan</v>
      </c>
      <c r="L1413" s="1">
        <f>_xlfn.XLOOKUP(Table8[[#This Row],[orderId]],orders[orderID],orders[orderDate],"not found",0)</f>
        <v>41992</v>
      </c>
      <c r="M1413" s="1">
        <f>VLOOKUP(Table8[[#This Row],[orderId]],orders[],6,0)</f>
        <v>41996</v>
      </c>
      <c r="N1413">
        <f>Table8[[#This Row],[Shipped date]]-Table8[[#This Row],[order_date]]</f>
        <v>4</v>
      </c>
    </row>
    <row r="1414" spans="1:14" x14ac:dyDescent="0.35">
      <c r="A1414" s="2">
        <v>10787</v>
      </c>
      <c r="B1414" s="11">
        <v>2</v>
      </c>
      <c r="C1414" s="5">
        <v>19</v>
      </c>
      <c r="D1414" s="8">
        <v>15</v>
      </c>
      <c r="E1414" s="2" t="str">
        <f>_xlfn.XLOOKUP(B1414,products[productID],products[productName],"Not available",0)</f>
        <v>Chang</v>
      </c>
      <c r="F1414">
        <f>_xlfn.XLOOKUP(B1414,products[productID],products[categoryID],"Not found",0)</f>
        <v>1</v>
      </c>
      <c r="G1414" t="str">
        <f>_xlfn.XLOOKUP(F1414,categories[categoryID],categories[categoryName],"not found",0)</f>
        <v>Beverages</v>
      </c>
      <c r="H1414" s="4">
        <f>Table8[[#This Row],[Unit_price]]*Table8[[#This Row],[Quantity_sold]]</f>
        <v>285</v>
      </c>
      <c r="I1414" t="str">
        <f>_xlfn.XLOOKUP(Table8[[#This Row],[orderId]],orders[orderID],orders[customerID],"not seen",0)</f>
        <v>LAMAI</v>
      </c>
      <c r="J1414">
        <f>_xlfn.XLOOKUP(Table8[[#This Row],[orderId]],orders[orderID],orders[employeeID],"not found",0)</f>
        <v>2</v>
      </c>
      <c r="K1414" t="str">
        <f>_xlfn.XLOOKUP(Table8[[#This Row],[Employee_id]],employees[employeeID],employees[employeeName],"Not found",0)</f>
        <v>Andrew Fuller</v>
      </c>
      <c r="L1414" s="1">
        <f>_xlfn.XLOOKUP(Table8[[#This Row],[orderId]],orders[orderID],orders[orderDate],"not found",0)</f>
        <v>41992</v>
      </c>
      <c r="M1414" s="1">
        <f>VLOOKUP(Table8[[#This Row],[orderId]],orders[],6,0)</f>
        <v>41999</v>
      </c>
      <c r="N1414">
        <f>Table8[[#This Row],[Shipped date]]-Table8[[#This Row],[order_date]]</f>
        <v>7</v>
      </c>
    </row>
    <row r="1415" spans="1:14" x14ac:dyDescent="0.35">
      <c r="A1415" s="3">
        <v>10787</v>
      </c>
      <c r="B1415" s="12">
        <v>29</v>
      </c>
      <c r="C1415" s="6">
        <v>123.79</v>
      </c>
      <c r="D1415" s="9">
        <v>20</v>
      </c>
      <c r="E1415" s="2" t="str">
        <f>_xlfn.XLOOKUP(B1415,products[productID],products[productName],"Not available",0)</f>
        <v>Thüringer Rostbratwurst</v>
      </c>
      <c r="F1415">
        <f>_xlfn.XLOOKUP(B1415,products[productID],products[categoryID],"Not found",0)</f>
        <v>6</v>
      </c>
      <c r="G1415" t="str">
        <f>_xlfn.XLOOKUP(F1415,categories[categoryID],categories[categoryName],"not found",0)</f>
        <v>Meat &amp; Poultry</v>
      </c>
      <c r="H1415" s="4">
        <f>Table8[[#This Row],[Unit_price]]*Table8[[#This Row],[Quantity_sold]]</f>
        <v>2475.8000000000002</v>
      </c>
      <c r="I1415" t="str">
        <f>_xlfn.XLOOKUP(Table8[[#This Row],[orderId]],orders[orderID],orders[customerID],"not seen",0)</f>
        <v>LAMAI</v>
      </c>
      <c r="J1415">
        <f>_xlfn.XLOOKUP(Table8[[#This Row],[orderId]],orders[orderID],orders[employeeID],"not found",0)</f>
        <v>2</v>
      </c>
      <c r="K1415" t="str">
        <f>_xlfn.XLOOKUP(Table8[[#This Row],[Employee_id]],employees[employeeID],employees[employeeName],"Not found",0)</f>
        <v>Andrew Fuller</v>
      </c>
      <c r="L1415" s="1">
        <f>_xlfn.XLOOKUP(Table8[[#This Row],[orderId]],orders[orderID],orders[orderDate],"not found",0)</f>
        <v>41992</v>
      </c>
      <c r="M1415" s="1">
        <f>VLOOKUP(Table8[[#This Row],[orderId]],orders[],6,0)</f>
        <v>41999</v>
      </c>
      <c r="N1415">
        <f>Table8[[#This Row],[Shipped date]]-Table8[[#This Row],[order_date]]</f>
        <v>7</v>
      </c>
    </row>
    <row r="1416" spans="1:14" x14ac:dyDescent="0.35">
      <c r="A1416" s="2">
        <v>10788</v>
      </c>
      <c r="B1416" s="11">
        <v>19</v>
      </c>
      <c r="C1416" s="5">
        <v>9.1999999999999993</v>
      </c>
      <c r="D1416" s="8">
        <v>50</v>
      </c>
      <c r="E1416" s="2" t="str">
        <f>_xlfn.XLOOKUP(B1416,products[productID],products[productName],"Not available",0)</f>
        <v>Teatime Chocolate Biscuits</v>
      </c>
      <c r="F1416">
        <f>_xlfn.XLOOKUP(B1416,products[productID],products[categoryID],"Not found",0)</f>
        <v>3</v>
      </c>
      <c r="G1416" t="str">
        <f>_xlfn.XLOOKUP(F1416,categories[categoryID],categories[categoryName],"not found",0)</f>
        <v>Confections</v>
      </c>
      <c r="H1416" s="4">
        <f>Table8[[#This Row],[Unit_price]]*Table8[[#This Row],[Quantity_sold]]</f>
        <v>459.99999999999994</v>
      </c>
      <c r="I1416" t="str">
        <f>_xlfn.XLOOKUP(Table8[[#This Row],[orderId]],orders[orderID],orders[customerID],"not seen",0)</f>
        <v>QUICK</v>
      </c>
      <c r="J1416">
        <f>_xlfn.XLOOKUP(Table8[[#This Row],[orderId]],orders[orderID],orders[employeeID],"not found",0)</f>
        <v>1</v>
      </c>
      <c r="K1416" t="str">
        <f>_xlfn.XLOOKUP(Table8[[#This Row],[Employee_id]],employees[employeeID],employees[employeeName],"Not found",0)</f>
        <v>Nancy Davolio</v>
      </c>
      <c r="L1416" s="1">
        <f>_xlfn.XLOOKUP(Table8[[#This Row],[orderId]],orders[orderID],orders[orderDate],"not found",0)</f>
        <v>41995</v>
      </c>
      <c r="M1416" s="1">
        <f>VLOOKUP(Table8[[#This Row],[orderId]],orders[],6,0)</f>
        <v>42023</v>
      </c>
      <c r="N1416">
        <f>Table8[[#This Row],[Shipped date]]-Table8[[#This Row],[order_date]]</f>
        <v>28</v>
      </c>
    </row>
    <row r="1417" spans="1:14" x14ac:dyDescent="0.35">
      <c r="A1417" s="3">
        <v>10788</v>
      </c>
      <c r="B1417" s="12">
        <v>75</v>
      </c>
      <c r="C1417" s="6">
        <v>7.75</v>
      </c>
      <c r="D1417" s="9">
        <v>40</v>
      </c>
      <c r="E1417" s="2" t="str">
        <f>_xlfn.XLOOKUP(B1417,products[productID],products[productName],"Not available",0)</f>
        <v>Rhönbräu Klosterbier</v>
      </c>
      <c r="F1417">
        <f>_xlfn.XLOOKUP(B1417,products[productID],products[categoryID],"Not found",0)</f>
        <v>1</v>
      </c>
      <c r="G1417" t="str">
        <f>_xlfn.XLOOKUP(F1417,categories[categoryID],categories[categoryName],"not found",0)</f>
        <v>Beverages</v>
      </c>
      <c r="H1417" s="4">
        <f>Table8[[#This Row],[Unit_price]]*Table8[[#This Row],[Quantity_sold]]</f>
        <v>310</v>
      </c>
      <c r="I1417" t="str">
        <f>_xlfn.XLOOKUP(Table8[[#This Row],[orderId]],orders[orderID],orders[customerID],"not seen",0)</f>
        <v>QUICK</v>
      </c>
      <c r="J1417">
        <f>_xlfn.XLOOKUP(Table8[[#This Row],[orderId]],orders[orderID],orders[employeeID],"not found",0)</f>
        <v>1</v>
      </c>
      <c r="K1417" t="str">
        <f>_xlfn.XLOOKUP(Table8[[#This Row],[Employee_id]],employees[employeeID],employees[employeeName],"Not found",0)</f>
        <v>Nancy Davolio</v>
      </c>
      <c r="L1417" s="1">
        <f>_xlfn.XLOOKUP(Table8[[#This Row],[orderId]],orders[orderID],orders[orderDate],"not found",0)</f>
        <v>41995</v>
      </c>
      <c r="M1417" s="1">
        <f>VLOOKUP(Table8[[#This Row],[orderId]],orders[],6,0)</f>
        <v>42023</v>
      </c>
      <c r="N1417">
        <f>Table8[[#This Row],[Shipped date]]-Table8[[#This Row],[order_date]]</f>
        <v>28</v>
      </c>
    </row>
    <row r="1418" spans="1:14" x14ac:dyDescent="0.35">
      <c r="A1418" s="2">
        <v>10789</v>
      </c>
      <c r="B1418" s="11">
        <v>18</v>
      </c>
      <c r="C1418" s="5">
        <v>62.5</v>
      </c>
      <c r="D1418" s="8">
        <v>30</v>
      </c>
      <c r="E1418" s="2" t="str">
        <f>_xlfn.XLOOKUP(B1418,products[productID],products[productName],"Not available",0)</f>
        <v>Carnarvon Tigers</v>
      </c>
      <c r="F1418">
        <f>_xlfn.XLOOKUP(B1418,products[productID],products[categoryID],"Not found",0)</f>
        <v>8</v>
      </c>
      <c r="G1418" t="str">
        <f>_xlfn.XLOOKUP(F1418,categories[categoryID],categories[categoryName],"not found",0)</f>
        <v>Seafood</v>
      </c>
      <c r="H1418" s="4">
        <f>Table8[[#This Row],[Unit_price]]*Table8[[#This Row],[Quantity_sold]]</f>
        <v>1875</v>
      </c>
      <c r="I1418" t="str">
        <f>_xlfn.XLOOKUP(Table8[[#This Row],[orderId]],orders[orderID],orders[customerID],"not seen",0)</f>
        <v>FOLIG</v>
      </c>
      <c r="J1418">
        <f>_xlfn.XLOOKUP(Table8[[#This Row],[orderId]],orders[orderID],orders[employeeID],"not found",0)</f>
        <v>1</v>
      </c>
      <c r="K1418" t="str">
        <f>_xlfn.XLOOKUP(Table8[[#This Row],[Employee_id]],employees[employeeID],employees[employeeName],"Not found",0)</f>
        <v>Nancy Davolio</v>
      </c>
      <c r="L1418" s="1">
        <f>_xlfn.XLOOKUP(Table8[[#This Row],[orderId]],orders[orderID],orders[orderDate],"not found",0)</f>
        <v>41995</v>
      </c>
      <c r="M1418" s="1">
        <f>VLOOKUP(Table8[[#This Row],[orderId]],orders[],6,0)</f>
        <v>42004</v>
      </c>
      <c r="N1418">
        <f>Table8[[#This Row],[Shipped date]]-Table8[[#This Row],[order_date]]</f>
        <v>9</v>
      </c>
    </row>
    <row r="1419" spans="1:14" x14ac:dyDescent="0.35">
      <c r="A1419" s="3">
        <v>10789</v>
      </c>
      <c r="B1419" s="12">
        <v>35</v>
      </c>
      <c r="C1419" s="6">
        <v>18</v>
      </c>
      <c r="D1419" s="9">
        <v>15</v>
      </c>
      <c r="E1419" s="2" t="str">
        <f>_xlfn.XLOOKUP(B1419,products[productID],products[productName],"Not available",0)</f>
        <v>Steeleye Stout</v>
      </c>
      <c r="F1419">
        <f>_xlfn.XLOOKUP(B1419,products[productID],products[categoryID],"Not found",0)</f>
        <v>1</v>
      </c>
      <c r="G1419" t="str">
        <f>_xlfn.XLOOKUP(F1419,categories[categoryID],categories[categoryName],"not found",0)</f>
        <v>Beverages</v>
      </c>
      <c r="H1419" s="4">
        <f>Table8[[#This Row],[Unit_price]]*Table8[[#This Row],[Quantity_sold]]</f>
        <v>270</v>
      </c>
      <c r="I1419" t="str">
        <f>_xlfn.XLOOKUP(Table8[[#This Row],[orderId]],orders[orderID],orders[customerID],"not seen",0)</f>
        <v>FOLIG</v>
      </c>
      <c r="J1419">
        <f>_xlfn.XLOOKUP(Table8[[#This Row],[orderId]],orders[orderID],orders[employeeID],"not found",0)</f>
        <v>1</v>
      </c>
      <c r="K1419" t="str">
        <f>_xlfn.XLOOKUP(Table8[[#This Row],[Employee_id]],employees[employeeID],employees[employeeName],"Not found",0)</f>
        <v>Nancy Davolio</v>
      </c>
      <c r="L1419" s="1">
        <f>_xlfn.XLOOKUP(Table8[[#This Row],[orderId]],orders[orderID],orders[orderDate],"not found",0)</f>
        <v>41995</v>
      </c>
      <c r="M1419" s="1">
        <f>VLOOKUP(Table8[[#This Row],[orderId]],orders[],6,0)</f>
        <v>42004</v>
      </c>
      <c r="N1419">
        <f>Table8[[#This Row],[Shipped date]]-Table8[[#This Row],[order_date]]</f>
        <v>9</v>
      </c>
    </row>
    <row r="1420" spans="1:14" x14ac:dyDescent="0.35">
      <c r="A1420" s="2">
        <v>10789</v>
      </c>
      <c r="B1420" s="11">
        <v>63</v>
      </c>
      <c r="C1420" s="5">
        <v>43.9</v>
      </c>
      <c r="D1420" s="8">
        <v>30</v>
      </c>
      <c r="E1420" s="2" t="str">
        <f>_xlfn.XLOOKUP(B1420,products[productID],products[productName],"Not available",0)</f>
        <v>Vegie-spread</v>
      </c>
      <c r="F1420">
        <f>_xlfn.XLOOKUP(B1420,products[productID],products[categoryID],"Not found",0)</f>
        <v>2</v>
      </c>
      <c r="G1420" t="str">
        <f>_xlfn.XLOOKUP(F1420,categories[categoryID],categories[categoryName],"not found",0)</f>
        <v>Condiments</v>
      </c>
      <c r="H1420" s="4">
        <f>Table8[[#This Row],[Unit_price]]*Table8[[#This Row],[Quantity_sold]]</f>
        <v>1317</v>
      </c>
      <c r="I1420" t="str">
        <f>_xlfn.XLOOKUP(Table8[[#This Row],[orderId]],orders[orderID],orders[customerID],"not seen",0)</f>
        <v>FOLIG</v>
      </c>
      <c r="J1420">
        <f>_xlfn.XLOOKUP(Table8[[#This Row],[orderId]],orders[orderID],orders[employeeID],"not found",0)</f>
        <v>1</v>
      </c>
      <c r="K1420" t="str">
        <f>_xlfn.XLOOKUP(Table8[[#This Row],[Employee_id]],employees[employeeID],employees[employeeName],"Not found",0)</f>
        <v>Nancy Davolio</v>
      </c>
      <c r="L1420" s="1">
        <f>_xlfn.XLOOKUP(Table8[[#This Row],[orderId]],orders[orderID],orders[orderDate],"not found",0)</f>
        <v>41995</v>
      </c>
      <c r="M1420" s="1">
        <f>VLOOKUP(Table8[[#This Row],[orderId]],orders[],6,0)</f>
        <v>42004</v>
      </c>
      <c r="N1420">
        <f>Table8[[#This Row],[Shipped date]]-Table8[[#This Row],[order_date]]</f>
        <v>9</v>
      </c>
    </row>
    <row r="1421" spans="1:14" x14ac:dyDescent="0.35">
      <c r="A1421" s="3">
        <v>10789</v>
      </c>
      <c r="B1421" s="12">
        <v>68</v>
      </c>
      <c r="C1421" s="6">
        <v>12.5</v>
      </c>
      <c r="D1421" s="9">
        <v>18</v>
      </c>
      <c r="E1421" s="2" t="str">
        <f>_xlfn.XLOOKUP(B1421,products[productID],products[productName],"Not available",0)</f>
        <v>Scottish Longbreads</v>
      </c>
      <c r="F1421">
        <f>_xlfn.XLOOKUP(B1421,products[productID],products[categoryID],"Not found",0)</f>
        <v>3</v>
      </c>
      <c r="G1421" t="str">
        <f>_xlfn.XLOOKUP(F1421,categories[categoryID],categories[categoryName],"not found",0)</f>
        <v>Confections</v>
      </c>
      <c r="H1421" s="4">
        <f>Table8[[#This Row],[Unit_price]]*Table8[[#This Row],[Quantity_sold]]</f>
        <v>225</v>
      </c>
      <c r="I1421" t="str">
        <f>_xlfn.XLOOKUP(Table8[[#This Row],[orderId]],orders[orderID],orders[customerID],"not seen",0)</f>
        <v>FOLIG</v>
      </c>
      <c r="J1421">
        <f>_xlfn.XLOOKUP(Table8[[#This Row],[orderId]],orders[orderID],orders[employeeID],"not found",0)</f>
        <v>1</v>
      </c>
      <c r="K1421" t="str">
        <f>_xlfn.XLOOKUP(Table8[[#This Row],[Employee_id]],employees[employeeID],employees[employeeName],"Not found",0)</f>
        <v>Nancy Davolio</v>
      </c>
      <c r="L1421" s="1">
        <f>_xlfn.XLOOKUP(Table8[[#This Row],[orderId]],orders[orderID],orders[orderDate],"not found",0)</f>
        <v>41995</v>
      </c>
      <c r="M1421" s="1">
        <f>VLOOKUP(Table8[[#This Row],[orderId]],orders[],6,0)</f>
        <v>42004</v>
      </c>
      <c r="N1421">
        <f>Table8[[#This Row],[Shipped date]]-Table8[[#This Row],[order_date]]</f>
        <v>9</v>
      </c>
    </row>
    <row r="1422" spans="1:14" x14ac:dyDescent="0.35">
      <c r="A1422" s="2">
        <v>10790</v>
      </c>
      <c r="B1422" s="11">
        <v>7</v>
      </c>
      <c r="C1422" s="5">
        <v>30</v>
      </c>
      <c r="D1422" s="8">
        <v>3</v>
      </c>
      <c r="E1422" s="2" t="str">
        <f>_xlfn.XLOOKUP(B1422,products[productID],products[productName],"Not available",0)</f>
        <v>Uncle Bob's Organic Dried Pears</v>
      </c>
      <c r="F1422">
        <f>_xlfn.XLOOKUP(B1422,products[productID],products[categoryID],"Not found",0)</f>
        <v>7</v>
      </c>
      <c r="G1422" t="str">
        <f>_xlfn.XLOOKUP(F1422,categories[categoryID],categories[categoryName],"not found",0)</f>
        <v>Produce</v>
      </c>
      <c r="H1422" s="4">
        <f>Table8[[#This Row],[Unit_price]]*Table8[[#This Row],[Quantity_sold]]</f>
        <v>90</v>
      </c>
      <c r="I1422" t="str">
        <f>_xlfn.XLOOKUP(Table8[[#This Row],[orderId]],orders[orderID],orders[customerID],"not seen",0)</f>
        <v>GOURL</v>
      </c>
      <c r="J1422">
        <f>_xlfn.XLOOKUP(Table8[[#This Row],[orderId]],orders[orderID],orders[employeeID],"not found",0)</f>
        <v>6</v>
      </c>
      <c r="K1422" t="str">
        <f>_xlfn.XLOOKUP(Table8[[#This Row],[Employee_id]],employees[employeeID],employees[employeeName],"Not found",0)</f>
        <v>Michael Suyama</v>
      </c>
      <c r="L1422" s="1">
        <f>_xlfn.XLOOKUP(Table8[[#This Row],[orderId]],orders[orderID],orders[orderDate],"not found",0)</f>
        <v>41995</v>
      </c>
      <c r="M1422" s="1">
        <f>VLOOKUP(Table8[[#This Row],[orderId]],orders[],6,0)</f>
        <v>41999</v>
      </c>
      <c r="N1422">
        <f>Table8[[#This Row],[Shipped date]]-Table8[[#This Row],[order_date]]</f>
        <v>4</v>
      </c>
    </row>
    <row r="1423" spans="1:14" x14ac:dyDescent="0.35">
      <c r="A1423" s="3">
        <v>10790</v>
      </c>
      <c r="B1423" s="12">
        <v>56</v>
      </c>
      <c r="C1423" s="6">
        <v>38</v>
      </c>
      <c r="D1423" s="9">
        <v>20</v>
      </c>
      <c r="E1423" s="2" t="str">
        <f>_xlfn.XLOOKUP(B1423,products[productID],products[productName],"Not available",0)</f>
        <v>Gnocchi di nonna Alice</v>
      </c>
      <c r="F1423">
        <f>_xlfn.XLOOKUP(B1423,products[productID],products[categoryID],"Not found",0)</f>
        <v>5</v>
      </c>
      <c r="G1423" t="str">
        <f>_xlfn.XLOOKUP(F1423,categories[categoryID],categories[categoryName],"not found",0)</f>
        <v>Grains &amp; Cereals</v>
      </c>
      <c r="H1423" s="4">
        <f>Table8[[#This Row],[Unit_price]]*Table8[[#This Row],[Quantity_sold]]</f>
        <v>760</v>
      </c>
      <c r="I1423" t="str">
        <f>_xlfn.XLOOKUP(Table8[[#This Row],[orderId]],orders[orderID],orders[customerID],"not seen",0)</f>
        <v>GOURL</v>
      </c>
      <c r="J1423">
        <f>_xlfn.XLOOKUP(Table8[[#This Row],[orderId]],orders[orderID],orders[employeeID],"not found",0)</f>
        <v>6</v>
      </c>
      <c r="K1423" t="str">
        <f>_xlfn.XLOOKUP(Table8[[#This Row],[Employee_id]],employees[employeeID],employees[employeeName],"Not found",0)</f>
        <v>Michael Suyama</v>
      </c>
      <c r="L1423" s="1">
        <f>_xlfn.XLOOKUP(Table8[[#This Row],[orderId]],orders[orderID],orders[orderDate],"not found",0)</f>
        <v>41995</v>
      </c>
      <c r="M1423" s="1">
        <f>VLOOKUP(Table8[[#This Row],[orderId]],orders[],6,0)</f>
        <v>41999</v>
      </c>
      <c r="N1423">
        <f>Table8[[#This Row],[Shipped date]]-Table8[[#This Row],[order_date]]</f>
        <v>4</v>
      </c>
    </row>
    <row r="1424" spans="1:14" x14ac:dyDescent="0.35">
      <c r="A1424" s="2">
        <v>10791</v>
      </c>
      <c r="B1424" s="11">
        <v>29</v>
      </c>
      <c r="C1424" s="5">
        <v>123.79</v>
      </c>
      <c r="D1424" s="8">
        <v>14</v>
      </c>
      <c r="E1424" s="2" t="str">
        <f>_xlfn.XLOOKUP(B1424,products[productID],products[productName],"Not available",0)</f>
        <v>Thüringer Rostbratwurst</v>
      </c>
      <c r="F1424">
        <f>_xlfn.XLOOKUP(B1424,products[productID],products[categoryID],"Not found",0)</f>
        <v>6</v>
      </c>
      <c r="G1424" t="str">
        <f>_xlfn.XLOOKUP(F1424,categories[categoryID],categories[categoryName],"not found",0)</f>
        <v>Meat &amp; Poultry</v>
      </c>
      <c r="H1424" s="4">
        <f>Table8[[#This Row],[Unit_price]]*Table8[[#This Row],[Quantity_sold]]</f>
        <v>1733.0600000000002</v>
      </c>
      <c r="I1424" t="str">
        <f>_xlfn.XLOOKUP(Table8[[#This Row],[orderId]],orders[orderID],orders[customerID],"not seen",0)</f>
        <v>FRANK</v>
      </c>
      <c r="J1424">
        <f>_xlfn.XLOOKUP(Table8[[#This Row],[orderId]],orders[orderID],orders[employeeID],"not found",0)</f>
        <v>6</v>
      </c>
      <c r="K1424" t="str">
        <f>_xlfn.XLOOKUP(Table8[[#This Row],[Employee_id]],employees[employeeID],employees[employeeName],"Not found",0)</f>
        <v>Michael Suyama</v>
      </c>
      <c r="L1424" s="1">
        <f>_xlfn.XLOOKUP(Table8[[#This Row],[orderId]],orders[orderID],orders[orderDate],"not found",0)</f>
        <v>41996</v>
      </c>
      <c r="M1424" s="1">
        <f>VLOOKUP(Table8[[#This Row],[orderId]],orders[],6,0)</f>
        <v>42005</v>
      </c>
      <c r="N1424">
        <f>Table8[[#This Row],[Shipped date]]-Table8[[#This Row],[order_date]]</f>
        <v>9</v>
      </c>
    </row>
    <row r="1425" spans="1:14" x14ac:dyDescent="0.35">
      <c r="A1425" s="3">
        <v>10791</v>
      </c>
      <c r="B1425" s="12">
        <v>41</v>
      </c>
      <c r="C1425" s="6">
        <v>9.65</v>
      </c>
      <c r="D1425" s="9">
        <v>20</v>
      </c>
      <c r="E1425" s="2" t="str">
        <f>_xlfn.XLOOKUP(B1425,products[productID],products[productName],"Not available",0)</f>
        <v>Jack's New England Clam Chowder</v>
      </c>
      <c r="F1425">
        <f>_xlfn.XLOOKUP(B1425,products[productID],products[categoryID],"Not found",0)</f>
        <v>8</v>
      </c>
      <c r="G1425" t="str">
        <f>_xlfn.XLOOKUP(F1425,categories[categoryID],categories[categoryName],"not found",0)</f>
        <v>Seafood</v>
      </c>
      <c r="H1425" s="4">
        <f>Table8[[#This Row],[Unit_price]]*Table8[[#This Row],[Quantity_sold]]</f>
        <v>193</v>
      </c>
      <c r="I1425" t="str">
        <f>_xlfn.XLOOKUP(Table8[[#This Row],[orderId]],orders[orderID],orders[customerID],"not seen",0)</f>
        <v>FRANK</v>
      </c>
      <c r="J1425">
        <f>_xlfn.XLOOKUP(Table8[[#This Row],[orderId]],orders[orderID],orders[employeeID],"not found",0)</f>
        <v>6</v>
      </c>
      <c r="K1425" t="str">
        <f>_xlfn.XLOOKUP(Table8[[#This Row],[Employee_id]],employees[employeeID],employees[employeeName],"Not found",0)</f>
        <v>Michael Suyama</v>
      </c>
      <c r="L1425" s="1">
        <f>_xlfn.XLOOKUP(Table8[[#This Row],[orderId]],orders[orderID],orders[orderDate],"not found",0)</f>
        <v>41996</v>
      </c>
      <c r="M1425" s="1">
        <f>VLOOKUP(Table8[[#This Row],[orderId]],orders[],6,0)</f>
        <v>42005</v>
      </c>
      <c r="N1425">
        <f>Table8[[#This Row],[Shipped date]]-Table8[[#This Row],[order_date]]</f>
        <v>9</v>
      </c>
    </row>
    <row r="1426" spans="1:14" x14ac:dyDescent="0.35">
      <c r="A1426" s="2">
        <v>10792</v>
      </c>
      <c r="B1426" s="11">
        <v>2</v>
      </c>
      <c r="C1426" s="5">
        <v>19</v>
      </c>
      <c r="D1426" s="8">
        <v>10</v>
      </c>
      <c r="E1426" s="2" t="str">
        <f>_xlfn.XLOOKUP(B1426,products[productID],products[productName],"Not available",0)</f>
        <v>Chang</v>
      </c>
      <c r="F1426">
        <f>_xlfn.XLOOKUP(B1426,products[productID],products[categoryID],"Not found",0)</f>
        <v>1</v>
      </c>
      <c r="G1426" t="str">
        <f>_xlfn.XLOOKUP(F1426,categories[categoryID],categories[categoryName],"not found",0)</f>
        <v>Beverages</v>
      </c>
      <c r="H1426" s="4">
        <f>Table8[[#This Row],[Unit_price]]*Table8[[#This Row],[Quantity_sold]]</f>
        <v>190</v>
      </c>
      <c r="I1426" t="str">
        <f>_xlfn.XLOOKUP(Table8[[#This Row],[orderId]],orders[orderID],orders[customerID],"not seen",0)</f>
        <v>WOLZA</v>
      </c>
      <c r="J1426">
        <f>_xlfn.XLOOKUP(Table8[[#This Row],[orderId]],orders[orderID],orders[employeeID],"not found",0)</f>
        <v>1</v>
      </c>
      <c r="K1426" t="str">
        <f>_xlfn.XLOOKUP(Table8[[#This Row],[Employee_id]],employees[employeeID],employees[employeeName],"Not found",0)</f>
        <v>Nancy Davolio</v>
      </c>
      <c r="L1426" s="1">
        <f>_xlfn.XLOOKUP(Table8[[#This Row],[orderId]],orders[orderID],orders[orderDate],"not found",0)</f>
        <v>41996</v>
      </c>
      <c r="M1426" s="1">
        <f>VLOOKUP(Table8[[#This Row],[orderId]],orders[],6,0)</f>
        <v>42004</v>
      </c>
      <c r="N1426">
        <f>Table8[[#This Row],[Shipped date]]-Table8[[#This Row],[order_date]]</f>
        <v>8</v>
      </c>
    </row>
    <row r="1427" spans="1:14" x14ac:dyDescent="0.35">
      <c r="A1427" s="3">
        <v>10792</v>
      </c>
      <c r="B1427" s="12">
        <v>54</v>
      </c>
      <c r="C1427" s="6">
        <v>7.45</v>
      </c>
      <c r="D1427" s="9">
        <v>3</v>
      </c>
      <c r="E1427" s="2" t="str">
        <f>_xlfn.XLOOKUP(B1427,products[productID],products[productName],"Not available",0)</f>
        <v>Tourtière</v>
      </c>
      <c r="F1427">
        <f>_xlfn.XLOOKUP(B1427,products[productID],products[categoryID],"Not found",0)</f>
        <v>6</v>
      </c>
      <c r="G1427" t="str">
        <f>_xlfn.XLOOKUP(F1427,categories[categoryID],categories[categoryName],"not found",0)</f>
        <v>Meat &amp; Poultry</v>
      </c>
      <c r="H1427" s="4">
        <f>Table8[[#This Row],[Unit_price]]*Table8[[#This Row],[Quantity_sold]]</f>
        <v>22.35</v>
      </c>
      <c r="I1427" t="str">
        <f>_xlfn.XLOOKUP(Table8[[#This Row],[orderId]],orders[orderID],orders[customerID],"not seen",0)</f>
        <v>WOLZA</v>
      </c>
      <c r="J1427">
        <f>_xlfn.XLOOKUP(Table8[[#This Row],[orderId]],orders[orderID],orders[employeeID],"not found",0)</f>
        <v>1</v>
      </c>
      <c r="K1427" t="str">
        <f>_xlfn.XLOOKUP(Table8[[#This Row],[Employee_id]],employees[employeeID],employees[employeeName],"Not found",0)</f>
        <v>Nancy Davolio</v>
      </c>
      <c r="L1427" s="1">
        <f>_xlfn.XLOOKUP(Table8[[#This Row],[orderId]],orders[orderID],orders[orderDate],"not found",0)</f>
        <v>41996</v>
      </c>
      <c r="M1427" s="1">
        <f>VLOOKUP(Table8[[#This Row],[orderId]],orders[],6,0)</f>
        <v>42004</v>
      </c>
      <c r="N1427">
        <f>Table8[[#This Row],[Shipped date]]-Table8[[#This Row],[order_date]]</f>
        <v>8</v>
      </c>
    </row>
    <row r="1428" spans="1:14" x14ac:dyDescent="0.35">
      <c r="A1428" s="2">
        <v>10792</v>
      </c>
      <c r="B1428" s="11">
        <v>68</v>
      </c>
      <c r="C1428" s="5">
        <v>12.5</v>
      </c>
      <c r="D1428" s="8">
        <v>15</v>
      </c>
      <c r="E1428" s="2" t="str">
        <f>_xlfn.XLOOKUP(B1428,products[productID],products[productName],"Not available",0)</f>
        <v>Scottish Longbreads</v>
      </c>
      <c r="F1428">
        <f>_xlfn.XLOOKUP(B1428,products[productID],products[categoryID],"Not found",0)</f>
        <v>3</v>
      </c>
      <c r="G1428" t="str">
        <f>_xlfn.XLOOKUP(F1428,categories[categoryID],categories[categoryName],"not found",0)</f>
        <v>Confections</v>
      </c>
      <c r="H1428" s="4">
        <f>Table8[[#This Row],[Unit_price]]*Table8[[#This Row],[Quantity_sold]]</f>
        <v>187.5</v>
      </c>
      <c r="I1428" t="str">
        <f>_xlfn.XLOOKUP(Table8[[#This Row],[orderId]],orders[orderID],orders[customerID],"not seen",0)</f>
        <v>WOLZA</v>
      </c>
      <c r="J1428">
        <f>_xlfn.XLOOKUP(Table8[[#This Row],[orderId]],orders[orderID],orders[employeeID],"not found",0)</f>
        <v>1</v>
      </c>
      <c r="K1428" t="str">
        <f>_xlfn.XLOOKUP(Table8[[#This Row],[Employee_id]],employees[employeeID],employees[employeeName],"Not found",0)</f>
        <v>Nancy Davolio</v>
      </c>
      <c r="L1428" s="1">
        <f>_xlfn.XLOOKUP(Table8[[#This Row],[orderId]],orders[orderID],orders[orderDate],"not found",0)</f>
        <v>41996</v>
      </c>
      <c r="M1428" s="1">
        <f>VLOOKUP(Table8[[#This Row],[orderId]],orders[],6,0)</f>
        <v>42004</v>
      </c>
      <c r="N1428">
        <f>Table8[[#This Row],[Shipped date]]-Table8[[#This Row],[order_date]]</f>
        <v>8</v>
      </c>
    </row>
    <row r="1429" spans="1:14" x14ac:dyDescent="0.35">
      <c r="A1429" s="3">
        <v>10793</v>
      </c>
      <c r="B1429" s="12">
        <v>41</v>
      </c>
      <c r="C1429" s="6">
        <v>9.65</v>
      </c>
      <c r="D1429" s="9">
        <v>14</v>
      </c>
      <c r="E1429" s="2" t="str">
        <f>_xlfn.XLOOKUP(B1429,products[productID],products[productName],"Not available",0)</f>
        <v>Jack's New England Clam Chowder</v>
      </c>
      <c r="F1429">
        <f>_xlfn.XLOOKUP(B1429,products[productID],products[categoryID],"Not found",0)</f>
        <v>8</v>
      </c>
      <c r="G1429" t="str">
        <f>_xlfn.XLOOKUP(F1429,categories[categoryID],categories[categoryName],"not found",0)</f>
        <v>Seafood</v>
      </c>
      <c r="H1429" s="4">
        <f>Table8[[#This Row],[Unit_price]]*Table8[[#This Row],[Quantity_sold]]</f>
        <v>135.1</v>
      </c>
      <c r="I1429" t="str">
        <f>_xlfn.XLOOKUP(Table8[[#This Row],[orderId]],orders[orderID],orders[customerID],"not seen",0)</f>
        <v>AROUT</v>
      </c>
      <c r="J1429">
        <f>_xlfn.XLOOKUP(Table8[[#This Row],[orderId]],orders[orderID],orders[employeeID],"not found",0)</f>
        <v>3</v>
      </c>
      <c r="K1429" t="str">
        <f>_xlfn.XLOOKUP(Table8[[#This Row],[Employee_id]],employees[employeeID],employees[employeeName],"Not found",0)</f>
        <v>Janet Leverling</v>
      </c>
      <c r="L1429" s="1">
        <f>_xlfn.XLOOKUP(Table8[[#This Row],[orderId]],orders[orderID],orders[orderDate],"not found",0)</f>
        <v>41997</v>
      </c>
      <c r="M1429" s="1">
        <f>VLOOKUP(Table8[[#This Row],[orderId]],orders[],6,0)</f>
        <v>42012</v>
      </c>
      <c r="N1429">
        <f>Table8[[#This Row],[Shipped date]]-Table8[[#This Row],[order_date]]</f>
        <v>15</v>
      </c>
    </row>
    <row r="1430" spans="1:14" x14ac:dyDescent="0.35">
      <c r="A1430" s="2">
        <v>10793</v>
      </c>
      <c r="B1430" s="11">
        <v>52</v>
      </c>
      <c r="C1430" s="5">
        <v>7</v>
      </c>
      <c r="D1430" s="8">
        <v>8</v>
      </c>
      <c r="E1430" s="2" t="str">
        <f>_xlfn.XLOOKUP(B1430,products[productID],products[productName],"Not available",0)</f>
        <v>Filo Mix</v>
      </c>
      <c r="F1430">
        <f>_xlfn.XLOOKUP(B1430,products[productID],products[categoryID],"Not found",0)</f>
        <v>5</v>
      </c>
      <c r="G1430" t="str">
        <f>_xlfn.XLOOKUP(F1430,categories[categoryID],categories[categoryName],"not found",0)</f>
        <v>Grains &amp; Cereals</v>
      </c>
      <c r="H1430" s="4">
        <f>Table8[[#This Row],[Unit_price]]*Table8[[#This Row],[Quantity_sold]]</f>
        <v>56</v>
      </c>
      <c r="I1430" t="str">
        <f>_xlfn.XLOOKUP(Table8[[#This Row],[orderId]],orders[orderID],orders[customerID],"not seen",0)</f>
        <v>AROUT</v>
      </c>
      <c r="J1430">
        <f>_xlfn.XLOOKUP(Table8[[#This Row],[orderId]],orders[orderID],orders[employeeID],"not found",0)</f>
        <v>3</v>
      </c>
      <c r="K1430" t="str">
        <f>_xlfn.XLOOKUP(Table8[[#This Row],[Employee_id]],employees[employeeID],employees[employeeName],"Not found",0)</f>
        <v>Janet Leverling</v>
      </c>
      <c r="L1430" s="1">
        <f>_xlfn.XLOOKUP(Table8[[#This Row],[orderId]],orders[orderID],orders[orderDate],"not found",0)</f>
        <v>41997</v>
      </c>
      <c r="M1430" s="1">
        <f>VLOOKUP(Table8[[#This Row],[orderId]],orders[],6,0)</f>
        <v>42012</v>
      </c>
      <c r="N1430">
        <f>Table8[[#This Row],[Shipped date]]-Table8[[#This Row],[order_date]]</f>
        <v>15</v>
      </c>
    </row>
    <row r="1431" spans="1:14" x14ac:dyDescent="0.35">
      <c r="A1431" s="3">
        <v>10794</v>
      </c>
      <c r="B1431" s="12">
        <v>14</v>
      </c>
      <c r="C1431" s="6">
        <v>23.25</v>
      </c>
      <c r="D1431" s="9">
        <v>15</v>
      </c>
      <c r="E1431" s="2" t="str">
        <f>_xlfn.XLOOKUP(B1431,products[productID],products[productName],"Not available",0)</f>
        <v>Tofu</v>
      </c>
      <c r="F1431">
        <f>_xlfn.XLOOKUP(B1431,products[productID],products[categoryID],"Not found",0)</f>
        <v>7</v>
      </c>
      <c r="G1431" t="str">
        <f>_xlfn.XLOOKUP(F1431,categories[categoryID],categories[categoryName],"not found",0)</f>
        <v>Produce</v>
      </c>
      <c r="H1431" s="4">
        <f>Table8[[#This Row],[Unit_price]]*Table8[[#This Row],[Quantity_sold]]</f>
        <v>348.75</v>
      </c>
      <c r="I1431" t="str">
        <f>_xlfn.XLOOKUP(Table8[[#This Row],[orderId]],orders[orderID],orders[customerID],"not seen",0)</f>
        <v>QUEDE</v>
      </c>
      <c r="J1431">
        <f>_xlfn.XLOOKUP(Table8[[#This Row],[orderId]],orders[orderID],orders[employeeID],"not found",0)</f>
        <v>6</v>
      </c>
      <c r="K1431" t="str">
        <f>_xlfn.XLOOKUP(Table8[[#This Row],[Employee_id]],employees[employeeID],employees[employeeName],"Not found",0)</f>
        <v>Michael Suyama</v>
      </c>
      <c r="L1431" s="1">
        <f>_xlfn.XLOOKUP(Table8[[#This Row],[orderId]],orders[orderID],orders[orderDate],"not found",0)</f>
        <v>41997</v>
      </c>
      <c r="M1431" s="1">
        <f>VLOOKUP(Table8[[#This Row],[orderId]],orders[],6,0)</f>
        <v>42006</v>
      </c>
      <c r="N1431">
        <f>Table8[[#This Row],[Shipped date]]-Table8[[#This Row],[order_date]]</f>
        <v>9</v>
      </c>
    </row>
    <row r="1432" spans="1:14" x14ac:dyDescent="0.35">
      <c r="A1432" s="2">
        <v>10794</v>
      </c>
      <c r="B1432" s="11">
        <v>54</v>
      </c>
      <c r="C1432" s="5">
        <v>7.45</v>
      </c>
      <c r="D1432" s="8">
        <v>6</v>
      </c>
      <c r="E1432" s="2" t="str">
        <f>_xlfn.XLOOKUP(B1432,products[productID],products[productName],"Not available",0)</f>
        <v>Tourtière</v>
      </c>
      <c r="F1432">
        <f>_xlfn.XLOOKUP(B1432,products[productID],products[categoryID],"Not found",0)</f>
        <v>6</v>
      </c>
      <c r="G1432" t="str">
        <f>_xlfn.XLOOKUP(F1432,categories[categoryID],categories[categoryName],"not found",0)</f>
        <v>Meat &amp; Poultry</v>
      </c>
      <c r="H1432" s="4">
        <f>Table8[[#This Row],[Unit_price]]*Table8[[#This Row],[Quantity_sold]]</f>
        <v>44.7</v>
      </c>
      <c r="I1432" t="str">
        <f>_xlfn.XLOOKUP(Table8[[#This Row],[orderId]],orders[orderID],orders[customerID],"not seen",0)</f>
        <v>QUEDE</v>
      </c>
      <c r="J1432">
        <f>_xlfn.XLOOKUP(Table8[[#This Row],[orderId]],orders[orderID],orders[employeeID],"not found",0)</f>
        <v>6</v>
      </c>
      <c r="K1432" t="str">
        <f>_xlfn.XLOOKUP(Table8[[#This Row],[Employee_id]],employees[employeeID],employees[employeeName],"Not found",0)</f>
        <v>Michael Suyama</v>
      </c>
      <c r="L1432" s="1">
        <f>_xlfn.XLOOKUP(Table8[[#This Row],[orderId]],orders[orderID],orders[orderDate],"not found",0)</f>
        <v>41997</v>
      </c>
      <c r="M1432" s="1">
        <f>VLOOKUP(Table8[[#This Row],[orderId]],orders[],6,0)</f>
        <v>42006</v>
      </c>
      <c r="N1432">
        <f>Table8[[#This Row],[Shipped date]]-Table8[[#This Row],[order_date]]</f>
        <v>9</v>
      </c>
    </row>
    <row r="1433" spans="1:14" x14ac:dyDescent="0.35">
      <c r="A1433" s="3">
        <v>10795</v>
      </c>
      <c r="B1433" s="12">
        <v>16</v>
      </c>
      <c r="C1433" s="6">
        <v>17.45</v>
      </c>
      <c r="D1433" s="9">
        <v>65</v>
      </c>
      <c r="E1433" s="2" t="str">
        <f>_xlfn.XLOOKUP(B1433,products[productID],products[productName],"Not available",0)</f>
        <v>Pavlova</v>
      </c>
      <c r="F1433">
        <f>_xlfn.XLOOKUP(B1433,products[productID],products[categoryID],"Not found",0)</f>
        <v>3</v>
      </c>
      <c r="G1433" t="str">
        <f>_xlfn.XLOOKUP(F1433,categories[categoryID],categories[categoryName],"not found",0)</f>
        <v>Confections</v>
      </c>
      <c r="H1433" s="4">
        <f>Table8[[#This Row],[Unit_price]]*Table8[[#This Row],[Quantity_sold]]</f>
        <v>1134.25</v>
      </c>
      <c r="I1433" t="str">
        <f>_xlfn.XLOOKUP(Table8[[#This Row],[orderId]],orders[orderID],orders[customerID],"not seen",0)</f>
        <v>ERNSH</v>
      </c>
      <c r="J1433">
        <f>_xlfn.XLOOKUP(Table8[[#This Row],[orderId]],orders[orderID],orders[employeeID],"not found",0)</f>
        <v>8</v>
      </c>
      <c r="K1433" t="str">
        <f>_xlfn.XLOOKUP(Table8[[#This Row],[Employee_id]],employees[employeeID],employees[employeeName],"Not found",0)</f>
        <v>Laura Callahan</v>
      </c>
      <c r="L1433" s="1">
        <f>_xlfn.XLOOKUP(Table8[[#This Row],[orderId]],orders[orderID],orders[orderDate],"not found",0)</f>
        <v>41997</v>
      </c>
      <c r="M1433" s="1">
        <f>VLOOKUP(Table8[[#This Row],[orderId]],orders[],6,0)</f>
        <v>42024</v>
      </c>
      <c r="N1433">
        <f>Table8[[#This Row],[Shipped date]]-Table8[[#This Row],[order_date]]</f>
        <v>27</v>
      </c>
    </row>
    <row r="1434" spans="1:14" x14ac:dyDescent="0.35">
      <c r="A1434" s="2">
        <v>10795</v>
      </c>
      <c r="B1434" s="11">
        <v>17</v>
      </c>
      <c r="C1434" s="5">
        <v>39</v>
      </c>
      <c r="D1434" s="8">
        <v>35</v>
      </c>
      <c r="E1434" s="2" t="str">
        <f>_xlfn.XLOOKUP(B1434,products[productID],products[productName],"Not available",0)</f>
        <v>Alice Mutton</v>
      </c>
      <c r="F1434">
        <f>_xlfn.XLOOKUP(B1434,products[productID],products[categoryID],"Not found",0)</f>
        <v>6</v>
      </c>
      <c r="G1434" t="str">
        <f>_xlfn.XLOOKUP(F1434,categories[categoryID],categories[categoryName],"not found",0)</f>
        <v>Meat &amp; Poultry</v>
      </c>
      <c r="H1434" s="4">
        <f>Table8[[#This Row],[Unit_price]]*Table8[[#This Row],[Quantity_sold]]</f>
        <v>1365</v>
      </c>
      <c r="I1434" t="str">
        <f>_xlfn.XLOOKUP(Table8[[#This Row],[orderId]],orders[orderID],orders[customerID],"not seen",0)</f>
        <v>ERNSH</v>
      </c>
      <c r="J1434">
        <f>_xlfn.XLOOKUP(Table8[[#This Row],[orderId]],orders[orderID],orders[employeeID],"not found",0)</f>
        <v>8</v>
      </c>
      <c r="K1434" t="str">
        <f>_xlfn.XLOOKUP(Table8[[#This Row],[Employee_id]],employees[employeeID],employees[employeeName],"Not found",0)</f>
        <v>Laura Callahan</v>
      </c>
      <c r="L1434" s="1">
        <f>_xlfn.XLOOKUP(Table8[[#This Row],[orderId]],orders[orderID],orders[orderDate],"not found",0)</f>
        <v>41997</v>
      </c>
      <c r="M1434" s="1">
        <f>VLOOKUP(Table8[[#This Row],[orderId]],orders[],6,0)</f>
        <v>42024</v>
      </c>
      <c r="N1434">
        <f>Table8[[#This Row],[Shipped date]]-Table8[[#This Row],[order_date]]</f>
        <v>27</v>
      </c>
    </row>
    <row r="1435" spans="1:14" x14ac:dyDescent="0.35">
      <c r="A1435" s="3">
        <v>10796</v>
      </c>
      <c r="B1435" s="12">
        <v>26</v>
      </c>
      <c r="C1435" s="6">
        <v>31.23</v>
      </c>
      <c r="D1435" s="9">
        <v>21</v>
      </c>
      <c r="E1435" s="2" t="str">
        <f>_xlfn.XLOOKUP(B1435,products[productID],products[productName],"Not available",0)</f>
        <v>Gumbär Gummibärchen</v>
      </c>
      <c r="F1435">
        <f>_xlfn.XLOOKUP(B1435,products[productID],products[categoryID],"Not found",0)</f>
        <v>3</v>
      </c>
      <c r="G1435" t="str">
        <f>_xlfn.XLOOKUP(F1435,categories[categoryID],categories[categoryName],"not found",0)</f>
        <v>Confections</v>
      </c>
      <c r="H1435" s="4">
        <f>Table8[[#This Row],[Unit_price]]*Table8[[#This Row],[Quantity_sold]]</f>
        <v>655.83</v>
      </c>
      <c r="I1435" t="str">
        <f>_xlfn.XLOOKUP(Table8[[#This Row],[orderId]],orders[orderID],orders[customerID],"not seen",0)</f>
        <v>HILAA</v>
      </c>
      <c r="J1435">
        <f>_xlfn.XLOOKUP(Table8[[#This Row],[orderId]],orders[orderID],orders[employeeID],"not found",0)</f>
        <v>3</v>
      </c>
      <c r="K1435" t="str">
        <f>_xlfn.XLOOKUP(Table8[[#This Row],[Employee_id]],employees[employeeID],employees[employeeName],"Not found",0)</f>
        <v>Janet Leverling</v>
      </c>
      <c r="L1435" s="1">
        <f>_xlfn.XLOOKUP(Table8[[#This Row],[orderId]],orders[orderID],orders[orderDate],"not found",0)</f>
        <v>41998</v>
      </c>
      <c r="M1435" s="1">
        <f>VLOOKUP(Table8[[#This Row],[orderId]],orders[],6,0)</f>
        <v>42018</v>
      </c>
      <c r="N1435">
        <f>Table8[[#This Row],[Shipped date]]-Table8[[#This Row],[order_date]]</f>
        <v>20</v>
      </c>
    </row>
    <row r="1436" spans="1:14" x14ac:dyDescent="0.35">
      <c r="A1436" s="2">
        <v>10796</v>
      </c>
      <c r="B1436" s="11">
        <v>44</v>
      </c>
      <c r="C1436" s="5">
        <v>19.45</v>
      </c>
      <c r="D1436" s="8">
        <v>10</v>
      </c>
      <c r="E1436" s="2" t="str">
        <f>_xlfn.XLOOKUP(B1436,products[productID],products[productName],"Not available",0)</f>
        <v>Gula Malacca</v>
      </c>
      <c r="F1436">
        <f>_xlfn.XLOOKUP(B1436,products[productID],products[categoryID],"Not found",0)</f>
        <v>2</v>
      </c>
      <c r="G1436" t="str">
        <f>_xlfn.XLOOKUP(F1436,categories[categoryID],categories[categoryName],"not found",0)</f>
        <v>Condiments</v>
      </c>
      <c r="H1436" s="4">
        <f>Table8[[#This Row],[Unit_price]]*Table8[[#This Row],[Quantity_sold]]</f>
        <v>194.5</v>
      </c>
      <c r="I1436" t="str">
        <f>_xlfn.XLOOKUP(Table8[[#This Row],[orderId]],orders[orderID],orders[customerID],"not seen",0)</f>
        <v>HILAA</v>
      </c>
      <c r="J1436">
        <f>_xlfn.XLOOKUP(Table8[[#This Row],[orderId]],orders[orderID],orders[employeeID],"not found",0)</f>
        <v>3</v>
      </c>
      <c r="K1436" t="str">
        <f>_xlfn.XLOOKUP(Table8[[#This Row],[Employee_id]],employees[employeeID],employees[employeeName],"Not found",0)</f>
        <v>Janet Leverling</v>
      </c>
      <c r="L1436" s="1">
        <f>_xlfn.XLOOKUP(Table8[[#This Row],[orderId]],orders[orderID],orders[orderDate],"not found",0)</f>
        <v>41998</v>
      </c>
      <c r="M1436" s="1">
        <f>VLOOKUP(Table8[[#This Row],[orderId]],orders[],6,0)</f>
        <v>42018</v>
      </c>
      <c r="N1436">
        <f>Table8[[#This Row],[Shipped date]]-Table8[[#This Row],[order_date]]</f>
        <v>20</v>
      </c>
    </row>
    <row r="1437" spans="1:14" x14ac:dyDescent="0.35">
      <c r="A1437" s="3">
        <v>10796</v>
      </c>
      <c r="B1437" s="12">
        <v>64</v>
      </c>
      <c r="C1437" s="6">
        <v>33.25</v>
      </c>
      <c r="D1437" s="9">
        <v>35</v>
      </c>
      <c r="E1437" s="2" t="str">
        <f>_xlfn.XLOOKUP(B1437,products[productID],products[productName],"Not available",0)</f>
        <v>Wimmers gute Semmelknödel</v>
      </c>
      <c r="F1437">
        <f>_xlfn.XLOOKUP(B1437,products[productID],products[categoryID],"Not found",0)</f>
        <v>5</v>
      </c>
      <c r="G1437" t="str">
        <f>_xlfn.XLOOKUP(F1437,categories[categoryID],categories[categoryName],"not found",0)</f>
        <v>Grains &amp; Cereals</v>
      </c>
      <c r="H1437" s="4">
        <f>Table8[[#This Row],[Unit_price]]*Table8[[#This Row],[Quantity_sold]]</f>
        <v>1163.75</v>
      </c>
      <c r="I1437" t="str">
        <f>_xlfn.XLOOKUP(Table8[[#This Row],[orderId]],orders[orderID],orders[customerID],"not seen",0)</f>
        <v>HILAA</v>
      </c>
      <c r="J1437">
        <f>_xlfn.XLOOKUP(Table8[[#This Row],[orderId]],orders[orderID],orders[employeeID],"not found",0)</f>
        <v>3</v>
      </c>
      <c r="K1437" t="str">
        <f>_xlfn.XLOOKUP(Table8[[#This Row],[Employee_id]],employees[employeeID],employees[employeeName],"Not found",0)</f>
        <v>Janet Leverling</v>
      </c>
      <c r="L1437" s="1">
        <f>_xlfn.XLOOKUP(Table8[[#This Row],[orderId]],orders[orderID],orders[orderDate],"not found",0)</f>
        <v>41998</v>
      </c>
      <c r="M1437" s="1">
        <f>VLOOKUP(Table8[[#This Row],[orderId]],orders[],6,0)</f>
        <v>42018</v>
      </c>
      <c r="N1437">
        <f>Table8[[#This Row],[Shipped date]]-Table8[[#This Row],[order_date]]</f>
        <v>20</v>
      </c>
    </row>
    <row r="1438" spans="1:14" x14ac:dyDescent="0.35">
      <c r="A1438" s="2">
        <v>10796</v>
      </c>
      <c r="B1438" s="11">
        <v>69</v>
      </c>
      <c r="C1438" s="5">
        <v>36</v>
      </c>
      <c r="D1438" s="8">
        <v>24</v>
      </c>
      <c r="E1438" s="2" t="str">
        <f>_xlfn.XLOOKUP(B1438,products[productID],products[productName],"Not available",0)</f>
        <v>Gudbrandsdalsost</v>
      </c>
      <c r="F1438">
        <f>_xlfn.XLOOKUP(B1438,products[productID],products[categoryID],"Not found",0)</f>
        <v>4</v>
      </c>
      <c r="G1438" t="str">
        <f>_xlfn.XLOOKUP(F1438,categories[categoryID],categories[categoryName],"not found",0)</f>
        <v>Dairy Products</v>
      </c>
      <c r="H1438" s="4">
        <f>Table8[[#This Row],[Unit_price]]*Table8[[#This Row],[Quantity_sold]]</f>
        <v>864</v>
      </c>
      <c r="I1438" t="str">
        <f>_xlfn.XLOOKUP(Table8[[#This Row],[orderId]],orders[orderID],orders[customerID],"not seen",0)</f>
        <v>HILAA</v>
      </c>
      <c r="J1438">
        <f>_xlfn.XLOOKUP(Table8[[#This Row],[orderId]],orders[orderID],orders[employeeID],"not found",0)</f>
        <v>3</v>
      </c>
      <c r="K1438" t="str">
        <f>_xlfn.XLOOKUP(Table8[[#This Row],[Employee_id]],employees[employeeID],employees[employeeName],"Not found",0)</f>
        <v>Janet Leverling</v>
      </c>
      <c r="L1438" s="1">
        <f>_xlfn.XLOOKUP(Table8[[#This Row],[orderId]],orders[orderID],orders[orderDate],"not found",0)</f>
        <v>41998</v>
      </c>
      <c r="M1438" s="1">
        <f>VLOOKUP(Table8[[#This Row],[orderId]],orders[],6,0)</f>
        <v>42018</v>
      </c>
      <c r="N1438">
        <f>Table8[[#This Row],[Shipped date]]-Table8[[#This Row],[order_date]]</f>
        <v>20</v>
      </c>
    </row>
    <row r="1439" spans="1:14" x14ac:dyDescent="0.35">
      <c r="A1439" s="3">
        <v>10797</v>
      </c>
      <c r="B1439" s="12">
        <v>11</v>
      </c>
      <c r="C1439" s="6">
        <v>21</v>
      </c>
      <c r="D1439" s="9">
        <v>20</v>
      </c>
      <c r="E1439" s="2" t="str">
        <f>_xlfn.XLOOKUP(B1439,products[productID],products[productName],"Not available",0)</f>
        <v>Queso Cabrales</v>
      </c>
      <c r="F1439">
        <f>_xlfn.XLOOKUP(B1439,products[productID],products[categoryID],"Not found",0)</f>
        <v>4</v>
      </c>
      <c r="G1439" t="str">
        <f>_xlfn.XLOOKUP(F1439,categories[categoryID],categories[categoryName],"not found",0)</f>
        <v>Dairy Products</v>
      </c>
      <c r="H1439" s="4">
        <f>Table8[[#This Row],[Unit_price]]*Table8[[#This Row],[Quantity_sold]]</f>
        <v>420</v>
      </c>
      <c r="I1439" t="str">
        <f>_xlfn.XLOOKUP(Table8[[#This Row],[orderId]],orders[orderID],orders[customerID],"not seen",0)</f>
        <v>DRACD</v>
      </c>
      <c r="J1439">
        <f>_xlfn.XLOOKUP(Table8[[#This Row],[orderId]],orders[orderID],orders[employeeID],"not found",0)</f>
        <v>7</v>
      </c>
      <c r="K1439" t="str">
        <f>_xlfn.XLOOKUP(Table8[[#This Row],[Employee_id]],employees[employeeID],employees[employeeName],"Not found",0)</f>
        <v>Robert King</v>
      </c>
      <c r="L1439" s="1">
        <f>_xlfn.XLOOKUP(Table8[[#This Row],[orderId]],orders[orderID],orders[orderDate],"not found",0)</f>
        <v>41998</v>
      </c>
      <c r="M1439" s="1">
        <f>VLOOKUP(Table8[[#This Row],[orderId]],orders[],6,0)</f>
        <v>42009</v>
      </c>
      <c r="N1439">
        <f>Table8[[#This Row],[Shipped date]]-Table8[[#This Row],[order_date]]</f>
        <v>11</v>
      </c>
    </row>
    <row r="1440" spans="1:14" x14ac:dyDescent="0.35">
      <c r="A1440" s="2">
        <v>10798</v>
      </c>
      <c r="B1440" s="11">
        <v>62</v>
      </c>
      <c r="C1440" s="5">
        <v>49.3</v>
      </c>
      <c r="D1440" s="8">
        <v>2</v>
      </c>
      <c r="E1440" s="2" t="str">
        <f>_xlfn.XLOOKUP(B1440,products[productID],products[productName],"Not available",0)</f>
        <v>Tarte au sucre</v>
      </c>
      <c r="F1440">
        <f>_xlfn.XLOOKUP(B1440,products[productID],products[categoryID],"Not found",0)</f>
        <v>3</v>
      </c>
      <c r="G1440" t="str">
        <f>_xlfn.XLOOKUP(F1440,categories[categoryID],categories[categoryName],"not found",0)</f>
        <v>Confections</v>
      </c>
      <c r="H1440" s="4">
        <f>Table8[[#This Row],[Unit_price]]*Table8[[#This Row],[Quantity_sold]]</f>
        <v>98.6</v>
      </c>
      <c r="I1440" t="str">
        <f>_xlfn.XLOOKUP(Table8[[#This Row],[orderId]],orders[orderID],orders[customerID],"not seen",0)</f>
        <v>ISLAT</v>
      </c>
      <c r="J1440">
        <f>_xlfn.XLOOKUP(Table8[[#This Row],[orderId]],orders[orderID],orders[employeeID],"not found",0)</f>
        <v>2</v>
      </c>
      <c r="K1440" t="str">
        <f>_xlfn.XLOOKUP(Table8[[#This Row],[Employee_id]],employees[employeeID],employees[employeeName],"Not found",0)</f>
        <v>Andrew Fuller</v>
      </c>
      <c r="L1440" s="1">
        <f>_xlfn.XLOOKUP(Table8[[#This Row],[orderId]],orders[orderID],orders[orderDate],"not found",0)</f>
        <v>41999</v>
      </c>
      <c r="M1440" s="1">
        <f>VLOOKUP(Table8[[#This Row],[orderId]],orders[],6,0)</f>
        <v>42009</v>
      </c>
      <c r="N1440">
        <f>Table8[[#This Row],[Shipped date]]-Table8[[#This Row],[order_date]]</f>
        <v>10</v>
      </c>
    </row>
    <row r="1441" spans="1:14" x14ac:dyDescent="0.35">
      <c r="A1441" s="3">
        <v>10798</v>
      </c>
      <c r="B1441" s="12">
        <v>72</v>
      </c>
      <c r="C1441" s="6">
        <v>34.799999999999997</v>
      </c>
      <c r="D1441" s="9">
        <v>10</v>
      </c>
      <c r="E1441" s="2" t="str">
        <f>_xlfn.XLOOKUP(B1441,products[productID],products[productName],"Not available",0)</f>
        <v>Mozzarella di Giovanni</v>
      </c>
      <c r="F1441">
        <f>_xlfn.XLOOKUP(B1441,products[productID],products[categoryID],"Not found",0)</f>
        <v>4</v>
      </c>
      <c r="G1441" t="str">
        <f>_xlfn.XLOOKUP(F1441,categories[categoryID],categories[categoryName],"not found",0)</f>
        <v>Dairy Products</v>
      </c>
      <c r="H1441" s="4">
        <f>Table8[[#This Row],[Unit_price]]*Table8[[#This Row],[Quantity_sold]]</f>
        <v>348</v>
      </c>
      <c r="I1441" t="str">
        <f>_xlfn.XLOOKUP(Table8[[#This Row],[orderId]],orders[orderID],orders[customerID],"not seen",0)</f>
        <v>ISLAT</v>
      </c>
      <c r="J1441">
        <f>_xlfn.XLOOKUP(Table8[[#This Row],[orderId]],orders[orderID],orders[employeeID],"not found",0)</f>
        <v>2</v>
      </c>
      <c r="K1441" t="str">
        <f>_xlfn.XLOOKUP(Table8[[#This Row],[Employee_id]],employees[employeeID],employees[employeeName],"Not found",0)</f>
        <v>Andrew Fuller</v>
      </c>
      <c r="L1441" s="1">
        <f>_xlfn.XLOOKUP(Table8[[#This Row],[orderId]],orders[orderID],orders[orderDate],"not found",0)</f>
        <v>41999</v>
      </c>
      <c r="M1441" s="1">
        <f>VLOOKUP(Table8[[#This Row],[orderId]],orders[],6,0)</f>
        <v>42009</v>
      </c>
      <c r="N1441">
        <f>Table8[[#This Row],[Shipped date]]-Table8[[#This Row],[order_date]]</f>
        <v>10</v>
      </c>
    </row>
    <row r="1442" spans="1:14" x14ac:dyDescent="0.35">
      <c r="A1442" s="2">
        <v>10799</v>
      </c>
      <c r="B1442" s="11">
        <v>13</v>
      </c>
      <c r="C1442" s="5">
        <v>6</v>
      </c>
      <c r="D1442" s="8">
        <v>20</v>
      </c>
      <c r="E1442" s="2" t="str">
        <f>_xlfn.XLOOKUP(B1442,products[productID],products[productName],"Not available",0)</f>
        <v>Konbu</v>
      </c>
      <c r="F1442">
        <f>_xlfn.XLOOKUP(B1442,products[productID],products[categoryID],"Not found",0)</f>
        <v>8</v>
      </c>
      <c r="G1442" t="str">
        <f>_xlfn.XLOOKUP(F1442,categories[categoryID],categories[categoryName],"not found",0)</f>
        <v>Seafood</v>
      </c>
      <c r="H1442" s="4">
        <f>Table8[[#This Row],[Unit_price]]*Table8[[#This Row],[Quantity_sold]]</f>
        <v>120</v>
      </c>
      <c r="I1442" t="str">
        <f>_xlfn.XLOOKUP(Table8[[#This Row],[orderId]],orders[orderID],orders[customerID],"not seen",0)</f>
        <v>KOENE</v>
      </c>
      <c r="J1442">
        <f>_xlfn.XLOOKUP(Table8[[#This Row],[orderId]],orders[orderID],orders[employeeID],"not found",0)</f>
        <v>9</v>
      </c>
      <c r="K1442" t="str">
        <f>_xlfn.XLOOKUP(Table8[[#This Row],[Employee_id]],employees[employeeID],employees[employeeName],"Not found",0)</f>
        <v>Anne Dodsworth</v>
      </c>
      <c r="L1442" s="1">
        <f>_xlfn.XLOOKUP(Table8[[#This Row],[orderId]],orders[orderID],orders[orderDate],"not found",0)</f>
        <v>41999</v>
      </c>
      <c r="M1442" s="1">
        <f>VLOOKUP(Table8[[#This Row],[orderId]],orders[],6,0)</f>
        <v>42009</v>
      </c>
      <c r="N1442">
        <f>Table8[[#This Row],[Shipped date]]-Table8[[#This Row],[order_date]]</f>
        <v>10</v>
      </c>
    </row>
    <row r="1443" spans="1:14" x14ac:dyDescent="0.35">
      <c r="A1443" s="3">
        <v>10799</v>
      </c>
      <c r="B1443" s="12">
        <v>24</v>
      </c>
      <c r="C1443" s="6">
        <v>4.5</v>
      </c>
      <c r="D1443" s="9">
        <v>20</v>
      </c>
      <c r="E1443" s="2" t="str">
        <f>_xlfn.XLOOKUP(B1443,products[productID],products[productName],"Not available",0)</f>
        <v>Guarana Fantastica</v>
      </c>
      <c r="F1443">
        <f>_xlfn.XLOOKUP(B1443,products[productID],products[categoryID],"Not found",0)</f>
        <v>1</v>
      </c>
      <c r="G1443" t="str">
        <f>_xlfn.XLOOKUP(F1443,categories[categoryID],categories[categoryName],"not found",0)</f>
        <v>Beverages</v>
      </c>
      <c r="H1443" s="4">
        <f>Table8[[#This Row],[Unit_price]]*Table8[[#This Row],[Quantity_sold]]</f>
        <v>90</v>
      </c>
      <c r="I1443" t="str">
        <f>_xlfn.XLOOKUP(Table8[[#This Row],[orderId]],orders[orderID],orders[customerID],"not seen",0)</f>
        <v>KOENE</v>
      </c>
      <c r="J1443">
        <f>_xlfn.XLOOKUP(Table8[[#This Row],[orderId]],orders[orderID],orders[employeeID],"not found",0)</f>
        <v>9</v>
      </c>
      <c r="K1443" t="str">
        <f>_xlfn.XLOOKUP(Table8[[#This Row],[Employee_id]],employees[employeeID],employees[employeeName],"Not found",0)</f>
        <v>Anne Dodsworth</v>
      </c>
      <c r="L1443" s="1">
        <f>_xlfn.XLOOKUP(Table8[[#This Row],[orderId]],orders[orderID],orders[orderDate],"not found",0)</f>
        <v>41999</v>
      </c>
      <c r="M1443" s="1">
        <f>VLOOKUP(Table8[[#This Row],[orderId]],orders[],6,0)</f>
        <v>42009</v>
      </c>
      <c r="N1443">
        <f>Table8[[#This Row],[Shipped date]]-Table8[[#This Row],[order_date]]</f>
        <v>10</v>
      </c>
    </row>
    <row r="1444" spans="1:14" x14ac:dyDescent="0.35">
      <c r="A1444" s="2">
        <v>10799</v>
      </c>
      <c r="B1444" s="11">
        <v>59</v>
      </c>
      <c r="C1444" s="5">
        <v>55</v>
      </c>
      <c r="D1444" s="8">
        <v>25</v>
      </c>
      <c r="E1444" s="2" t="str">
        <f>_xlfn.XLOOKUP(B1444,products[productID],products[productName],"Not available",0)</f>
        <v>Raclette Courdavault</v>
      </c>
      <c r="F1444">
        <f>_xlfn.XLOOKUP(B1444,products[productID],products[categoryID],"Not found",0)</f>
        <v>4</v>
      </c>
      <c r="G1444" t="str">
        <f>_xlfn.XLOOKUP(F1444,categories[categoryID],categories[categoryName],"not found",0)</f>
        <v>Dairy Products</v>
      </c>
      <c r="H1444" s="4">
        <f>Table8[[#This Row],[Unit_price]]*Table8[[#This Row],[Quantity_sold]]</f>
        <v>1375</v>
      </c>
      <c r="I1444" t="str">
        <f>_xlfn.XLOOKUP(Table8[[#This Row],[orderId]],orders[orderID],orders[customerID],"not seen",0)</f>
        <v>KOENE</v>
      </c>
      <c r="J1444">
        <f>_xlfn.XLOOKUP(Table8[[#This Row],[orderId]],orders[orderID],orders[employeeID],"not found",0)</f>
        <v>9</v>
      </c>
      <c r="K1444" t="str">
        <f>_xlfn.XLOOKUP(Table8[[#This Row],[Employee_id]],employees[employeeID],employees[employeeName],"Not found",0)</f>
        <v>Anne Dodsworth</v>
      </c>
      <c r="L1444" s="1">
        <f>_xlfn.XLOOKUP(Table8[[#This Row],[orderId]],orders[orderID],orders[orderDate],"not found",0)</f>
        <v>41999</v>
      </c>
      <c r="M1444" s="1">
        <f>VLOOKUP(Table8[[#This Row],[orderId]],orders[],6,0)</f>
        <v>42009</v>
      </c>
      <c r="N1444">
        <f>Table8[[#This Row],[Shipped date]]-Table8[[#This Row],[order_date]]</f>
        <v>10</v>
      </c>
    </row>
    <row r="1445" spans="1:14" x14ac:dyDescent="0.35">
      <c r="A1445" s="3">
        <v>10800</v>
      </c>
      <c r="B1445" s="12">
        <v>11</v>
      </c>
      <c r="C1445" s="6">
        <v>21</v>
      </c>
      <c r="D1445" s="9">
        <v>50</v>
      </c>
      <c r="E1445" s="2" t="str">
        <f>_xlfn.XLOOKUP(B1445,products[productID],products[productName],"Not available",0)</f>
        <v>Queso Cabrales</v>
      </c>
      <c r="F1445">
        <f>_xlfn.XLOOKUP(B1445,products[productID],products[categoryID],"Not found",0)</f>
        <v>4</v>
      </c>
      <c r="G1445" t="str">
        <f>_xlfn.XLOOKUP(F1445,categories[categoryID],categories[categoryName],"not found",0)</f>
        <v>Dairy Products</v>
      </c>
      <c r="H1445" s="4">
        <f>Table8[[#This Row],[Unit_price]]*Table8[[#This Row],[Quantity_sold]]</f>
        <v>1050</v>
      </c>
      <c r="I1445" t="str">
        <f>_xlfn.XLOOKUP(Table8[[#This Row],[orderId]],orders[orderID],orders[customerID],"not seen",0)</f>
        <v>SEVES</v>
      </c>
      <c r="J1445">
        <f>_xlfn.XLOOKUP(Table8[[#This Row],[orderId]],orders[orderID],orders[employeeID],"not found",0)</f>
        <v>1</v>
      </c>
      <c r="K1445" t="str">
        <f>_xlfn.XLOOKUP(Table8[[#This Row],[Employee_id]],employees[employeeID],employees[employeeName],"Not found",0)</f>
        <v>Nancy Davolio</v>
      </c>
      <c r="L1445" s="1">
        <f>_xlfn.XLOOKUP(Table8[[#This Row],[orderId]],orders[orderID],orders[orderDate],"not found",0)</f>
        <v>41999</v>
      </c>
      <c r="M1445" s="1">
        <f>VLOOKUP(Table8[[#This Row],[orderId]],orders[],6,0)</f>
        <v>42009</v>
      </c>
      <c r="N1445">
        <f>Table8[[#This Row],[Shipped date]]-Table8[[#This Row],[order_date]]</f>
        <v>10</v>
      </c>
    </row>
    <row r="1446" spans="1:14" x14ac:dyDescent="0.35">
      <c r="A1446" s="2">
        <v>10800</v>
      </c>
      <c r="B1446" s="11">
        <v>51</v>
      </c>
      <c r="C1446" s="5">
        <v>53</v>
      </c>
      <c r="D1446" s="8">
        <v>10</v>
      </c>
      <c r="E1446" s="2" t="str">
        <f>_xlfn.XLOOKUP(B1446,products[productID],products[productName],"Not available",0)</f>
        <v>Manjimup Dried Apples</v>
      </c>
      <c r="F1446">
        <f>_xlfn.XLOOKUP(B1446,products[productID],products[categoryID],"Not found",0)</f>
        <v>7</v>
      </c>
      <c r="G1446" t="str">
        <f>_xlfn.XLOOKUP(F1446,categories[categoryID],categories[categoryName],"not found",0)</f>
        <v>Produce</v>
      </c>
      <c r="H1446" s="4">
        <f>Table8[[#This Row],[Unit_price]]*Table8[[#This Row],[Quantity_sold]]</f>
        <v>530</v>
      </c>
      <c r="I1446" t="str">
        <f>_xlfn.XLOOKUP(Table8[[#This Row],[orderId]],orders[orderID],orders[customerID],"not seen",0)</f>
        <v>SEVES</v>
      </c>
      <c r="J1446">
        <f>_xlfn.XLOOKUP(Table8[[#This Row],[orderId]],orders[orderID],orders[employeeID],"not found",0)</f>
        <v>1</v>
      </c>
      <c r="K1446" t="str">
        <f>_xlfn.XLOOKUP(Table8[[#This Row],[Employee_id]],employees[employeeID],employees[employeeName],"Not found",0)</f>
        <v>Nancy Davolio</v>
      </c>
      <c r="L1446" s="1">
        <f>_xlfn.XLOOKUP(Table8[[#This Row],[orderId]],orders[orderID],orders[orderDate],"not found",0)</f>
        <v>41999</v>
      </c>
      <c r="M1446" s="1">
        <f>VLOOKUP(Table8[[#This Row],[orderId]],orders[],6,0)</f>
        <v>42009</v>
      </c>
      <c r="N1446">
        <f>Table8[[#This Row],[Shipped date]]-Table8[[#This Row],[order_date]]</f>
        <v>10</v>
      </c>
    </row>
    <row r="1447" spans="1:14" x14ac:dyDescent="0.35">
      <c r="A1447" s="3">
        <v>10800</v>
      </c>
      <c r="B1447" s="12">
        <v>54</v>
      </c>
      <c r="C1447" s="6">
        <v>7.45</v>
      </c>
      <c r="D1447" s="9">
        <v>7</v>
      </c>
      <c r="E1447" s="2" t="str">
        <f>_xlfn.XLOOKUP(B1447,products[productID],products[productName],"Not available",0)</f>
        <v>Tourtière</v>
      </c>
      <c r="F1447">
        <f>_xlfn.XLOOKUP(B1447,products[productID],products[categoryID],"Not found",0)</f>
        <v>6</v>
      </c>
      <c r="G1447" t="str">
        <f>_xlfn.XLOOKUP(F1447,categories[categoryID],categories[categoryName],"not found",0)</f>
        <v>Meat &amp; Poultry</v>
      </c>
      <c r="H1447" s="4">
        <f>Table8[[#This Row],[Unit_price]]*Table8[[#This Row],[Quantity_sold]]</f>
        <v>52.15</v>
      </c>
      <c r="I1447" t="str">
        <f>_xlfn.XLOOKUP(Table8[[#This Row],[orderId]],orders[orderID],orders[customerID],"not seen",0)</f>
        <v>SEVES</v>
      </c>
      <c r="J1447">
        <f>_xlfn.XLOOKUP(Table8[[#This Row],[orderId]],orders[orderID],orders[employeeID],"not found",0)</f>
        <v>1</v>
      </c>
      <c r="K1447" t="str">
        <f>_xlfn.XLOOKUP(Table8[[#This Row],[Employee_id]],employees[employeeID],employees[employeeName],"Not found",0)</f>
        <v>Nancy Davolio</v>
      </c>
      <c r="L1447" s="1">
        <f>_xlfn.XLOOKUP(Table8[[#This Row],[orderId]],orders[orderID],orders[orderDate],"not found",0)</f>
        <v>41999</v>
      </c>
      <c r="M1447" s="1">
        <f>VLOOKUP(Table8[[#This Row],[orderId]],orders[],6,0)</f>
        <v>42009</v>
      </c>
      <c r="N1447">
        <f>Table8[[#This Row],[Shipped date]]-Table8[[#This Row],[order_date]]</f>
        <v>10</v>
      </c>
    </row>
    <row r="1448" spans="1:14" x14ac:dyDescent="0.35">
      <c r="A1448" s="2">
        <v>10801</v>
      </c>
      <c r="B1448" s="11">
        <v>17</v>
      </c>
      <c r="C1448" s="5">
        <v>39</v>
      </c>
      <c r="D1448" s="8">
        <v>40</v>
      </c>
      <c r="E1448" s="2" t="str">
        <f>_xlfn.XLOOKUP(B1448,products[productID],products[productName],"Not available",0)</f>
        <v>Alice Mutton</v>
      </c>
      <c r="F1448">
        <f>_xlfn.XLOOKUP(B1448,products[productID],products[categoryID],"Not found",0)</f>
        <v>6</v>
      </c>
      <c r="G1448" t="str">
        <f>_xlfn.XLOOKUP(F1448,categories[categoryID],categories[categoryName],"not found",0)</f>
        <v>Meat &amp; Poultry</v>
      </c>
      <c r="H1448" s="4">
        <f>Table8[[#This Row],[Unit_price]]*Table8[[#This Row],[Quantity_sold]]</f>
        <v>1560</v>
      </c>
      <c r="I1448" t="str">
        <f>_xlfn.XLOOKUP(Table8[[#This Row],[orderId]],orders[orderID],orders[customerID],"not seen",0)</f>
        <v>BOLID</v>
      </c>
      <c r="J1448">
        <f>_xlfn.XLOOKUP(Table8[[#This Row],[orderId]],orders[orderID],orders[employeeID],"not found",0)</f>
        <v>4</v>
      </c>
      <c r="K1448" t="str">
        <f>_xlfn.XLOOKUP(Table8[[#This Row],[Employee_id]],employees[employeeID],employees[employeeName],"Not found",0)</f>
        <v>Margaret Peacock</v>
      </c>
      <c r="L1448" s="1">
        <f>_xlfn.XLOOKUP(Table8[[#This Row],[orderId]],orders[orderID],orders[orderDate],"not found",0)</f>
        <v>42002</v>
      </c>
      <c r="M1448" s="1">
        <f>VLOOKUP(Table8[[#This Row],[orderId]],orders[],6,0)</f>
        <v>42004</v>
      </c>
      <c r="N1448">
        <f>Table8[[#This Row],[Shipped date]]-Table8[[#This Row],[order_date]]</f>
        <v>2</v>
      </c>
    </row>
    <row r="1449" spans="1:14" x14ac:dyDescent="0.35">
      <c r="A1449" s="3">
        <v>10801</v>
      </c>
      <c r="B1449" s="12">
        <v>29</v>
      </c>
      <c r="C1449" s="6">
        <v>123.79</v>
      </c>
      <c r="D1449" s="9">
        <v>20</v>
      </c>
      <c r="E1449" s="2" t="str">
        <f>_xlfn.XLOOKUP(B1449,products[productID],products[productName],"Not available",0)</f>
        <v>Thüringer Rostbratwurst</v>
      </c>
      <c r="F1449">
        <f>_xlfn.XLOOKUP(B1449,products[productID],products[categoryID],"Not found",0)</f>
        <v>6</v>
      </c>
      <c r="G1449" t="str">
        <f>_xlfn.XLOOKUP(F1449,categories[categoryID],categories[categoryName],"not found",0)</f>
        <v>Meat &amp; Poultry</v>
      </c>
      <c r="H1449" s="4">
        <f>Table8[[#This Row],[Unit_price]]*Table8[[#This Row],[Quantity_sold]]</f>
        <v>2475.8000000000002</v>
      </c>
      <c r="I1449" t="str">
        <f>_xlfn.XLOOKUP(Table8[[#This Row],[orderId]],orders[orderID],orders[customerID],"not seen",0)</f>
        <v>BOLID</v>
      </c>
      <c r="J1449">
        <f>_xlfn.XLOOKUP(Table8[[#This Row],[orderId]],orders[orderID],orders[employeeID],"not found",0)</f>
        <v>4</v>
      </c>
      <c r="K1449" t="str">
        <f>_xlfn.XLOOKUP(Table8[[#This Row],[Employee_id]],employees[employeeID],employees[employeeName],"Not found",0)</f>
        <v>Margaret Peacock</v>
      </c>
      <c r="L1449" s="1">
        <f>_xlfn.XLOOKUP(Table8[[#This Row],[orderId]],orders[orderID],orders[orderDate],"not found",0)</f>
        <v>42002</v>
      </c>
      <c r="M1449" s="1">
        <f>VLOOKUP(Table8[[#This Row],[orderId]],orders[],6,0)</f>
        <v>42004</v>
      </c>
      <c r="N1449">
        <f>Table8[[#This Row],[Shipped date]]-Table8[[#This Row],[order_date]]</f>
        <v>2</v>
      </c>
    </row>
    <row r="1450" spans="1:14" x14ac:dyDescent="0.35">
      <c r="A1450" s="2">
        <v>10802</v>
      </c>
      <c r="B1450" s="11">
        <v>30</v>
      </c>
      <c r="C1450" s="5">
        <v>25.89</v>
      </c>
      <c r="D1450" s="8">
        <v>25</v>
      </c>
      <c r="E1450" s="2" t="str">
        <f>_xlfn.XLOOKUP(B1450,products[productID],products[productName],"Not available",0)</f>
        <v>Nord-Ost Matjeshering</v>
      </c>
      <c r="F1450">
        <f>_xlfn.XLOOKUP(B1450,products[productID],products[categoryID],"Not found",0)</f>
        <v>8</v>
      </c>
      <c r="G1450" t="str">
        <f>_xlfn.XLOOKUP(F1450,categories[categoryID],categories[categoryName],"not found",0)</f>
        <v>Seafood</v>
      </c>
      <c r="H1450" s="4">
        <f>Table8[[#This Row],[Unit_price]]*Table8[[#This Row],[Quantity_sold]]</f>
        <v>647.25</v>
      </c>
      <c r="I1450" t="str">
        <f>_xlfn.XLOOKUP(Table8[[#This Row],[orderId]],orders[orderID],orders[customerID],"not seen",0)</f>
        <v>SIMOB</v>
      </c>
      <c r="J1450">
        <f>_xlfn.XLOOKUP(Table8[[#This Row],[orderId]],orders[orderID],orders[employeeID],"not found",0)</f>
        <v>4</v>
      </c>
      <c r="K1450" t="str">
        <f>_xlfn.XLOOKUP(Table8[[#This Row],[Employee_id]],employees[employeeID],employees[employeeName],"Not found",0)</f>
        <v>Margaret Peacock</v>
      </c>
      <c r="L1450" s="1">
        <f>_xlfn.XLOOKUP(Table8[[#This Row],[orderId]],orders[orderID],orders[orderDate],"not found",0)</f>
        <v>42002</v>
      </c>
      <c r="M1450" s="1">
        <f>VLOOKUP(Table8[[#This Row],[orderId]],orders[],6,0)</f>
        <v>42006</v>
      </c>
      <c r="N1450">
        <f>Table8[[#This Row],[Shipped date]]-Table8[[#This Row],[order_date]]</f>
        <v>4</v>
      </c>
    </row>
    <row r="1451" spans="1:14" x14ac:dyDescent="0.35">
      <c r="A1451" s="3">
        <v>10802</v>
      </c>
      <c r="B1451" s="12">
        <v>51</v>
      </c>
      <c r="C1451" s="6">
        <v>53</v>
      </c>
      <c r="D1451" s="9">
        <v>30</v>
      </c>
      <c r="E1451" s="2" t="str">
        <f>_xlfn.XLOOKUP(B1451,products[productID],products[productName],"Not available",0)</f>
        <v>Manjimup Dried Apples</v>
      </c>
      <c r="F1451">
        <f>_xlfn.XLOOKUP(B1451,products[productID],products[categoryID],"Not found",0)</f>
        <v>7</v>
      </c>
      <c r="G1451" t="str">
        <f>_xlfn.XLOOKUP(F1451,categories[categoryID],categories[categoryName],"not found",0)</f>
        <v>Produce</v>
      </c>
      <c r="H1451" s="4">
        <f>Table8[[#This Row],[Unit_price]]*Table8[[#This Row],[Quantity_sold]]</f>
        <v>1590</v>
      </c>
      <c r="I1451" t="str">
        <f>_xlfn.XLOOKUP(Table8[[#This Row],[orderId]],orders[orderID],orders[customerID],"not seen",0)</f>
        <v>SIMOB</v>
      </c>
      <c r="J1451">
        <f>_xlfn.XLOOKUP(Table8[[#This Row],[orderId]],orders[orderID],orders[employeeID],"not found",0)</f>
        <v>4</v>
      </c>
      <c r="K1451" t="str">
        <f>_xlfn.XLOOKUP(Table8[[#This Row],[Employee_id]],employees[employeeID],employees[employeeName],"Not found",0)</f>
        <v>Margaret Peacock</v>
      </c>
      <c r="L1451" s="1">
        <f>_xlfn.XLOOKUP(Table8[[#This Row],[orderId]],orders[orderID],orders[orderDate],"not found",0)</f>
        <v>42002</v>
      </c>
      <c r="M1451" s="1">
        <f>VLOOKUP(Table8[[#This Row],[orderId]],orders[],6,0)</f>
        <v>42006</v>
      </c>
      <c r="N1451">
        <f>Table8[[#This Row],[Shipped date]]-Table8[[#This Row],[order_date]]</f>
        <v>4</v>
      </c>
    </row>
    <row r="1452" spans="1:14" x14ac:dyDescent="0.35">
      <c r="A1452" s="2">
        <v>10802</v>
      </c>
      <c r="B1452" s="11">
        <v>55</v>
      </c>
      <c r="C1452" s="5">
        <v>24</v>
      </c>
      <c r="D1452" s="8">
        <v>60</v>
      </c>
      <c r="E1452" s="2" t="str">
        <f>_xlfn.XLOOKUP(B1452,products[productID],products[productName],"Not available",0)</f>
        <v>Pâté chinois</v>
      </c>
      <c r="F1452">
        <f>_xlfn.XLOOKUP(B1452,products[productID],products[categoryID],"Not found",0)</f>
        <v>6</v>
      </c>
      <c r="G1452" t="str">
        <f>_xlfn.XLOOKUP(F1452,categories[categoryID],categories[categoryName],"not found",0)</f>
        <v>Meat &amp; Poultry</v>
      </c>
      <c r="H1452" s="4">
        <f>Table8[[#This Row],[Unit_price]]*Table8[[#This Row],[Quantity_sold]]</f>
        <v>1440</v>
      </c>
      <c r="I1452" t="str">
        <f>_xlfn.XLOOKUP(Table8[[#This Row],[orderId]],orders[orderID],orders[customerID],"not seen",0)</f>
        <v>SIMOB</v>
      </c>
      <c r="J1452">
        <f>_xlfn.XLOOKUP(Table8[[#This Row],[orderId]],orders[orderID],orders[employeeID],"not found",0)</f>
        <v>4</v>
      </c>
      <c r="K1452" t="str">
        <f>_xlfn.XLOOKUP(Table8[[#This Row],[Employee_id]],employees[employeeID],employees[employeeName],"Not found",0)</f>
        <v>Margaret Peacock</v>
      </c>
      <c r="L1452" s="1">
        <f>_xlfn.XLOOKUP(Table8[[#This Row],[orderId]],orders[orderID],orders[orderDate],"not found",0)</f>
        <v>42002</v>
      </c>
      <c r="M1452" s="1">
        <f>VLOOKUP(Table8[[#This Row],[orderId]],orders[],6,0)</f>
        <v>42006</v>
      </c>
      <c r="N1452">
        <f>Table8[[#This Row],[Shipped date]]-Table8[[#This Row],[order_date]]</f>
        <v>4</v>
      </c>
    </row>
    <row r="1453" spans="1:14" x14ac:dyDescent="0.35">
      <c r="A1453" s="3">
        <v>10802</v>
      </c>
      <c r="B1453" s="12">
        <v>62</v>
      </c>
      <c r="C1453" s="6">
        <v>49.3</v>
      </c>
      <c r="D1453" s="9">
        <v>5</v>
      </c>
      <c r="E1453" s="2" t="str">
        <f>_xlfn.XLOOKUP(B1453,products[productID],products[productName],"Not available",0)</f>
        <v>Tarte au sucre</v>
      </c>
      <c r="F1453">
        <f>_xlfn.XLOOKUP(B1453,products[productID],products[categoryID],"Not found",0)</f>
        <v>3</v>
      </c>
      <c r="G1453" t="str">
        <f>_xlfn.XLOOKUP(F1453,categories[categoryID],categories[categoryName],"not found",0)</f>
        <v>Confections</v>
      </c>
      <c r="H1453" s="4">
        <f>Table8[[#This Row],[Unit_price]]*Table8[[#This Row],[Quantity_sold]]</f>
        <v>246.5</v>
      </c>
      <c r="I1453" t="str">
        <f>_xlfn.XLOOKUP(Table8[[#This Row],[orderId]],orders[orderID],orders[customerID],"not seen",0)</f>
        <v>SIMOB</v>
      </c>
      <c r="J1453">
        <f>_xlfn.XLOOKUP(Table8[[#This Row],[orderId]],orders[orderID],orders[employeeID],"not found",0)</f>
        <v>4</v>
      </c>
      <c r="K1453" t="str">
        <f>_xlfn.XLOOKUP(Table8[[#This Row],[Employee_id]],employees[employeeID],employees[employeeName],"Not found",0)</f>
        <v>Margaret Peacock</v>
      </c>
      <c r="L1453" s="1">
        <f>_xlfn.XLOOKUP(Table8[[#This Row],[orderId]],orders[orderID],orders[orderDate],"not found",0)</f>
        <v>42002</v>
      </c>
      <c r="M1453" s="1">
        <f>VLOOKUP(Table8[[#This Row],[orderId]],orders[],6,0)</f>
        <v>42006</v>
      </c>
      <c r="N1453">
        <f>Table8[[#This Row],[Shipped date]]-Table8[[#This Row],[order_date]]</f>
        <v>4</v>
      </c>
    </row>
    <row r="1454" spans="1:14" x14ac:dyDescent="0.35">
      <c r="A1454" s="2">
        <v>10803</v>
      </c>
      <c r="B1454" s="11">
        <v>19</v>
      </c>
      <c r="C1454" s="5">
        <v>9.1999999999999993</v>
      </c>
      <c r="D1454" s="8">
        <v>24</v>
      </c>
      <c r="E1454" s="2" t="str">
        <f>_xlfn.XLOOKUP(B1454,products[productID],products[productName],"Not available",0)</f>
        <v>Teatime Chocolate Biscuits</v>
      </c>
      <c r="F1454">
        <f>_xlfn.XLOOKUP(B1454,products[productID],products[categoryID],"Not found",0)</f>
        <v>3</v>
      </c>
      <c r="G1454" t="str">
        <f>_xlfn.XLOOKUP(F1454,categories[categoryID],categories[categoryName],"not found",0)</f>
        <v>Confections</v>
      </c>
      <c r="H1454" s="4">
        <f>Table8[[#This Row],[Unit_price]]*Table8[[#This Row],[Quantity_sold]]</f>
        <v>220.79999999999998</v>
      </c>
      <c r="I1454" t="str">
        <f>_xlfn.XLOOKUP(Table8[[#This Row],[orderId]],orders[orderID],orders[customerID],"not seen",0)</f>
        <v>WELLI</v>
      </c>
      <c r="J1454">
        <f>_xlfn.XLOOKUP(Table8[[#This Row],[orderId]],orders[orderID],orders[employeeID],"not found",0)</f>
        <v>4</v>
      </c>
      <c r="K1454" t="str">
        <f>_xlfn.XLOOKUP(Table8[[#This Row],[Employee_id]],employees[employeeID],employees[employeeName],"Not found",0)</f>
        <v>Margaret Peacock</v>
      </c>
      <c r="L1454" s="1">
        <f>_xlfn.XLOOKUP(Table8[[#This Row],[orderId]],orders[orderID],orders[orderDate],"not found",0)</f>
        <v>42003</v>
      </c>
      <c r="M1454" s="1">
        <f>VLOOKUP(Table8[[#This Row],[orderId]],orders[],6,0)</f>
        <v>42010</v>
      </c>
      <c r="N1454">
        <f>Table8[[#This Row],[Shipped date]]-Table8[[#This Row],[order_date]]</f>
        <v>7</v>
      </c>
    </row>
    <row r="1455" spans="1:14" x14ac:dyDescent="0.35">
      <c r="A1455" s="3">
        <v>10803</v>
      </c>
      <c r="B1455" s="12">
        <v>25</v>
      </c>
      <c r="C1455" s="6">
        <v>14</v>
      </c>
      <c r="D1455" s="9">
        <v>15</v>
      </c>
      <c r="E1455" s="2" t="str">
        <f>_xlfn.XLOOKUP(B1455,products[productID],products[productName],"Not available",0)</f>
        <v>NuNuCa Nuß-Nougat-Creme</v>
      </c>
      <c r="F1455">
        <f>_xlfn.XLOOKUP(B1455,products[productID],products[categoryID],"Not found",0)</f>
        <v>3</v>
      </c>
      <c r="G1455" t="str">
        <f>_xlfn.XLOOKUP(F1455,categories[categoryID],categories[categoryName],"not found",0)</f>
        <v>Confections</v>
      </c>
      <c r="H1455" s="4">
        <f>Table8[[#This Row],[Unit_price]]*Table8[[#This Row],[Quantity_sold]]</f>
        <v>210</v>
      </c>
      <c r="I1455" t="str">
        <f>_xlfn.XLOOKUP(Table8[[#This Row],[orderId]],orders[orderID],orders[customerID],"not seen",0)</f>
        <v>WELLI</v>
      </c>
      <c r="J1455">
        <f>_xlfn.XLOOKUP(Table8[[#This Row],[orderId]],orders[orderID],orders[employeeID],"not found",0)</f>
        <v>4</v>
      </c>
      <c r="K1455" t="str">
        <f>_xlfn.XLOOKUP(Table8[[#This Row],[Employee_id]],employees[employeeID],employees[employeeName],"Not found",0)</f>
        <v>Margaret Peacock</v>
      </c>
      <c r="L1455" s="1">
        <f>_xlfn.XLOOKUP(Table8[[#This Row],[orderId]],orders[orderID],orders[orderDate],"not found",0)</f>
        <v>42003</v>
      </c>
      <c r="M1455" s="1">
        <f>VLOOKUP(Table8[[#This Row],[orderId]],orders[],6,0)</f>
        <v>42010</v>
      </c>
      <c r="N1455">
        <f>Table8[[#This Row],[Shipped date]]-Table8[[#This Row],[order_date]]</f>
        <v>7</v>
      </c>
    </row>
    <row r="1456" spans="1:14" x14ac:dyDescent="0.35">
      <c r="A1456" s="2">
        <v>10803</v>
      </c>
      <c r="B1456" s="11">
        <v>59</v>
      </c>
      <c r="C1456" s="5">
        <v>55</v>
      </c>
      <c r="D1456" s="8">
        <v>15</v>
      </c>
      <c r="E1456" s="2" t="str">
        <f>_xlfn.XLOOKUP(B1456,products[productID],products[productName],"Not available",0)</f>
        <v>Raclette Courdavault</v>
      </c>
      <c r="F1456">
        <f>_xlfn.XLOOKUP(B1456,products[productID],products[categoryID],"Not found",0)</f>
        <v>4</v>
      </c>
      <c r="G1456" t="str">
        <f>_xlfn.XLOOKUP(F1456,categories[categoryID],categories[categoryName],"not found",0)</f>
        <v>Dairy Products</v>
      </c>
      <c r="H1456" s="4">
        <f>Table8[[#This Row],[Unit_price]]*Table8[[#This Row],[Quantity_sold]]</f>
        <v>825</v>
      </c>
      <c r="I1456" t="str">
        <f>_xlfn.XLOOKUP(Table8[[#This Row],[orderId]],orders[orderID],orders[customerID],"not seen",0)</f>
        <v>WELLI</v>
      </c>
      <c r="J1456">
        <f>_xlfn.XLOOKUP(Table8[[#This Row],[orderId]],orders[orderID],orders[employeeID],"not found",0)</f>
        <v>4</v>
      </c>
      <c r="K1456" t="str">
        <f>_xlfn.XLOOKUP(Table8[[#This Row],[Employee_id]],employees[employeeID],employees[employeeName],"Not found",0)</f>
        <v>Margaret Peacock</v>
      </c>
      <c r="L1456" s="1">
        <f>_xlfn.XLOOKUP(Table8[[#This Row],[orderId]],orders[orderID],orders[orderDate],"not found",0)</f>
        <v>42003</v>
      </c>
      <c r="M1456" s="1">
        <f>VLOOKUP(Table8[[#This Row],[orderId]],orders[],6,0)</f>
        <v>42010</v>
      </c>
      <c r="N1456">
        <f>Table8[[#This Row],[Shipped date]]-Table8[[#This Row],[order_date]]</f>
        <v>7</v>
      </c>
    </row>
    <row r="1457" spans="1:14" x14ac:dyDescent="0.35">
      <c r="A1457" s="3">
        <v>10804</v>
      </c>
      <c r="B1457" s="12">
        <v>10</v>
      </c>
      <c r="C1457" s="6">
        <v>31</v>
      </c>
      <c r="D1457" s="9">
        <v>36</v>
      </c>
      <c r="E1457" s="2" t="str">
        <f>_xlfn.XLOOKUP(B1457,products[productID],products[productName],"Not available",0)</f>
        <v>Ikura</v>
      </c>
      <c r="F1457">
        <f>_xlfn.XLOOKUP(B1457,products[productID],products[categoryID],"Not found",0)</f>
        <v>8</v>
      </c>
      <c r="G1457" t="str">
        <f>_xlfn.XLOOKUP(F1457,categories[categoryID],categories[categoryName],"not found",0)</f>
        <v>Seafood</v>
      </c>
      <c r="H1457" s="4">
        <f>Table8[[#This Row],[Unit_price]]*Table8[[#This Row],[Quantity_sold]]</f>
        <v>1116</v>
      </c>
      <c r="I1457" t="str">
        <f>_xlfn.XLOOKUP(Table8[[#This Row],[orderId]],orders[orderID],orders[customerID],"not seen",0)</f>
        <v>SEVES</v>
      </c>
      <c r="J1457">
        <f>_xlfn.XLOOKUP(Table8[[#This Row],[orderId]],orders[orderID],orders[employeeID],"not found",0)</f>
        <v>6</v>
      </c>
      <c r="K1457" t="str">
        <f>_xlfn.XLOOKUP(Table8[[#This Row],[Employee_id]],employees[employeeID],employees[employeeName],"Not found",0)</f>
        <v>Michael Suyama</v>
      </c>
      <c r="L1457" s="1">
        <f>_xlfn.XLOOKUP(Table8[[#This Row],[orderId]],orders[orderID],orders[orderDate],"not found",0)</f>
        <v>42003</v>
      </c>
      <c r="M1457" s="1">
        <f>VLOOKUP(Table8[[#This Row],[orderId]],orders[],6,0)</f>
        <v>42011</v>
      </c>
      <c r="N1457">
        <f>Table8[[#This Row],[Shipped date]]-Table8[[#This Row],[order_date]]</f>
        <v>8</v>
      </c>
    </row>
    <row r="1458" spans="1:14" x14ac:dyDescent="0.35">
      <c r="A1458" s="2">
        <v>10804</v>
      </c>
      <c r="B1458" s="11">
        <v>28</v>
      </c>
      <c r="C1458" s="5">
        <v>45.6</v>
      </c>
      <c r="D1458" s="8">
        <v>24</v>
      </c>
      <c r="E1458" s="2" t="str">
        <f>_xlfn.XLOOKUP(B1458,products[productID],products[productName],"Not available",0)</f>
        <v>Rössle Sauerkraut</v>
      </c>
      <c r="F1458">
        <f>_xlfn.XLOOKUP(B1458,products[productID],products[categoryID],"Not found",0)</f>
        <v>7</v>
      </c>
      <c r="G1458" t="str">
        <f>_xlfn.XLOOKUP(F1458,categories[categoryID],categories[categoryName],"not found",0)</f>
        <v>Produce</v>
      </c>
      <c r="H1458" s="4">
        <f>Table8[[#This Row],[Unit_price]]*Table8[[#This Row],[Quantity_sold]]</f>
        <v>1094.4000000000001</v>
      </c>
      <c r="I1458" t="str">
        <f>_xlfn.XLOOKUP(Table8[[#This Row],[orderId]],orders[orderID],orders[customerID],"not seen",0)</f>
        <v>SEVES</v>
      </c>
      <c r="J1458">
        <f>_xlfn.XLOOKUP(Table8[[#This Row],[orderId]],orders[orderID],orders[employeeID],"not found",0)</f>
        <v>6</v>
      </c>
      <c r="K1458" t="str">
        <f>_xlfn.XLOOKUP(Table8[[#This Row],[Employee_id]],employees[employeeID],employees[employeeName],"Not found",0)</f>
        <v>Michael Suyama</v>
      </c>
      <c r="L1458" s="1">
        <f>_xlfn.XLOOKUP(Table8[[#This Row],[orderId]],orders[orderID],orders[orderDate],"not found",0)</f>
        <v>42003</v>
      </c>
      <c r="M1458" s="1">
        <f>VLOOKUP(Table8[[#This Row],[orderId]],orders[],6,0)</f>
        <v>42011</v>
      </c>
      <c r="N1458">
        <f>Table8[[#This Row],[Shipped date]]-Table8[[#This Row],[order_date]]</f>
        <v>8</v>
      </c>
    </row>
    <row r="1459" spans="1:14" x14ac:dyDescent="0.35">
      <c r="A1459" s="3">
        <v>10804</v>
      </c>
      <c r="B1459" s="12">
        <v>49</v>
      </c>
      <c r="C1459" s="6">
        <v>20</v>
      </c>
      <c r="D1459" s="9">
        <v>4</v>
      </c>
      <c r="E1459" s="2" t="str">
        <f>_xlfn.XLOOKUP(B1459,products[productID],products[productName],"Not available",0)</f>
        <v>Maxilaku</v>
      </c>
      <c r="F1459">
        <f>_xlfn.XLOOKUP(B1459,products[productID],products[categoryID],"Not found",0)</f>
        <v>3</v>
      </c>
      <c r="G1459" t="str">
        <f>_xlfn.XLOOKUP(F1459,categories[categoryID],categories[categoryName],"not found",0)</f>
        <v>Confections</v>
      </c>
      <c r="H1459" s="4">
        <f>Table8[[#This Row],[Unit_price]]*Table8[[#This Row],[Quantity_sold]]</f>
        <v>80</v>
      </c>
      <c r="I1459" t="str">
        <f>_xlfn.XLOOKUP(Table8[[#This Row],[orderId]],orders[orderID],orders[customerID],"not seen",0)</f>
        <v>SEVES</v>
      </c>
      <c r="J1459">
        <f>_xlfn.XLOOKUP(Table8[[#This Row],[orderId]],orders[orderID],orders[employeeID],"not found",0)</f>
        <v>6</v>
      </c>
      <c r="K1459" t="str">
        <f>_xlfn.XLOOKUP(Table8[[#This Row],[Employee_id]],employees[employeeID],employees[employeeName],"Not found",0)</f>
        <v>Michael Suyama</v>
      </c>
      <c r="L1459" s="1">
        <f>_xlfn.XLOOKUP(Table8[[#This Row],[orderId]],orders[orderID],orders[orderDate],"not found",0)</f>
        <v>42003</v>
      </c>
      <c r="M1459" s="1">
        <f>VLOOKUP(Table8[[#This Row],[orderId]],orders[],6,0)</f>
        <v>42011</v>
      </c>
      <c r="N1459">
        <f>Table8[[#This Row],[Shipped date]]-Table8[[#This Row],[order_date]]</f>
        <v>8</v>
      </c>
    </row>
    <row r="1460" spans="1:14" x14ac:dyDescent="0.35">
      <c r="A1460" s="2">
        <v>10805</v>
      </c>
      <c r="B1460" s="11">
        <v>34</v>
      </c>
      <c r="C1460" s="5">
        <v>14</v>
      </c>
      <c r="D1460" s="8">
        <v>10</v>
      </c>
      <c r="E1460" s="2" t="str">
        <f>_xlfn.XLOOKUP(B1460,products[productID],products[productName],"Not available",0)</f>
        <v>Sasquatch Ale</v>
      </c>
      <c r="F1460">
        <f>_xlfn.XLOOKUP(B1460,products[productID],products[categoryID],"Not found",0)</f>
        <v>1</v>
      </c>
      <c r="G1460" t="str">
        <f>_xlfn.XLOOKUP(F1460,categories[categoryID],categories[categoryName],"not found",0)</f>
        <v>Beverages</v>
      </c>
      <c r="H1460" s="4">
        <f>Table8[[#This Row],[Unit_price]]*Table8[[#This Row],[Quantity_sold]]</f>
        <v>140</v>
      </c>
      <c r="I1460" t="str">
        <f>_xlfn.XLOOKUP(Table8[[#This Row],[orderId]],orders[orderID],orders[customerID],"not seen",0)</f>
        <v>THEBI</v>
      </c>
      <c r="J1460">
        <f>_xlfn.XLOOKUP(Table8[[#This Row],[orderId]],orders[orderID],orders[employeeID],"not found",0)</f>
        <v>2</v>
      </c>
      <c r="K1460" t="str">
        <f>_xlfn.XLOOKUP(Table8[[#This Row],[Employee_id]],employees[employeeID],employees[employeeName],"Not found",0)</f>
        <v>Andrew Fuller</v>
      </c>
      <c r="L1460" s="1">
        <f>_xlfn.XLOOKUP(Table8[[#This Row],[orderId]],orders[orderID],orders[orderDate],"not found",0)</f>
        <v>42003</v>
      </c>
      <c r="M1460" s="1">
        <f>VLOOKUP(Table8[[#This Row],[orderId]],orders[],6,0)</f>
        <v>42013</v>
      </c>
      <c r="N1460">
        <f>Table8[[#This Row],[Shipped date]]-Table8[[#This Row],[order_date]]</f>
        <v>10</v>
      </c>
    </row>
    <row r="1461" spans="1:14" x14ac:dyDescent="0.35">
      <c r="A1461" s="3">
        <v>10805</v>
      </c>
      <c r="B1461" s="12">
        <v>38</v>
      </c>
      <c r="C1461" s="6">
        <v>263.5</v>
      </c>
      <c r="D1461" s="9">
        <v>10</v>
      </c>
      <c r="E1461" s="2" t="str">
        <f>_xlfn.XLOOKUP(B1461,products[productID],products[productName],"Not available",0)</f>
        <v>Côte de Blaye</v>
      </c>
      <c r="F1461">
        <f>_xlfn.XLOOKUP(B1461,products[productID],products[categoryID],"Not found",0)</f>
        <v>1</v>
      </c>
      <c r="G1461" t="str">
        <f>_xlfn.XLOOKUP(F1461,categories[categoryID],categories[categoryName],"not found",0)</f>
        <v>Beverages</v>
      </c>
      <c r="H1461" s="4">
        <f>Table8[[#This Row],[Unit_price]]*Table8[[#This Row],[Quantity_sold]]</f>
        <v>2635</v>
      </c>
      <c r="I1461" t="str">
        <f>_xlfn.XLOOKUP(Table8[[#This Row],[orderId]],orders[orderID],orders[customerID],"not seen",0)</f>
        <v>THEBI</v>
      </c>
      <c r="J1461">
        <f>_xlfn.XLOOKUP(Table8[[#This Row],[orderId]],orders[orderID],orders[employeeID],"not found",0)</f>
        <v>2</v>
      </c>
      <c r="K1461" t="str">
        <f>_xlfn.XLOOKUP(Table8[[#This Row],[Employee_id]],employees[employeeID],employees[employeeName],"Not found",0)</f>
        <v>Andrew Fuller</v>
      </c>
      <c r="L1461" s="1">
        <f>_xlfn.XLOOKUP(Table8[[#This Row],[orderId]],orders[orderID],orders[orderDate],"not found",0)</f>
        <v>42003</v>
      </c>
      <c r="M1461" s="1">
        <f>VLOOKUP(Table8[[#This Row],[orderId]],orders[],6,0)</f>
        <v>42013</v>
      </c>
      <c r="N1461">
        <f>Table8[[#This Row],[Shipped date]]-Table8[[#This Row],[order_date]]</f>
        <v>10</v>
      </c>
    </row>
    <row r="1462" spans="1:14" x14ac:dyDescent="0.35">
      <c r="A1462" s="2">
        <v>10806</v>
      </c>
      <c r="B1462" s="11">
        <v>2</v>
      </c>
      <c r="C1462" s="5">
        <v>19</v>
      </c>
      <c r="D1462" s="8">
        <v>20</v>
      </c>
      <c r="E1462" s="2" t="str">
        <f>_xlfn.XLOOKUP(B1462,products[productID],products[productName],"Not available",0)</f>
        <v>Chang</v>
      </c>
      <c r="F1462">
        <f>_xlfn.XLOOKUP(B1462,products[productID],products[categoryID],"Not found",0)</f>
        <v>1</v>
      </c>
      <c r="G1462" t="str">
        <f>_xlfn.XLOOKUP(F1462,categories[categoryID],categories[categoryName],"not found",0)</f>
        <v>Beverages</v>
      </c>
      <c r="H1462" s="4">
        <f>Table8[[#This Row],[Unit_price]]*Table8[[#This Row],[Quantity_sold]]</f>
        <v>380</v>
      </c>
      <c r="I1462" t="str">
        <f>_xlfn.XLOOKUP(Table8[[#This Row],[orderId]],orders[orderID],orders[customerID],"not seen",0)</f>
        <v>VICTE</v>
      </c>
      <c r="J1462">
        <f>_xlfn.XLOOKUP(Table8[[#This Row],[orderId]],orders[orderID],orders[employeeID],"not found",0)</f>
        <v>3</v>
      </c>
      <c r="K1462" t="str">
        <f>_xlfn.XLOOKUP(Table8[[#This Row],[Employee_id]],employees[employeeID],employees[employeeName],"Not found",0)</f>
        <v>Janet Leverling</v>
      </c>
      <c r="L1462" s="1">
        <f>_xlfn.XLOOKUP(Table8[[#This Row],[orderId]],orders[orderID],orders[orderDate],"not found",0)</f>
        <v>42004</v>
      </c>
      <c r="M1462" s="1">
        <f>VLOOKUP(Table8[[#This Row],[orderId]],orders[],6,0)</f>
        <v>42009</v>
      </c>
      <c r="N1462">
        <f>Table8[[#This Row],[Shipped date]]-Table8[[#This Row],[order_date]]</f>
        <v>5</v>
      </c>
    </row>
    <row r="1463" spans="1:14" x14ac:dyDescent="0.35">
      <c r="A1463" s="3">
        <v>10806</v>
      </c>
      <c r="B1463" s="12">
        <v>65</v>
      </c>
      <c r="C1463" s="6">
        <v>21.05</v>
      </c>
      <c r="D1463" s="9">
        <v>2</v>
      </c>
      <c r="E1463" s="2" t="str">
        <f>_xlfn.XLOOKUP(B1463,products[productID],products[productName],"Not available",0)</f>
        <v>Louisiana Fiery Hot Pepper Sauce</v>
      </c>
      <c r="F1463">
        <f>_xlfn.XLOOKUP(B1463,products[productID],products[categoryID],"Not found",0)</f>
        <v>2</v>
      </c>
      <c r="G1463" t="str">
        <f>_xlfn.XLOOKUP(F1463,categories[categoryID],categories[categoryName],"not found",0)</f>
        <v>Condiments</v>
      </c>
      <c r="H1463" s="4">
        <f>Table8[[#This Row],[Unit_price]]*Table8[[#This Row],[Quantity_sold]]</f>
        <v>42.1</v>
      </c>
      <c r="I1463" t="str">
        <f>_xlfn.XLOOKUP(Table8[[#This Row],[orderId]],orders[orderID],orders[customerID],"not seen",0)</f>
        <v>VICTE</v>
      </c>
      <c r="J1463">
        <f>_xlfn.XLOOKUP(Table8[[#This Row],[orderId]],orders[orderID],orders[employeeID],"not found",0)</f>
        <v>3</v>
      </c>
      <c r="K1463" t="str">
        <f>_xlfn.XLOOKUP(Table8[[#This Row],[Employee_id]],employees[employeeID],employees[employeeName],"Not found",0)</f>
        <v>Janet Leverling</v>
      </c>
      <c r="L1463" s="1">
        <f>_xlfn.XLOOKUP(Table8[[#This Row],[orderId]],orders[orderID],orders[orderDate],"not found",0)</f>
        <v>42004</v>
      </c>
      <c r="M1463" s="1">
        <f>VLOOKUP(Table8[[#This Row],[orderId]],orders[],6,0)</f>
        <v>42009</v>
      </c>
      <c r="N1463">
        <f>Table8[[#This Row],[Shipped date]]-Table8[[#This Row],[order_date]]</f>
        <v>5</v>
      </c>
    </row>
    <row r="1464" spans="1:14" x14ac:dyDescent="0.35">
      <c r="A1464" s="2">
        <v>10806</v>
      </c>
      <c r="B1464" s="11">
        <v>74</v>
      </c>
      <c r="C1464" s="5">
        <v>10</v>
      </c>
      <c r="D1464" s="8">
        <v>15</v>
      </c>
      <c r="E1464" s="2" t="str">
        <f>_xlfn.XLOOKUP(B1464,products[productID],products[productName],"Not available",0)</f>
        <v>Longlife Tofu</v>
      </c>
      <c r="F1464">
        <f>_xlfn.XLOOKUP(B1464,products[productID],products[categoryID],"Not found",0)</f>
        <v>7</v>
      </c>
      <c r="G1464" t="str">
        <f>_xlfn.XLOOKUP(F1464,categories[categoryID],categories[categoryName],"not found",0)</f>
        <v>Produce</v>
      </c>
      <c r="H1464" s="4">
        <f>Table8[[#This Row],[Unit_price]]*Table8[[#This Row],[Quantity_sold]]</f>
        <v>150</v>
      </c>
      <c r="I1464" t="str">
        <f>_xlfn.XLOOKUP(Table8[[#This Row],[orderId]],orders[orderID],orders[customerID],"not seen",0)</f>
        <v>VICTE</v>
      </c>
      <c r="J1464">
        <f>_xlfn.XLOOKUP(Table8[[#This Row],[orderId]],orders[orderID],orders[employeeID],"not found",0)</f>
        <v>3</v>
      </c>
      <c r="K1464" t="str">
        <f>_xlfn.XLOOKUP(Table8[[#This Row],[Employee_id]],employees[employeeID],employees[employeeName],"Not found",0)</f>
        <v>Janet Leverling</v>
      </c>
      <c r="L1464" s="1">
        <f>_xlfn.XLOOKUP(Table8[[#This Row],[orderId]],orders[orderID],orders[orderDate],"not found",0)</f>
        <v>42004</v>
      </c>
      <c r="M1464" s="1">
        <f>VLOOKUP(Table8[[#This Row],[orderId]],orders[],6,0)</f>
        <v>42009</v>
      </c>
      <c r="N1464">
        <f>Table8[[#This Row],[Shipped date]]-Table8[[#This Row],[order_date]]</f>
        <v>5</v>
      </c>
    </row>
    <row r="1465" spans="1:14" x14ac:dyDescent="0.35">
      <c r="A1465" s="3">
        <v>10807</v>
      </c>
      <c r="B1465" s="12">
        <v>40</v>
      </c>
      <c r="C1465" s="6">
        <v>18.399999999999999</v>
      </c>
      <c r="D1465" s="9">
        <v>1</v>
      </c>
      <c r="E1465" s="2" t="str">
        <f>_xlfn.XLOOKUP(B1465,products[productID],products[productName],"Not available",0)</f>
        <v>Boston Crab Meat</v>
      </c>
      <c r="F1465">
        <f>_xlfn.XLOOKUP(B1465,products[productID],products[categoryID],"Not found",0)</f>
        <v>8</v>
      </c>
      <c r="G1465" t="str">
        <f>_xlfn.XLOOKUP(F1465,categories[categoryID],categories[categoryName],"not found",0)</f>
        <v>Seafood</v>
      </c>
      <c r="H1465" s="4">
        <f>Table8[[#This Row],[Unit_price]]*Table8[[#This Row],[Quantity_sold]]</f>
        <v>18.399999999999999</v>
      </c>
      <c r="I1465" t="str">
        <f>_xlfn.XLOOKUP(Table8[[#This Row],[orderId]],orders[orderID],orders[customerID],"not seen",0)</f>
        <v>FRANS</v>
      </c>
      <c r="J1465">
        <f>_xlfn.XLOOKUP(Table8[[#This Row],[orderId]],orders[orderID],orders[employeeID],"not found",0)</f>
        <v>4</v>
      </c>
      <c r="K1465" t="str">
        <f>_xlfn.XLOOKUP(Table8[[#This Row],[Employee_id]],employees[employeeID],employees[employeeName],"Not found",0)</f>
        <v>Margaret Peacock</v>
      </c>
      <c r="L1465" s="1">
        <f>_xlfn.XLOOKUP(Table8[[#This Row],[orderId]],orders[orderID],orders[orderDate],"not found",0)</f>
        <v>42004</v>
      </c>
      <c r="M1465" s="1">
        <f>VLOOKUP(Table8[[#This Row],[orderId]],orders[],6,0)</f>
        <v>42034</v>
      </c>
      <c r="N1465">
        <f>Table8[[#This Row],[Shipped date]]-Table8[[#This Row],[order_date]]</f>
        <v>30</v>
      </c>
    </row>
    <row r="1466" spans="1:14" x14ac:dyDescent="0.35">
      <c r="A1466" s="2">
        <v>10808</v>
      </c>
      <c r="B1466" s="11">
        <v>56</v>
      </c>
      <c r="C1466" s="5">
        <v>38</v>
      </c>
      <c r="D1466" s="8">
        <v>20</v>
      </c>
      <c r="E1466" s="2" t="str">
        <f>_xlfn.XLOOKUP(B1466,products[productID],products[productName],"Not available",0)</f>
        <v>Gnocchi di nonna Alice</v>
      </c>
      <c r="F1466">
        <f>_xlfn.XLOOKUP(B1466,products[productID],products[categoryID],"Not found",0)</f>
        <v>5</v>
      </c>
      <c r="G1466" t="str">
        <f>_xlfn.XLOOKUP(F1466,categories[categoryID],categories[categoryName],"not found",0)</f>
        <v>Grains &amp; Cereals</v>
      </c>
      <c r="H1466" s="4">
        <f>Table8[[#This Row],[Unit_price]]*Table8[[#This Row],[Quantity_sold]]</f>
        <v>760</v>
      </c>
      <c r="I1466" t="str">
        <f>_xlfn.XLOOKUP(Table8[[#This Row],[orderId]],orders[orderID],orders[customerID],"not seen",0)</f>
        <v>OLDWO</v>
      </c>
      <c r="J1466">
        <f>_xlfn.XLOOKUP(Table8[[#This Row],[orderId]],orders[orderID],orders[employeeID],"not found",0)</f>
        <v>2</v>
      </c>
      <c r="K1466" t="str">
        <f>_xlfn.XLOOKUP(Table8[[#This Row],[Employee_id]],employees[employeeID],employees[employeeName],"Not found",0)</f>
        <v>Andrew Fuller</v>
      </c>
      <c r="L1466" s="1">
        <f>_xlfn.XLOOKUP(Table8[[#This Row],[orderId]],orders[orderID],orders[orderDate],"not found",0)</f>
        <v>42005</v>
      </c>
      <c r="M1466" s="1">
        <f>VLOOKUP(Table8[[#This Row],[orderId]],orders[],6,0)</f>
        <v>42013</v>
      </c>
      <c r="N1466">
        <f>Table8[[#This Row],[Shipped date]]-Table8[[#This Row],[order_date]]</f>
        <v>8</v>
      </c>
    </row>
    <row r="1467" spans="1:14" x14ac:dyDescent="0.35">
      <c r="A1467" s="3">
        <v>10808</v>
      </c>
      <c r="B1467" s="12">
        <v>76</v>
      </c>
      <c r="C1467" s="6">
        <v>18</v>
      </c>
      <c r="D1467" s="9">
        <v>50</v>
      </c>
      <c r="E1467" s="2" t="str">
        <f>_xlfn.XLOOKUP(B1467,products[productID],products[productName],"Not available",0)</f>
        <v>Lakkaliköri</v>
      </c>
      <c r="F1467">
        <f>_xlfn.XLOOKUP(B1467,products[productID],products[categoryID],"Not found",0)</f>
        <v>1</v>
      </c>
      <c r="G1467" t="str">
        <f>_xlfn.XLOOKUP(F1467,categories[categoryID],categories[categoryName],"not found",0)</f>
        <v>Beverages</v>
      </c>
      <c r="H1467" s="4">
        <f>Table8[[#This Row],[Unit_price]]*Table8[[#This Row],[Quantity_sold]]</f>
        <v>900</v>
      </c>
      <c r="I1467" t="str">
        <f>_xlfn.XLOOKUP(Table8[[#This Row],[orderId]],orders[orderID],orders[customerID],"not seen",0)</f>
        <v>OLDWO</v>
      </c>
      <c r="J1467">
        <f>_xlfn.XLOOKUP(Table8[[#This Row],[orderId]],orders[orderID],orders[employeeID],"not found",0)</f>
        <v>2</v>
      </c>
      <c r="K1467" t="str">
        <f>_xlfn.XLOOKUP(Table8[[#This Row],[Employee_id]],employees[employeeID],employees[employeeName],"Not found",0)</f>
        <v>Andrew Fuller</v>
      </c>
      <c r="L1467" s="1">
        <f>_xlfn.XLOOKUP(Table8[[#This Row],[orderId]],orders[orderID],orders[orderDate],"not found",0)</f>
        <v>42005</v>
      </c>
      <c r="M1467" s="1">
        <f>VLOOKUP(Table8[[#This Row],[orderId]],orders[],6,0)</f>
        <v>42013</v>
      </c>
      <c r="N1467">
        <f>Table8[[#This Row],[Shipped date]]-Table8[[#This Row],[order_date]]</f>
        <v>8</v>
      </c>
    </row>
    <row r="1468" spans="1:14" x14ac:dyDescent="0.35">
      <c r="A1468" s="2">
        <v>10809</v>
      </c>
      <c r="B1468" s="11">
        <v>52</v>
      </c>
      <c r="C1468" s="5">
        <v>7</v>
      </c>
      <c r="D1468" s="8">
        <v>20</v>
      </c>
      <c r="E1468" s="2" t="str">
        <f>_xlfn.XLOOKUP(B1468,products[productID],products[productName],"Not available",0)</f>
        <v>Filo Mix</v>
      </c>
      <c r="F1468">
        <f>_xlfn.XLOOKUP(B1468,products[productID],products[categoryID],"Not found",0)</f>
        <v>5</v>
      </c>
      <c r="G1468" t="str">
        <f>_xlfn.XLOOKUP(F1468,categories[categoryID],categories[categoryName],"not found",0)</f>
        <v>Grains &amp; Cereals</v>
      </c>
      <c r="H1468" s="4">
        <f>Table8[[#This Row],[Unit_price]]*Table8[[#This Row],[Quantity_sold]]</f>
        <v>140</v>
      </c>
      <c r="I1468" t="str">
        <f>_xlfn.XLOOKUP(Table8[[#This Row],[orderId]],orders[orderID],orders[customerID],"not seen",0)</f>
        <v>WELLI</v>
      </c>
      <c r="J1468">
        <f>_xlfn.XLOOKUP(Table8[[#This Row],[orderId]],orders[orderID],orders[employeeID],"not found",0)</f>
        <v>7</v>
      </c>
      <c r="K1468" t="str">
        <f>_xlfn.XLOOKUP(Table8[[#This Row],[Employee_id]],employees[employeeID],employees[employeeName],"Not found",0)</f>
        <v>Robert King</v>
      </c>
      <c r="L1468" s="1">
        <f>_xlfn.XLOOKUP(Table8[[#This Row],[orderId]],orders[orderID],orders[orderDate],"not found",0)</f>
        <v>42005</v>
      </c>
      <c r="M1468" s="1">
        <f>VLOOKUP(Table8[[#This Row],[orderId]],orders[],6,0)</f>
        <v>42011</v>
      </c>
      <c r="N1468">
        <f>Table8[[#This Row],[Shipped date]]-Table8[[#This Row],[order_date]]</f>
        <v>6</v>
      </c>
    </row>
    <row r="1469" spans="1:14" x14ac:dyDescent="0.35">
      <c r="A1469" s="3">
        <v>10810</v>
      </c>
      <c r="B1469" s="12">
        <v>13</v>
      </c>
      <c r="C1469" s="6">
        <v>6</v>
      </c>
      <c r="D1469" s="9">
        <v>7</v>
      </c>
      <c r="E1469" s="2" t="str">
        <f>_xlfn.XLOOKUP(B1469,products[productID],products[productName],"Not available",0)</f>
        <v>Konbu</v>
      </c>
      <c r="F1469">
        <f>_xlfn.XLOOKUP(B1469,products[productID],products[categoryID],"Not found",0)</f>
        <v>8</v>
      </c>
      <c r="G1469" t="str">
        <f>_xlfn.XLOOKUP(F1469,categories[categoryID],categories[categoryName],"not found",0)</f>
        <v>Seafood</v>
      </c>
      <c r="H1469" s="4">
        <f>Table8[[#This Row],[Unit_price]]*Table8[[#This Row],[Quantity_sold]]</f>
        <v>42</v>
      </c>
      <c r="I1469" t="str">
        <f>_xlfn.XLOOKUP(Table8[[#This Row],[orderId]],orders[orderID],orders[customerID],"not seen",0)</f>
        <v>LAUGB</v>
      </c>
      <c r="J1469">
        <f>_xlfn.XLOOKUP(Table8[[#This Row],[orderId]],orders[orderID],orders[employeeID],"not found",0)</f>
        <v>2</v>
      </c>
      <c r="K1469" t="str">
        <f>_xlfn.XLOOKUP(Table8[[#This Row],[Employee_id]],employees[employeeID],employees[employeeName],"Not found",0)</f>
        <v>Andrew Fuller</v>
      </c>
      <c r="L1469" s="1">
        <f>_xlfn.XLOOKUP(Table8[[#This Row],[orderId]],orders[orderID],orders[orderDate],"not found",0)</f>
        <v>42005</v>
      </c>
      <c r="M1469" s="1">
        <f>VLOOKUP(Table8[[#This Row],[orderId]],orders[],6,0)</f>
        <v>42011</v>
      </c>
      <c r="N1469">
        <f>Table8[[#This Row],[Shipped date]]-Table8[[#This Row],[order_date]]</f>
        <v>6</v>
      </c>
    </row>
    <row r="1470" spans="1:14" x14ac:dyDescent="0.35">
      <c r="A1470" s="2">
        <v>10810</v>
      </c>
      <c r="B1470" s="11">
        <v>25</v>
      </c>
      <c r="C1470" s="5">
        <v>14</v>
      </c>
      <c r="D1470" s="8">
        <v>5</v>
      </c>
      <c r="E1470" s="2" t="str">
        <f>_xlfn.XLOOKUP(B1470,products[productID],products[productName],"Not available",0)</f>
        <v>NuNuCa Nuß-Nougat-Creme</v>
      </c>
      <c r="F1470">
        <f>_xlfn.XLOOKUP(B1470,products[productID],products[categoryID],"Not found",0)</f>
        <v>3</v>
      </c>
      <c r="G1470" t="str">
        <f>_xlfn.XLOOKUP(F1470,categories[categoryID],categories[categoryName],"not found",0)</f>
        <v>Confections</v>
      </c>
      <c r="H1470" s="4">
        <f>Table8[[#This Row],[Unit_price]]*Table8[[#This Row],[Quantity_sold]]</f>
        <v>70</v>
      </c>
      <c r="I1470" t="str">
        <f>_xlfn.XLOOKUP(Table8[[#This Row],[orderId]],orders[orderID],orders[customerID],"not seen",0)</f>
        <v>LAUGB</v>
      </c>
      <c r="J1470">
        <f>_xlfn.XLOOKUP(Table8[[#This Row],[orderId]],orders[orderID],orders[employeeID],"not found",0)</f>
        <v>2</v>
      </c>
      <c r="K1470" t="str">
        <f>_xlfn.XLOOKUP(Table8[[#This Row],[Employee_id]],employees[employeeID],employees[employeeName],"Not found",0)</f>
        <v>Andrew Fuller</v>
      </c>
      <c r="L1470" s="1">
        <f>_xlfn.XLOOKUP(Table8[[#This Row],[orderId]],orders[orderID],orders[orderDate],"not found",0)</f>
        <v>42005</v>
      </c>
      <c r="M1470" s="1">
        <f>VLOOKUP(Table8[[#This Row],[orderId]],orders[],6,0)</f>
        <v>42011</v>
      </c>
      <c r="N1470">
        <f>Table8[[#This Row],[Shipped date]]-Table8[[#This Row],[order_date]]</f>
        <v>6</v>
      </c>
    </row>
    <row r="1471" spans="1:14" x14ac:dyDescent="0.35">
      <c r="A1471" s="3">
        <v>10810</v>
      </c>
      <c r="B1471" s="12">
        <v>70</v>
      </c>
      <c r="C1471" s="6">
        <v>15</v>
      </c>
      <c r="D1471" s="9">
        <v>5</v>
      </c>
      <c r="E1471" s="2" t="str">
        <f>_xlfn.XLOOKUP(B1471,products[productID],products[productName],"Not available",0)</f>
        <v>Outback Lager</v>
      </c>
      <c r="F1471">
        <f>_xlfn.XLOOKUP(B1471,products[productID],products[categoryID],"Not found",0)</f>
        <v>1</v>
      </c>
      <c r="G1471" t="str">
        <f>_xlfn.XLOOKUP(F1471,categories[categoryID],categories[categoryName],"not found",0)</f>
        <v>Beverages</v>
      </c>
      <c r="H1471" s="4">
        <f>Table8[[#This Row],[Unit_price]]*Table8[[#This Row],[Quantity_sold]]</f>
        <v>75</v>
      </c>
      <c r="I1471" t="str">
        <f>_xlfn.XLOOKUP(Table8[[#This Row],[orderId]],orders[orderID],orders[customerID],"not seen",0)</f>
        <v>LAUGB</v>
      </c>
      <c r="J1471">
        <f>_xlfn.XLOOKUP(Table8[[#This Row],[orderId]],orders[orderID],orders[employeeID],"not found",0)</f>
        <v>2</v>
      </c>
      <c r="K1471" t="str">
        <f>_xlfn.XLOOKUP(Table8[[#This Row],[Employee_id]],employees[employeeID],employees[employeeName],"Not found",0)</f>
        <v>Andrew Fuller</v>
      </c>
      <c r="L1471" s="1">
        <f>_xlfn.XLOOKUP(Table8[[#This Row],[orderId]],orders[orderID],orders[orderDate],"not found",0)</f>
        <v>42005</v>
      </c>
      <c r="M1471" s="1">
        <f>VLOOKUP(Table8[[#This Row],[orderId]],orders[],6,0)</f>
        <v>42011</v>
      </c>
      <c r="N1471">
        <f>Table8[[#This Row],[Shipped date]]-Table8[[#This Row],[order_date]]</f>
        <v>6</v>
      </c>
    </row>
    <row r="1472" spans="1:14" x14ac:dyDescent="0.35">
      <c r="A1472" s="2">
        <v>10811</v>
      </c>
      <c r="B1472" s="11">
        <v>19</v>
      </c>
      <c r="C1472" s="5">
        <v>9.1999999999999993</v>
      </c>
      <c r="D1472" s="8">
        <v>15</v>
      </c>
      <c r="E1472" s="2" t="str">
        <f>_xlfn.XLOOKUP(B1472,products[productID],products[productName],"Not available",0)</f>
        <v>Teatime Chocolate Biscuits</v>
      </c>
      <c r="F1472">
        <f>_xlfn.XLOOKUP(B1472,products[productID],products[categoryID],"Not found",0)</f>
        <v>3</v>
      </c>
      <c r="G1472" t="str">
        <f>_xlfn.XLOOKUP(F1472,categories[categoryID],categories[categoryName],"not found",0)</f>
        <v>Confections</v>
      </c>
      <c r="H1472" s="4">
        <f>Table8[[#This Row],[Unit_price]]*Table8[[#This Row],[Quantity_sold]]</f>
        <v>138</v>
      </c>
      <c r="I1472" t="str">
        <f>_xlfn.XLOOKUP(Table8[[#This Row],[orderId]],orders[orderID],orders[customerID],"not seen",0)</f>
        <v>LINOD</v>
      </c>
      <c r="J1472">
        <f>_xlfn.XLOOKUP(Table8[[#This Row],[orderId]],orders[orderID],orders[employeeID],"not found",0)</f>
        <v>8</v>
      </c>
      <c r="K1472" t="str">
        <f>_xlfn.XLOOKUP(Table8[[#This Row],[Employee_id]],employees[employeeID],employees[employeeName],"Not found",0)</f>
        <v>Laura Callahan</v>
      </c>
      <c r="L1472" s="1">
        <f>_xlfn.XLOOKUP(Table8[[#This Row],[orderId]],orders[orderID],orders[orderDate],"not found",0)</f>
        <v>42006</v>
      </c>
      <c r="M1472" s="1">
        <f>VLOOKUP(Table8[[#This Row],[orderId]],orders[],6,0)</f>
        <v>42012</v>
      </c>
      <c r="N1472">
        <f>Table8[[#This Row],[Shipped date]]-Table8[[#This Row],[order_date]]</f>
        <v>6</v>
      </c>
    </row>
    <row r="1473" spans="1:14" x14ac:dyDescent="0.35">
      <c r="A1473" s="3">
        <v>10811</v>
      </c>
      <c r="B1473" s="12">
        <v>23</v>
      </c>
      <c r="C1473" s="6">
        <v>9</v>
      </c>
      <c r="D1473" s="9">
        <v>18</v>
      </c>
      <c r="E1473" s="2" t="str">
        <f>_xlfn.XLOOKUP(B1473,products[productID],products[productName],"Not available",0)</f>
        <v>Tunnbröd</v>
      </c>
      <c r="F1473">
        <f>_xlfn.XLOOKUP(B1473,products[productID],products[categoryID],"Not found",0)</f>
        <v>5</v>
      </c>
      <c r="G1473" t="str">
        <f>_xlfn.XLOOKUP(F1473,categories[categoryID],categories[categoryName],"not found",0)</f>
        <v>Grains &amp; Cereals</v>
      </c>
      <c r="H1473" s="4">
        <f>Table8[[#This Row],[Unit_price]]*Table8[[#This Row],[Quantity_sold]]</f>
        <v>162</v>
      </c>
      <c r="I1473" t="str">
        <f>_xlfn.XLOOKUP(Table8[[#This Row],[orderId]],orders[orderID],orders[customerID],"not seen",0)</f>
        <v>LINOD</v>
      </c>
      <c r="J1473">
        <f>_xlfn.XLOOKUP(Table8[[#This Row],[orderId]],orders[orderID],orders[employeeID],"not found",0)</f>
        <v>8</v>
      </c>
      <c r="K1473" t="str">
        <f>_xlfn.XLOOKUP(Table8[[#This Row],[Employee_id]],employees[employeeID],employees[employeeName],"Not found",0)</f>
        <v>Laura Callahan</v>
      </c>
      <c r="L1473" s="1">
        <f>_xlfn.XLOOKUP(Table8[[#This Row],[orderId]],orders[orderID],orders[orderDate],"not found",0)</f>
        <v>42006</v>
      </c>
      <c r="M1473" s="1">
        <f>VLOOKUP(Table8[[#This Row],[orderId]],orders[],6,0)</f>
        <v>42012</v>
      </c>
      <c r="N1473">
        <f>Table8[[#This Row],[Shipped date]]-Table8[[#This Row],[order_date]]</f>
        <v>6</v>
      </c>
    </row>
    <row r="1474" spans="1:14" x14ac:dyDescent="0.35">
      <c r="A1474" s="2">
        <v>10811</v>
      </c>
      <c r="B1474" s="11">
        <v>40</v>
      </c>
      <c r="C1474" s="5">
        <v>18.399999999999999</v>
      </c>
      <c r="D1474" s="8">
        <v>30</v>
      </c>
      <c r="E1474" s="2" t="str">
        <f>_xlfn.XLOOKUP(B1474,products[productID],products[productName],"Not available",0)</f>
        <v>Boston Crab Meat</v>
      </c>
      <c r="F1474">
        <f>_xlfn.XLOOKUP(B1474,products[productID],products[categoryID],"Not found",0)</f>
        <v>8</v>
      </c>
      <c r="G1474" t="str">
        <f>_xlfn.XLOOKUP(F1474,categories[categoryID],categories[categoryName],"not found",0)</f>
        <v>Seafood</v>
      </c>
      <c r="H1474" s="4">
        <f>Table8[[#This Row],[Unit_price]]*Table8[[#This Row],[Quantity_sold]]</f>
        <v>552</v>
      </c>
      <c r="I1474" t="str">
        <f>_xlfn.XLOOKUP(Table8[[#This Row],[orderId]],orders[orderID],orders[customerID],"not seen",0)</f>
        <v>LINOD</v>
      </c>
      <c r="J1474">
        <f>_xlfn.XLOOKUP(Table8[[#This Row],[orderId]],orders[orderID],orders[employeeID],"not found",0)</f>
        <v>8</v>
      </c>
      <c r="K1474" t="str">
        <f>_xlfn.XLOOKUP(Table8[[#This Row],[Employee_id]],employees[employeeID],employees[employeeName],"Not found",0)</f>
        <v>Laura Callahan</v>
      </c>
      <c r="L1474" s="1">
        <f>_xlfn.XLOOKUP(Table8[[#This Row],[orderId]],orders[orderID],orders[orderDate],"not found",0)</f>
        <v>42006</v>
      </c>
      <c r="M1474" s="1">
        <f>VLOOKUP(Table8[[#This Row],[orderId]],orders[],6,0)</f>
        <v>42012</v>
      </c>
      <c r="N1474">
        <f>Table8[[#This Row],[Shipped date]]-Table8[[#This Row],[order_date]]</f>
        <v>6</v>
      </c>
    </row>
    <row r="1475" spans="1:14" x14ac:dyDescent="0.35">
      <c r="A1475" s="3">
        <v>10812</v>
      </c>
      <c r="B1475" s="12">
        <v>31</v>
      </c>
      <c r="C1475" s="6">
        <v>12.5</v>
      </c>
      <c r="D1475" s="9">
        <v>16</v>
      </c>
      <c r="E1475" s="2" t="str">
        <f>_xlfn.XLOOKUP(B1475,products[productID],products[productName],"Not available",0)</f>
        <v>Gorgonzola Telino</v>
      </c>
      <c r="F1475">
        <f>_xlfn.XLOOKUP(B1475,products[productID],products[categoryID],"Not found",0)</f>
        <v>4</v>
      </c>
      <c r="G1475" t="str">
        <f>_xlfn.XLOOKUP(F1475,categories[categoryID],categories[categoryName],"not found",0)</f>
        <v>Dairy Products</v>
      </c>
      <c r="H1475" s="4">
        <f>Table8[[#This Row],[Unit_price]]*Table8[[#This Row],[Quantity_sold]]</f>
        <v>200</v>
      </c>
      <c r="I1475" t="str">
        <f>_xlfn.XLOOKUP(Table8[[#This Row],[orderId]],orders[orderID],orders[customerID],"not seen",0)</f>
        <v>REGGC</v>
      </c>
      <c r="J1475">
        <f>_xlfn.XLOOKUP(Table8[[#This Row],[orderId]],orders[orderID],orders[employeeID],"not found",0)</f>
        <v>5</v>
      </c>
      <c r="K1475" t="str">
        <f>_xlfn.XLOOKUP(Table8[[#This Row],[Employee_id]],employees[employeeID],employees[employeeName],"Not found",0)</f>
        <v>Steven Buchanan</v>
      </c>
      <c r="L1475" s="1">
        <f>_xlfn.XLOOKUP(Table8[[#This Row],[orderId]],orders[orderID],orders[orderDate],"not found",0)</f>
        <v>42006</v>
      </c>
      <c r="M1475" s="1">
        <f>VLOOKUP(Table8[[#This Row],[orderId]],orders[],6,0)</f>
        <v>42016</v>
      </c>
      <c r="N1475">
        <f>Table8[[#This Row],[Shipped date]]-Table8[[#This Row],[order_date]]</f>
        <v>10</v>
      </c>
    </row>
    <row r="1476" spans="1:14" x14ac:dyDescent="0.35">
      <c r="A1476" s="2">
        <v>10812</v>
      </c>
      <c r="B1476" s="11">
        <v>72</v>
      </c>
      <c r="C1476" s="5">
        <v>34.799999999999997</v>
      </c>
      <c r="D1476" s="8">
        <v>40</v>
      </c>
      <c r="E1476" s="2" t="str">
        <f>_xlfn.XLOOKUP(B1476,products[productID],products[productName],"Not available",0)</f>
        <v>Mozzarella di Giovanni</v>
      </c>
      <c r="F1476">
        <f>_xlfn.XLOOKUP(B1476,products[productID],products[categoryID],"Not found",0)</f>
        <v>4</v>
      </c>
      <c r="G1476" t="str">
        <f>_xlfn.XLOOKUP(F1476,categories[categoryID],categories[categoryName],"not found",0)</f>
        <v>Dairy Products</v>
      </c>
      <c r="H1476" s="4">
        <f>Table8[[#This Row],[Unit_price]]*Table8[[#This Row],[Quantity_sold]]</f>
        <v>1392</v>
      </c>
      <c r="I1476" t="str">
        <f>_xlfn.XLOOKUP(Table8[[#This Row],[orderId]],orders[orderID],orders[customerID],"not seen",0)</f>
        <v>REGGC</v>
      </c>
      <c r="J1476">
        <f>_xlfn.XLOOKUP(Table8[[#This Row],[orderId]],orders[orderID],orders[employeeID],"not found",0)</f>
        <v>5</v>
      </c>
      <c r="K1476" t="str">
        <f>_xlfn.XLOOKUP(Table8[[#This Row],[Employee_id]],employees[employeeID],employees[employeeName],"Not found",0)</f>
        <v>Steven Buchanan</v>
      </c>
      <c r="L1476" s="1">
        <f>_xlfn.XLOOKUP(Table8[[#This Row],[orderId]],orders[orderID],orders[orderDate],"not found",0)</f>
        <v>42006</v>
      </c>
      <c r="M1476" s="1">
        <f>VLOOKUP(Table8[[#This Row],[orderId]],orders[],6,0)</f>
        <v>42016</v>
      </c>
      <c r="N1476">
        <f>Table8[[#This Row],[Shipped date]]-Table8[[#This Row],[order_date]]</f>
        <v>10</v>
      </c>
    </row>
    <row r="1477" spans="1:14" x14ac:dyDescent="0.35">
      <c r="A1477" s="3">
        <v>10812</v>
      </c>
      <c r="B1477" s="12">
        <v>77</v>
      </c>
      <c r="C1477" s="6">
        <v>13</v>
      </c>
      <c r="D1477" s="9">
        <v>20</v>
      </c>
      <c r="E1477" s="2" t="str">
        <f>_xlfn.XLOOKUP(B1477,products[productID],products[productName],"Not available",0)</f>
        <v>Original Frankfurter Grüne Soße</v>
      </c>
      <c r="F1477">
        <f>_xlfn.XLOOKUP(B1477,products[productID],products[categoryID],"Not found",0)</f>
        <v>2</v>
      </c>
      <c r="G1477" t="str">
        <f>_xlfn.XLOOKUP(F1477,categories[categoryID],categories[categoryName],"not found",0)</f>
        <v>Condiments</v>
      </c>
      <c r="H1477" s="4">
        <f>Table8[[#This Row],[Unit_price]]*Table8[[#This Row],[Quantity_sold]]</f>
        <v>260</v>
      </c>
      <c r="I1477" t="str">
        <f>_xlfn.XLOOKUP(Table8[[#This Row],[orderId]],orders[orderID],orders[customerID],"not seen",0)</f>
        <v>REGGC</v>
      </c>
      <c r="J1477">
        <f>_xlfn.XLOOKUP(Table8[[#This Row],[orderId]],orders[orderID],orders[employeeID],"not found",0)</f>
        <v>5</v>
      </c>
      <c r="K1477" t="str">
        <f>_xlfn.XLOOKUP(Table8[[#This Row],[Employee_id]],employees[employeeID],employees[employeeName],"Not found",0)</f>
        <v>Steven Buchanan</v>
      </c>
      <c r="L1477" s="1">
        <f>_xlfn.XLOOKUP(Table8[[#This Row],[orderId]],orders[orderID],orders[orderDate],"not found",0)</f>
        <v>42006</v>
      </c>
      <c r="M1477" s="1">
        <f>VLOOKUP(Table8[[#This Row],[orderId]],orders[],6,0)</f>
        <v>42016</v>
      </c>
      <c r="N1477">
        <f>Table8[[#This Row],[Shipped date]]-Table8[[#This Row],[order_date]]</f>
        <v>10</v>
      </c>
    </row>
    <row r="1478" spans="1:14" x14ac:dyDescent="0.35">
      <c r="A1478" s="2">
        <v>10813</v>
      </c>
      <c r="B1478" s="11">
        <v>2</v>
      </c>
      <c r="C1478" s="5">
        <v>19</v>
      </c>
      <c r="D1478" s="8">
        <v>12</v>
      </c>
      <c r="E1478" s="2" t="str">
        <f>_xlfn.XLOOKUP(B1478,products[productID],products[productName],"Not available",0)</f>
        <v>Chang</v>
      </c>
      <c r="F1478">
        <f>_xlfn.XLOOKUP(B1478,products[productID],products[categoryID],"Not found",0)</f>
        <v>1</v>
      </c>
      <c r="G1478" t="str">
        <f>_xlfn.XLOOKUP(F1478,categories[categoryID],categories[categoryName],"not found",0)</f>
        <v>Beverages</v>
      </c>
      <c r="H1478" s="4">
        <f>Table8[[#This Row],[Unit_price]]*Table8[[#This Row],[Quantity_sold]]</f>
        <v>228</v>
      </c>
      <c r="I1478" t="str">
        <f>_xlfn.XLOOKUP(Table8[[#This Row],[orderId]],orders[orderID],orders[customerID],"not seen",0)</f>
        <v>RICAR</v>
      </c>
      <c r="J1478">
        <f>_xlfn.XLOOKUP(Table8[[#This Row],[orderId]],orders[orderID],orders[employeeID],"not found",0)</f>
        <v>1</v>
      </c>
      <c r="K1478" t="str">
        <f>_xlfn.XLOOKUP(Table8[[#This Row],[Employee_id]],employees[employeeID],employees[employeeName],"Not found",0)</f>
        <v>Nancy Davolio</v>
      </c>
      <c r="L1478" s="1">
        <f>_xlfn.XLOOKUP(Table8[[#This Row],[orderId]],orders[orderID],orders[orderDate],"not found",0)</f>
        <v>42009</v>
      </c>
      <c r="M1478" s="1">
        <f>VLOOKUP(Table8[[#This Row],[orderId]],orders[],6,0)</f>
        <v>42013</v>
      </c>
      <c r="N1478">
        <f>Table8[[#This Row],[Shipped date]]-Table8[[#This Row],[order_date]]</f>
        <v>4</v>
      </c>
    </row>
    <row r="1479" spans="1:14" x14ac:dyDescent="0.35">
      <c r="A1479" s="3">
        <v>10813</v>
      </c>
      <c r="B1479" s="12">
        <v>46</v>
      </c>
      <c r="C1479" s="6">
        <v>12</v>
      </c>
      <c r="D1479" s="9">
        <v>35</v>
      </c>
      <c r="E1479" s="2" t="str">
        <f>_xlfn.XLOOKUP(B1479,products[productID],products[productName],"Not available",0)</f>
        <v>Spegesild</v>
      </c>
      <c r="F1479">
        <f>_xlfn.XLOOKUP(B1479,products[productID],products[categoryID],"Not found",0)</f>
        <v>8</v>
      </c>
      <c r="G1479" t="str">
        <f>_xlfn.XLOOKUP(F1479,categories[categoryID],categories[categoryName],"not found",0)</f>
        <v>Seafood</v>
      </c>
      <c r="H1479" s="4">
        <f>Table8[[#This Row],[Unit_price]]*Table8[[#This Row],[Quantity_sold]]</f>
        <v>420</v>
      </c>
      <c r="I1479" t="str">
        <f>_xlfn.XLOOKUP(Table8[[#This Row],[orderId]],orders[orderID],orders[customerID],"not seen",0)</f>
        <v>RICAR</v>
      </c>
      <c r="J1479">
        <f>_xlfn.XLOOKUP(Table8[[#This Row],[orderId]],orders[orderID],orders[employeeID],"not found",0)</f>
        <v>1</v>
      </c>
      <c r="K1479" t="str">
        <f>_xlfn.XLOOKUP(Table8[[#This Row],[Employee_id]],employees[employeeID],employees[employeeName],"Not found",0)</f>
        <v>Nancy Davolio</v>
      </c>
      <c r="L1479" s="1">
        <f>_xlfn.XLOOKUP(Table8[[#This Row],[orderId]],orders[orderID],orders[orderDate],"not found",0)</f>
        <v>42009</v>
      </c>
      <c r="M1479" s="1">
        <f>VLOOKUP(Table8[[#This Row],[orderId]],orders[],6,0)</f>
        <v>42013</v>
      </c>
      <c r="N1479">
        <f>Table8[[#This Row],[Shipped date]]-Table8[[#This Row],[order_date]]</f>
        <v>4</v>
      </c>
    </row>
    <row r="1480" spans="1:14" x14ac:dyDescent="0.35">
      <c r="A1480" s="2">
        <v>10814</v>
      </c>
      <c r="B1480" s="11">
        <v>41</v>
      </c>
      <c r="C1480" s="5">
        <v>9.65</v>
      </c>
      <c r="D1480" s="8">
        <v>20</v>
      </c>
      <c r="E1480" s="2" t="str">
        <f>_xlfn.XLOOKUP(B1480,products[productID],products[productName],"Not available",0)</f>
        <v>Jack's New England Clam Chowder</v>
      </c>
      <c r="F1480">
        <f>_xlfn.XLOOKUP(B1480,products[productID],products[categoryID],"Not found",0)</f>
        <v>8</v>
      </c>
      <c r="G1480" t="str">
        <f>_xlfn.XLOOKUP(F1480,categories[categoryID],categories[categoryName],"not found",0)</f>
        <v>Seafood</v>
      </c>
      <c r="H1480" s="4">
        <f>Table8[[#This Row],[Unit_price]]*Table8[[#This Row],[Quantity_sold]]</f>
        <v>193</v>
      </c>
      <c r="I1480" t="str">
        <f>_xlfn.XLOOKUP(Table8[[#This Row],[orderId]],orders[orderID],orders[customerID],"not seen",0)</f>
        <v>VICTE</v>
      </c>
      <c r="J1480">
        <f>_xlfn.XLOOKUP(Table8[[#This Row],[orderId]],orders[orderID],orders[employeeID],"not found",0)</f>
        <v>3</v>
      </c>
      <c r="K1480" t="str">
        <f>_xlfn.XLOOKUP(Table8[[#This Row],[Employee_id]],employees[employeeID],employees[employeeName],"Not found",0)</f>
        <v>Janet Leverling</v>
      </c>
      <c r="L1480" s="1">
        <f>_xlfn.XLOOKUP(Table8[[#This Row],[orderId]],orders[orderID],orders[orderDate],"not found",0)</f>
        <v>42009</v>
      </c>
      <c r="M1480" s="1">
        <f>VLOOKUP(Table8[[#This Row],[orderId]],orders[],6,0)</f>
        <v>42018</v>
      </c>
      <c r="N1480">
        <f>Table8[[#This Row],[Shipped date]]-Table8[[#This Row],[order_date]]</f>
        <v>9</v>
      </c>
    </row>
    <row r="1481" spans="1:14" x14ac:dyDescent="0.35">
      <c r="A1481" s="3">
        <v>10814</v>
      </c>
      <c r="B1481" s="12">
        <v>43</v>
      </c>
      <c r="C1481" s="6">
        <v>46</v>
      </c>
      <c r="D1481" s="9">
        <v>20</v>
      </c>
      <c r="E1481" s="2" t="str">
        <f>_xlfn.XLOOKUP(B1481,products[productID],products[productName],"Not available",0)</f>
        <v>Ipoh Coffee</v>
      </c>
      <c r="F1481">
        <f>_xlfn.XLOOKUP(B1481,products[productID],products[categoryID],"Not found",0)</f>
        <v>1</v>
      </c>
      <c r="G1481" t="str">
        <f>_xlfn.XLOOKUP(F1481,categories[categoryID],categories[categoryName],"not found",0)</f>
        <v>Beverages</v>
      </c>
      <c r="H1481" s="4">
        <f>Table8[[#This Row],[Unit_price]]*Table8[[#This Row],[Quantity_sold]]</f>
        <v>920</v>
      </c>
      <c r="I1481" t="str">
        <f>_xlfn.XLOOKUP(Table8[[#This Row],[orderId]],orders[orderID],orders[customerID],"not seen",0)</f>
        <v>VICTE</v>
      </c>
      <c r="J1481">
        <f>_xlfn.XLOOKUP(Table8[[#This Row],[orderId]],orders[orderID],orders[employeeID],"not found",0)</f>
        <v>3</v>
      </c>
      <c r="K1481" t="str">
        <f>_xlfn.XLOOKUP(Table8[[#This Row],[Employee_id]],employees[employeeID],employees[employeeName],"Not found",0)</f>
        <v>Janet Leverling</v>
      </c>
      <c r="L1481" s="1">
        <f>_xlfn.XLOOKUP(Table8[[#This Row],[orderId]],orders[orderID],orders[orderDate],"not found",0)</f>
        <v>42009</v>
      </c>
      <c r="M1481" s="1">
        <f>VLOOKUP(Table8[[#This Row],[orderId]],orders[],6,0)</f>
        <v>42018</v>
      </c>
      <c r="N1481">
        <f>Table8[[#This Row],[Shipped date]]-Table8[[#This Row],[order_date]]</f>
        <v>9</v>
      </c>
    </row>
    <row r="1482" spans="1:14" x14ac:dyDescent="0.35">
      <c r="A1482" s="2">
        <v>10814</v>
      </c>
      <c r="B1482" s="11">
        <v>48</v>
      </c>
      <c r="C1482" s="5">
        <v>12.75</v>
      </c>
      <c r="D1482" s="8">
        <v>8</v>
      </c>
      <c r="E1482" s="2" t="str">
        <f>_xlfn.XLOOKUP(B1482,products[productID],products[productName],"Not available",0)</f>
        <v>Chocolade</v>
      </c>
      <c r="F1482">
        <f>_xlfn.XLOOKUP(B1482,products[productID],products[categoryID],"Not found",0)</f>
        <v>3</v>
      </c>
      <c r="G1482" t="str">
        <f>_xlfn.XLOOKUP(F1482,categories[categoryID],categories[categoryName],"not found",0)</f>
        <v>Confections</v>
      </c>
      <c r="H1482" s="4">
        <f>Table8[[#This Row],[Unit_price]]*Table8[[#This Row],[Quantity_sold]]</f>
        <v>102</v>
      </c>
      <c r="I1482" t="str">
        <f>_xlfn.XLOOKUP(Table8[[#This Row],[orderId]],orders[orderID],orders[customerID],"not seen",0)</f>
        <v>VICTE</v>
      </c>
      <c r="J1482">
        <f>_xlfn.XLOOKUP(Table8[[#This Row],[orderId]],orders[orderID],orders[employeeID],"not found",0)</f>
        <v>3</v>
      </c>
      <c r="K1482" t="str">
        <f>_xlfn.XLOOKUP(Table8[[#This Row],[Employee_id]],employees[employeeID],employees[employeeName],"Not found",0)</f>
        <v>Janet Leverling</v>
      </c>
      <c r="L1482" s="1">
        <f>_xlfn.XLOOKUP(Table8[[#This Row],[orderId]],orders[orderID],orders[orderDate],"not found",0)</f>
        <v>42009</v>
      </c>
      <c r="M1482" s="1">
        <f>VLOOKUP(Table8[[#This Row],[orderId]],orders[],6,0)</f>
        <v>42018</v>
      </c>
      <c r="N1482">
        <f>Table8[[#This Row],[Shipped date]]-Table8[[#This Row],[order_date]]</f>
        <v>9</v>
      </c>
    </row>
    <row r="1483" spans="1:14" x14ac:dyDescent="0.35">
      <c r="A1483" s="3">
        <v>10814</v>
      </c>
      <c r="B1483" s="12">
        <v>61</v>
      </c>
      <c r="C1483" s="6">
        <v>28.5</v>
      </c>
      <c r="D1483" s="9">
        <v>30</v>
      </c>
      <c r="E1483" s="2" t="str">
        <f>_xlfn.XLOOKUP(B1483,products[productID],products[productName],"Not available",0)</f>
        <v>Sirop d'érable</v>
      </c>
      <c r="F1483">
        <f>_xlfn.XLOOKUP(B1483,products[productID],products[categoryID],"Not found",0)</f>
        <v>2</v>
      </c>
      <c r="G1483" t="str">
        <f>_xlfn.XLOOKUP(F1483,categories[categoryID],categories[categoryName],"not found",0)</f>
        <v>Condiments</v>
      </c>
      <c r="H1483" s="4">
        <f>Table8[[#This Row],[Unit_price]]*Table8[[#This Row],[Quantity_sold]]</f>
        <v>855</v>
      </c>
      <c r="I1483" t="str">
        <f>_xlfn.XLOOKUP(Table8[[#This Row],[orderId]],orders[orderID],orders[customerID],"not seen",0)</f>
        <v>VICTE</v>
      </c>
      <c r="J1483">
        <f>_xlfn.XLOOKUP(Table8[[#This Row],[orderId]],orders[orderID],orders[employeeID],"not found",0)</f>
        <v>3</v>
      </c>
      <c r="K1483" t="str">
        <f>_xlfn.XLOOKUP(Table8[[#This Row],[Employee_id]],employees[employeeID],employees[employeeName],"Not found",0)</f>
        <v>Janet Leverling</v>
      </c>
      <c r="L1483" s="1">
        <f>_xlfn.XLOOKUP(Table8[[#This Row],[orderId]],orders[orderID],orders[orderDate],"not found",0)</f>
        <v>42009</v>
      </c>
      <c r="M1483" s="1">
        <f>VLOOKUP(Table8[[#This Row],[orderId]],orders[],6,0)</f>
        <v>42018</v>
      </c>
      <c r="N1483">
        <f>Table8[[#This Row],[Shipped date]]-Table8[[#This Row],[order_date]]</f>
        <v>9</v>
      </c>
    </row>
    <row r="1484" spans="1:14" x14ac:dyDescent="0.35">
      <c r="A1484" s="2">
        <v>10815</v>
      </c>
      <c r="B1484" s="11">
        <v>33</v>
      </c>
      <c r="C1484" s="5">
        <v>2.5</v>
      </c>
      <c r="D1484" s="8">
        <v>16</v>
      </c>
      <c r="E1484" s="2" t="str">
        <f>_xlfn.XLOOKUP(B1484,products[productID],products[productName],"Not available",0)</f>
        <v>Geitost</v>
      </c>
      <c r="F1484">
        <f>_xlfn.XLOOKUP(B1484,products[productID],products[categoryID],"Not found",0)</f>
        <v>4</v>
      </c>
      <c r="G1484" t="str">
        <f>_xlfn.XLOOKUP(F1484,categories[categoryID],categories[categoryName],"not found",0)</f>
        <v>Dairy Products</v>
      </c>
      <c r="H1484" s="4">
        <f>Table8[[#This Row],[Unit_price]]*Table8[[#This Row],[Quantity_sold]]</f>
        <v>40</v>
      </c>
      <c r="I1484" t="str">
        <f>_xlfn.XLOOKUP(Table8[[#This Row],[orderId]],orders[orderID],orders[customerID],"not seen",0)</f>
        <v>SAVEA</v>
      </c>
      <c r="J1484">
        <f>_xlfn.XLOOKUP(Table8[[#This Row],[orderId]],orders[orderID],orders[employeeID],"not found",0)</f>
        <v>2</v>
      </c>
      <c r="K1484" t="str">
        <f>_xlfn.XLOOKUP(Table8[[#This Row],[Employee_id]],employees[employeeID],employees[employeeName],"Not found",0)</f>
        <v>Andrew Fuller</v>
      </c>
      <c r="L1484" s="1">
        <f>_xlfn.XLOOKUP(Table8[[#This Row],[orderId]],orders[orderID],orders[orderDate],"not found",0)</f>
        <v>42009</v>
      </c>
      <c r="M1484" s="1">
        <f>VLOOKUP(Table8[[#This Row],[orderId]],orders[],6,0)</f>
        <v>42018</v>
      </c>
      <c r="N1484">
        <f>Table8[[#This Row],[Shipped date]]-Table8[[#This Row],[order_date]]</f>
        <v>9</v>
      </c>
    </row>
    <row r="1485" spans="1:14" x14ac:dyDescent="0.35">
      <c r="A1485" s="3">
        <v>10816</v>
      </c>
      <c r="B1485" s="12">
        <v>38</v>
      </c>
      <c r="C1485" s="6">
        <v>263.5</v>
      </c>
      <c r="D1485" s="9">
        <v>30</v>
      </c>
      <c r="E1485" s="2" t="str">
        <f>_xlfn.XLOOKUP(B1485,products[productID],products[productName],"Not available",0)</f>
        <v>Côte de Blaye</v>
      </c>
      <c r="F1485">
        <f>_xlfn.XLOOKUP(B1485,products[productID],products[categoryID],"Not found",0)</f>
        <v>1</v>
      </c>
      <c r="G1485" t="str">
        <f>_xlfn.XLOOKUP(F1485,categories[categoryID],categories[categoryName],"not found",0)</f>
        <v>Beverages</v>
      </c>
      <c r="H1485" s="4">
        <f>Table8[[#This Row],[Unit_price]]*Table8[[#This Row],[Quantity_sold]]</f>
        <v>7905</v>
      </c>
      <c r="I1485" t="str">
        <f>_xlfn.XLOOKUP(Table8[[#This Row],[orderId]],orders[orderID],orders[customerID],"not seen",0)</f>
        <v>GREAL</v>
      </c>
      <c r="J1485">
        <f>_xlfn.XLOOKUP(Table8[[#This Row],[orderId]],orders[orderID],orders[employeeID],"not found",0)</f>
        <v>4</v>
      </c>
      <c r="K1485" t="str">
        <f>_xlfn.XLOOKUP(Table8[[#This Row],[Employee_id]],employees[employeeID],employees[employeeName],"Not found",0)</f>
        <v>Margaret Peacock</v>
      </c>
      <c r="L1485" s="1">
        <f>_xlfn.XLOOKUP(Table8[[#This Row],[orderId]],orders[orderID],orders[orderDate],"not found",0)</f>
        <v>42010</v>
      </c>
      <c r="M1485" s="1">
        <f>VLOOKUP(Table8[[#This Row],[orderId]],orders[],6,0)</f>
        <v>42039</v>
      </c>
      <c r="N1485">
        <f>Table8[[#This Row],[Shipped date]]-Table8[[#This Row],[order_date]]</f>
        <v>29</v>
      </c>
    </row>
    <row r="1486" spans="1:14" x14ac:dyDescent="0.35">
      <c r="A1486" s="2">
        <v>10816</v>
      </c>
      <c r="B1486" s="11">
        <v>62</v>
      </c>
      <c r="C1486" s="5">
        <v>49.3</v>
      </c>
      <c r="D1486" s="8">
        <v>20</v>
      </c>
      <c r="E1486" s="2" t="str">
        <f>_xlfn.XLOOKUP(B1486,products[productID],products[productName],"Not available",0)</f>
        <v>Tarte au sucre</v>
      </c>
      <c r="F1486">
        <f>_xlfn.XLOOKUP(B1486,products[productID],products[categoryID],"Not found",0)</f>
        <v>3</v>
      </c>
      <c r="G1486" t="str">
        <f>_xlfn.XLOOKUP(F1486,categories[categoryID],categories[categoryName],"not found",0)</f>
        <v>Confections</v>
      </c>
      <c r="H1486" s="4">
        <f>Table8[[#This Row],[Unit_price]]*Table8[[#This Row],[Quantity_sold]]</f>
        <v>986</v>
      </c>
      <c r="I1486" t="str">
        <f>_xlfn.XLOOKUP(Table8[[#This Row],[orderId]],orders[orderID],orders[customerID],"not seen",0)</f>
        <v>GREAL</v>
      </c>
      <c r="J1486">
        <f>_xlfn.XLOOKUP(Table8[[#This Row],[orderId]],orders[orderID],orders[employeeID],"not found",0)</f>
        <v>4</v>
      </c>
      <c r="K1486" t="str">
        <f>_xlfn.XLOOKUP(Table8[[#This Row],[Employee_id]],employees[employeeID],employees[employeeName],"Not found",0)</f>
        <v>Margaret Peacock</v>
      </c>
      <c r="L1486" s="1">
        <f>_xlfn.XLOOKUP(Table8[[#This Row],[orderId]],orders[orderID],orders[orderDate],"not found",0)</f>
        <v>42010</v>
      </c>
      <c r="M1486" s="1">
        <f>VLOOKUP(Table8[[#This Row],[orderId]],orders[],6,0)</f>
        <v>42039</v>
      </c>
      <c r="N1486">
        <f>Table8[[#This Row],[Shipped date]]-Table8[[#This Row],[order_date]]</f>
        <v>29</v>
      </c>
    </row>
    <row r="1487" spans="1:14" x14ac:dyDescent="0.35">
      <c r="A1487" s="3">
        <v>10817</v>
      </c>
      <c r="B1487" s="12">
        <v>26</v>
      </c>
      <c r="C1487" s="6">
        <v>31.23</v>
      </c>
      <c r="D1487" s="9">
        <v>40</v>
      </c>
      <c r="E1487" s="2" t="str">
        <f>_xlfn.XLOOKUP(B1487,products[productID],products[productName],"Not available",0)</f>
        <v>Gumbär Gummibärchen</v>
      </c>
      <c r="F1487">
        <f>_xlfn.XLOOKUP(B1487,products[productID],products[categoryID],"Not found",0)</f>
        <v>3</v>
      </c>
      <c r="G1487" t="str">
        <f>_xlfn.XLOOKUP(F1487,categories[categoryID],categories[categoryName],"not found",0)</f>
        <v>Confections</v>
      </c>
      <c r="H1487" s="4">
        <f>Table8[[#This Row],[Unit_price]]*Table8[[#This Row],[Quantity_sold]]</f>
        <v>1249.2</v>
      </c>
      <c r="I1487" t="str">
        <f>_xlfn.XLOOKUP(Table8[[#This Row],[orderId]],orders[orderID],orders[customerID],"not seen",0)</f>
        <v>KOENE</v>
      </c>
      <c r="J1487">
        <f>_xlfn.XLOOKUP(Table8[[#This Row],[orderId]],orders[orderID],orders[employeeID],"not found",0)</f>
        <v>3</v>
      </c>
      <c r="K1487" t="str">
        <f>_xlfn.XLOOKUP(Table8[[#This Row],[Employee_id]],employees[employeeID],employees[employeeName],"Not found",0)</f>
        <v>Janet Leverling</v>
      </c>
      <c r="L1487" s="1">
        <f>_xlfn.XLOOKUP(Table8[[#This Row],[orderId]],orders[orderID],orders[orderDate],"not found",0)</f>
        <v>42010</v>
      </c>
      <c r="M1487" s="1">
        <f>VLOOKUP(Table8[[#This Row],[orderId]],orders[],6,0)</f>
        <v>42017</v>
      </c>
      <c r="N1487">
        <f>Table8[[#This Row],[Shipped date]]-Table8[[#This Row],[order_date]]</f>
        <v>7</v>
      </c>
    </row>
    <row r="1488" spans="1:14" x14ac:dyDescent="0.35">
      <c r="A1488" s="2">
        <v>10817</v>
      </c>
      <c r="B1488" s="11">
        <v>38</v>
      </c>
      <c r="C1488" s="5">
        <v>263.5</v>
      </c>
      <c r="D1488" s="8">
        <v>30</v>
      </c>
      <c r="E1488" s="2" t="str">
        <f>_xlfn.XLOOKUP(B1488,products[productID],products[productName],"Not available",0)</f>
        <v>Côte de Blaye</v>
      </c>
      <c r="F1488">
        <f>_xlfn.XLOOKUP(B1488,products[productID],products[categoryID],"Not found",0)</f>
        <v>1</v>
      </c>
      <c r="G1488" t="str">
        <f>_xlfn.XLOOKUP(F1488,categories[categoryID],categories[categoryName],"not found",0)</f>
        <v>Beverages</v>
      </c>
      <c r="H1488" s="4">
        <f>Table8[[#This Row],[Unit_price]]*Table8[[#This Row],[Quantity_sold]]</f>
        <v>7905</v>
      </c>
      <c r="I1488" t="str">
        <f>_xlfn.XLOOKUP(Table8[[#This Row],[orderId]],orders[orderID],orders[customerID],"not seen",0)</f>
        <v>KOENE</v>
      </c>
      <c r="J1488">
        <f>_xlfn.XLOOKUP(Table8[[#This Row],[orderId]],orders[orderID],orders[employeeID],"not found",0)</f>
        <v>3</v>
      </c>
      <c r="K1488" t="str">
        <f>_xlfn.XLOOKUP(Table8[[#This Row],[Employee_id]],employees[employeeID],employees[employeeName],"Not found",0)</f>
        <v>Janet Leverling</v>
      </c>
      <c r="L1488" s="1">
        <f>_xlfn.XLOOKUP(Table8[[#This Row],[orderId]],orders[orderID],orders[orderDate],"not found",0)</f>
        <v>42010</v>
      </c>
      <c r="M1488" s="1">
        <f>VLOOKUP(Table8[[#This Row],[orderId]],orders[],6,0)</f>
        <v>42017</v>
      </c>
      <c r="N1488">
        <f>Table8[[#This Row],[Shipped date]]-Table8[[#This Row],[order_date]]</f>
        <v>7</v>
      </c>
    </row>
    <row r="1489" spans="1:14" x14ac:dyDescent="0.35">
      <c r="A1489" s="3">
        <v>10817</v>
      </c>
      <c r="B1489" s="12">
        <v>40</v>
      </c>
      <c r="C1489" s="6">
        <v>18.399999999999999</v>
      </c>
      <c r="D1489" s="9">
        <v>60</v>
      </c>
      <c r="E1489" s="2" t="str">
        <f>_xlfn.XLOOKUP(B1489,products[productID],products[productName],"Not available",0)</f>
        <v>Boston Crab Meat</v>
      </c>
      <c r="F1489">
        <f>_xlfn.XLOOKUP(B1489,products[productID],products[categoryID],"Not found",0)</f>
        <v>8</v>
      </c>
      <c r="G1489" t="str">
        <f>_xlfn.XLOOKUP(F1489,categories[categoryID],categories[categoryName],"not found",0)</f>
        <v>Seafood</v>
      </c>
      <c r="H1489" s="4">
        <f>Table8[[#This Row],[Unit_price]]*Table8[[#This Row],[Quantity_sold]]</f>
        <v>1104</v>
      </c>
      <c r="I1489" t="str">
        <f>_xlfn.XLOOKUP(Table8[[#This Row],[orderId]],orders[orderID],orders[customerID],"not seen",0)</f>
        <v>KOENE</v>
      </c>
      <c r="J1489">
        <f>_xlfn.XLOOKUP(Table8[[#This Row],[orderId]],orders[orderID],orders[employeeID],"not found",0)</f>
        <v>3</v>
      </c>
      <c r="K1489" t="str">
        <f>_xlfn.XLOOKUP(Table8[[#This Row],[Employee_id]],employees[employeeID],employees[employeeName],"Not found",0)</f>
        <v>Janet Leverling</v>
      </c>
      <c r="L1489" s="1">
        <f>_xlfn.XLOOKUP(Table8[[#This Row],[orderId]],orders[orderID],orders[orderDate],"not found",0)</f>
        <v>42010</v>
      </c>
      <c r="M1489" s="1">
        <f>VLOOKUP(Table8[[#This Row],[orderId]],orders[],6,0)</f>
        <v>42017</v>
      </c>
      <c r="N1489">
        <f>Table8[[#This Row],[Shipped date]]-Table8[[#This Row],[order_date]]</f>
        <v>7</v>
      </c>
    </row>
    <row r="1490" spans="1:14" x14ac:dyDescent="0.35">
      <c r="A1490" s="2">
        <v>10817</v>
      </c>
      <c r="B1490" s="11">
        <v>62</v>
      </c>
      <c r="C1490" s="5">
        <v>49.3</v>
      </c>
      <c r="D1490" s="8">
        <v>25</v>
      </c>
      <c r="E1490" s="2" t="str">
        <f>_xlfn.XLOOKUP(B1490,products[productID],products[productName],"Not available",0)</f>
        <v>Tarte au sucre</v>
      </c>
      <c r="F1490">
        <f>_xlfn.XLOOKUP(B1490,products[productID],products[categoryID],"Not found",0)</f>
        <v>3</v>
      </c>
      <c r="G1490" t="str">
        <f>_xlfn.XLOOKUP(F1490,categories[categoryID],categories[categoryName],"not found",0)</f>
        <v>Confections</v>
      </c>
      <c r="H1490" s="4">
        <f>Table8[[#This Row],[Unit_price]]*Table8[[#This Row],[Quantity_sold]]</f>
        <v>1232.5</v>
      </c>
      <c r="I1490" t="str">
        <f>_xlfn.XLOOKUP(Table8[[#This Row],[orderId]],orders[orderID],orders[customerID],"not seen",0)</f>
        <v>KOENE</v>
      </c>
      <c r="J1490">
        <f>_xlfn.XLOOKUP(Table8[[#This Row],[orderId]],orders[orderID],orders[employeeID],"not found",0)</f>
        <v>3</v>
      </c>
      <c r="K1490" t="str">
        <f>_xlfn.XLOOKUP(Table8[[#This Row],[Employee_id]],employees[employeeID],employees[employeeName],"Not found",0)</f>
        <v>Janet Leverling</v>
      </c>
      <c r="L1490" s="1">
        <f>_xlfn.XLOOKUP(Table8[[#This Row],[orderId]],orders[orderID],orders[orderDate],"not found",0)</f>
        <v>42010</v>
      </c>
      <c r="M1490" s="1">
        <f>VLOOKUP(Table8[[#This Row],[orderId]],orders[],6,0)</f>
        <v>42017</v>
      </c>
      <c r="N1490">
        <f>Table8[[#This Row],[Shipped date]]-Table8[[#This Row],[order_date]]</f>
        <v>7</v>
      </c>
    </row>
    <row r="1491" spans="1:14" x14ac:dyDescent="0.35">
      <c r="A1491" s="3">
        <v>10818</v>
      </c>
      <c r="B1491" s="12">
        <v>32</v>
      </c>
      <c r="C1491" s="6">
        <v>32</v>
      </c>
      <c r="D1491" s="9">
        <v>20</v>
      </c>
      <c r="E1491" s="2" t="str">
        <f>_xlfn.XLOOKUP(B1491,products[productID],products[productName],"Not available",0)</f>
        <v>Mascarpone Fabioli</v>
      </c>
      <c r="F1491">
        <f>_xlfn.XLOOKUP(B1491,products[productID],products[categoryID],"Not found",0)</f>
        <v>4</v>
      </c>
      <c r="G1491" t="str">
        <f>_xlfn.XLOOKUP(F1491,categories[categoryID],categories[categoryName],"not found",0)</f>
        <v>Dairy Products</v>
      </c>
      <c r="H1491" s="4">
        <f>Table8[[#This Row],[Unit_price]]*Table8[[#This Row],[Quantity_sold]]</f>
        <v>640</v>
      </c>
      <c r="I1491" t="str">
        <f>_xlfn.XLOOKUP(Table8[[#This Row],[orderId]],orders[orderID],orders[customerID],"not seen",0)</f>
        <v>MAGAA</v>
      </c>
      <c r="J1491">
        <f>_xlfn.XLOOKUP(Table8[[#This Row],[orderId]],orders[orderID],orders[employeeID],"not found",0)</f>
        <v>7</v>
      </c>
      <c r="K1491" t="str">
        <f>_xlfn.XLOOKUP(Table8[[#This Row],[Employee_id]],employees[employeeID],employees[employeeName],"Not found",0)</f>
        <v>Robert King</v>
      </c>
      <c r="L1491" s="1">
        <f>_xlfn.XLOOKUP(Table8[[#This Row],[orderId]],orders[orderID],orders[orderDate],"not found",0)</f>
        <v>42011</v>
      </c>
      <c r="M1491" s="1">
        <f>VLOOKUP(Table8[[#This Row],[orderId]],orders[],6,0)</f>
        <v>42016</v>
      </c>
      <c r="N1491">
        <f>Table8[[#This Row],[Shipped date]]-Table8[[#This Row],[order_date]]</f>
        <v>5</v>
      </c>
    </row>
    <row r="1492" spans="1:14" x14ac:dyDescent="0.35">
      <c r="A1492" s="2">
        <v>10818</v>
      </c>
      <c r="B1492" s="11">
        <v>41</v>
      </c>
      <c r="C1492" s="5">
        <v>9.65</v>
      </c>
      <c r="D1492" s="8">
        <v>20</v>
      </c>
      <c r="E1492" s="2" t="str">
        <f>_xlfn.XLOOKUP(B1492,products[productID],products[productName],"Not available",0)</f>
        <v>Jack's New England Clam Chowder</v>
      </c>
      <c r="F1492">
        <f>_xlfn.XLOOKUP(B1492,products[productID],products[categoryID],"Not found",0)</f>
        <v>8</v>
      </c>
      <c r="G1492" t="str">
        <f>_xlfn.XLOOKUP(F1492,categories[categoryID],categories[categoryName],"not found",0)</f>
        <v>Seafood</v>
      </c>
      <c r="H1492" s="4">
        <f>Table8[[#This Row],[Unit_price]]*Table8[[#This Row],[Quantity_sold]]</f>
        <v>193</v>
      </c>
      <c r="I1492" t="str">
        <f>_xlfn.XLOOKUP(Table8[[#This Row],[orderId]],orders[orderID],orders[customerID],"not seen",0)</f>
        <v>MAGAA</v>
      </c>
      <c r="J1492">
        <f>_xlfn.XLOOKUP(Table8[[#This Row],[orderId]],orders[orderID],orders[employeeID],"not found",0)</f>
        <v>7</v>
      </c>
      <c r="K1492" t="str">
        <f>_xlfn.XLOOKUP(Table8[[#This Row],[Employee_id]],employees[employeeID],employees[employeeName],"Not found",0)</f>
        <v>Robert King</v>
      </c>
      <c r="L1492" s="1">
        <f>_xlfn.XLOOKUP(Table8[[#This Row],[orderId]],orders[orderID],orders[orderDate],"not found",0)</f>
        <v>42011</v>
      </c>
      <c r="M1492" s="1">
        <f>VLOOKUP(Table8[[#This Row],[orderId]],orders[],6,0)</f>
        <v>42016</v>
      </c>
      <c r="N1492">
        <f>Table8[[#This Row],[Shipped date]]-Table8[[#This Row],[order_date]]</f>
        <v>5</v>
      </c>
    </row>
    <row r="1493" spans="1:14" x14ac:dyDescent="0.35">
      <c r="A1493" s="3">
        <v>10819</v>
      </c>
      <c r="B1493" s="12">
        <v>43</v>
      </c>
      <c r="C1493" s="6">
        <v>46</v>
      </c>
      <c r="D1493" s="9">
        <v>7</v>
      </c>
      <c r="E1493" s="2" t="str">
        <f>_xlfn.XLOOKUP(B1493,products[productID],products[productName],"Not available",0)</f>
        <v>Ipoh Coffee</v>
      </c>
      <c r="F1493">
        <f>_xlfn.XLOOKUP(B1493,products[productID],products[categoryID],"Not found",0)</f>
        <v>1</v>
      </c>
      <c r="G1493" t="str">
        <f>_xlfn.XLOOKUP(F1493,categories[categoryID],categories[categoryName],"not found",0)</f>
        <v>Beverages</v>
      </c>
      <c r="H1493" s="4">
        <f>Table8[[#This Row],[Unit_price]]*Table8[[#This Row],[Quantity_sold]]</f>
        <v>322</v>
      </c>
      <c r="I1493" t="str">
        <f>_xlfn.XLOOKUP(Table8[[#This Row],[orderId]],orders[orderID],orders[customerID],"not seen",0)</f>
        <v>CACTU</v>
      </c>
      <c r="J1493">
        <f>_xlfn.XLOOKUP(Table8[[#This Row],[orderId]],orders[orderID],orders[employeeID],"not found",0)</f>
        <v>2</v>
      </c>
      <c r="K1493" t="str">
        <f>_xlfn.XLOOKUP(Table8[[#This Row],[Employee_id]],employees[employeeID],employees[employeeName],"Not found",0)</f>
        <v>Andrew Fuller</v>
      </c>
      <c r="L1493" s="1">
        <f>_xlfn.XLOOKUP(Table8[[#This Row],[orderId]],orders[orderID],orders[orderDate],"not found",0)</f>
        <v>42011</v>
      </c>
      <c r="M1493" s="1">
        <f>VLOOKUP(Table8[[#This Row],[orderId]],orders[],6,0)</f>
        <v>42020</v>
      </c>
      <c r="N1493">
        <f>Table8[[#This Row],[Shipped date]]-Table8[[#This Row],[order_date]]</f>
        <v>9</v>
      </c>
    </row>
    <row r="1494" spans="1:14" x14ac:dyDescent="0.35">
      <c r="A1494" s="2">
        <v>10819</v>
      </c>
      <c r="B1494" s="11">
        <v>75</v>
      </c>
      <c r="C1494" s="5">
        <v>7.75</v>
      </c>
      <c r="D1494" s="8">
        <v>20</v>
      </c>
      <c r="E1494" s="2" t="str">
        <f>_xlfn.XLOOKUP(B1494,products[productID],products[productName],"Not available",0)</f>
        <v>Rhönbräu Klosterbier</v>
      </c>
      <c r="F1494">
        <f>_xlfn.XLOOKUP(B1494,products[productID],products[categoryID],"Not found",0)</f>
        <v>1</v>
      </c>
      <c r="G1494" t="str">
        <f>_xlfn.XLOOKUP(F1494,categories[categoryID],categories[categoryName],"not found",0)</f>
        <v>Beverages</v>
      </c>
      <c r="H1494" s="4">
        <f>Table8[[#This Row],[Unit_price]]*Table8[[#This Row],[Quantity_sold]]</f>
        <v>155</v>
      </c>
      <c r="I1494" t="str">
        <f>_xlfn.XLOOKUP(Table8[[#This Row],[orderId]],orders[orderID],orders[customerID],"not seen",0)</f>
        <v>CACTU</v>
      </c>
      <c r="J1494">
        <f>_xlfn.XLOOKUP(Table8[[#This Row],[orderId]],orders[orderID],orders[employeeID],"not found",0)</f>
        <v>2</v>
      </c>
      <c r="K1494" t="str">
        <f>_xlfn.XLOOKUP(Table8[[#This Row],[Employee_id]],employees[employeeID],employees[employeeName],"Not found",0)</f>
        <v>Andrew Fuller</v>
      </c>
      <c r="L1494" s="1">
        <f>_xlfn.XLOOKUP(Table8[[#This Row],[orderId]],orders[orderID],orders[orderDate],"not found",0)</f>
        <v>42011</v>
      </c>
      <c r="M1494" s="1">
        <f>VLOOKUP(Table8[[#This Row],[orderId]],orders[],6,0)</f>
        <v>42020</v>
      </c>
      <c r="N1494">
        <f>Table8[[#This Row],[Shipped date]]-Table8[[#This Row],[order_date]]</f>
        <v>9</v>
      </c>
    </row>
    <row r="1495" spans="1:14" x14ac:dyDescent="0.35">
      <c r="A1495" s="3">
        <v>10820</v>
      </c>
      <c r="B1495" s="12">
        <v>56</v>
      </c>
      <c r="C1495" s="6">
        <v>38</v>
      </c>
      <c r="D1495" s="9">
        <v>30</v>
      </c>
      <c r="E1495" s="2" t="str">
        <f>_xlfn.XLOOKUP(B1495,products[productID],products[productName],"Not available",0)</f>
        <v>Gnocchi di nonna Alice</v>
      </c>
      <c r="F1495">
        <f>_xlfn.XLOOKUP(B1495,products[productID],products[categoryID],"Not found",0)</f>
        <v>5</v>
      </c>
      <c r="G1495" t="str">
        <f>_xlfn.XLOOKUP(F1495,categories[categoryID],categories[categoryName],"not found",0)</f>
        <v>Grains &amp; Cereals</v>
      </c>
      <c r="H1495" s="4">
        <f>Table8[[#This Row],[Unit_price]]*Table8[[#This Row],[Quantity_sold]]</f>
        <v>1140</v>
      </c>
      <c r="I1495" t="str">
        <f>_xlfn.XLOOKUP(Table8[[#This Row],[orderId]],orders[orderID],orders[customerID],"not seen",0)</f>
        <v>RATTC</v>
      </c>
      <c r="J1495">
        <f>_xlfn.XLOOKUP(Table8[[#This Row],[orderId]],orders[orderID],orders[employeeID],"not found",0)</f>
        <v>3</v>
      </c>
      <c r="K1495" t="str">
        <f>_xlfn.XLOOKUP(Table8[[#This Row],[Employee_id]],employees[employeeID],employees[employeeName],"Not found",0)</f>
        <v>Janet Leverling</v>
      </c>
      <c r="L1495" s="1">
        <f>_xlfn.XLOOKUP(Table8[[#This Row],[orderId]],orders[orderID],orders[orderDate],"not found",0)</f>
        <v>42011</v>
      </c>
      <c r="M1495" s="1">
        <f>VLOOKUP(Table8[[#This Row],[orderId]],orders[],6,0)</f>
        <v>42017</v>
      </c>
      <c r="N1495">
        <f>Table8[[#This Row],[Shipped date]]-Table8[[#This Row],[order_date]]</f>
        <v>6</v>
      </c>
    </row>
    <row r="1496" spans="1:14" x14ac:dyDescent="0.35">
      <c r="A1496" s="2">
        <v>10821</v>
      </c>
      <c r="B1496" s="11">
        <v>35</v>
      </c>
      <c r="C1496" s="5">
        <v>18</v>
      </c>
      <c r="D1496" s="8">
        <v>20</v>
      </c>
      <c r="E1496" s="2" t="str">
        <f>_xlfn.XLOOKUP(B1496,products[productID],products[productName],"Not available",0)</f>
        <v>Steeleye Stout</v>
      </c>
      <c r="F1496">
        <f>_xlfn.XLOOKUP(B1496,products[productID],products[categoryID],"Not found",0)</f>
        <v>1</v>
      </c>
      <c r="G1496" t="str">
        <f>_xlfn.XLOOKUP(F1496,categories[categoryID],categories[categoryName],"not found",0)</f>
        <v>Beverages</v>
      </c>
      <c r="H1496" s="4">
        <f>Table8[[#This Row],[Unit_price]]*Table8[[#This Row],[Quantity_sold]]</f>
        <v>360</v>
      </c>
      <c r="I1496" t="str">
        <f>_xlfn.XLOOKUP(Table8[[#This Row],[orderId]],orders[orderID],orders[customerID],"not seen",0)</f>
        <v>SPLIR</v>
      </c>
      <c r="J1496">
        <f>_xlfn.XLOOKUP(Table8[[#This Row],[orderId]],orders[orderID],orders[employeeID],"not found",0)</f>
        <v>1</v>
      </c>
      <c r="K1496" t="str">
        <f>_xlfn.XLOOKUP(Table8[[#This Row],[Employee_id]],employees[employeeID],employees[employeeName],"Not found",0)</f>
        <v>Nancy Davolio</v>
      </c>
      <c r="L1496" s="1">
        <f>_xlfn.XLOOKUP(Table8[[#This Row],[orderId]],orders[orderID],orders[orderDate],"not found",0)</f>
        <v>42012</v>
      </c>
      <c r="M1496" s="1">
        <f>VLOOKUP(Table8[[#This Row],[orderId]],orders[],6,0)</f>
        <v>42019</v>
      </c>
      <c r="N1496">
        <f>Table8[[#This Row],[Shipped date]]-Table8[[#This Row],[order_date]]</f>
        <v>7</v>
      </c>
    </row>
    <row r="1497" spans="1:14" x14ac:dyDescent="0.35">
      <c r="A1497" s="3">
        <v>10821</v>
      </c>
      <c r="B1497" s="12">
        <v>51</v>
      </c>
      <c r="C1497" s="6">
        <v>53</v>
      </c>
      <c r="D1497" s="9">
        <v>6</v>
      </c>
      <c r="E1497" s="2" t="str">
        <f>_xlfn.XLOOKUP(B1497,products[productID],products[productName],"Not available",0)</f>
        <v>Manjimup Dried Apples</v>
      </c>
      <c r="F1497">
        <f>_xlfn.XLOOKUP(B1497,products[productID],products[categoryID],"Not found",0)</f>
        <v>7</v>
      </c>
      <c r="G1497" t="str">
        <f>_xlfn.XLOOKUP(F1497,categories[categoryID],categories[categoryName],"not found",0)</f>
        <v>Produce</v>
      </c>
      <c r="H1497" s="4">
        <f>Table8[[#This Row],[Unit_price]]*Table8[[#This Row],[Quantity_sold]]</f>
        <v>318</v>
      </c>
      <c r="I1497" t="str">
        <f>_xlfn.XLOOKUP(Table8[[#This Row],[orderId]],orders[orderID],orders[customerID],"not seen",0)</f>
        <v>SPLIR</v>
      </c>
      <c r="J1497">
        <f>_xlfn.XLOOKUP(Table8[[#This Row],[orderId]],orders[orderID],orders[employeeID],"not found",0)</f>
        <v>1</v>
      </c>
      <c r="K1497" t="str">
        <f>_xlfn.XLOOKUP(Table8[[#This Row],[Employee_id]],employees[employeeID],employees[employeeName],"Not found",0)</f>
        <v>Nancy Davolio</v>
      </c>
      <c r="L1497" s="1">
        <f>_xlfn.XLOOKUP(Table8[[#This Row],[orderId]],orders[orderID],orders[orderDate],"not found",0)</f>
        <v>42012</v>
      </c>
      <c r="M1497" s="1">
        <f>VLOOKUP(Table8[[#This Row],[orderId]],orders[],6,0)</f>
        <v>42019</v>
      </c>
      <c r="N1497">
        <f>Table8[[#This Row],[Shipped date]]-Table8[[#This Row],[order_date]]</f>
        <v>7</v>
      </c>
    </row>
    <row r="1498" spans="1:14" x14ac:dyDescent="0.35">
      <c r="A1498" s="2">
        <v>10822</v>
      </c>
      <c r="B1498" s="11">
        <v>62</v>
      </c>
      <c r="C1498" s="5">
        <v>49.3</v>
      </c>
      <c r="D1498" s="8">
        <v>3</v>
      </c>
      <c r="E1498" s="2" t="str">
        <f>_xlfn.XLOOKUP(B1498,products[productID],products[productName],"Not available",0)</f>
        <v>Tarte au sucre</v>
      </c>
      <c r="F1498">
        <f>_xlfn.XLOOKUP(B1498,products[productID],products[categoryID],"Not found",0)</f>
        <v>3</v>
      </c>
      <c r="G1498" t="str">
        <f>_xlfn.XLOOKUP(F1498,categories[categoryID],categories[categoryName],"not found",0)</f>
        <v>Confections</v>
      </c>
      <c r="H1498" s="4">
        <f>Table8[[#This Row],[Unit_price]]*Table8[[#This Row],[Quantity_sold]]</f>
        <v>147.89999999999998</v>
      </c>
      <c r="I1498" t="str">
        <f>_xlfn.XLOOKUP(Table8[[#This Row],[orderId]],orders[orderID],orders[customerID],"not seen",0)</f>
        <v>TRAIH</v>
      </c>
      <c r="J1498">
        <f>_xlfn.XLOOKUP(Table8[[#This Row],[orderId]],orders[orderID],orders[employeeID],"not found",0)</f>
        <v>6</v>
      </c>
      <c r="K1498" t="str">
        <f>_xlfn.XLOOKUP(Table8[[#This Row],[Employee_id]],employees[employeeID],employees[employeeName],"Not found",0)</f>
        <v>Michael Suyama</v>
      </c>
      <c r="L1498" s="1">
        <f>_xlfn.XLOOKUP(Table8[[#This Row],[orderId]],orders[orderID],orders[orderDate],"not found",0)</f>
        <v>42012</v>
      </c>
      <c r="M1498" s="1">
        <f>VLOOKUP(Table8[[#This Row],[orderId]],orders[],6,0)</f>
        <v>42020</v>
      </c>
      <c r="N1498">
        <f>Table8[[#This Row],[Shipped date]]-Table8[[#This Row],[order_date]]</f>
        <v>8</v>
      </c>
    </row>
    <row r="1499" spans="1:14" x14ac:dyDescent="0.35">
      <c r="A1499" s="3">
        <v>10822</v>
      </c>
      <c r="B1499" s="12">
        <v>70</v>
      </c>
      <c r="C1499" s="6">
        <v>15</v>
      </c>
      <c r="D1499" s="9">
        <v>6</v>
      </c>
      <c r="E1499" s="2" t="str">
        <f>_xlfn.XLOOKUP(B1499,products[productID],products[productName],"Not available",0)</f>
        <v>Outback Lager</v>
      </c>
      <c r="F1499">
        <f>_xlfn.XLOOKUP(B1499,products[productID],products[categoryID],"Not found",0)</f>
        <v>1</v>
      </c>
      <c r="G1499" t="str">
        <f>_xlfn.XLOOKUP(F1499,categories[categoryID],categories[categoryName],"not found",0)</f>
        <v>Beverages</v>
      </c>
      <c r="H1499" s="4">
        <f>Table8[[#This Row],[Unit_price]]*Table8[[#This Row],[Quantity_sold]]</f>
        <v>90</v>
      </c>
      <c r="I1499" t="str">
        <f>_xlfn.XLOOKUP(Table8[[#This Row],[orderId]],orders[orderID],orders[customerID],"not seen",0)</f>
        <v>TRAIH</v>
      </c>
      <c r="J1499">
        <f>_xlfn.XLOOKUP(Table8[[#This Row],[orderId]],orders[orderID],orders[employeeID],"not found",0)</f>
        <v>6</v>
      </c>
      <c r="K1499" t="str">
        <f>_xlfn.XLOOKUP(Table8[[#This Row],[Employee_id]],employees[employeeID],employees[employeeName],"Not found",0)</f>
        <v>Michael Suyama</v>
      </c>
      <c r="L1499" s="1">
        <f>_xlfn.XLOOKUP(Table8[[#This Row],[orderId]],orders[orderID],orders[orderDate],"not found",0)</f>
        <v>42012</v>
      </c>
      <c r="M1499" s="1">
        <f>VLOOKUP(Table8[[#This Row],[orderId]],orders[],6,0)</f>
        <v>42020</v>
      </c>
      <c r="N1499">
        <f>Table8[[#This Row],[Shipped date]]-Table8[[#This Row],[order_date]]</f>
        <v>8</v>
      </c>
    </row>
    <row r="1500" spans="1:14" x14ac:dyDescent="0.35">
      <c r="A1500" s="2">
        <v>10823</v>
      </c>
      <c r="B1500" s="11">
        <v>11</v>
      </c>
      <c r="C1500" s="5">
        <v>21</v>
      </c>
      <c r="D1500" s="8">
        <v>20</v>
      </c>
      <c r="E1500" s="2" t="str">
        <f>_xlfn.XLOOKUP(B1500,products[productID],products[productName],"Not available",0)</f>
        <v>Queso Cabrales</v>
      </c>
      <c r="F1500">
        <f>_xlfn.XLOOKUP(B1500,products[productID],products[categoryID],"Not found",0)</f>
        <v>4</v>
      </c>
      <c r="G1500" t="str">
        <f>_xlfn.XLOOKUP(F1500,categories[categoryID],categories[categoryName],"not found",0)</f>
        <v>Dairy Products</v>
      </c>
      <c r="H1500" s="4">
        <f>Table8[[#This Row],[Unit_price]]*Table8[[#This Row],[Quantity_sold]]</f>
        <v>420</v>
      </c>
      <c r="I1500" t="str">
        <f>_xlfn.XLOOKUP(Table8[[#This Row],[orderId]],orders[orderID],orders[customerID],"not seen",0)</f>
        <v>LILAS</v>
      </c>
      <c r="J1500">
        <f>_xlfn.XLOOKUP(Table8[[#This Row],[orderId]],orders[orderID],orders[employeeID],"not found",0)</f>
        <v>5</v>
      </c>
      <c r="K1500" t="str">
        <f>_xlfn.XLOOKUP(Table8[[#This Row],[Employee_id]],employees[employeeID],employees[employeeName],"Not found",0)</f>
        <v>Steven Buchanan</v>
      </c>
      <c r="L1500" s="1">
        <f>_xlfn.XLOOKUP(Table8[[#This Row],[orderId]],orders[orderID],orders[orderDate],"not found",0)</f>
        <v>42013</v>
      </c>
      <c r="M1500" s="1">
        <f>VLOOKUP(Table8[[#This Row],[orderId]],orders[],6,0)</f>
        <v>42017</v>
      </c>
      <c r="N1500">
        <f>Table8[[#This Row],[Shipped date]]-Table8[[#This Row],[order_date]]</f>
        <v>4</v>
      </c>
    </row>
    <row r="1501" spans="1:14" x14ac:dyDescent="0.35">
      <c r="A1501" s="3">
        <v>10823</v>
      </c>
      <c r="B1501" s="12">
        <v>57</v>
      </c>
      <c r="C1501" s="6">
        <v>19.5</v>
      </c>
      <c r="D1501" s="9">
        <v>15</v>
      </c>
      <c r="E1501" s="2" t="str">
        <f>_xlfn.XLOOKUP(B1501,products[productID],products[productName],"Not available",0)</f>
        <v>Ravioli Angelo</v>
      </c>
      <c r="F1501">
        <f>_xlfn.XLOOKUP(B1501,products[productID],products[categoryID],"Not found",0)</f>
        <v>5</v>
      </c>
      <c r="G1501" t="str">
        <f>_xlfn.XLOOKUP(F1501,categories[categoryID],categories[categoryName],"not found",0)</f>
        <v>Grains &amp; Cereals</v>
      </c>
      <c r="H1501" s="4">
        <f>Table8[[#This Row],[Unit_price]]*Table8[[#This Row],[Quantity_sold]]</f>
        <v>292.5</v>
      </c>
      <c r="I1501" t="str">
        <f>_xlfn.XLOOKUP(Table8[[#This Row],[orderId]],orders[orderID],orders[customerID],"not seen",0)</f>
        <v>LILAS</v>
      </c>
      <c r="J1501">
        <f>_xlfn.XLOOKUP(Table8[[#This Row],[orderId]],orders[orderID],orders[employeeID],"not found",0)</f>
        <v>5</v>
      </c>
      <c r="K1501" t="str">
        <f>_xlfn.XLOOKUP(Table8[[#This Row],[Employee_id]],employees[employeeID],employees[employeeName],"Not found",0)</f>
        <v>Steven Buchanan</v>
      </c>
      <c r="L1501" s="1">
        <f>_xlfn.XLOOKUP(Table8[[#This Row],[orderId]],orders[orderID],orders[orderDate],"not found",0)</f>
        <v>42013</v>
      </c>
      <c r="M1501" s="1">
        <f>VLOOKUP(Table8[[#This Row],[orderId]],orders[],6,0)</f>
        <v>42017</v>
      </c>
      <c r="N1501">
        <f>Table8[[#This Row],[Shipped date]]-Table8[[#This Row],[order_date]]</f>
        <v>4</v>
      </c>
    </row>
    <row r="1502" spans="1:14" x14ac:dyDescent="0.35">
      <c r="A1502" s="2">
        <v>10823</v>
      </c>
      <c r="B1502" s="11">
        <v>59</v>
      </c>
      <c r="C1502" s="5">
        <v>55</v>
      </c>
      <c r="D1502" s="8">
        <v>40</v>
      </c>
      <c r="E1502" s="2" t="str">
        <f>_xlfn.XLOOKUP(B1502,products[productID],products[productName],"Not available",0)</f>
        <v>Raclette Courdavault</v>
      </c>
      <c r="F1502">
        <f>_xlfn.XLOOKUP(B1502,products[productID],products[categoryID],"Not found",0)</f>
        <v>4</v>
      </c>
      <c r="G1502" t="str">
        <f>_xlfn.XLOOKUP(F1502,categories[categoryID],categories[categoryName],"not found",0)</f>
        <v>Dairy Products</v>
      </c>
      <c r="H1502" s="4">
        <f>Table8[[#This Row],[Unit_price]]*Table8[[#This Row],[Quantity_sold]]</f>
        <v>2200</v>
      </c>
      <c r="I1502" t="str">
        <f>_xlfn.XLOOKUP(Table8[[#This Row],[orderId]],orders[orderID],orders[customerID],"not seen",0)</f>
        <v>LILAS</v>
      </c>
      <c r="J1502">
        <f>_xlfn.XLOOKUP(Table8[[#This Row],[orderId]],orders[orderID],orders[employeeID],"not found",0)</f>
        <v>5</v>
      </c>
      <c r="K1502" t="str">
        <f>_xlfn.XLOOKUP(Table8[[#This Row],[Employee_id]],employees[employeeID],employees[employeeName],"Not found",0)</f>
        <v>Steven Buchanan</v>
      </c>
      <c r="L1502" s="1">
        <f>_xlfn.XLOOKUP(Table8[[#This Row],[orderId]],orders[orderID],orders[orderDate],"not found",0)</f>
        <v>42013</v>
      </c>
      <c r="M1502" s="1">
        <f>VLOOKUP(Table8[[#This Row],[orderId]],orders[],6,0)</f>
        <v>42017</v>
      </c>
      <c r="N1502">
        <f>Table8[[#This Row],[Shipped date]]-Table8[[#This Row],[order_date]]</f>
        <v>4</v>
      </c>
    </row>
    <row r="1503" spans="1:14" x14ac:dyDescent="0.35">
      <c r="A1503" s="3">
        <v>10823</v>
      </c>
      <c r="B1503" s="12">
        <v>77</v>
      </c>
      <c r="C1503" s="6">
        <v>13</v>
      </c>
      <c r="D1503" s="9">
        <v>15</v>
      </c>
      <c r="E1503" s="2" t="str">
        <f>_xlfn.XLOOKUP(B1503,products[productID],products[productName],"Not available",0)</f>
        <v>Original Frankfurter Grüne Soße</v>
      </c>
      <c r="F1503">
        <f>_xlfn.XLOOKUP(B1503,products[productID],products[categoryID],"Not found",0)</f>
        <v>2</v>
      </c>
      <c r="G1503" t="str">
        <f>_xlfn.XLOOKUP(F1503,categories[categoryID],categories[categoryName],"not found",0)</f>
        <v>Condiments</v>
      </c>
      <c r="H1503" s="4">
        <f>Table8[[#This Row],[Unit_price]]*Table8[[#This Row],[Quantity_sold]]</f>
        <v>195</v>
      </c>
      <c r="I1503" t="str">
        <f>_xlfn.XLOOKUP(Table8[[#This Row],[orderId]],orders[orderID],orders[customerID],"not seen",0)</f>
        <v>LILAS</v>
      </c>
      <c r="J1503">
        <f>_xlfn.XLOOKUP(Table8[[#This Row],[orderId]],orders[orderID],orders[employeeID],"not found",0)</f>
        <v>5</v>
      </c>
      <c r="K1503" t="str">
        <f>_xlfn.XLOOKUP(Table8[[#This Row],[Employee_id]],employees[employeeID],employees[employeeName],"Not found",0)</f>
        <v>Steven Buchanan</v>
      </c>
      <c r="L1503" s="1">
        <f>_xlfn.XLOOKUP(Table8[[#This Row],[orderId]],orders[orderID],orders[orderDate],"not found",0)</f>
        <v>42013</v>
      </c>
      <c r="M1503" s="1">
        <f>VLOOKUP(Table8[[#This Row],[orderId]],orders[],6,0)</f>
        <v>42017</v>
      </c>
      <c r="N1503">
        <f>Table8[[#This Row],[Shipped date]]-Table8[[#This Row],[order_date]]</f>
        <v>4</v>
      </c>
    </row>
    <row r="1504" spans="1:14" x14ac:dyDescent="0.35">
      <c r="A1504" s="2">
        <v>10824</v>
      </c>
      <c r="B1504" s="11">
        <v>41</v>
      </c>
      <c r="C1504" s="5">
        <v>9.65</v>
      </c>
      <c r="D1504" s="8">
        <v>12</v>
      </c>
      <c r="E1504" s="2" t="str">
        <f>_xlfn.XLOOKUP(B1504,products[productID],products[productName],"Not available",0)</f>
        <v>Jack's New England Clam Chowder</v>
      </c>
      <c r="F1504">
        <f>_xlfn.XLOOKUP(B1504,products[productID],products[categoryID],"Not found",0)</f>
        <v>8</v>
      </c>
      <c r="G1504" t="str">
        <f>_xlfn.XLOOKUP(F1504,categories[categoryID],categories[categoryName],"not found",0)</f>
        <v>Seafood</v>
      </c>
      <c r="H1504" s="4">
        <f>Table8[[#This Row],[Unit_price]]*Table8[[#This Row],[Quantity_sold]]</f>
        <v>115.80000000000001</v>
      </c>
      <c r="I1504" t="str">
        <f>_xlfn.XLOOKUP(Table8[[#This Row],[orderId]],orders[orderID],orders[customerID],"not seen",0)</f>
        <v>FOLKO</v>
      </c>
      <c r="J1504">
        <f>_xlfn.XLOOKUP(Table8[[#This Row],[orderId]],orders[orderID],orders[employeeID],"not found",0)</f>
        <v>8</v>
      </c>
      <c r="K1504" t="str">
        <f>_xlfn.XLOOKUP(Table8[[#This Row],[Employee_id]],employees[employeeID],employees[employeeName],"Not found",0)</f>
        <v>Laura Callahan</v>
      </c>
      <c r="L1504" s="1">
        <f>_xlfn.XLOOKUP(Table8[[#This Row],[orderId]],orders[orderID],orders[orderDate],"not found",0)</f>
        <v>42013</v>
      </c>
      <c r="M1504" s="1">
        <f>VLOOKUP(Table8[[#This Row],[orderId]],orders[],6,0)</f>
        <v>42034</v>
      </c>
      <c r="N1504">
        <f>Table8[[#This Row],[Shipped date]]-Table8[[#This Row],[order_date]]</f>
        <v>21</v>
      </c>
    </row>
    <row r="1505" spans="1:14" x14ac:dyDescent="0.35">
      <c r="A1505" s="3">
        <v>10824</v>
      </c>
      <c r="B1505" s="12">
        <v>70</v>
      </c>
      <c r="C1505" s="6">
        <v>15</v>
      </c>
      <c r="D1505" s="9">
        <v>9</v>
      </c>
      <c r="E1505" s="2" t="str">
        <f>_xlfn.XLOOKUP(B1505,products[productID],products[productName],"Not available",0)</f>
        <v>Outback Lager</v>
      </c>
      <c r="F1505">
        <f>_xlfn.XLOOKUP(B1505,products[productID],products[categoryID],"Not found",0)</f>
        <v>1</v>
      </c>
      <c r="G1505" t="str">
        <f>_xlfn.XLOOKUP(F1505,categories[categoryID],categories[categoryName],"not found",0)</f>
        <v>Beverages</v>
      </c>
      <c r="H1505" s="4">
        <f>Table8[[#This Row],[Unit_price]]*Table8[[#This Row],[Quantity_sold]]</f>
        <v>135</v>
      </c>
      <c r="I1505" t="str">
        <f>_xlfn.XLOOKUP(Table8[[#This Row],[orderId]],orders[orderID],orders[customerID],"not seen",0)</f>
        <v>FOLKO</v>
      </c>
      <c r="J1505">
        <f>_xlfn.XLOOKUP(Table8[[#This Row],[orderId]],orders[orderID],orders[employeeID],"not found",0)</f>
        <v>8</v>
      </c>
      <c r="K1505" t="str">
        <f>_xlfn.XLOOKUP(Table8[[#This Row],[Employee_id]],employees[employeeID],employees[employeeName],"Not found",0)</f>
        <v>Laura Callahan</v>
      </c>
      <c r="L1505" s="1">
        <f>_xlfn.XLOOKUP(Table8[[#This Row],[orderId]],orders[orderID],orders[orderDate],"not found",0)</f>
        <v>42013</v>
      </c>
      <c r="M1505" s="1">
        <f>VLOOKUP(Table8[[#This Row],[orderId]],orders[],6,0)</f>
        <v>42034</v>
      </c>
      <c r="N1505">
        <f>Table8[[#This Row],[Shipped date]]-Table8[[#This Row],[order_date]]</f>
        <v>21</v>
      </c>
    </row>
    <row r="1506" spans="1:14" x14ac:dyDescent="0.35">
      <c r="A1506" s="2">
        <v>10825</v>
      </c>
      <c r="B1506" s="11">
        <v>26</v>
      </c>
      <c r="C1506" s="5">
        <v>31.23</v>
      </c>
      <c r="D1506" s="8">
        <v>12</v>
      </c>
      <c r="E1506" s="2" t="str">
        <f>_xlfn.XLOOKUP(B1506,products[productID],products[productName],"Not available",0)</f>
        <v>Gumbär Gummibärchen</v>
      </c>
      <c r="F1506">
        <f>_xlfn.XLOOKUP(B1506,products[productID],products[categoryID],"Not found",0)</f>
        <v>3</v>
      </c>
      <c r="G1506" t="str">
        <f>_xlfn.XLOOKUP(F1506,categories[categoryID],categories[categoryName],"not found",0)</f>
        <v>Confections</v>
      </c>
      <c r="H1506" s="4">
        <f>Table8[[#This Row],[Unit_price]]*Table8[[#This Row],[Quantity_sold]]</f>
        <v>374.76</v>
      </c>
      <c r="I1506" t="str">
        <f>_xlfn.XLOOKUP(Table8[[#This Row],[orderId]],orders[orderID],orders[customerID],"not seen",0)</f>
        <v>DRACD</v>
      </c>
      <c r="J1506">
        <f>_xlfn.XLOOKUP(Table8[[#This Row],[orderId]],orders[orderID],orders[employeeID],"not found",0)</f>
        <v>1</v>
      </c>
      <c r="K1506" t="str">
        <f>_xlfn.XLOOKUP(Table8[[#This Row],[Employee_id]],employees[employeeID],employees[employeeName],"Not found",0)</f>
        <v>Nancy Davolio</v>
      </c>
      <c r="L1506" s="1">
        <f>_xlfn.XLOOKUP(Table8[[#This Row],[orderId]],orders[orderID],orders[orderDate],"not found",0)</f>
        <v>42013</v>
      </c>
      <c r="M1506" s="1">
        <f>VLOOKUP(Table8[[#This Row],[orderId]],orders[],6,0)</f>
        <v>42018</v>
      </c>
      <c r="N1506">
        <f>Table8[[#This Row],[Shipped date]]-Table8[[#This Row],[order_date]]</f>
        <v>5</v>
      </c>
    </row>
    <row r="1507" spans="1:14" x14ac:dyDescent="0.35">
      <c r="A1507" s="3">
        <v>10825</v>
      </c>
      <c r="B1507" s="12">
        <v>53</v>
      </c>
      <c r="C1507" s="6">
        <v>32.799999999999997</v>
      </c>
      <c r="D1507" s="9">
        <v>20</v>
      </c>
      <c r="E1507" s="2" t="str">
        <f>_xlfn.XLOOKUP(B1507,products[productID],products[productName],"Not available",0)</f>
        <v>Perth Pasties</v>
      </c>
      <c r="F1507">
        <f>_xlfn.XLOOKUP(B1507,products[productID],products[categoryID],"Not found",0)</f>
        <v>6</v>
      </c>
      <c r="G1507" t="str">
        <f>_xlfn.XLOOKUP(F1507,categories[categoryID],categories[categoryName],"not found",0)</f>
        <v>Meat &amp; Poultry</v>
      </c>
      <c r="H1507" s="4">
        <f>Table8[[#This Row],[Unit_price]]*Table8[[#This Row],[Quantity_sold]]</f>
        <v>656</v>
      </c>
      <c r="I1507" t="str">
        <f>_xlfn.XLOOKUP(Table8[[#This Row],[orderId]],orders[orderID],orders[customerID],"not seen",0)</f>
        <v>DRACD</v>
      </c>
      <c r="J1507">
        <f>_xlfn.XLOOKUP(Table8[[#This Row],[orderId]],orders[orderID],orders[employeeID],"not found",0)</f>
        <v>1</v>
      </c>
      <c r="K1507" t="str">
        <f>_xlfn.XLOOKUP(Table8[[#This Row],[Employee_id]],employees[employeeID],employees[employeeName],"Not found",0)</f>
        <v>Nancy Davolio</v>
      </c>
      <c r="L1507" s="1">
        <f>_xlfn.XLOOKUP(Table8[[#This Row],[orderId]],orders[orderID],orders[orderDate],"not found",0)</f>
        <v>42013</v>
      </c>
      <c r="M1507" s="1">
        <f>VLOOKUP(Table8[[#This Row],[orderId]],orders[],6,0)</f>
        <v>42018</v>
      </c>
      <c r="N1507">
        <f>Table8[[#This Row],[Shipped date]]-Table8[[#This Row],[order_date]]</f>
        <v>5</v>
      </c>
    </row>
    <row r="1508" spans="1:14" x14ac:dyDescent="0.35">
      <c r="A1508" s="2">
        <v>10826</v>
      </c>
      <c r="B1508" s="11">
        <v>31</v>
      </c>
      <c r="C1508" s="5">
        <v>12.5</v>
      </c>
      <c r="D1508" s="8">
        <v>35</v>
      </c>
      <c r="E1508" s="2" t="str">
        <f>_xlfn.XLOOKUP(B1508,products[productID],products[productName],"Not available",0)</f>
        <v>Gorgonzola Telino</v>
      </c>
      <c r="F1508">
        <f>_xlfn.XLOOKUP(B1508,products[productID],products[categoryID],"Not found",0)</f>
        <v>4</v>
      </c>
      <c r="G1508" t="str">
        <f>_xlfn.XLOOKUP(F1508,categories[categoryID],categories[categoryName],"not found",0)</f>
        <v>Dairy Products</v>
      </c>
      <c r="H1508" s="4">
        <f>Table8[[#This Row],[Unit_price]]*Table8[[#This Row],[Quantity_sold]]</f>
        <v>437.5</v>
      </c>
      <c r="I1508" t="str">
        <f>_xlfn.XLOOKUP(Table8[[#This Row],[orderId]],orders[orderID],orders[customerID],"not seen",0)</f>
        <v>BLONP</v>
      </c>
      <c r="J1508">
        <f>_xlfn.XLOOKUP(Table8[[#This Row],[orderId]],orders[orderID],orders[employeeID],"not found",0)</f>
        <v>6</v>
      </c>
      <c r="K1508" t="str">
        <f>_xlfn.XLOOKUP(Table8[[#This Row],[Employee_id]],employees[employeeID],employees[employeeName],"Not found",0)</f>
        <v>Michael Suyama</v>
      </c>
      <c r="L1508" s="1">
        <f>_xlfn.XLOOKUP(Table8[[#This Row],[orderId]],orders[orderID],orders[orderDate],"not found",0)</f>
        <v>42016</v>
      </c>
      <c r="M1508" s="1">
        <f>VLOOKUP(Table8[[#This Row],[orderId]],orders[],6,0)</f>
        <v>42041</v>
      </c>
      <c r="N1508">
        <f>Table8[[#This Row],[Shipped date]]-Table8[[#This Row],[order_date]]</f>
        <v>25</v>
      </c>
    </row>
    <row r="1509" spans="1:14" x14ac:dyDescent="0.35">
      <c r="A1509" s="3">
        <v>10826</v>
      </c>
      <c r="B1509" s="12">
        <v>57</v>
      </c>
      <c r="C1509" s="6">
        <v>19.5</v>
      </c>
      <c r="D1509" s="9">
        <v>15</v>
      </c>
      <c r="E1509" s="2" t="str">
        <f>_xlfn.XLOOKUP(B1509,products[productID],products[productName],"Not available",0)</f>
        <v>Ravioli Angelo</v>
      </c>
      <c r="F1509">
        <f>_xlfn.XLOOKUP(B1509,products[productID],products[categoryID],"Not found",0)</f>
        <v>5</v>
      </c>
      <c r="G1509" t="str">
        <f>_xlfn.XLOOKUP(F1509,categories[categoryID],categories[categoryName],"not found",0)</f>
        <v>Grains &amp; Cereals</v>
      </c>
      <c r="H1509" s="4">
        <f>Table8[[#This Row],[Unit_price]]*Table8[[#This Row],[Quantity_sold]]</f>
        <v>292.5</v>
      </c>
      <c r="I1509" t="str">
        <f>_xlfn.XLOOKUP(Table8[[#This Row],[orderId]],orders[orderID],orders[customerID],"not seen",0)</f>
        <v>BLONP</v>
      </c>
      <c r="J1509">
        <f>_xlfn.XLOOKUP(Table8[[#This Row],[orderId]],orders[orderID],orders[employeeID],"not found",0)</f>
        <v>6</v>
      </c>
      <c r="K1509" t="str">
        <f>_xlfn.XLOOKUP(Table8[[#This Row],[Employee_id]],employees[employeeID],employees[employeeName],"Not found",0)</f>
        <v>Michael Suyama</v>
      </c>
      <c r="L1509" s="1">
        <f>_xlfn.XLOOKUP(Table8[[#This Row],[orderId]],orders[orderID],orders[orderDate],"not found",0)</f>
        <v>42016</v>
      </c>
      <c r="M1509" s="1">
        <f>VLOOKUP(Table8[[#This Row],[orderId]],orders[],6,0)</f>
        <v>42041</v>
      </c>
      <c r="N1509">
        <f>Table8[[#This Row],[Shipped date]]-Table8[[#This Row],[order_date]]</f>
        <v>25</v>
      </c>
    </row>
    <row r="1510" spans="1:14" x14ac:dyDescent="0.35">
      <c r="A1510" s="2">
        <v>10827</v>
      </c>
      <c r="B1510" s="11">
        <v>10</v>
      </c>
      <c r="C1510" s="5">
        <v>31</v>
      </c>
      <c r="D1510" s="8">
        <v>15</v>
      </c>
      <c r="E1510" s="2" t="str">
        <f>_xlfn.XLOOKUP(B1510,products[productID],products[productName],"Not available",0)</f>
        <v>Ikura</v>
      </c>
      <c r="F1510">
        <f>_xlfn.XLOOKUP(B1510,products[productID],products[categoryID],"Not found",0)</f>
        <v>8</v>
      </c>
      <c r="G1510" t="str">
        <f>_xlfn.XLOOKUP(F1510,categories[categoryID],categories[categoryName],"not found",0)</f>
        <v>Seafood</v>
      </c>
      <c r="H1510" s="4">
        <f>Table8[[#This Row],[Unit_price]]*Table8[[#This Row],[Quantity_sold]]</f>
        <v>465</v>
      </c>
      <c r="I1510" t="str">
        <f>_xlfn.XLOOKUP(Table8[[#This Row],[orderId]],orders[orderID],orders[customerID],"not seen",0)</f>
        <v>BONAP</v>
      </c>
      <c r="J1510">
        <f>_xlfn.XLOOKUP(Table8[[#This Row],[orderId]],orders[orderID],orders[employeeID],"not found",0)</f>
        <v>1</v>
      </c>
      <c r="K1510" t="str">
        <f>_xlfn.XLOOKUP(Table8[[#This Row],[Employee_id]],employees[employeeID],employees[employeeName],"Not found",0)</f>
        <v>Nancy Davolio</v>
      </c>
      <c r="L1510" s="1">
        <f>_xlfn.XLOOKUP(Table8[[#This Row],[orderId]],orders[orderID],orders[orderDate],"not found",0)</f>
        <v>42016</v>
      </c>
      <c r="M1510" s="1">
        <f>VLOOKUP(Table8[[#This Row],[orderId]],orders[],6,0)</f>
        <v>42041</v>
      </c>
      <c r="N1510">
        <f>Table8[[#This Row],[Shipped date]]-Table8[[#This Row],[order_date]]</f>
        <v>25</v>
      </c>
    </row>
    <row r="1511" spans="1:14" x14ac:dyDescent="0.35">
      <c r="A1511" s="3">
        <v>10827</v>
      </c>
      <c r="B1511" s="12">
        <v>39</v>
      </c>
      <c r="C1511" s="6">
        <v>18</v>
      </c>
      <c r="D1511" s="9">
        <v>21</v>
      </c>
      <c r="E1511" s="2" t="str">
        <f>_xlfn.XLOOKUP(B1511,products[productID],products[productName],"Not available",0)</f>
        <v>Chartreuse verte</v>
      </c>
      <c r="F1511">
        <f>_xlfn.XLOOKUP(B1511,products[productID],products[categoryID],"Not found",0)</f>
        <v>1</v>
      </c>
      <c r="G1511" t="str">
        <f>_xlfn.XLOOKUP(F1511,categories[categoryID],categories[categoryName],"not found",0)</f>
        <v>Beverages</v>
      </c>
      <c r="H1511" s="4">
        <f>Table8[[#This Row],[Unit_price]]*Table8[[#This Row],[Quantity_sold]]</f>
        <v>378</v>
      </c>
      <c r="I1511" t="str">
        <f>_xlfn.XLOOKUP(Table8[[#This Row],[orderId]],orders[orderID],orders[customerID],"not seen",0)</f>
        <v>BONAP</v>
      </c>
      <c r="J1511">
        <f>_xlfn.XLOOKUP(Table8[[#This Row],[orderId]],orders[orderID],orders[employeeID],"not found",0)</f>
        <v>1</v>
      </c>
      <c r="K1511" t="str">
        <f>_xlfn.XLOOKUP(Table8[[#This Row],[Employee_id]],employees[employeeID],employees[employeeName],"Not found",0)</f>
        <v>Nancy Davolio</v>
      </c>
      <c r="L1511" s="1">
        <f>_xlfn.XLOOKUP(Table8[[#This Row],[orderId]],orders[orderID],orders[orderDate],"not found",0)</f>
        <v>42016</v>
      </c>
      <c r="M1511" s="1">
        <f>VLOOKUP(Table8[[#This Row],[orderId]],orders[],6,0)</f>
        <v>42041</v>
      </c>
      <c r="N1511">
        <f>Table8[[#This Row],[Shipped date]]-Table8[[#This Row],[order_date]]</f>
        <v>25</v>
      </c>
    </row>
    <row r="1512" spans="1:14" x14ac:dyDescent="0.35">
      <c r="A1512" s="2">
        <v>10828</v>
      </c>
      <c r="B1512" s="11">
        <v>20</v>
      </c>
      <c r="C1512" s="5">
        <v>81</v>
      </c>
      <c r="D1512" s="8">
        <v>5</v>
      </c>
      <c r="E1512" s="2" t="str">
        <f>_xlfn.XLOOKUP(B1512,products[productID],products[productName],"Not available",0)</f>
        <v>Sir Rodney's Marmalade</v>
      </c>
      <c r="F1512">
        <f>_xlfn.XLOOKUP(B1512,products[productID],products[categoryID],"Not found",0)</f>
        <v>3</v>
      </c>
      <c r="G1512" t="str">
        <f>_xlfn.XLOOKUP(F1512,categories[categoryID],categories[categoryName],"not found",0)</f>
        <v>Confections</v>
      </c>
      <c r="H1512" s="4">
        <f>Table8[[#This Row],[Unit_price]]*Table8[[#This Row],[Quantity_sold]]</f>
        <v>405</v>
      </c>
      <c r="I1512" t="str">
        <f>_xlfn.XLOOKUP(Table8[[#This Row],[orderId]],orders[orderID],orders[customerID],"not seen",0)</f>
        <v>RANCH</v>
      </c>
      <c r="J1512">
        <f>_xlfn.XLOOKUP(Table8[[#This Row],[orderId]],orders[orderID],orders[employeeID],"not found",0)</f>
        <v>9</v>
      </c>
      <c r="K1512" t="str">
        <f>_xlfn.XLOOKUP(Table8[[#This Row],[Employee_id]],employees[employeeID],employees[employeeName],"Not found",0)</f>
        <v>Anne Dodsworth</v>
      </c>
      <c r="L1512" s="1">
        <f>_xlfn.XLOOKUP(Table8[[#This Row],[orderId]],orders[orderID],orders[orderDate],"not found",0)</f>
        <v>42017</v>
      </c>
      <c r="M1512" s="1">
        <f>VLOOKUP(Table8[[#This Row],[orderId]],orders[],6,0)</f>
        <v>42039</v>
      </c>
      <c r="N1512">
        <f>Table8[[#This Row],[Shipped date]]-Table8[[#This Row],[order_date]]</f>
        <v>22</v>
      </c>
    </row>
    <row r="1513" spans="1:14" x14ac:dyDescent="0.35">
      <c r="A1513" s="3">
        <v>10828</v>
      </c>
      <c r="B1513" s="12">
        <v>38</v>
      </c>
      <c r="C1513" s="6">
        <v>263.5</v>
      </c>
      <c r="D1513" s="9">
        <v>2</v>
      </c>
      <c r="E1513" s="2" t="str">
        <f>_xlfn.XLOOKUP(B1513,products[productID],products[productName],"Not available",0)</f>
        <v>Côte de Blaye</v>
      </c>
      <c r="F1513">
        <f>_xlfn.XLOOKUP(B1513,products[productID],products[categoryID],"Not found",0)</f>
        <v>1</v>
      </c>
      <c r="G1513" t="str">
        <f>_xlfn.XLOOKUP(F1513,categories[categoryID],categories[categoryName],"not found",0)</f>
        <v>Beverages</v>
      </c>
      <c r="H1513" s="4">
        <f>Table8[[#This Row],[Unit_price]]*Table8[[#This Row],[Quantity_sold]]</f>
        <v>527</v>
      </c>
      <c r="I1513" t="str">
        <f>_xlfn.XLOOKUP(Table8[[#This Row],[orderId]],orders[orderID],orders[customerID],"not seen",0)</f>
        <v>RANCH</v>
      </c>
      <c r="J1513">
        <f>_xlfn.XLOOKUP(Table8[[#This Row],[orderId]],orders[orderID],orders[employeeID],"not found",0)</f>
        <v>9</v>
      </c>
      <c r="K1513" t="str">
        <f>_xlfn.XLOOKUP(Table8[[#This Row],[Employee_id]],employees[employeeID],employees[employeeName],"Not found",0)</f>
        <v>Anne Dodsworth</v>
      </c>
      <c r="L1513" s="1">
        <f>_xlfn.XLOOKUP(Table8[[#This Row],[orderId]],orders[orderID],orders[orderDate],"not found",0)</f>
        <v>42017</v>
      </c>
      <c r="M1513" s="1">
        <f>VLOOKUP(Table8[[#This Row],[orderId]],orders[],6,0)</f>
        <v>42039</v>
      </c>
      <c r="N1513">
        <f>Table8[[#This Row],[Shipped date]]-Table8[[#This Row],[order_date]]</f>
        <v>22</v>
      </c>
    </row>
    <row r="1514" spans="1:14" x14ac:dyDescent="0.35">
      <c r="A1514" s="2">
        <v>10829</v>
      </c>
      <c r="B1514" s="11">
        <v>2</v>
      </c>
      <c r="C1514" s="5">
        <v>19</v>
      </c>
      <c r="D1514" s="8">
        <v>10</v>
      </c>
      <c r="E1514" s="2" t="str">
        <f>_xlfn.XLOOKUP(B1514,products[productID],products[productName],"Not available",0)</f>
        <v>Chang</v>
      </c>
      <c r="F1514">
        <f>_xlfn.XLOOKUP(B1514,products[productID],products[categoryID],"Not found",0)</f>
        <v>1</v>
      </c>
      <c r="G1514" t="str">
        <f>_xlfn.XLOOKUP(F1514,categories[categoryID],categories[categoryName],"not found",0)</f>
        <v>Beverages</v>
      </c>
      <c r="H1514" s="4">
        <f>Table8[[#This Row],[Unit_price]]*Table8[[#This Row],[Quantity_sold]]</f>
        <v>190</v>
      </c>
      <c r="I1514" t="str">
        <f>_xlfn.XLOOKUP(Table8[[#This Row],[orderId]],orders[orderID],orders[customerID],"not seen",0)</f>
        <v>ISLAT</v>
      </c>
      <c r="J1514">
        <f>_xlfn.XLOOKUP(Table8[[#This Row],[orderId]],orders[orderID],orders[employeeID],"not found",0)</f>
        <v>9</v>
      </c>
      <c r="K1514" t="str">
        <f>_xlfn.XLOOKUP(Table8[[#This Row],[Employee_id]],employees[employeeID],employees[employeeName],"Not found",0)</f>
        <v>Anne Dodsworth</v>
      </c>
      <c r="L1514" s="1">
        <f>_xlfn.XLOOKUP(Table8[[#This Row],[orderId]],orders[orderID],orders[orderDate],"not found",0)</f>
        <v>42017</v>
      </c>
      <c r="M1514" s="1">
        <f>VLOOKUP(Table8[[#This Row],[orderId]],orders[],6,0)</f>
        <v>42027</v>
      </c>
      <c r="N1514">
        <f>Table8[[#This Row],[Shipped date]]-Table8[[#This Row],[order_date]]</f>
        <v>10</v>
      </c>
    </row>
    <row r="1515" spans="1:14" x14ac:dyDescent="0.35">
      <c r="A1515" s="3">
        <v>10829</v>
      </c>
      <c r="B1515" s="12">
        <v>8</v>
      </c>
      <c r="C1515" s="6">
        <v>40</v>
      </c>
      <c r="D1515" s="9">
        <v>20</v>
      </c>
      <c r="E1515" s="2" t="str">
        <f>_xlfn.XLOOKUP(B1515,products[productID],products[productName],"Not available",0)</f>
        <v>Northwoods Cranberry Sauce</v>
      </c>
      <c r="F1515">
        <f>_xlfn.XLOOKUP(B1515,products[productID],products[categoryID],"Not found",0)</f>
        <v>2</v>
      </c>
      <c r="G1515" t="str">
        <f>_xlfn.XLOOKUP(F1515,categories[categoryID],categories[categoryName],"not found",0)</f>
        <v>Condiments</v>
      </c>
      <c r="H1515" s="4">
        <f>Table8[[#This Row],[Unit_price]]*Table8[[#This Row],[Quantity_sold]]</f>
        <v>800</v>
      </c>
      <c r="I1515" t="str">
        <f>_xlfn.XLOOKUP(Table8[[#This Row],[orderId]],orders[orderID],orders[customerID],"not seen",0)</f>
        <v>ISLAT</v>
      </c>
      <c r="J1515">
        <f>_xlfn.XLOOKUP(Table8[[#This Row],[orderId]],orders[orderID],orders[employeeID],"not found",0)</f>
        <v>9</v>
      </c>
      <c r="K1515" t="str">
        <f>_xlfn.XLOOKUP(Table8[[#This Row],[Employee_id]],employees[employeeID],employees[employeeName],"Not found",0)</f>
        <v>Anne Dodsworth</v>
      </c>
      <c r="L1515" s="1">
        <f>_xlfn.XLOOKUP(Table8[[#This Row],[orderId]],orders[orderID],orders[orderDate],"not found",0)</f>
        <v>42017</v>
      </c>
      <c r="M1515" s="1">
        <f>VLOOKUP(Table8[[#This Row],[orderId]],orders[],6,0)</f>
        <v>42027</v>
      </c>
      <c r="N1515">
        <f>Table8[[#This Row],[Shipped date]]-Table8[[#This Row],[order_date]]</f>
        <v>10</v>
      </c>
    </row>
    <row r="1516" spans="1:14" x14ac:dyDescent="0.35">
      <c r="A1516" s="2">
        <v>10829</v>
      </c>
      <c r="B1516" s="11">
        <v>13</v>
      </c>
      <c r="C1516" s="5">
        <v>6</v>
      </c>
      <c r="D1516" s="8">
        <v>10</v>
      </c>
      <c r="E1516" s="2" t="str">
        <f>_xlfn.XLOOKUP(B1516,products[productID],products[productName],"Not available",0)</f>
        <v>Konbu</v>
      </c>
      <c r="F1516">
        <f>_xlfn.XLOOKUP(B1516,products[productID],products[categoryID],"Not found",0)</f>
        <v>8</v>
      </c>
      <c r="G1516" t="str">
        <f>_xlfn.XLOOKUP(F1516,categories[categoryID],categories[categoryName],"not found",0)</f>
        <v>Seafood</v>
      </c>
      <c r="H1516" s="4">
        <f>Table8[[#This Row],[Unit_price]]*Table8[[#This Row],[Quantity_sold]]</f>
        <v>60</v>
      </c>
      <c r="I1516" t="str">
        <f>_xlfn.XLOOKUP(Table8[[#This Row],[orderId]],orders[orderID],orders[customerID],"not seen",0)</f>
        <v>ISLAT</v>
      </c>
      <c r="J1516">
        <f>_xlfn.XLOOKUP(Table8[[#This Row],[orderId]],orders[orderID],orders[employeeID],"not found",0)</f>
        <v>9</v>
      </c>
      <c r="K1516" t="str">
        <f>_xlfn.XLOOKUP(Table8[[#This Row],[Employee_id]],employees[employeeID],employees[employeeName],"Not found",0)</f>
        <v>Anne Dodsworth</v>
      </c>
      <c r="L1516" s="1">
        <f>_xlfn.XLOOKUP(Table8[[#This Row],[orderId]],orders[orderID],orders[orderDate],"not found",0)</f>
        <v>42017</v>
      </c>
      <c r="M1516" s="1">
        <f>VLOOKUP(Table8[[#This Row],[orderId]],orders[],6,0)</f>
        <v>42027</v>
      </c>
      <c r="N1516">
        <f>Table8[[#This Row],[Shipped date]]-Table8[[#This Row],[order_date]]</f>
        <v>10</v>
      </c>
    </row>
    <row r="1517" spans="1:14" x14ac:dyDescent="0.35">
      <c r="A1517" s="3">
        <v>10829</v>
      </c>
      <c r="B1517" s="12">
        <v>60</v>
      </c>
      <c r="C1517" s="6">
        <v>34</v>
      </c>
      <c r="D1517" s="9">
        <v>21</v>
      </c>
      <c r="E1517" s="2" t="str">
        <f>_xlfn.XLOOKUP(B1517,products[productID],products[productName],"Not available",0)</f>
        <v>Camembert Pierrot</v>
      </c>
      <c r="F1517">
        <f>_xlfn.XLOOKUP(B1517,products[productID],products[categoryID],"Not found",0)</f>
        <v>4</v>
      </c>
      <c r="G1517" t="str">
        <f>_xlfn.XLOOKUP(F1517,categories[categoryID],categories[categoryName],"not found",0)</f>
        <v>Dairy Products</v>
      </c>
      <c r="H1517" s="4">
        <f>Table8[[#This Row],[Unit_price]]*Table8[[#This Row],[Quantity_sold]]</f>
        <v>714</v>
      </c>
      <c r="I1517" t="str">
        <f>_xlfn.XLOOKUP(Table8[[#This Row],[orderId]],orders[orderID],orders[customerID],"not seen",0)</f>
        <v>ISLAT</v>
      </c>
      <c r="J1517">
        <f>_xlfn.XLOOKUP(Table8[[#This Row],[orderId]],orders[orderID],orders[employeeID],"not found",0)</f>
        <v>9</v>
      </c>
      <c r="K1517" t="str">
        <f>_xlfn.XLOOKUP(Table8[[#This Row],[Employee_id]],employees[employeeID],employees[employeeName],"Not found",0)</f>
        <v>Anne Dodsworth</v>
      </c>
      <c r="L1517" s="1">
        <f>_xlfn.XLOOKUP(Table8[[#This Row],[orderId]],orders[orderID],orders[orderDate],"not found",0)</f>
        <v>42017</v>
      </c>
      <c r="M1517" s="1">
        <f>VLOOKUP(Table8[[#This Row],[orderId]],orders[],6,0)</f>
        <v>42027</v>
      </c>
      <c r="N1517">
        <f>Table8[[#This Row],[Shipped date]]-Table8[[#This Row],[order_date]]</f>
        <v>10</v>
      </c>
    </row>
    <row r="1518" spans="1:14" x14ac:dyDescent="0.35">
      <c r="A1518" s="2">
        <v>10830</v>
      </c>
      <c r="B1518" s="11">
        <v>6</v>
      </c>
      <c r="C1518" s="5">
        <v>25</v>
      </c>
      <c r="D1518" s="8">
        <v>6</v>
      </c>
      <c r="E1518" s="2" t="str">
        <f>_xlfn.XLOOKUP(B1518,products[productID],products[productName],"Not available",0)</f>
        <v>Grandma's Boysenberry Spread</v>
      </c>
      <c r="F1518">
        <f>_xlfn.XLOOKUP(B1518,products[productID],products[categoryID],"Not found",0)</f>
        <v>2</v>
      </c>
      <c r="G1518" t="str">
        <f>_xlfn.XLOOKUP(F1518,categories[categoryID],categories[categoryName],"not found",0)</f>
        <v>Condiments</v>
      </c>
      <c r="H1518" s="4">
        <f>Table8[[#This Row],[Unit_price]]*Table8[[#This Row],[Quantity_sold]]</f>
        <v>150</v>
      </c>
      <c r="I1518" t="str">
        <f>_xlfn.XLOOKUP(Table8[[#This Row],[orderId]],orders[orderID],orders[customerID],"not seen",0)</f>
        <v>TRADH</v>
      </c>
      <c r="J1518">
        <f>_xlfn.XLOOKUP(Table8[[#This Row],[orderId]],orders[orderID],orders[employeeID],"not found",0)</f>
        <v>4</v>
      </c>
      <c r="K1518" t="str">
        <f>_xlfn.XLOOKUP(Table8[[#This Row],[Employee_id]],employees[employeeID],employees[employeeName],"Not found",0)</f>
        <v>Margaret Peacock</v>
      </c>
      <c r="L1518" s="1">
        <f>_xlfn.XLOOKUP(Table8[[#This Row],[orderId]],orders[orderID],orders[orderDate],"not found",0)</f>
        <v>42017</v>
      </c>
      <c r="M1518" s="1">
        <f>VLOOKUP(Table8[[#This Row],[orderId]],orders[],6,0)</f>
        <v>42025</v>
      </c>
      <c r="N1518">
        <f>Table8[[#This Row],[Shipped date]]-Table8[[#This Row],[order_date]]</f>
        <v>8</v>
      </c>
    </row>
    <row r="1519" spans="1:14" x14ac:dyDescent="0.35">
      <c r="A1519" s="3">
        <v>10830</v>
      </c>
      <c r="B1519" s="12">
        <v>39</v>
      </c>
      <c r="C1519" s="6">
        <v>18</v>
      </c>
      <c r="D1519" s="9">
        <v>28</v>
      </c>
      <c r="E1519" s="2" t="str">
        <f>_xlfn.XLOOKUP(B1519,products[productID],products[productName],"Not available",0)</f>
        <v>Chartreuse verte</v>
      </c>
      <c r="F1519">
        <f>_xlfn.XLOOKUP(B1519,products[productID],products[categoryID],"Not found",0)</f>
        <v>1</v>
      </c>
      <c r="G1519" t="str">
        <f>_xlfn.XLOOKUP(F1519,categories[categoryID],categories[categoryName],"not found",0)</f>
        <v>Beverages</v>
      </c>
      <c r="H1519" s="4">
        <f>Table8[[#This Row],[Unit_price]]*Table8[[#This Row],[Quantity_sold]]</f>
        <v>504</v>
      </c>
      <c r="I1519" t="str">
        <f>_xlfn.XLOOKUP(Table8[[#This Row],[orderId]],orders[orderID],orders[customerID],"not seen",0)</f>
        <v>TRADH</v>
      </c>
      <c r="J1519">
        <f>_xlfn.XLOOKUP(Table8[[#This Row],[orderId]],orders[orderID],orders[employeeID],"not found",0)</f>
        <v>4</v>
      </c>
      <c r="K1519" t="str">
        <f>_xlfn.XLOOKUP(Table8[[#This Row],[Employee_id]],employees[employeeID],employees[employeeName],"Not found",0)</f>
        <v>Margaret Peacock</v>
      </c>
      <c r="L1519" s="1">
        <f>_xlfn.XLOOKUP(Table8[[#This Row],[orderId]],orders[orderID],orders[orderDate],"not found",0)</f>
        <v>42017</v>
      </c>
      <c r="M1519" s="1">
        <f>VLOOKUP(Table8[[#This Row],[orderId]],orders[],6,0)</f>
        <v>42025</v>
      </c>
      <c r="N1519">
        <f>Table8[[#This Row],[Shipped date]]-Table8[[#This Row],[order_date]]</f>
        <v>8</v>
      </c>
    </row>
    <row r="1520" spans="1:14" x14ac:dyDescent="0.35">
      <c r="A1520" s="2">
        <v>10830</v>
      </c>
      <c r="B1520" s="11">
        <v>60</v>
      </c>
      <c r="C1520" s="5">
        <v>34</v>
      </c>
      <c r="D1520" s="8">
        <v>30</v>
      </c>
      <c r="E1520" s="2" t="str">
        <f>_xlfn.XLOOKUP(B1520,products[productID],products[productName],"Not available",0)</f>
        <v>Camembert Pierrot</v>
      </c>
      <c r="F1520">
        <f>_xlfn.XLOOKUP(B1520,products[productID],products[categoryID],"Not found",0)</f>
        <v>4</v>
      </c>
      <c r="G1520" t="str">
        <f>_xlfn.XLOOKUP(F1520,categories[categoryID],categories[categoryName],"not found",0)</f>
        <v>Dairy Products</v>
      </c>
      <c r="H1520" s="4">
        <f>Table8[[#This Row],[Unit_price]]*Table8[[#This Row],[Quantity_sold]]</f>
        <v>1020</v>
      </c>
      <c r="I1520" t="str">
        <f>_xlfn.XLOOKUP(Table8[[#This Row],[orderId]],orders[orderID],orders[customerID],"not seen",0)</f>
        <v>TRADH</v>
      </c>
      <c r="J1520">
        <f>_xlfn.XLOOKUP(Table8[[#This Row],[orderId]],orders[orderID],orders[employeeID],"not found",0)</f>
        <v>4</v>
      </c>
      <c r="K1520" t="str">
        <f>_xlfn.XLOOKUP(Table8[[#This Row],[Employee_id]],employees[employeeID],employees[employeeName],"Not found",0)</f>
        <v>Margaret Peacock</v>
      </c>
      <c r="L1520" s="1">
        <f>_xlfn.XLOOKUP(Table8[[#This Row],[orderId]],orders[orderID],orders[orderDate],"not found",0)</f>
        <v>42017</v>
      </c>
      <c r="M1520" s="1">
        <f>VLOOKUP(Table8[[#This Row],[orderId]],orders[],6,0)</f>
        <v>42025</v>
      </c>
      <c r="N1520">
        <f>Table8[[#This Row],[Shipped date]]-Table8[[#This Row],[order_date]]</f>
        <v>8</v>
      </c>
    </row>
    <row r="1521" spans="1:14" x14ac:dyDescent="0.35">
      <c r="A1521" s="3">
        <v>10830</v>
      </c>
      <c r="B1521" s="12">
        <v>68</v>
      </c>
      <c r="C1521" s="6">
        <v>12.5</v>
      </c>
      <c r="D1521" s="9">
        <v>24</v>
      </c>
      <c r="E1521" s="2" t="str">
        <f>_xlfn.XLOOKUP(B1521,products[productID],products[productName],"Not available",0)</f>
        <v>Scottish Longbreads</v>
      </c>
      <c r="F1521">
        <f>_xlfn.XLOOKUP(B1521,products[productID],products[categoryID],"Not found",0)</f>
        <v>3</v>
      </c>
      <c r="G1521" t="str">
        <f>_xlfn.XLOOKUP(F1521,categories[categoryID],categories[categoryName],"not found",0)</f>
        <v>Confections</v>
      </c>
      <c r="H1521" s="4">
        <f>Table8[[#This Row],[Unit_price]]*Table8[[#This Row],[Quantity_sold]]</f>
        <v>300</v>
      </c>
      <c r="I1521" t="str">
        <f>_xlfn.XLOOKUP(Table8[[#This Row],[orderId]],orders[orderID],orders[customerID],"not seen",0)</f>
        <v>TRADH</v>
      </c>
      <c r="J1521">
        <f>_xlfn.XLOOKUP(Table8[[#This Row],[orderId]],orders[orderID],orders[employeeID],"not found",0)</f>
        <v>4</v>
      </c>
      <c r="K1521" t="str">
        <f>_xlfn.XLOOKUP(Table8[[#This Row],[Employee_id]],employees[employeeID],employees[employeeName],"Not found",0)</f>
        <v>Margaret Peacock</v>
      </c>
      <c r="L1521" s="1">
        <f>_xlfn.XLOOKUP(Table8[[#This Row],[orderId]],orders[orderID],orders[orderDate],"not found",0)</f>
        <v>42017</v>
      </c>
      <c r="M1521" s="1">
        <f>VLOOKUP(Table8[[#This Row],[orderId]],orders[],6,0)</f>
        <v>42025</v>
      </c>
      <c r="N1521">
        <f>Table8[[#This Row],[Shipped date]]-Table8[[#This Row],[order_date]]</f>
        <v>8</v>
      </c>
    </row>
    <row r="1522" spans="1:14" x14ac:dyDescent="0.35">
      <c r="A1522" s="2">
        <v>10831</v>
      </c>
      <c r="B1522" s="11">
        <v>19</v>
      </c>
      <c r="C1522" s="5">
        <v>9.1999999999999993</v>
      </c>
      <c r="D1522" s="8">
        <v>2</v>
      </c>
      <c r="E1522" s="2" t="str">
        <f>_xlfn.XLOOKUP(B1522,products[productID],products[productName],"Not available",0)</f>
        <v>Teatime Chocolate Biscuits</v>
      </c>
      <c r="F1522">
        <f>_xlfn.XLOOKUP(B1522,products[productID],products[categoryID],"Not found",0)</f>
        <v>3</v>
      </c>
      <c r="G1522" t="str">
        <f>_xlfn.XLOOKUP(F1522,categories[categoryID],categories[categoryName],"not found",0)</f>
        <v>Confections</v>
      </c>
      <c r="H1522" s="4">
        <f>Table8[[#This Row],[Unit_price]]*Table8[[#This Row],[Quantity_sold]]</f>
        <v>18.399999999999999</v>
      </c>
      <c r="I1522" t="str">
        <f>_xlfn.XLOOKUP(Table8[[#This Row],[orderId]],orders[orderID],orders[customerID],"not seen",0)</f>
        <v>SANTG</v>
      </c>
      <c r="J1522">
        <f>_xlfn.XLOOKUP(Table8[[#This Row],[orderId]],orders[orderID],orders[employeeID],"not found",0)</f>
        <v>3</v>
      </c>
      <c r="K1522" t="str">
        <f>_xlfn.XLOOKUP(Table8[[#This Row],[Employee_id]],employees[employeeID],employees[employeeName],"Not found",0)</f>
        <v>Janet Leverling</v>
      </c>
      <c r="L1522" s="1">
        <f>_xlfn.XLOOKUP(Table8[[#This Row],[orderId]],orders[orderID],orders[orderDate],"not found",0)</f>
        <v>42018</v>
      </c>
      <c r="M1522" s="1">
        <f>VLOOKUP(Table8[[#This Row],[orderId]],orders[],6,0)</f>
        <v>42027</v>
      </c>
      <c r="N1522">
        <f>Table8[[#This Row],[Shipped date]]-Table8[[#This Row],[order_date]]</f>
        <v>9</v>
      </c>
    </row>
    <row r="1523" spans="1:14" x14ac:dyDescent="0.35">
      <c r="A1523" s="3">
        <v>10831</v>
      </c>
      <c r="B1523" s="12">
        <v>35</v>
      </c>
      <c r="C1523" s="6">
        <v>18</v>
      </c>
      <c r="D1523" s="9">
        <v>8</v>
      </c>
      <c r="E1523" s="2" t="str">
        <f>_xlfn.XLOOKUP(B1523,products[productID],products[productName],"Not available",0)</f>
        <v>Steeleye Stout</v>
      </c>
      <c r="F1523">
        <f>_xlfn.XLOOKUP(B1523,products[productID],products[categoryID],"Not found",0)</f>
        <v>1</v>
      </c>
      <c r="G1523" t="str">
        <f>_xlfn.XLOOKUP(F1523,categories[categoryID],categories[categoryName],"not found",0)</f>
        <v>Beverages</v>
      </c>
      <c r="H1523" s="4">
        <f>Table8[[#This Row],[Unit_price]]*Table8[[#This Row],[Quantity_sold]]</f>
        <v>144</v>
      </c>
      <c r="I1523" t="str">
        <f>_xlfn.XLOOKUP(Table8[[#This Row],[orderId]],orders[orderID],orders[customerID],"not seen",0)</f>
        <v>SANTG</v>
      </c>
      <c r="J1523">
        <f>_xlfn.XLOOKUP(Table8[[#This Row],[orderId]],orders[orderID],orders[employeeID],"not found",0)</f>
        <v>3</v>
      </c>
      <c r="K1523" t="str">
        <f>_xlfn.XLOOKUP(Table8[[#This Row],[Employee_id]],employees[employeeID],employees[employeeName],"Not found",0)</f>
        <v>Janet Leverling</v>
      </c>
      <c r="L1523" s="1">
        <f>_xlfn.XLOOKUP(Table8[[#This Row],[orderId]],orders[orderID],orders[orderDate],"not found",0)</f>
        <v>42018</v>
      </c>
      <c r="M1523" s="1">
        <f>VLOOKUP(Table8[[#This Row],[orderId]],orders[],6,0)</f>
        <v>42027</v>
      </c>
      <c r="N1523">
        <f>Table8[[#This Row],[Shipped date]]-Table8[[#This Row],[order_date]]</f>
        <v>9</v>
      </c>
    </row>
    <row r="1524" spans="1:14" x14ac:dyDescent="0.35">
      <c r="A1524" s="2">
        <v>10831</v>
      </c>
      <c r="B1524" s="11">
        <v>38</v>
      </c>
      <c r="C1524" s="5">
        <v>263.5</v>
      </c>
      <c r="D1524" s="8">
        <v>8</v>
      </c>
      <c r="E1524" s="2" t="str">
        <f>_xlfn.XLOOKUP(B1524,products[productID],products[productName],"Not available",0)</f>
        <v>Côte de Blaye</v>
      </c>
      <c r="F1524">
        <f>_xlfn.XLOOKUP(B1524,products[productID],products[categoryID],"Not found",0)</f>
        <v>1</v>
      </c>
      <c r="G1524" t="str">
        <f>_xlfn.XLOOKUP(F1524,categories[categoryID],categories[categoryName],"not found",0)</f>
        <v>Beverages</v>
      </c>
      <c r="H1524" s="4">
        <f>Table8[[#This Row],[Unit_price]]*Table8[[#This Row],[Quantity_sold]]</f>
        <v>2108</v>
      </c>
      <c r="I1524" t="str">
        <f>_xlfn.XLOOKUP(Table8[[#This Row],[orderId]],orders[orderID],orders[customerID],"not seen",0)</f>
        <v>SANTG</v>
      </c>
      <c r="J1524">
        <f>_xlfn.XLOOKUP(Table8[[#This Row],[orderId]],orders[orderID],orders[employeeID],"not found",0)</f>
        <v>3</v>
      </c>
      <c r="K1524" t="str">
        <f>_xlfn.XLOOKUP(Table8[[#This Row],[Employee_id]],employees[employeeID],employees[employeeName],"Not found",0)</f>
        <v>Janet Leverling</v>
      </c>
      <c r="L1524" s="1">
        <f>_xlfn.XLOOKUP(Table8[[#This Row],[orderId]],orders[orderID],orders[orderDate],"not found",0)</f>
        <v>42018</v>
      </c>
      <c r="M1524" s="1">
        <f>VLOOKUP(Table8[[#This Row],[orderId]],orders[],6,0)</f>
        <v>42027</v>
      </c>
      <c r="N1524">
        <f>Table8[[#This Row],[Shipped date]]-Table8[[#This Row],[order_date]]</f>
        <v>9</v>
      </c>
    </row>
    <row r="1525" spans="1:14" x14ac:dyDescent="0.35">
      <c r="A1525" s="3">
        <v>10831</v>
      </c>
      <c r="B1525" s="12">
        <v>43</v>
      </c>
      <c r="C1525" s="6">
        <v>46</v>
      </c>
      <c r="D1525" s="9">
        <v>9</v>
      </c>
      <c r="E1525" s="2" t="str">
        <f>_xlfn.XLOOKUP(B1525,products[productID],products[productName],"Not available",0)</f>
        <v>Ipoh Coffee</v>
      </c>
      <c r="F1525">
        <f>_xlfn.XLOOKUP(B1525,products[productID],products[categoryID],"Not found",0)</f>
        <v>1</v>
      </c>
      <c r="G1525" t="str">
        <f>_xlfn.XLOOKUP(F1525,categories[categoryID],categories[categoryName],"not found",0)</f>
        <v>Beverages</v>
      </c>
      <c r="H1525" s="4">
        <f>Table8[[#This Row],[Unit_price]]*Table8[[#This Row],[Quantity_sold]]</f>
        <v>414</v>
      </c>
      <c r="I1525" t="str">
        <f>_xlfn.XLOOKUP(Table8[[#This Row],[orderId]],orders[orderID],orders[customerID],"not seen",0)</f>
        <v>SANTG</v>
      </c>
      <c r="J1525">
        <f>_xlfn.XLOOKUP(Table8[[#This Row],[orderId]],orders[orderID],orders[employeeID],"not found",0)</f>
        <v>3</v>
      </c>
      <c r="K1525" t="str">
        <f>_xlfn.XLOOKUP(Table8[[#This Row],[Employee_id]],employees[employeeID],employees[employeeName],"Not found",0)</f>
        <v>Janet Leverling</v>
      </c>
      <c r="L1525" s="1">
        <f>_xlfn.XLOOKUP(Table8[[#This Row],[orderId]],orders[orderID],orders[orderDate],"not found",0)</f>
        <v>42018</v>
      </c>
      <c r="M1525" s="1">
        <f>VLOOKUP(Table8[[#This Row],[orderId]],orders[],6,0)</f>
        <v>42027</v>
      </c>
      <c r="N1525">
        <f>Table8[[#This Row],[Shipped date]]-Table8[[#This Row],[order_date]]</f>
        <v>9</v>
      </c>
    </row>
    <row r="1526" spans="1:14" x14ac:dyDescent="0.35">
      <c r="A1526" s="2">
        <v>10832</v>
      </c>
      <c r="B1526" s="11">
        <v>13</v>
      </c>
      <c r="C1526" s="5">
        <v>6</v>
      </c>
      <c r="D1526" s="8">
        <v>3</v>
      </c>
      <c r="E1526" s="2" t="str">
        <f>_xlfn.XLOOKUP(B1526,products[productID],products[productName],"Not available",0)</f>
        <v>Konbu</v>
      </c>
      <c r="F1526">
        <f>_xlfn.XLOOKUP(B1526,products[productID],products[categoryID],"Not found",0)</f>
        <v>8</v>
      </c>
      <c r="G1526" t="str">
        <f>_xlfn.XLOOKUP(F1526,categories[categoryID],categories[categoryName],"not found",0)</f>
        <v>Seafood</v>
      </c>
      <c r="H1526" s="4">
        <f>Table8[[#This Row],[Unit_price]]*Table8[[#This Row],[Quantity_sold]]</f>
        <v>18</v>
      </c>
      <c r="I1526" t="str">
        <f>_xlfn.XLOOKUP(Table8[[#This Row],[orderId]],orders[orderID],orders[customerID],"not seen",0)</f>
        <v>LAMAI</v>
      </c>
      <c r="J1526">
        <f>_xlfn.XLOOKUP(Table8[[#This Row],[orderId]],orders[orderID],orders[employeeID],"not found",0)</f>
        <v>2</v>
      </c>
      <c r="K1526" t="str">
        <f>_xlfn.XLOOKUP(Table8[[#This Row],[Employee_id]],employees[employeeID],employees[employeeName],"Not found",0)</f>
        <v>Andrew Fuller</v>
      </c>
      <c r="L1526" s="1">
        <f>_xlfn.XLOOKUP(Table8[[#This Row],[orderId]],orders[orderID],orders[orderDate],"not found",0)</f>
        <v>42018</v>
      </c>
      <c r="M1526" s="1">
        <f>VLOOKUP(Table8[[#This Row],[orderId]],orders[],6,0)</f>
        <v>42023</v>
      </c>
      <c r="N1526">
        <f>Table8[[#This Row],[Shipped date]]-Table8[[#This Row],[order_date]]</f>
        <v>5</v>
      </c>
    </row>
    <row r="1527" spans="1:14" x14ac:dyDescent="0.35">
      <c r="A1527" s="3">
        <v>10832</v>
      </c>
      <c r="B1527" s="12">
        <v>25</v>
      </c>
      <c r="C1527" s="6">
        <v>14</v>
      </c>
      <c r="D1527" s="9">
        <v>10</v>
      </c>
      <c r="E1527" s="2" t="str">
        <f>_xlfn.XLOOKUP(B1527,products[productID],products[productName],"Not available",0)</f>
        <v>NuNuCa Nuß-Nougat-Creme</v>
      </c>
      <c r="F1527">
        <f>_xlfn.XLOOKUP(B1527,products[productID],products[categoryID],"Not found",0)</f>
        <v>3</v>
      </c>
      <c r="G1527" t="str">
        <f>_xlfn.XLOOKUP(F1527,categories[categoryID],categories[categoryName],"not found",0)</f>
        <v>Confections</v>
      </c>
      <c r="H1527" s="4">
        <f>Table8[[#This Row],[Unit_price]]*Table8[[#This Row],[Quantity_sold]]</f>
        <v>140</v>
      </c>
      <c r="I1527" t="str">
        <f>_xlfn.XLOOKUP(Table8[[#This Row],[orderId]],orders[orderID],orders[customerID],"not seen",0)</f>
        <v>LAMAI</v>
      </c>
      <c r="J1527">
        <f>_xlfn.XLOOKUP(Table8[[#This Row],[orderId]],orders[orderID],orders[employeeID],"not found",0)</f>
        <v>2</v>
      </c>
      <c r="K1527" t="str">
        <f>_xlfn.XLOOKUP(Table8[[#This Row],[Employee_id]],employees[employeeID],employees[employeeName],"Not found",0)</f>
        <v>Andrew Fuller</v>
      </c>
      <c r="L1527" s="1">
        <f>_xlfn.XLOOKUP(Table8[[#This Row],[orderId]],orders[orderID],orders[orderDate],"not found",0)</f>
        <v>42018</v>
      </c>
      <c r="M1527" s="1">
        <f>VLOOKUP(Table8[[#This Row],[orderId]],orders[],6,0)</f>
        <v>42023</v>
      </c>
      <c r="N1527">
        <f>Table8[[#This Row],[Shipped date]]-Table8[[#This Row],[order_date]]</f>
        <v>5</v>
      </c>
    </row>
    <row r="1528" spans="1:14" x14ac:dyDescent="0.35">
      <c r="A1528" s="2">
        <v>10832</v>
      </c>
      <c r="B1528" s="11">
        <v>44</v>
      </c>
      <c r="C1528" s="5">
        <v>19.45</v>
      </c>
      <c r="D1528" s="8">
        <v>16</v>
      </c>
      <c r="E1528" s="2" t="str">
        <f>_xlfn.XLOOKUP(B1528,products[productID],products[productName],"Not available",0)</f>
        <v>Gula Malacca</v>
      </c>
      <c r="F1528">
        <f>_xlfn.XLOOKUP(B1528,products[productID],products[categoryID],"Not found",0)</f>
        <v>2</v>
      </c>
      <c r="G1528" t="str">
        <f>_xlfn.XLOOKUP(F1528,categories[categoryID],categories[categoryName],"not found",0)</f>
        <v>Condiments</v>
      </c>
      <c r="H1528" s="4">
        <f>Table8[[#This Row],[Unit_price]]*Table8[[#This Row],[Quantity_sold]]</f>
        <v>311.2</v>
      </c>
      <c r="I1528" t="str">
        <f>_xlfn.XLOOKUP(Table8[[#This Row],[orderId]],orders[orderID],orders[customerID],"not seen",0)</f>
        <v>LAMAI</v>
      </c>
      <c r="J1528">
        <f>_xlfn.XLOOKUP(Table8[[#This Row],[orderId]],orders[orderID],orders[employeeID],"not found",0)</f>
        <v>2</v>
      </c>
      <c r="K1528" t="str">
        <f>_xlfn.XLOOKUP(Table8[[#This Row],[Employee_id]],employees[employeeID],employees[employeeName],"Not found",0)</f>
        <v>Andrew Fuller</v>
      </c>
      <c r="L1528" s="1">
        <f>_xlfn.XLOOKUP(Table8[[#This Row],[orderId]],orders[orderID],orders[orderDate],"not found",0)</f>
        <v>42018</v>
      </c>
      <c r="M1528" s="1">
        <f>VLOOKUP(Table8[[#This Row],[orderId]],orders[],6,0)</f>
        <v>42023</v>
      </c>
      <c r="N1528">
        <f>Table8[[#This Row],[Shipped date]]-Table8[[#This Row],[order_date]]</f>
        <v>5</v>
      </c>
    </row>
    <row r="1529" spans="1:14" x14ac:dyDescent="0.35">
      <c r="A1529" s="3">
        <v>10832</v>
      </c>
      <c r="B1529" s="12">
        <v>64</v>
      </c>
      <c r="C1529" s="6">
        <v>33.25</v>
      </c>
      <c r="D1529" s="9">
        <v>3</v>
      </c>
      <c r="E1529" s="2" t="str">
        <f>_xlfn.XLOOKUP(B1529,products[productID],products[productName],"Not available",0)</f>
        <v>Wimmers gute Semmelknödel</v>
      </c>
      <c r="F1529">
        <f>_xlfn.XLOOKUP(B1529,products[productID],products[categoryID],"Not found",0)</f>
        <v>5</v>
      </c>
      <c r="G1529" t="str">
        <f>_xlfn.XLOOKUP(F1529,categories[categoryID],categories[categoryName],"not found",0)</f>
        <v>Grains &amp; Cereals</v>
      </c>
      <c r="H1529" s="4">
        <f>Table8[[#This Row],[Unit_price]]*Table8[[#This Row],[Quantity_sold]]</f>
        <v>99.75</v>
      </c>
      <c r="I1529" t="str">
        <f>_xlfn.XLOOKUP(Table8[[#This Row],[orderId]],orders[orderID],orders[customerID],"not seen",0)</f>
        <v>LAMAI</v>
      </c>
      <c r="J1529">
        <f>_xlfn.XLOOKUP(Table8[[#This Row],[orderId]],orders[orderID],orders[employeeID],"not found",0)</f>
        <v>2</v>
      </c>
      <c r="K1529" t="str">
        <f>_xlfn.XLOOKUP(Table8[[#This Row],[Employee_id]],employees[employeeID],employees[employeeName],"Not found",0)</f>
        <v>Andrew Fuller</v>
      </c>
      <c r="L1529" s="1">
        <f>_xlfn.XLOOKUP(Table8[[#This Row],[orderId]],orders[orderID],orders[orderDate],"not found",0)</f>
        <v>42018</v>
      </c>
      <c r="M1529" s="1">
        <f>VLOOKUP(Table8[[#This Row],[orderId]],orders[],6,0)</f>
        <v>42023</v>
      </c>
      <c r="N1529">
        <f>Table8[[#This Row],[Shipped date]]-Table8[[#This Row],[order_date]]</f>
        <v>5</v>
      </c>
    </row>
    <row r="1530" spans="1:14" x14ac:dyDescent="0.35">
      <c r="A1530" s="2">
        <v>10833</v>
      </c>
      <c r="B1530" s="11">
        <v>7</v>
      </c>
      <c r="C1530" s="5">
        <v>30</v>
      </c>
      <c r="D1530" s="8">
        <v>20</v>
      </c>
      <c r="E1530" s="2" t="str">
        <f>_xlfn.XLOOKUP(B1530,products[productID],products[productName],"Not available",0)</f>
        <v>Uncle Bob's Organic Dried Pears</v>
      </c>
      <c r="F1530">
        <f>_xlfn.XLOOKUP(B1530,products[productID],products[categoryID],"Not found",0)</f>
        <v>7</v>
      </c>
      <c r="G1530" t="str">
        <f>_xlfn.XLOOKUP(F1530,categories[categoryID],categories[categoryName],"not found",0)</f>
        <v>Produce</v>
      </c>
      <c r="H1530" s="4">
        <f>Table8[[#This Row],[Unit_price]]*Table8[[#This Row],[Quantity_sold]]</f>
        <v>600</v>
      </c>
      <c r="I1530" t="str">
        <f>_xlfn.XLOOKUP(Table8[[#This Row],[orderId]],orders[orderID],orders[customerID],"not seen",0)</f>
        <v>OTTIK</v>
      </c>
      <c r="J1530">
        <f>_xlfn.XLOOKUP(Table8[[#This Row],[orderId]],orders[orderID],orders[employeeID],"not found",0)</f>
        <v>6</v>
      </c>
      <c r="K1530" t="str">
        <f>_xlfn.XLOOKUP(Table8[[#This Row],[Employee_id]],employees[employeeID],employees[employeeName],"Not found",0)</f>
        <v>Michael Suyama</v>
      </c>
      <c r="L1530" s="1">
        <f>_xlfn.XLOOKUP(Table8[[#This Row],[orderId]],orders[orderID],orders[orderDate],"not found",0)</f>
        <v>42019</v>
      </c>
      <c r="M1530" s="1">
        <f>VLOOKUP(Table8[[#This Row],[orderId]],orders[],6,0)</f>
        <v>42027</v>
      </c>
      <c r="N1530">
        <f>Table8[[#This Row],[Shipped date]]-Table8[[#This Row],[order_date]]</f>
        <v>8</v>
      </c>
    </row>
    <row r="1531" spans="1:14" x14ac:dyDescent="0.35">
      <c r="A1531" s="3">
        <v>10833</v>
      </c>
      <c r="B1531" s="12">
        <v>31</v>
      </c>
      <c r="C1531" s="6">
        <v>12.5</v>
      </c>
      <c r="D1531" s="9">
        <v>9</v>
      </c>
      <c r="E1531" s="2" t="str">
        <f>_xlfn.XLOOKUP(B1531,products[productID],products[productName],"Not available",0)</f>
        <v>Gorgonzola Telino</v>
      </c>
      <c r="F1531">
        <f>_xlfn.XLOOKUP(B1531,products[productID],products[categoryID],"Not found",0)</f>
        <v>4</v>
      </c>
      <c r="G1531" t="str">
        <f>_xlfn.XLOOKUP(F1531,categories[categoryID],categories[categoryName],"not found",0)</f>
        <v>Dairy Products</v>
      </c>
      <c r="H1531" s="4">
        <f>Table8[[#This Row],[Unit_price]]*Table8[[#This Row],[Quantity_sold]]</f>
        <v>112.5</v>
      </c>
      <c r="I1531" t="str">
        <f>_xlfn.XLOOKUP(Table8[[#This Row],[orderId]],orders[orderID],orders[customerID],"not seen",0)</f>
        <v>OTTIK</v>
      </c>
      <c r="J1531">
        <f>_xlfn.XLOOKUP(Table8[[#This Row],[orderId]],orders[orderID],orders[employeeID],"not found",0)</f>
        <v>6</v>
      </c>
      <c r="K1531" t="str">
        <f>_xlfn.XLOOKUP(Table8[[#This Row],[Employee_id]],employees[employeeID],employees[employeeName],"Not found",0)</f>
        <v>Michael Suyama</v>
      </c>
      <c r="L1531" s="1">
        <f>_xlfn.XLOOKUP(Table8[[#This Row],[orderId]],orders[orderID],orders[orderDate],"not found",0)</f>
        <v>42019</v>
      </c>
      <c r="M1531" s="1">
        <f>VLOOKUP(Table8[[#This Row],[orderId]],orders[],6,0)</f>
        <v>42027</v>
      </c>
      <c r="N1531">
        <f>Table8[[#This Row],[Shipped date]]-Table8[[#This Row],[order_date]]</f>
        <v>8</v>
      </c>
    </row>
    <row r="1532" spans="1:14" x14ac:dyDescent="0.35">
      <c r="A1532" s="2">
        <v>10833</v>
      </c>
      <c r="B1532" s="11">
        <v>53</v>
      </c>
      <c r="C1532" s="5">
        <v>32.799999999999997</v>
      </c>
      <c r="D1532" s="8">
        <v>9</v>
      </c>
      <c r="E1532" s="2" t="str">
        <f>_xlfn.XLOOKUP(B1532,products[productID],products[productName],"Not available",0)</f>
        <v>Perth Pasties</v>
      </c>
      <c r="F1532">
        <f>_xlfn.XLOOKUP(B1532,products[productID],products[categoryID],"Not found",0)</f>
        <v>6</v>
      </c>
      <c r="G1532" t="str">
        <f>_xlfn.XLOOKUP(F1532,categories[categoryID],categories[categoryName],"not found",0)</f>
        <v>Meat &amp; Poultry</v>
      </c>
      <c r="H1532" s="4">
        <f>Table8[[#This Row],[Unit_price]]*Table8[[#This Row],[Quantity_sold]]</f>
        <v>295.2</v>
      </c>
      <c r="I1532" t="str">
        <f>_xlfn.XLOOKUP(Table8[[#This Row],[orderId]],orders[orderID],orders[customerID],"not seen",0)</f>
        <v>OTTIK</v>
      </c>
      <c r="J1532">
        <f>_xlfn.XLOOKUP(Table8[[#This Row],[orderId]],orders[orderID],orders[employeeID],"not found",0)</f>
        <v>6</v>
      </c>
      <c r="K1532" t="str">
        <f>_xlfn.XLOOKUP(Table8[[#This Row],[Employee_id]],employees[employeeID],employees[employeeName],"Not found",0)</f>
        <v>Michael Suyama</v>
      </c>
      <c r="L1532" s="1">
        <f>_xlfn.XLOOKUP(Table8[[#This Row],[orderId]],orders[orderID],orders[orderDate],"not found",0)</f>
        <v>42019</v>
      </c>
      <c r="M1532" s="1">
        <f>VLOOKUP(Table8[[#This Row],[orderId]],orders[],6,0)</f>
        <v>42027</v>
      </c>
      <c r="N1532">
        <f>Table8[[#This Row],[Shipped date]]-Table8[[#This Row],[order_date]]</f>
        <v>8</v>
      </c>
    </row>
    <row r="1533" spans="1:14" x14ac:dyDescent="0.35">
      <c r="A1533" s="3">
        <v>10834</v>
      </c>
      <c r="B1533" s="12">
        <v>29</v>
      </c>
      <c r="C1533" s="6">
        <v>123.79</v>
      </c>
      <c r="D1533" s="9">
        <v>8</v>
      </c>
      <c r="E1533" s="2" t="str">
        <f>_xlfn.XLOOKUP(B1533,products[productID],products[productName],"Not available",0)</f>
        <v>Thüringer Rostbratwurst</v>
      </c>
      <c r="F1533">
        <f>_xlfn.XLOOKUP(B1533,products[productID],products[categoryID],"Not found",0)</f>
        <v>6</v>
      </c>
      <c r="G1533" t="str">
        <f>_xlfn.XLOOKUP(F1533,categories[categoryID],categories[categoryName],"not found",0)</f>
        <v>Meat &amp; Poultry</v>
      </c>
      <c r="H1533" s="4">
        <f>Table8[[#This Row],[Unit_price]]*Table8[[#This Row],[Quantity_sold]]</f>
        <v>990.32</v>
      </c>
      <c r="I1533" t="str">
        <f>_xlfn.XLOOKUP(Table8[[#This Row],[orderId]],orders[orderID],orders[customerID],"not seen",0)</f>
        <v>TRADH</v>
      </c>
      <c r="J1533">
        <f>_xlfn.XLOOKUP(Table8[[#This Row],[orderId]],orders[orderID],orders[employeeID],"not found",0)</f>
        <v>1</v>
      </c>
      <c r="K1533" t="str">
        <f>_xlfn.XLOOKUP(Table8[[#This Row],[Employee_id]],employees[employeeID],employees[employeeName],"Not found",0)</f>
        <v>Nancy Davolio</v>
      </c>
      <c r="L1533" s="1">
        <f>_xlfn.XLOOKUP(Table8[[#This Row],[orderId]],orders[orderID],orders[orderDate],"not found",0)</f>
        <v>42019</v>
      </c>
      <c r="M1533" s="1">
        <f>VLOOKUP(Table8[[#This Row],[orderId]],orders[],6,0)</f>
        <v>42023</v>
      </c>
      <c r="N1533">
        <f>Table8[[#This Row],[Shipped date]]-Table8[[#This Row],[order_date]]</f>
        <v>4</v>
      </c>
    </row>
    <row r="1534" spans="1:14" x14ac:dyDescent="0.35">
      <c r="A1534" s="2">
        <v>10834</v>
      </c>
      <c r="B1534" s="11">
        <v>30</v>
      </c>
      <c r="C1534" s="5">
        <v>25.89</v>
      </c>
      <c r="D1534" s="8">
        <v>20</v>
      </c>
      <c r="E1534" s="2" t="str">
        <f>_xlfn.XLOOKUP(B1534,products[productID],products[productName],"Not available",0)</f>
        <v>Nord-Ost Matjeshering</v>
      </c>
      <c r="F1534">
        <f>_xlfn.XLOOKUP(B1534,products[productID],products[categoryID],"Not found",0)</f>
        <v>8</v>
      </c>
      <c r="G1534" t="str">
        <f>_xlfn.XLOOKUP(F1534,categories[categoryID],categories[categoryName],"not found",0)</f>
        <v>Seafood</v>
      </c>
      <c r="H1534" s="4">
        <f>Table8[[#This Row],[Unit_price]]*Table8[[#This Row],[Quantity_sold]]</f>
        <v>517.79999999999995</v>
      </c>
      <c r="I1534" t="str">
        <f>_xlfn.XLOOKUP(Table8[[#This Row],[orderId]],orders[orderID],orders[customerID],"not seen",0)</f>
        <v>TRADH</v>
      </c>
      <c r="J1534">
        <f>_xlfn.XLOOKUP(Table8[[#This Row],[orderId]],orders[orderID],orders[employeeID],"not found",0)</f>
        <v>1</v>
      </c>
      <c r="K1534" t="str">
        <f>_xlfn.XLOOKUP(Table8[[#This Row],[Employee_id]],employees[employeeID],employees[employeeName],"Not found",0)</f>
        <v>Nancy Davolio</v>
      </c>
      <c r="L1534" s="1">
        <f>_xlfn.XLOOKUP(Table8[[#This Row],[orderId]],orders[orderID],orders[orderDate],"not found",0)</f>
        <v>42019</v>
      </c>
      <c r="M1534" s="1">
        <f>VLOOKUP(Table8[[#This Row],[orderId]],orders[],6,0)</f>
        <v>42023</v>
      </c>
      <c r="N1534">
        <f>Table8[[#This Row],[Shipped date]]-Table8[[#This Row],[order_date]]</f>
        <v>4</v>
      </c>
    </row>
    <row r="1535" spans="1:14" x14ac:dyDescent="0.35">
      <c r="A1535" s="3">
        <v>10835</v>
      </c>
      <c r="B1535" s="12">
        <v>59</v>
      </c>
      <c r="C1535" s="6">
        <v>55</v>
      </c>
      <c r="D1535" s="9">
        <v>15</v>
      </c>
      <c r="E1535" s="2" t="str">
        <f>_xlfn.XLOOKUP(B1535,products[productID],products[productName],"Not available",0)</f>
        <v>Raclette Courdavault</v>
      </c>
      <c r="F1535">
        <f>_xlfn.XLOOKUP(B1535,products[productID],products[categoryID],"Not found",0)</f>
        <v>4</v>
      </c>
      <c r="G1535" t="str">
        <f>_xlfn.XLOOKUP(F1535,categories[categoryID],categories[categoryName],"not found",0)</f>
        <v>Dairy Products</v>
      </c>
      <c r="H1535" s="4">
        <f>Table8[[#This Row],[Unit_price]]*Table8[[#This Row],[Quantity_sold]]</f>
        <v>825</v>
      </c>
      <c r="I1535" t="str">
        <f>_xlfn.XLOOKUP(Table8[[#This Row],[orderId]],orders[orderID],orders[customerID],"not seen",0)</f>
        <v>ALFKI</v>
      </c>
      <c r="J1535">
        <f>_xlfn.XLOOKUP(Table8[[#This Row],[orderId]],orders[orderID],orders[employeeID],"not found",0)</f>
        <v>1</v>
      </c>
      <c r="K1535" t="str">
        <f>_xlfn.XLOOKUP(Table8[[#This Row],[Employee_id]],employees[employeeID],employees[employeeName],"Not found",0)</f>
        <v>Nancy Davolio</v>
      </c>
      <c r="L1535" s="1">
        <f>_xlfn.XLOOKUP(Table8[[#This Row],[orderId]],orders[orderID],orders[orderDate],"not found",0)</f>
        <v>42019</v>
      </c>
      <c r="M1535" s="1">
        <f>VLOOKUP(Table8[[#This Row],[orderId]],orders[],6,0)</f>
        <v>42025</v>
      </c>
      <c r="N1535">
        <f>Table8[[#This Row],[Shipped date]]-Table8[[#This Row],[order_date]]</f>
        <v>6</v>
      </c>
    </row>
    <row r="1536" spans="1:14" x14ac:dyDescent="0.35">
      <c r="A1536" s="2">
        <v>10835</v>
      </c>
      <c r="B1536" s="11">
        <v>77</v>
      </c>
      <c r="C1536" s="5">
        <v>13</v>
      </c>
      <c r="D1536" s="8">
        <v>2</v>
      </c>
      <c r="E1536" s="2" t="str">
        <f>_xlfn.XLOOKUP(B1536,products[productID],products[productName],"Not available",0)</f>
        <v>Original Frankfurter Grüne Soße</v>
      </c>
      <c r="F1536">
        <f>_xlfn.XLOOKUP(B1536,products[productID],products[categoryID],"Not found",0)</f>
        <v>2</v>
      </c>
      <c r="G1536" t="str">
        <f>_xlfn.XLOOKUP(F1536,categories[categoryID],categories[categoryName],"not found",0)</f>
        <v>Condiments</v>
      </c>
      <c r="H1536" s="4">
        <f>Table8[[#This Row],[Unit_price]]*Table8[[#This Row],[Quantity_sold]]</f>
        <v>26</v>
      </c>
      <c r="I1536" t="str">
        <f>_xlfn.XLOOKUP(Table8[[#This Row],[orderId]],orders[orderID],orders[customerID],"not seen",0)</f>
        <v>ALFKI</v>
      </c>
      <c r="J1536">
        <f>_xlfn.XLOOKUP(Table8[[#This Row],[orderId]],orders[orderID],orders[employeeID],"not found",0)</f>
        <v>1</v>
      </c>
      <c r="K1536" t="str">
        <f>_xlfn.XLOOKUP(Table8[[#This Row],[Employee_id]],employees[employeeID],employees[employeeName],"Not found",0)</f>
        <v>Nancy Davolio</v>
      </c>
      <c r="L1536" s="1">
        <f>_xlfn.XLOOKUP(Table8[[#This Row],[orderId]],orders[orderID],orders[orderDate],"not found",0)</f>
        <v>42019</v>
      </c>
      <c r="M1536" s="1">
        <f>VLOOKUP(Table8[[#This Row],[orderId]],orders[],6,0)</f>
        <v>42025</v>
      </c>
      <c r="N1536">
        <f>Table8[[#This Row],[Shipped date]]-Table8[[#This Row],[order_date]]</f>
        <v>6</v>
      </c>
    </row>
    <row r="1537" spans="1:14" x14ac:dyDescent="0.35">
      <c r="A1537" s="3">
        <v>10836</v>
      </c>
      <c r="B1537" s="12">
        <v>22</v>
      </c>
      <c r="C1537" s="6">
        <v>21</v>
      </c>
      <c r="D1537" s="9">
        <v>52</v>
      </c>
      <c r="E1537" s="2" t="str">
        <f>_xlfn.XLOOKUP(B1537,products[productID],products[productName],"Not available",0)</f>
        <v>Gustaf's Knackebröd</v>
      </c>
      <c r="F1537">
        <f>_xlfn.XLOOKUP(B1537,products[productID],products[categoryID],"Not found",0)</f>
        <v>5</v>
      </c>
      <c r="G1537" t="str">
        <f>_xlfn.XLOOKUP(F1537,categories[categoryID],categories[categoryName],"not found",0)</f>
        <v>Grains &amp; Cereals</v>
      </c>
      <c r="H1537" s="4">
        <f>Table8[[#This Row],[Unit_price]]*Table8[[#This Row],[Quantity_sold]]</f>
        <v>1092</v>
      </c>
      <c r="I1537" t="str">
        <f>_xlfn.XLOOKUP(Table8[[#This Row],[orderId]],orders[orderID],orders[customerID],"not seen",0)</f>
        <v>ERNSH</v>
      </c>
      <c r="J1537">
        <f>_xlfn.XLOOKUP(Table8[[#This Row],[orderId]],orders[orderID],orders[employeeID],"not found",0)</f>
        <v>7</v>
      </c>
      <c r="K1537" t="str">
        <f>_xlfn.XLOOKUP(Table8[[#This Row],[Employee_id]],employees[employeeID],employees[employeeName],"Not found",0)</f>
        <v>Robert King</v>
      </c>
      <c r="L1537" s="1">
        <f>_xlfn.XLOOKUP(Table8[[#This Row],[orderId]],orders[orderID],orders[orderDate],"not found",0)</f>
        <v>42020</v>
      </c>
      <c r="M1537" s="1">
        <f>VLOOKUP(Table8[[#This Row],[orderId]],orders[],6,0)</f>
        <v>42025</v>
      </c>
      <c r="N1537">
        <f>Table8[[#This Row],[Shipped date]]-Table8[[#This Row],[order_date]]</f>
        <v>5</v>
      </c>
    </row>
    <row r="1538" spans="1:14" x14ac:dyDescent="0.35">
      <c r="A1538" s="2">
        <v>10836</v>
      </c>
      <c r="B1538" s="11">
        <v>35</v>
      </c>
      <c r="C1538" s="5">
        <v>18</v>
      </c>
      <c r="D1538" s="8">
        <v>6</v>
      </c>
      <c r="E1538" s="2" t="str">
        <f>_xlfn.XLOOKUP(B1538,products[productID],products[productName],"Not available",0)</f>
        <v>Steeleye Stout</v>
      </c>
      <c r="F1538">
        <f>_xlfn.XLOOKUP(B1538,products[productID],products[categoryID],"Not found",0)</f>
        <v>1</v>
      </c>
      <c r="G1538" t="str">
        <f>_xlfn.XLOOKUP(F1538,categories[categoryID],categories[categoryName],"not found",0)</f>
        <v>Beverages</v>
      </c>
      <c r="H1538" s="4">
        <f>Table8[[#This Row],[Unit_price]]*Table8[[#This Row],[Quantity_sold]]</f>
        <v>108</v>
      </c>
      <c r="I1538" t="str">
        <f>_xlfn.XLOOKUP(Table8[[#This Row],[orderId]],orders[orderID],orders[customerID],"not seen",0)</f>
        <v>ERNSH</v>
      </c>
      <c r="J1538">
        <f>_xlfn.XLOOKUP(Table8[[#This Row],[orderId]],orders[orderID],orders[employeeID],"not found",0)</f>
        <v>7</v>
      </c>
      <c r="K1538" t="str">
        <f>_xlfn.XLOOKUP(Table8[[#This Row],[Employee_id]],employees[employeeID],employees[employeeName],"Not found",0)</f>
        <v>Robert King</v>
      </c>
      <c r="L1538" s="1">
        <f>_xlfn.XLOOKUP(Table8[[#This Row],[orderId]],orders[orderID],orders[orderDate],"not found",0)</f>
        <v>42020</v>
      </c>
      <c r="M1538" s="1">
        <f>VLOOKUP(Table8[[#This Row],[orderId]],orders[],6,0)</f>
        <v>42025</v>
      </c>
      <c r="N1538">
        <f>Table8[[#This Row],[Shipped date]]-Table8[[#This Row],[order_date]]</f>
        <v>5</v>
      </c>
    </row>
    <row r="1539" spans="1:14" x14ac:dyDescent="0.35">
      <c r="A1539" s="3">
        <v>10836</v>
      </c>
      <c r="B1539" s="12">
        <v>57</v>
      </c>
      <c r="C1539" s="6">
        <v>19.5</v>
      </c>
      <c r="D1539" s="9">
        <v>24</v>
      </c>
      <c r="E1539" s="2" t="str">
        <f>_xlfn.XLOOKUP(B1539,products[productID],products[productName],"Not available",0)</f>
        <v>Ravioli Angelo</v>
      </c>
      <c r="F1539">
        <f>_xlfn.XLOOKUP(B1539,products[productID],products[categoryID],"Not found",0)</f>
        <v>5</v>
      </c>
      <c r="G1539" t="str">
        <f>_xlfn.XLOOKUP(F1539,categories[categoryID],categories[categoryName],"not found",0)</f>
        <v>Grains &amp; Cereals</v>
      </c>
      <c r="H1539" s="4">
        <f>Table8[[#This Row],[Unit_price]]*Table8[[#This Row],[Quantity_sold]]</f>
        <v>468</v>
      </c>
      <c r="I1539" t="str">
        <f>_xlfn.XLOOKUP(Table8[[#This Row],[orderId]],orders[orderID],orders[customerID],"not seen",0)</f>
        <v>ERNSH</v>
      </c>
      <c r="J1539">
        <f>_xlfn.XLOOKUP(Table8[[#This Row],[orderId]],orders[orderID],orders[employeeID],"not found",0)</f>
        <v>7</v>
      </c>
      <c r="K1539" t="str">
        <f>_xlfn.XLOOKUP(Table8[[#This Row],[Employee_id]],employees[employeeID],employees[employeeName],"Not found",0)</f>
        <v>Robert King</v>
      </c>
      <c r="L1539" s="1">
        <f>_xlfn.XLOOKUP(Table8[[#This Row],[orderId]],orders[orderID],orders[orderDate],"not found",0)</f>
        <v>42020</v>
      </c>
      <c r="M1539" s="1">
        <f>VLOOKUP(Table8[[#This Row],[orderId]],orders[],6,0)</f>
        <v>42025</v>
      </c>
      <c r="N1539">
        <f>Table8[[#This Row],[Shipped date]]-Table8[[#This Row],[order_date]]</f>
        <v>5</v>
      </c>
    </row>
    <row r="1540" spans="1:14" x14ac:dyDescent="0.35">
      <c r="A1540" s="2">
        <v>10836</v>
      </c>
      <c r="B1540" s="11">
        <v>60</v>
      </c>
      <c r="C1540" s="5">
        <v>34</v>
      </c>
      <c r="D1540" s="8">
        <v>60</v>
      </c>
      <c r="E1540" s="2" t="str">
        <f>_xlfn.XLOOKUP(B1540,products[productID],products[productName],"Not available",0)</f>
        <v>Camembert Pierrot</v>
      </c>
      <c r="F1540">
        <f>_xlfn.XLOOKUP(B1540,products[productID],products[categoryID],"Not found",0)</f>
        <v>4</v>
      </c>
      <c r="G1540" t="str">
        <f>_xlfn.XLOOKUP(F1540,categories[categoryID],categories[categoryName],"not found",0)</f>
        <v>Dairy Products</v>
      </c>
      <c r="H1540" s="4">
        <f>Table8[[#This Row],[Unit_price]]*Table8[[#This Row],[Quantity_sold]]</f>
        <v>2040</v>
      </c>
      <c r="I1540" t="str">
        <f>_xlfn.XLOOKUP(Table8[[#This Row],[orderId]],orders[orderID],orders[customerID],"not seen",0)</f>
        <v>ERNSH</v>
      </c>
      <c r="J1540">
        <f>_xlfn.XLOOKUP(Table8[[#This Row],[orderId]],orders[orderID],orders[employeeID],"not found",0)</f>
        <v>7</v>
      </c>
      <c r="K1540" t="str">
        <f>_xlfn.XLOOKUP(Table8[[#This Row],[Employee_id]],employees[employeeID],employees[employeeName],"Not found",0)</f>
        <v>Robert King</v>
      </c>
      <c r="L1540" s="1">
        <f>_xlfn.XLOOKUP(Table8[[#This Row],[orderId]],orders[orderID],orders[orderDate],"not found",0)</f>
        <v>42020</v>
      </c>
      <c r="M1540" s="1">
        <f>VLOOKUP(Table8[[#This Row],[orderId]],orders[],6,0)</f>
        <v>42025</v>
      </c>
      <c r="N1540">
        <f>Table8[[#This Row],[Shipped date]]-Table8[[#This Row],[order_date]]</f>
        <v>5</v>
      </c>
    </row>
    <row r="1541" spans="1:14" x14ac:dyDescent="0.35">
      <c r="A1541" s="3">
        <v>10836</v>
      </c>
      <c r="B1541" s="12">
        <v>64</v>
      </c>
      <c r="C1541" s="6">
        <v>33.25</v>
      </c>
      <c r="D1541" s="9">
        <v>30</v>
      </c>
      <c r="E1541" s="2" t="str">
        <f>_xlfn.XLOOKUP(B1541,products[productID],products[productName],"Not available",0)</f>
        <v>Wimmers gute Semmelknödel</v>
      </c>
      <c r="F1541">
        <f>_xlfn.XLOOKUP(B1541,products[productID],products[categoryID],"Not found",0)</f>
        <v>5</v>
      </c>
      <c r="G1541" t="str">
        <f>_xlfn.XLOOKUP(F1541,categories[categoryID],categories[categoryName],"not found",0)</f>
        <v>Grains &amp; Cereals</v>
      </c>
      <c r="H1541" s="4">
        <f>Table8[[#This Row],[Unit_price]]*Table8[[#This Row],[Quantity_sold]]</f>
        <v>997.5</v>
      </c>
      <c r="I1541" t="str">
        <f>_xlfn.XLOOKUP(Table8[[#This Row],[orderId]],orders[orderID],orders[customerID],"not seen",0)</f>
        <v>ERNSH</v>
      </c>
      <c r="J1541">
        <f>_xlfn.XLOOKUP(Table8[[#This Row],[orderId]],orders[orderID],orders[employeeID],"not found",0)</f>
        <v>7</v>
      </c>
      <c r="K1541" t="str">
        <f>_xlfn.XLOOKUP(Table8[[#This Row],[Employee_id]],employees[employeeID],employees[employeeName],"Not found",0)</f>
        <v>Robert King</v>
      </c>
      <c r="L1541" s="1">
        <f>_xlfn.XLOOKUP(Table8[[#This Row],[orderId]],orders[orderID],orders[orderDate],"not found",0)</f>
        <v>42020</v>
      </c>
      <c r="M1541" s="1">
        <f>VLOOKUP(Table8[[#This Row],[orderId]],orders[],6,0)</f>
        <v>42025</v>
      </c>
      <c r="N1541">
        <f>Table8[[#This Row],[Shipped date]]-Table8[[#This Row],[order_date]]</f>
        <v>5</v>
      </c>
    </row>
    <row r="1542" spans="1:14" x14ac:dyDescent="0.35">
      <c r="A1542" s="2">
        <v>10837</v>
      </c>
      <c r="B1542" s="11">
        <v>13</v>
      </c>
      <c r="C1542" s="5">
        <v>6</v>
      </c>
      <c r="D1542" s="8">
        <v>6</v>
      </c>
      <c r="E1542" s="2" t="str">
        <f>_xlfn.XLOOKUP(B1542,products[productID],products[productName],"Not available",0)</f>
        <v>Konbu</v>
      </c>
      <c r="F1542">
        <f>_xlfn.XLOOKUP(B1542,products[productID],products[categoryID],"Not found",0)</f>
        <v>8</v>
      </c>
      <c r="G1542" t="str">
        <f>_xlfn.XLOOKUP(F1542,categories[categoryID],categories[categoryName],"not found",0)</f>
        <v>Seafood</v>
      </c>
      <c r="H1542" s="4">
        <f>Table8[[#This Row],[Unit_price]]*Table8[[#This Row],[Quantity_sold]]</f>
        <v>36</v>
      </c>
      <c r="I1542" t="str">
        <f>_xlfn.XLOOKUP(Table8[[#This Row],[orderId]],orders[orderID],orders[customerID],"not seen",0)</f>
        <v>BERGS</v>
      </c>
      <c r="J1542">
        <f>_xlfn.XLOOKUP(Table8[[#This Row],[orderId]],orders[orderID],orders[employeeID],"not found",0)</f>
        <v>9</v>
      </c>
      <c r="K1542" t="str">
        <f>_xlfn.XLOOKUP(Table8[[#This Row],[Employee_id]],employees[employeeID],employees[employeeName],"Not found",0)</f>
        <v>Anne Dodsworth</v>
      </c>
      <c r="L1542" s="1">
        <f>_xlfn.XLOOKUP(Table8[[#This Row],[orderId]],orders[orderID],orders[orderDate],"not found",0)</f>
        <v>42020</v>
      </c>
      <c r="M1542" s="1">
        <f>VLOOKUP(Table8[[#This Row],[orderId]],orders[],6,0)</f>
        <v>42027</v>
      </c>
      <c r="N1542">
        <f>Table8[[#This Row],[Shipped date]]-Table8[[#This Row],[order_date]]</f>
        <v>7</v>
      </c>
    </row>
    <row r="1543" spans="1:14" x14ac:dyDescent="0.35">
      <c r="A1543" s="3">
        <v>10837</v>
      </c>
      <c r="B1543" s="12">
        <v>40</v>
      </c>
      <c r="C1543" s="6">
        <v>18.399999999999999</v>
      </c>
      <c r="D1543" s="9">
        <v>25</v>
      </c>
      <c r="E1543" s="2" t="str">
        <f>_xlfn.XLOOKUP(B1543,products[productID],products[productName],"Not available",0)</f>
        <v>Boston Crab Meat</v>
      </c>
      <c r="F1543">
        <f>_xlfn.XLOOKUP(B1543,products[productID],products[categoryID],"Not found",0)</f>
        <v>8</v>
      </c>
      <c r="G1543" t="str">
        <f>_xlfn.XLOOKUP(F1543,categories[categoryID],categories[categoryName],"not found",0)</f>
        <v>Seafood</v>
      </c>
      <c r="H1543" s="4">
        <f>Table8[[#This Row],[Unit_price]]*Table8[[#This Row],[Quantity_sold]]</f>
        <v>459.99999999999994</v>
      </c>
      <c r="I1543" t="str">
        <f>_xlfn.XLOOKUP(Table8[[#This Row],[orderId]],orders[orderID],orders[customerID],"not seen",0)</f>
        <v>BERGS</v>
      </c>
      <c r="J1543">
        <f>_xlfn.XLOOKUP(Table8[[#This Row],[orderId]],orders[orderID],orders[employeeID],"not found",0)</f>
        <v>9</v>
      </c>
      <c r="K1543" t="str">
        <f>_xlfn.XLOOKUP(Table8[[#This Row],[Employee_id]],employees[employeeID],employees[employeeName],"Not found",0)</f>
        <v>Anne Dodsworth</v>
      </c>
      <c r="L1543" s="1">
        <f>_xlfn.XLOOKUP(Table8[[#This Row],[orderId]],orders[orderID],orders[orderDate],"not found",0)</f>
        <v>42020</v>
      </c>
      <c r="M1543" s="1">
        <f>VLOOKUP(Table8[[#This Row],[orderId]],orders[],6,0)</f>
        <v>42027</v>
      </c>
      <c r="N1543">
        <f>Table8[[#This Row],[Shipped date]]-Table8[[#This Row],[order_date]]</f>
        <v>7</v>
      </c>
    </row>
    <row r="1544" spans="1:14" x14ac:dyDescent="0.35">
      <c r="A1544" s="2">
        <v>10837</v>
      </c>
      <c r="B1544" s="11">
        <v>47</v>
      </c>
      <c r="C1544" s="5">
        <v>9.5</v>
      </c>
      <c r="D1544" s="8">
        <v>40</v>
      </c>
      <c r="E1544" s="2" t="str">
        <f>_xlfn.XLOOKUP(B1544,products[productID],products[productName],"Not available",0)</f>
        <v>Zaanse koeken</v>
      </c>
      <c r="F1544">
        <f>_xlfn.XLOOKUP(B1544,products[productID],products[categoryID],"Not found",0)</f>
        <v>3</v>
      </c>
      <c r="G1544" t="str">
        <f>_xlfn.XLOOKUP(F1544,categories[categoryID],categories[categoryName],"not found",0)</f>
        <v>Confections</v>
      </c>
      <c r="H1544" s="4">
        <f>Table8[[#This Row],[Unit_price]]*Table8[[#This Row],[Quantity_sold]]</f>
        <v>380</v>
      </c>
      <c r="I1544" t="str">
        <f>_xlfn.XLOOKUP(Table8[[#This Row],[orderId]],orders[orderID],orders[customerID],"not seen",0)</f>
        <v>BERGS</v>
      </c>
      <c r="J1544">
        <f>_xlfn.XLOOKUP(Table8[[#This Row],[orderId]],orders[orderID],orders[employeeID],"not found",0)</f>
        <v>9</v>
      </c>
      <c r="K1544" t="str">
        <f>_xlfn.XLOOKUP(Table8[[#This Row],[Employee_id]],employees[employeeID],employees[employeeName],"Not found",0)</f>
        <v>Anne Dodsworth</v>
      </c>
      <c r="L1544" s="1">
        <f>_xlfn.XLOOKUP(Table8[[#This Row],[orderId]],orders[orderID],orders[orderDate],"not found",0)</f>
        <v>42020</v>
      </c>
      <c r="M1544" s="1">
        <f>VLOOKUP(Table8[[#This Row],[orderId]],orders[],6,0)</f>
        <v>42027</v>
      </c>
      <c r="N1544">
        <f>Table8[[#This Row],[Shipped date]]-Table8[[#This Row],[order_date]]</f>
        <v>7</v>
      </c>
    </row>
    <row r="1545" spans="1:14" x14ac:dyDescent="0.35">
      <c r="A1545" s="3">
        <v>10837</v>
      </c>
      <c r="B1545" s="12">
        <v>76</v>
      </c>
      <c r="C1545" s="6">
        <v>18</v>
      </c>
      <c r="D1545" s="9">
        <v>21</v>
      </c>
      <c r="E1545" s="2" t="str">
        <f>_xlfn.XLOOKUP(B1545,products[productID],products[productName],"Not available",0)</f>
        <v>Lakkaliköri</v>
      </c>
      <c r="F1545">
        <f>_xlfn.XLOOKUP(B1545,products[productID],products[categoryID],"Not found",0)</f>
        <v>1</v>
      </c>
      <c r="G1545" t="str">
        <f>_xlfn.XLOOKUP(F1545,categories[categoryID],categories[categoryName],"not found",0)</f>
        <v>Beverages</v>
      </c>
      <c r="H1545" s="4">
        <f>Table8[[#This Row],[Unit_price]]*Table8[[#This Row],[Quantity_sold]]</f>
        <v>378</v>
      </c>
      <c r="I1545" t="str">
        <f>_xlfn.XLOOKUP(Table8[[#This Row],[orderId]],orders[orderID],orders[customerID],"not seen",0)</f>
        <v>BERGS</v>
      </c>
      <c r="J1545">
        <f>_xlfn.XLOOKUP(Table8[[#This Row],[orderId]],orders[orderID],orders[employeeID],"not found",0)</f>
        <v>9</v>
      </c>
      <c r="K1545" t="str">
        <f>_xlfn.XLOOKUP(Table8[[#This Row],[Employee_id]],employees[employeeID],employees[employeeName],"Not found",0)</f>
        <v>Anne Dodsworth</v>
      </c>
      <c r="L1545" s="1">
        <f>_xlfn.XLOOKUP(Table8[[#This Row],[orderId]],orders[orderID],orders[orderDate],"not found",0)</f>
        <v>42020</v>
      </c>
      <c r="M1545" s="1">
        <f>VLOOKUP(Table8[[#This Row],[orderId]],orders[],6,0)</f>
        <v>42027</v>
      </c>
      <c r="N1545">
        <f>Table8[[#This Row],[Shipped date]]-Table8[[#This Row],[order_date]]</f>
        <v>7</v>
      </c>
    </row>
    <row r="1546" spans="1:14" x14ac:dyDescent="0.35">
      <c r="A1546" s="2">
        <v>10838</v>
      </c>
      <c r="B1546" s="11">
        <v>1</v>
      </c>
      <c r="C1546" s="5">
        <v>18</v>
      </c>
      <c r="D1546" s="8">
        <v>4</v>
      </c>
      <c r="E1546" s="2" t="str">
        <f>_xlfn.XLOOKUP(B1546,products[productID],products[productName],"Not available",0)</f>
        <v>Chai</v>
      </c>
      <c r="F1546">
        <f>_xlfn.XLOOKUP(B1546,products[productID],products[categoryID],"Not found",0)</f>
        <v>1</v>
      </c>
      <c r="G1546" t="str">
        <f>_xlfn.XLOOKUP(F1546,categories[categoryID],categories[categoryName],"not found",0)</f>
        <v>Beverages</v>
      </c>
      <c r="H1546" s="4">
        <f>Table8[[#This Row],[Unit_price]]*Table8[[#This Row],[Quantity_sold]]</f>
        <v>72</v>
      </c>
      <c r="I1546" t="str">
        <f>_xlfn.XLOOKUP(Table8[[#This Row],[orderId]],orders[orderID],orders[customerID],"not seen",0)</f>
        <v>LINOD</v>
      </c>
      <c r="J1546">
        <f>_xlfn.XLOOKUP(Table8[[#This Row],[orderId]],orders[orderID],orders[employeeID],"not found",0)</f>
        <v>3</v>
      </c>
      <c r="K1546" t="str">
        <f>_xlfn.XLOOKUP(Table8[[#This Row],[Employee_id]],employees[employeeID],employees[employeeName],"Not found",0)</f>
        <v>Janet Leverling</v>
      </c>
      <c r="L1546" s="1">
        <f>_xlfn.XLOOKUP(Table8[[#This Row],[orderId]],orders[orderID],orders[orderDate],"not found",0)</f>
        <v>42023</v>
      </c>
      <c r="M1546" s="1">
        <f>VLOOKUP(Table8[[#This Row],[orderId]],orders[],6,0)</f>
        <v>42027</v>
      </c>
      <c r="N1546">
        <f>Table8[[#This Row],[Shipped date]]-Table8[[#This Row],[order_date]]</f>
        <v>4</v>
      </c>
    </row>
    <row r="1547" spans="1:14" x14ac:dyDescent="0.35">
      <c r="A1547" s="3">
        <v>10838</v>
      </c>
      <c r="B1547" s="12">
        <v>18</v>
      </c>
      <c r="C1547" s="6">
        <v>62.5</v>
      </c>
      <c r="D1547" s="9">
        <v>25</v>
      </c>
      <c r="E1547" s="2" t="str">
        <f>_xlfn.XLOOKUP(B1547,products[productID],products[productName],"Not available",0)</f>
        <v>Carnarvon Tigers</v>
      </c>
      <c r="F1547">
        <f>_xlfn.XLOOKUP(B1547,products[productID],products[categoryID],"Not found",0)</f>
        <v>8</v>
      </c>
      <c r="G1547" t="str">
        <f>_xlfn.XLOOKUP(F1547,categories[categoryID],categories[categoryName],"not found",0)</f>
        <v>Seafood</v>
      </c>
      <c r="H1547" s="4">
        <f>Table8[[#This Row],[Unit_price]]*Table8[[#This Row],[Quantity_sold]]</f>
        <v>1562.5</v>
      </c>
      <c r="I1547" t="str">
        <f>_xlfn.XLOOKUP(Table8[[#This Row],[orderId]],orders[orderID],orders[customerID],"not seen",0)</f>
        <v>LINOD</v>
      </c>
      <c r="J1547">
        <f>_xlfn.XLOOKUP(Table8[[#This Row],[orderId]],orders[orderID],orders[employeeID],"not found",0)</f>
        <v>3</v>
      </c>
      <c r="K1547" t="str">
        <f>_xlfn.XLOOKUP(Table8[[#This Row],[Employee_id]],employees[employeeID],employees[employeeName],"Not found",0)</f>
        <v>Janet Leverling</v>
      </c>
      <c r="L1547" s="1">
        <f>_xlfn.XLOOKUP(Table8[[#This Row],[orderId]],orders[orderID],orders[orderDate],"not found",0)</f>
        <v>42023</v>
      </c>
      <c r="M1547" s="1">
        <f>VLOOKUP(Table8[[#This Row],[orderId]],orders[],6,0)</f>
        <v>42027</v>
      </c>
      <c r="N1547">
        <f>Table8[[#This Row],[Shipped date]]-Table8[[#This Row],[order_date]]</f>
        <v>4</v>
      </c>
    </row>
    <row r="1548" spans="1:14" x14ac:dyDescent="0.35">
      <c r="A1548" s="2">
        <v>10838</v>
      </c>
      <c r="B1548" s="11">
        <v>36</v>
      </c>
      <c r="C1548" s="5">
        <v>19</v>
      </c>
      <c r="D1548" s="8">
        <v>50</v>
      </c>
      <c r="E1548" s="2" t="str">
        <f>_xlfn.XLOOKUP(B1548,products[productID],products[productName],"Not available",0)</f>
        <v>Inlagd Sill</v>
      </c>
      <c r="F1548">
        <f>_xlfn.XLOOKUP(B1548,products[productID],products[categoryID],"Not found",0)</f>
        <v>8</v>
      </c>
      <c r="G1548" t="str">
        <f>_xlfn.XLOOKUP(F1548,categories[categoryID],categories[categoryName],"not found",0)</f>
        <v>Seafood</v>
      </c>
      <c r="H1548" s="4">
        <f>Table8[[#This Row],[Unit_price]]*Table8[[#This Row],[Quantity_sold]]</f>
        <v>950</v>
      </c>
      <c r="I1548" t="str">
        <f>_xlfn.XLOOKUP(Table8[[#This Row],[orderId]],orders[orderID],orders[customerID],"not seen",0)</f>
        <v>LINOD</v>
      </c>
      <c r="J1548">
        <f>_xlfn.XLOOKUP(Table8[[#This Row],[orderId]],orders[orderID],orders[employeeID],"not found",0)</f>
        <v>3</v>
      </c>
      <c r="K1548" t="str">
        <f>_xlfn.XLOOKUP(Table8[[#This Row],[Employee_id]],employees[employeeID],employees[employeeName],"Not found",0)</f>
        <v>Janet Leverling</v>
      </c>
      <c r="L1548" s="1">
        <f>_xlfn.XLOOKUP(Table8[[#This Row],[orderId]],orders[orderID],orders[orderDate],"not found",0)</f>
        <v>42023</v>
      </c>
      <c r="M1548" s="1">
        <f>VLOOKUP(Table8[[#This Row],[orderId]],orders[],6,0)</f>
        <v>42027</v>
      </c>
      <c r="N1548">
        <f>Table8[[#This Row],[Shipped date]]-Table8[[#This Row],[order_date]]</f>
        <v>4</v>
      </c>
    </row>
    <row r="1549" spans="1:14" x14ac:dyDescent="0.35">
      <c r="A1549" s="3">
        <v>10839</v>
      </c>
      <c r="B1549" s="12">
        <v>58</v>
      </c>
      <c r="C1549" s="6">
        <v>13.25</v>
      </c>
      <c r="D1549" s="9">
        <v>30</v>
      </c>
      <c r="E1549" s="2" t="str">
        <f>_xlfn.XLOOKUP(B1549,products[productID],products[productName],"Not available",0)</f>
        <v>Escargots de Bourgogne</v>
      </c>
      <c r="F1549">
        <f>_xlfn.XLOOKUP(B1549,products[productID],products[categoryID],"Not found",0)</f>
        <v>8</v>
      </c>
      <c r="G1549" t="str">
        <f>_xlfn.XLOOKUP(F1549,categories[categoryID],categories[categoryName],"not found",0)</f>
        <v>Seafood</v>
      </c>
      <c r="H1549" s="4">
        <f>Table8[[#This Row],[Unit_price]]*Table8[[#This Row],[Quantity_sold]]</f>
        <v>397.5</v>
      </c>
      <c r="I1549" t="str">
        <f>_xlfn.XLOOKUP(Table8[[#This Row],[orderId]],orders[orderID],orders[customerID],"not seen",0)</f>
        <v>TRADH</v>
      </c>
      <c r="J1549">
        <f>_xlfn.XLOOKUP(Table8[[#This Row],[orderId]],orders[orderID],orders[employeeID],"not found",0)</f>
        <v>3</v>
      </c>
      <c r="K1549" t="str">
        <f>_xlfn.XLOOKUP(Table8[[#This Row],[Employee_id]],employees[employeeID],employees[employeeName],"Not found",0)</f>
        <v>Janet Leverling</v>
      </c>
      <c r="L1549" s="1">
        <f>_xlfn.XLOOKUP(Table8[[#This Row],[orderId]],orders[orderID],orders[orderDate],"not found",0)</f>
        <v>42023</v>
      </c>
      <c r="M1549" s="1">
        <f>VLOOKUP(Table8[[#This Row],[orderId]],orders[],6,0)</f>
        <v>42026</v>
      </c>
      <c r="N1549">
        <f>Table8[[#This Row],[Shipped date]]-Table8[[#This Row],[order_date]]</f>
        <v>3</v>
      </c>
    </row>
    <row r="1550" spans="1:14" x14ac:dyDescent="0.35">
      <c r="A1550" s="2">
        <v>10839</v>
      </c>
      <c r="B1550" s="11">
        <v>72</v>
      </c>
      <c r="C1550" s="5">
        <v>34.799999999999997</v>
      </c>
      <c r="D1550" s="8">
        <v>15</v>
      </c>
      <c r="E1550" s="2" t="str">
        <f>_xlfn.XLOOKUP(B1550,products[productID],products[productName],"Not available",0)</f>
        <v>Mozzarella di Giovanni</v>
      </c>
      <c r="F1550">
        <f>_xlfn.XLOOKUP(B1550,products[productID],products[categoryID],"Not found",0)</f>
        <v>4</v>
      </c>
      <c r="G1550" t="str">
        <f>_xlfn.XLOOKUP(F1550,categories[categoryID],categories[categoryName],"not found",0)</f>
        <v>Dairy Products</v>
      </c>
      <c r="H1550" s="4">
        <f>Table8[[#This Row],[Unit_price]]*Table8[[#This Row],[Quantity_sold]]</f>
        <v>522</v>
      </c>
      <c r="I1550" t="str">
        <f>_xlfn.XLOOKUP(Table8[[#This Row],[orderId]],orders[orderID],orders[customerID],"not seen",0)</f>
        <v>TRADH</v>
      </c>
      <c r="J1550">
        <f>_xlfn.XLOOKUP(Table8[[#This Row],[orderId]],orders[orderID],orders[employeeID],"not found",0)</f>
        <v>3</v>
      </c>
      <c r="K1550" t="str">
        <f>_xlfn.XLOOKUP(Table8[[#This Row],[Employee_id]],employees[employeeID],employees[employeeName],"Not found",0)</f>
        <v>Janet Leverling</v>
      </c>
      <c r="L1550" s="1">
        <f>_xlfn.XLOOKUP(Table8[[#This Row],[orderId]],orders[orderID],orders[orderDate],"not found",0)</f>
        <v>42023</v>
      </c>
      <c r="M1550" s="1">
        <f>VLOOKUP(Table8[[#This Row],[orderId]],orders[],6,0)</f>
        <v>42026</v>
      </c>
      <c r="N1550">
        <f>Table8[[#This Row],[Shipped date]]-Table8[[#This Row],[order_date]]</f>
        <v>3</v>
      </c>
    </row>
    <row r="1551" spans="1:14" x14ac:dyDescent="0.35">
      <c r="A1551" s="3">
        <v>10840</v>
      </c>
      <c r="B1551" s="12">
        <v>25</v>
      </c>
      <c r="C1551" s="6">
        <v>14</v>
      </c>
      <c r="D1551" s="9">
        <v>6</v>
      </c>
      <c r="E1551" s="2" t="str">
        <f>_xlfn.XLOOKUP(B1551,products[productID],products[productName],"Not available",0)</f>
        <v>NuNuCa Nuß-Nougat-Creme</v>
      </c>
      <c r="F1551">
        <f>_xlfn.XLOOKUP(B1551,products[productID],products[categoryID],"Not found",0)</f>
        <v>3</v>
      </c>
      <c r="G1551" t="str">
        <f>_xlfn.XLOOKUP(F1551,categories[categoryID],categories[categoryName],"not found",0)</f>
        <v>Confections</v>
      </c>
      <c r="H1551" s="4">
        <f>Table8[[#This Row],[Unit_price]]*Table8[[#This Row],[Quantity_sold]]</f>
        <v>84</v>
      </c>
      <c r="I1551" t="str">
        <f>_xlfn.XLOOKUP(Table8[[#This Row],[orderId]],orders[orderID],orders[customerID],"not seen",0)</f>
        <v>LINOD</v>
      </c>
      <c r="J1551">
        <f>_xlfn.XLOOKUP(Table8[[#This Row],[orderId]],orders[orderID],orders[employeeID],"not found",0)</f>
        <v>4</v>
      </c>
      <c r="K1551" t="str">
        <f>_xlfn.XLOOKUP(Table8[[#This Row],[Employee_id]],employees[employeeID],employees[employeeName],"Not found",0)</f>
        <v>Margaret Peacock</v>
      </c>
      <c r="L1551" s="1">
        <f>_xlfn.XLOOKUP(Table8[[#This Row],[orderId]],orders[orderID],orders[orderDate],"not found",0)</f>
        <v>42023</v>
      </c>
      <c r="M1551" s="1">
        <f>VLOOKUP(Table8[[#This Row],[orderId]],orders[],6,0)</f>
        <v>42051</v>
      </c>
      <c r="N1551">
        <f>Table8[[#This Row],[Shipped date]]-Table8[[#This Row],[order_date]]</f>
        <v>28</v>
      </c>
    </row>
    <row r="1552" spans="1:14" x14ac:dyDescent="0.35">
      <c r="A1552" s="2">
        <v>10840</v>
      </c>
      <c r="B1552" s="11">
        <v>39</v>
      </c>
      <c r="C1552" s="5">
        <v>18</v>
      </c>
      <c r="D1552" s="8">
        <v>10</v>
      </c>
      <c r="E1552" s="2" t="str">
        <f>_xlfn.XLOOKUP(B1552,products[productID],products[productName],"Not available",0)</f>
        <v>Chartreuse verte</v>
      </c>
      <c r="F1552">
        <f>_xlfn.XLOOKUP(B1552,products[productID],products[categoryID],"Not found",0)</f>
        <v>1</v>
      </c>
      <c r="G1552" t="str">
        <f>_xlfn.XLOOKUP(F1552,categories[categoryID],categories[categoryName],"not found",0)</f>
        <v>Beverages</v>
      </c>
      <c r="H1552" s="4">
        <f>Table8[[#This Row],[Unit_price]]*Table8[[#This Row],[Quantity_sold]]</f>
        <v>180</v>
      </c>
      <c r="I1552" t="str">
        <f>_xlfn.XLOOKUP(Table8[[#This Row],[orderId]],orders[orderID],orders[customerID],"not seen",0)</f>
        <v>LINOD</v>
      </c>
      <c r="J1552">
        <f>_xlfn.XLOOKUP(Table8[[#This Row],[orderId]],orders[orderID],orders[employeeID],"not found",0)</f>
        <v>4</v>
      </c>
      <c r="K1552" t="str">
        <f>_xlfn.XLOOKUP(Table8[[#This Row],[Employee_id]],employees[employeeID],employees[employeeName],"Not found",0)</f>
        <v>Margaret Peacock</v>
      </c>
      <c r="L1552" s="1">
        <f>_xlfn.XLOOKUP(Table8[[#This Row],[orderId]],orders[orderID],orders[orderDate],"not found",0)</f>
        <v>42023</v>
      </c>
      <c r="M1552" s="1">
        <f>VLOOKUP(Table8[[#This Row],[orderId]],orders[],6,0)</f>
        <v>42051</v>
      </c>
      <c r="N1552">
        <f>Table8[[#This Row],[Shipped date]]-Table8[[#This Row],[order_date]]</f>
        <v>28</v>
      </c>
    </row>
    <row r="1553" spans="1:14" x14ac:dyDescent="0.35">
      <c r="A1553" s="3">
        <v>10841</v>
      </c>
      <c r="B1553" s="12">
        <v>10</v>
      </c>
      <c r="C1553" s="6">
        <v>31</v>
      </c>
      <c r="D1553" s="9">
        <v>16</v>
      </c>
      <c r="E1553" s="2" t="str">
        <f>_xlfn.XLOOKUP(B1553,products[productID],products[productName],"Not available",0)</f>
        <v>Ikura</v>
      </c>
      <c r="F1553">
        <f>_xlfn.XLOOKUP(B1553,products[productID],products[categoryID],"Not found",0)</f>
        <v>8</v>
      </c>
      <c r="G1553" t="str">
        <f>_xlfn.XLOOKUP(F1553,categories[categoryID],categories[categoryName],"not found",0)</f>
        <v>Seafood</v>
      </c>
      <c r="H1553" s="4">
        <f>Table8[[#This Row],[Unit_price]]*Table8[[#This Row],[Quantity_sold]]</f>
        <v>496</v>
      </c>
      <c r="I1553" t="str">
        <f>_xlfn.XLOOKUP(Table8[[#This Row],[orderId]],orders[orderID],orders[customerID],"not seen",0)</f>
        <v>SUPRD</v>
      </c>
      <c r="J1553">
        <f>_xlfn.XLOOKUP(Table8[[#This Row],[orderId]],orders[orderID],orders[employeeID],"not found",0)</f>
        <v>5</v>
      </c>
      <c r="K1553" t="str">
        <f>_xlfn.XLOOKUP(Table8[[#This Row],[Employee_id]],employees[employeeID],employees[employeeName],"Not found",0)</f>
        <v>Steven Buchanan</v>
      </c>
      <c r="L1553" s="1">
        <f>_xlfn.XLOOKUP(Table8[[#This Row],[orderId]],orders[orderID],orders[orderDate],"not found",0)</f>
        <v>42024</v>
      </c>
      <c r="M1553" s="1">
        <f>VLOOKUP(Table8[[#This Row],[orderId]],orders[],6,0)</f>
        <v>42033</v>
      </c>
      <c r="N1553">
        <f>Table8[[#This Row],[Shipped date]]-Table8[[#This Row],[order_date]]</f>
        <v>9</v>
      </c>
    </row>
    <row r="1554" spans="1:14" x14ac:dyDescent="0.35">
      <c r="A1554" s="2">
        <v>10841</v>
      </c>
      <c r="B1554" s="11">
        <v>56</v>
      </c>
      <c r="C1554" s="5">
        <v>38</v>
      </c>
      <c r="D1554" s="8">
        <v>30</v>
      </c>
      <c r="E1554" s="2" t="str">
        <f>_xlfn.XLOOKUP(B1554,products[productID],products[productName],"Not available",0)</f>
        <v>Gnocchi di nonna Alice</v>
      </c>
      <c r="F1554">
        <f>_xlfn.XLOOKUP(B1554,products[productID],products[categoryID],"Not found",0)</f>
        <v>5</v>
      </c>
      <c r="G1554" t="str">
        <f>_xlfn.XLOOKUP(F1554,categories[categoryID],categories[categoryName],"not found",0)</f>
        <v>Grains &amp; Cereals</v>
      </c>
      <c r="H1554" s="4">
        <f>Table8[[#This Row],[Unit_price]]*Table8[[#This Row],[Quantity_sold]]</f>
        <v>1140</v>
      </c>
      <c r="I1554" t="str">
        <f>_xlfn.XLOOKUP(Table8[[#This Row],[orderId]],orders[orderID],orders[customerID],"not seen",0)</f>
        <v>SUPRD</v>
      </c>
      <c r="J1554">
        <f>_xlfn.XLOOKUP(Table8[[#This Row],[orderId]],orders[orderID],orders[employeeID],"not found",0)</f>
        <v>5</v>
      </c>
      <c r="K1554" t="str">
        <f>_xlfn.XLOOKUP(Table8[[#This Row],[Employee_id]],employees[employeeID],employees[employeeName],"Not found",0)</f>
        <v>Steven Buchanan</v>
      </c>
      <c r="L1554" s="1">
        <f>_xlfn.XLOOKUP(Table8[[#This Row],[orderId]],orders[orderID],orders[orderDate],"not found",0)</f>
        <v>42024</v>
      </c>
      <c r="M1554" s="1">
        <f>VLOOKUP(Table8[[#This Row],[orderId]],orders[],6,0)</f>
        <v>42033</v>
      </c>
      <c r="N1554">
        <f>Table8[[#This Row],[Shipped date]]-Table8[[#This Row],[order_date]]</f>
        <v>9</v>
      </c>
    </row>
    <row r="1555" spans="1:14" x14ac:dyDescent="0.35">
      <c r="A1555" s="3">
        <v>10841</v>
      </c>
      <c r="B1555" s="12">
        <v>59</v>
      </c>
      <c r="C1555" s="6">
        <v>55</v>
      </c>
      <c r="D1555" s="9">
        <v>50</v>
      </c>
      <c r="E1555" s="2" t="str">
        <f>_xlfn.XLOOKUP(B1555,products[productID],products[productName],"Not available",0)</f>
        <v>Raclette Courdavault</v>
      </c>
      <c r="F1555">
        <f>_xlfn.XLOOKUP(B1555,products[productID],products[categoryID],"Not found",0)</f>
        <v>4</v>
      </c>
      <c r="G1555" t="str">
        <f>_xlfn.XLOOKUP(F1555,categories[categoryID],categories[categoryName],"not found",0)</f>
        <v>Dairy Products</v>
      </c>
      <c r="H1555" s="4">
        <f>Table8[[#This Row],[Unit_price]]*Table8[[#This Row],[Quantity_sold]]</f>
        <v>2750</v>
      </c>
      <c r="I1555" t="str">
        <f>_xlfn.XLOOKUP(Table8[[#This Row],[orderId]],orders[orderID],orders[customerID],"not seen",0)</f>
        <v>SUPRD</v>
      </c>
      <c r="J1555">
        <f>_xlfn.XLOOKUP(Table8[[#This Row],[orderId]],orders[orderID],orders[employeeID],"not found",0)</f>
        <v>5</v>
      </c>
      <c r="K1555" t="str">
        <f>_xlfn.XLOOKUP(Table8[[#This Row],[Employee_id]],employees[employeeID],employees[employeeName],"Not found",0)</f>
        <v>Steven Buchanan</v>
      </c>
      <c r="L1555" s="1">
        <f>_xlfn.XLOOKUP(Table8[[#This Row],[orderId]],orders[orderID],orders[orderDate],"not found",0)</f>
        <v>42024</v>
      </c>
      <c r="M1555" s="1">
        <f>VLOOKUP(Table8[[#This Row],[orderId]],orders[],6,0)</f>
        <v>42033</v>
      </c>
      <c r="N1555">
        <f>Table8[[#This Row],[Shipped date]]-Table8[[#This Row],[order_date]]</f>
        <v>9</v>
      </c>
    </row>
    <row r="1556" spans="1:14" x14ac:dyDescent="0.35">
      <c r="A1556" s="2">
        <v>10841</v>
      </c>
      <c r="B1556" s="11">
        <v>77</v>
      </c>
      <c r="C1556" s="5">
        <v>13</v>
      </c>
      <c r="D1556" s="8">
        <v>15</v>
      </c>
      <c r="E1556" s="2" t="str">
        <f>_xlfn.XLOOKUP(B1556,products[productID],products[productName],"Not available",0)</f>
        <v>Original Frankfurter Grüne Soße</v>
      </c>
      <c r="F1556">
        <f>_xlfn.XLOOKUP(B1556,products[productID],products[categoryID],"Not found",0)</f>
        <v>2</v>
      </c>
      <c r="G1556" t="str">
        <f>_xlfn.XLOOKUP(F1556,categories[categoryID],categories[categoryName],"not found",0)</f>
        <v>Condiments</v>
      </c>
      <c r="H1556" s="4">
        <f>Table8[[#This Row],[Unit_price]]*Table8[[#This Row],[Quantity_sold]]</f>
        <v>195</v>
      </c>
      <c r="I1556" t="str">
        <f>_xlfn.XLOOKUP(Table8[[#This Row],[orderId]],orders[orderID],orders[customerID],"not seen",0)</f>
        <v>SUPRD</v>
      </c>
      <c r="J1556">
        <f>_xlfn.XLOOKUP(Table8[[#This Row],[orderId]],orders[orderID],orders[employeeID],"not found",0)</f>
        <v>5</v>
      </c>
      <c r="K1556" t="str">
        <f>_xlfn.XLOOKUP(Table8[[#This Row],[Employee_id]],employees[employeeID],employees[employeeName],"Not found",0)</f>
        <v>Steven Buchanan</v>
      </c>
      <c r="L1556" s="1">
        <f>_xlfn.XLOOKUP(Table8[[#This Row],[orderId]],orders[orderID],orders[orderDate],"not found",0)</f>
        <v>42024</v>
      </c>
      <c r="M1556" s="1">
        <f>VLOOKUP(Table8[[#This Row],[orderId]],orders[],6,0)</f>
        <v>42033</v>
      </c>
      <c r="N1556">
        <f>Table8[[#This Row],[Shipped date]]-Table8[[#This Row],[order_date]]</f>
        <v>9</v>
      </c>
    </row>
    <row r="1557" spans="1:14" x14ac:dyDescent="0.35">
      <c r="A1557" s="3">
        <v>10842</v>
      </c>
      <c r="B1557" s="12">
        <v>11</v>
      </c>
      <c r="C1557" s="6">
        <v>21</v>
      </c>
      <c r="D1557" s="9">
        <v>15</v>
      </c>
      <c r="E1557" s="2" t="str">
        <f>_xlfn.XLOOKUP(B1557,products[productID],products[productName],"Not available",0)</f>
        <v>Queso Cabrales</v>
      </c>
      <c r="F1557">
        <f>_xlfn.XLOOKUP(B1557,products[productID],products[categoryID],"Not found",0)</f>
        <v>4</v>
      </c>
      <c r="G1557" t="str">
        <f>_xlfn.XLOOKUP(F1557,categories[categoryID],categories[categoryName],"not found",0)</f>
        <v>Dairy Products</v>
      </c>
      <c r="H1557" s="4">
        <f>Table8[[#This Row],[Unit_price]]*Table8[[#This Row],[Quantity_sold]]</f>
        <v>315</v>
      </c>
      <c r="I1557" t="str">
        <f>_xlfn.XLOOKUP(Table8[[#This Row],[orderId]],orders[orderID],orders[customerID],"not seen",0)</f>
        <v>TORTU</v>
      </c>
      <c r="J1557">
        <f>_xlfn.XLOOKUP(Table8[[#This Row],[orderId]],orders[orderID],orders[employeeID],"not found",0)</f>
        <v>1</v>
      </c>
      <c r="K1557" t="str">
        <f>_xlfn.XLOOKUP(Table8[[#This Row],[Employee_id]],employees[employeeID],employees[employeeName],"Not found",0)</f>
        <v>Nancy Davolio</v>
      </c>
      <c r="L1557" s="1">
        <f>_xlfn.XLOOKUP(Table8[[#This Row],[orderId]],orders[orderID],orders[orderDate],"not found",0)</f>
        <v>42024</v>
      </c>
      <c r="M1557" s="1">
        <f>VLOOKUP(Table8[[#This Row],[orderId]],orders[],6,0)</f>
        <v>42033</v>
      </c>
      <c r="N1557">
        <f>Table8[[#This Row],[Shipped date]]-Table8[[#This Row],[order_date]]</f>
        <v>9</v>
      </c>
    </row>
    <row r="1558" spans="1:14" x14ac:dyDescent="0.35">
      <c r="A1558" s="2">
        <v>10842</v>
      </c>
      <c r="B1558" s="11">
        <v>43</v>
      </c>
      <c r="C1558" s="5">
        <v>46</v>
      </c>
      <c r="D1558" s="8">
        <v>5</v>
      </c>
      <c r="E1558" s="2" t="str">
        <f>_xlfn.XLOOKUP(B1558,products[productID],products[productName],"Not available",0)</f>
        <v>Ipoh Coffee</v>
      </c>
      <c r="F1558">
        <f>_xlfn.XLOOKUP(B1558,products[productID],products[categoryID],"Not found",0)</f>
        <v>1</v>
      </c>
      <c r="G1558" t="str">
        <f>_xlfn.XLOOKUP(F1558,categories[categoryID],categories[categoryName],"not found",0)</f>
        <v>Beverages</v>
      </c>
      <c r="H1558" s="4">
        <f>Table8[[#This Row],[Unit_price]]*Table8[[#This Row],[Quantity_sold]]</f>
        <v>230</v>
      </c>
      <c r="I1558" t="str">
        <f>_xlfn.XLOOKUP(Table8[[#This Row],[orderId]],orders[orderID],orders[customerID],"not seen",0)</f>
        <v>TORTU</v>
      </c>
      <c r="J1558">
        <f>_xlfn.XLOOKUP(Table8[[#This Row],[orderId]],orders[orderID],orders[employeeID],"not found",0)</f>
        <v>1</v>
      </c>
      <c r="K1558" t="str">
        <f>_xlfn.XLOOKUP(Table8[[#This Row],[Employee_id]],employees[employeeID],employees[employeeName],"Not found",0)</f>
        <v>Nancy Davolio</v>
      </c>
      <c r="L1558" s="1">
        <f>_xlfn.XLOOKUP(Table8[[#This Row],[orderId]],orders[orderID],orders[orderDate],"not found",0)</f>
        <v>42024</v>
      </c>
      <c r="M1558" s="1">
        <f>VLOOKUP(Table8[[#This Row],[orderId]],orders[],6,0)</f>
        <v>42033</v>
      </c>
      <c r="N1558">
        <f>Table8[[#This Row],[Shipped date]]-Table8[[#This Row],[order_date]]</f>
        <v>9</v>
      </c>
    </row>
    <row r="1559" spans="1:14" x14ac:dyDescent="0.35">
      <c r="A1559" s="3">
        <v>10842</v>
      </c>
      <c r="B1559" s="12">
        <v>68</v>
      </c>
      <c r="C1559" s="6">
        <v>12.5</v>
      </c>
      <c r="D1559" s="9">
        <v>20</v>
      </c>
      <c r="E1559" s="2" t="str">
        <f>_xlfn.XLOOKUP(B1559,products[productID],products[productName],"Not available",0)</f>
        <v>Scottish Longbreads</v>
      </c>
      <c r="F1559">
        <f>_xlfn.XLOOKUP(B1559,products[productID],products[categoryID],"Not found",0)</f>
        <v>3</v>
      </c>
      <c r="G1559" t="str">
        <f>_xlfn.XLOOKUP(F1559,categories[categoryID],categories[categoryName],"not found",0)</f>
        <v>Confections</v>
      </c>
      <c r="H1559" s="4">
        <f>Table8[[#This Row],[Unit_price]]*Table8[[#This Row],[Quantity_sold]]</f>
        <v>250</v>
      </c>
      <c r="I1559" t="str">
        <f>_xlfn.XLOOKUP(Table8[[#This Row],[orderId]],orders[orderID],orders[customerID],"not seen",0)</f>
        <v>TORTU</v>
      </c>
      <c r="J1559">
        <f>_xlfn.XLOOKUP(Table8[[#This Row],[orderId]],orders[orderID],orders[employeeID],"not found",0)</f>
        <v>1</v>
      </c>
      <c r="K1559" t="str">
        <f>_xlfn.XLOOKUP(Table8[[#This Row],[Employee_id]],employees[employeeID],employees[employeeName],"Not found",0)</f>
        <v>Nancy Davolio</v>
      </c>
      <c r="L1559" s="1">
        <f>_xlfn.XLOOKUP(Table8[[#This Row],[orderId]],orders[orderID],orders[orderDate],"not found",0)</f>
        <v>42024</v>
      </c>
      <c r="M1559" s="1">
        <f>VLOOKUP(Table8[[#This Row],[orderId]],orders[],6,0)</f>
        <v>42033</v>
      </c>
      <c r="N1559">
        <f>Table8[[#This Row],[Shipped date]]-Table8[[#This Row],[order_date]]</f>
        <v>9</v>
      </c>
    </row>
    <row r="1560" spans="1:14" x14ac:dyDescent="0.35">
      <c r="A1560" s="2">
        <v>10842</v>
      </c>
      <c r="B1560" s="11">
        <v>70</v>
      </c>
      <c r="C1560" s="5">
        <v>15</v>
      </c>
      <c r="D1560" s="8">
        <v>12</v>
      </c>
      <c r="E1560" s="2" t="str">
        <f>_xlfn.XLOOKUP(B1560,products[productID],products[productName],"Not available",0)</f>
        <v>Outback Lager</v>
      </c>
      <c r="F1560">
        <f>_xlfn.XLOOKUP(B1560,products[productID],products[categoryID],"Not found",0)</f>
        <v>1</v>
      </c>
      <c r="G1560" t="str">
        <f>_xlfn.XLOOKUP(F1560,categories[categoryID],categories[categoryName],"not found",0)</f>
        <v>Beverages</v>
      </c>
      <c r="H1560" s="4">
        <f>Table8[[#This Row],[Unit_price]]*Table8[[#This Row],[Quantity_sold]]</f>
        <v>180</v>
      </c>
      <c r="I1560" t="str">
        <f>_xlfn.XLOOKUP(Table8[[#This Row],[orderId]],orders[orderID],orders[customerID],"not seen",0)</f>
        <v>TORTU</v>
      </c>
      <c r="J1560">
        <f>_xlfn.XLOOKUP(Table8[[#This Row],[orderId]],orders[orderID],orders[employeeID],"not found",0)</f>
        <v>1</v>
      </c>
      <c r="K1560" t="str">
        <f>_xlfn.XLOOKUP(Table8[[#This Row],[Employee_id]],employees[employeeID],employees[employeeName],"Not found",0)</f>
        <v>Nancy Davolio</v>
      </c>
      <c r="L1560" s="1">
        <f>_xlfn.XLOOKUP(Table8[[#This Row],[orderId]],orders[orderID],orders[orderDate],"not found",0)</f>
        <v>42024</v>
      </c>
      <c r="M1560" s="1">
        <f>VLOOKUP(Table8[[#This Row],[orderId]],orders[],6,0)</f>
        <v>42033</v>
      </c>
      <c r="N1560">
        <f>Table8[[#This Row],[Shipped date]]-Table8[[#This Row],[order_date]]</f>
        <v>9</v>
      </c>
    </row>
    <row r="1561" spans="1:14" x14ac:dyDescent="0.35">
      <c r="A1561" s="3">
        <v>10843</v>
      </c>
      <c r="B1561" s="12">
        <v>51</v>
      </c>
      <c r="C1561" s="6">
        <v>53</v>
      </c>
      <c r="D1561" s="9">
        <v>4</v>
      </c>
      <c r="E1561" s="2" t="str">
        <f>_xlfn.XLOOKUP(B1561,products[productID],products[productName],"Not available",0)</f>
        <v>Manjimup Dried Apples</v>
      </c>
      <c r="F1561">
        <f>_xlfn.XLOOKUP(B1561,products[productID],products[categoryID],"Not found",0)</f>
        <v>7</v>
      </c>
      <c r="G1561" t="str">
        <f>_xlfn.XLOOKUP(F1561,categories[categoryID],categories[categoryName],"not found",0)</f>
        <v>Produce</v>
      </c>
      <c r="H1561" s="4">
        <f>Table8[[#This Row],[Unit_price]]*Table8[[#This Row],[Quantity_sold]]</f>
        <v>212</v>
      </c>
      <c r="I1561" t="str">
        <f>_xlfn.XLOOKUP(Table8[[#This Row],[orderId]],orders[orderID],orders[customerID],"not seen",0)</f>
        <v>VICTE</v>
      </c>
      <c r="J1561">
        <f>_xlfn.XLOOKUP(Table8[[#This Row],[orderId]],orders[orderID],orders[employeeID],"not found",0)</f>
        <v>4</v>
      </c>
      <c r="K1561" t="str">
        <f>_xlfn.XLOOKUP(Table8[[#This Row],[Employee_id]],employees[employeeID],employees[employeeName],"Not found",0)</f>
        <v>Margaret Peacock</v>
      </c>
      <c r="L1561" s="1">
        <f>_xlfn.XLOOKUP(Table8[[#This Row],[orderId]],orders[orderID],orders[orderDate],"not found",0)</f>
        <v>42025</v>
      </c>
      <c r="M1561" s="1">
        <f>VLOOKUP(Table8[[#This Row],[orderId]],orders[],6,0)</f>
        <v>42030</v>
      </c>
      <c r="N1561">
        <f>Table8[[#This Row],[Shipped date]]-Table8[[#This Row],[order_date]]</f>
        <v>5</v>
      </c>
    </row>
    <row r="1562" spans="1:14" x14ac:dyDescent="0.35">
      <c r="A1562" s="2">
        <v>10844</v>
      </c>
      <c r="B1562" s="11">
        <v>22</v>
      </c>
      <c r="C1562" s="5">
        <v>21</v>
      </c>
      <c r="D1562" s="8">
        <v>35</v>
      </c>
      <c r="E1562" s="2" t="str">
        <f>_xlfn.XLOOKUP(B1562,products[productID],products[productName],"Not available",0)</f>
        <v>Gustaf's Knackebröd</v>
      </c>
      <c r="F1562">
        <f>_xlfn.XLOOKUP(B1562,products[productID],products[categoryID],"Not found",0)</f>
        <v>5</v>
      </c>
      <c r="G1562" t="str">
        <f>_xlfn.XLOOKUP(F1562,categories[categoryID],categories[categoryName],"not found",0)</f>
        <v>Grains &amp; Cereals</v>
      </c>
      <c r="H1562" s="4">
        <f>Table8[[#This Row],[Unit_price]]*Table8[[#This Row],[Quantity_sold]]</f>
        <v>735</v>
      </c>
      <c r="I1562" t="str">
        <f>_xlfn.XLOOKUP(Table8[[#This Row],[orderId]],orders[orderID],orders[customerID],"not seen",0)</f>
        <v>PICCO</v>
      </c>
      <c r="J1562">
        <f>_xlfn.XLOOKUP(Table8[[#This Row],[orderId]],orders[orderID],orders[employeeID],"not found",0)</f>
        <v>8</v>
      </c>
      <c r="K1562" t="str">
        <f>_xlfn.XLOOKUP(Table8[[#This Row],[Employee_id]],employees[employeeID],employees[employeeName],"Not found",0)</f>
        <v>Laura Callahan</v>
      </c>
      <c r="L1562" s="1">
        <f>_xlfn.XLOOKUP(Table8[[#This Row],[orderId]],orders[orderID],orders[orderDate],"not found",0)</f>
        <v>42025</v>
      </c>
      <c r="M1562" s="1">
        <f>VLOOKUP(Table8[[#This Row],[orderId]],orders[],6,0)</f>
        <v>42030</v>
      </c>
      <c r="N1562">
        <f>Table8[[#This Row],[Shipped date]]-Table8[[#This Row],[order_date]]</f>
        <v>5</v>
      </c>
    </row>
    <row r="1563" spans="1:14" x14ac:dyDescent="0.35">
      <c r="A1563" s="3">
        <v>10845</v>
      </c>
      <c r="B1563" s="12">
        <v>23</v>
      </c>
      <c r="C1563" s="6">
        <v>9</v>
      </c>
      <c r="D1563" s="9">
        <v>70</v>
      </c>
      <c r="E1563" s="2" t="str">
        <f>_xlfn.XLOOKUP(B1563,products[productID],products[productName],"Not available",0)</f>
        <v>Tunnbröd</v>
      </c>
      <c r="F1563">
        <f>_xlfn.XLOOKUP(B1563,products[productID],products[categoryID],"Not found",0)</f>
        <v>5</v>
      </c>
      <c r="G1563" t="str">
        <f>_xlfn.XLOOKUP(F1563,categories[categoryID],categories[categoryName],"not found",0)</f>
        <v>Grains &amp; Cereals</v>
      </c>
      <c r="H1563" s="4">
        <f>Table8[[#This Row],[Unit_price]]*Table8[[#This Row],[Quantity_sold]]</f>
        <v>630</v>
      </c>
      <c r="I1563" t="str">
        <f>_xlfn.XLOOKUP(Table8[[#This Row],[orderId]],orders[orderID],orders[customerID],"not seen",0)</f>
        <v>QUICK</v>
      </c>
      <c r="J1563">
        <f>_xlfn.XLOOKUP(Table8[[#This Row],[orderId]],orders[orderID],orders[employeeID],"not found",0)</f>
        <v>8</v>
      </c>
      <c r="K1563" t="str">
        <f>_xlfn.XLOOKUP(Table8[[#This Row],[Employee_id]],employees[employeeID],employees[employeeName],"Not found",0)</f>
        <v>Laura Callahan</v>
      </c>
      <c r="L1563" s="1">
        <f>_xlfn.XLOOKUP(Table8[[#This Row],[orderId]],orders[orderID],orders[orderDate],"not found",0)</f>
        <v>42025</v>
      </c>
      <c r="M1563" s="1">
        <f>VLOOKUP(Table8[[#This Row],[orderId]],orders[],6,0)</f>
        <v>42034</v>
      </c>
      <c r="N1563">
        <f>Table8[[#This Row],[Shipped date]]-Table8[[#This Row],[order_date]]</f>
        <v>9</v>
      </c>
    </row>
    <row r="1564" spans="1:14" x14ac:dyDescent="0.35">
      <c r="A1564" s="2">
        <v>10845</v>
      </c>
      <c r="B1564" s="11">
        <v>35</v>
      </c>
      <c r="C1564" s="5">
        <v>18</v>
      </c>
      <c r="D1564" s="8">
        <v>25</v>
      </c>
      <c r="E1564" s="2" t="str">
        <f>_xlfn.XLOOKUP(B1564,products[productID],products[productName],"Not available",0)</f>
        <v>Steeleye Stout</v>
      </c>
      <c r="F1564">
        <f>_xlfn.XLOOKUP(B1564,products[productID],products[categoryID],"Not found",0)</f>
        <v>1</v>
      </c>
      <c r="G1564" t="str">
        <f>_xlfn.XLOOKUP(F1564,categories[categoryID],categories[categoryName],"not found",0)</f>
        <v>Beverages</v>
      </c>
      <c r="H1564" s="4">
        <f>Table8[[#This Row],[Unit_price]]*Table8[[#This Row],[Quantity_sold]]</f>
        <v>450</v>
      </c>
      <c r="I1564" t="str">
        <f>_xlfn.XLOOKUP(Table8[[#This Row],[orderId]],orders[orderID],orders[customerID],"not seen",0)</f>
        <v>QUICK</v>
      </c>
      <c r="J1564">
        <f>_xlfn.XLOOKUP(Table8[[#This Row],[orderId]],orders[orderID],orders[employeeID],"not found",0)</f>
        <v>8</v>
      </c>
      <c r="K1564" t="str">
        <f>_xlfn.XLOOKUP(Table8[[#This Row],[Employee_id]],employees[employeeID],employees[employeeName],"Not found",0)</f>
        <v>Laura Callahan</v>
      </c>
      <c r="L1564" s="1">
        <f>_xlfn.XLOOKUP(Table8[[#This Row],[orderId]],orders[orderID],orders[orderDate],"not found",0)</f>
        <v>42025</v>
      </c>
      <c r="M1564" s="1">
        <f>VLOOKUP(Table8[[#This Row],[orderId]],orders[],6,0)</f>
        <v>42034</v>
      </c>
      <c r="N1564">
        <f>Table8[[#This Row],[Shipped date]]-Table8[[#This Row],[order_date]]</f>
        <v>9</v>
      </c>
    </row>
    <row r="1565" spans="1:14" x14ac:dyDescent="0.35">
      <c r="A1565" s="3">
        <v>10845</v>
      </c>
      <c r="B1565" s="12">
        <v>42</v>
      </c>
      <c r="C1565" s="6">
        <v>14</v>
      </c>
      <c r="D1565" s="9">
        <v>42</v>
      </c>
      <c r="E1565" s="2" t="str">
        <f>_xlfn.XLOOKUP(B1565,products[productID],products[productName],"Not available",0)</f>
        <v>Singaporean Hokkien Fried Mee</v>
      </c>
      <c r="F1565">
        <f>_xlfn.XLOOKUP(B1565,products[productID],products[categoryID],"Not found",0)</f>
        <v>5</v>
      </c>
      <c r="G1565" t="str">
        <f>_xlfn.XLOOKUP(F1565,categories[categoryID],categories[categoryName],"not found",0)</f>
        <v>Grains &amp; Cereals</v>
      </c>
      <c r="H1565" s="4">
        <f>Table8[[#This Row],[Unit_price]]*Table8[[#This Row],[Quantity_sold]]</f>
        <v>588</v>
      </c>
      <c r="I1565" t="str">
        <f>_xlfn.XLOOKUP(Table8[[#This Row],[orderId]],orders[orderID],orders[customerID],"not seen",0)</f>
        <v>QUICK</v>
      </c>
      <c r="J1565">
        <f>_xlfn.XLOOKUP(Table8[[#This Row],[orderId]],orders[orderID],orders[employeeID],"not found",0)</f>
        <v>8</v>
      </c>
      <c r="K1565" t="str">
        <f>_xlfn.XLOOKUP(Table8[[#This Row],[Employee_id]],employees[employeeID],employees[employeeName],"Not found",0)</f>
        <v>Laura Callahan</v>
      </c>
      <c r="L1565" s="1">
        <f>_xlfn.XLOOKUP(Table8[[#This Row],[orderId]],orders[orderID],orders[orderDate],"not found",0)</f>
        <v>42025</v>
      </c>
      <c r="M1565" s="1">
        <f>VLOOKUP(Table8[[#This Row],[orderId]],orders[],6,0)</f>
        <v>42034</v>
      </c>
      <c r="N1565">
        <f>Table8[[#This Row],[Shipped date]]-Table8[[#This Row],[order_date]]</f>
        <v>9</v>
      </c>
    </row>
    <row r="1566" spans="1:14" x14ac:dyDescent="0.35">
      <c r="A1566" s="2">
        <v>10845</v>
      </c>
      <c r="B1566" s="11">
        <v>58</v>
      </c>
      <c r="C1566" s="5">
        <v>13.25</v>
      </c>
      <c r="D1566" s="8">
        <v>60</v>
      </c>
      <c r="E1566" s="2" t="str">
        <f>_xlfn.XLOOKUP(B1566,products[productID],products[productName],"Not available",0)</f>
        <v>Escargots de Bourgogne</v>
      </c>
      <c r="F1566">
        <f>_xlfn.XLOOKUP(B1566,products[productID],products[categoryID],"Not found",0)</f>
        <v>8</v>
      </c>
      <c r="G1566" t="str">
        <f>_xlfn.XLOOKUP(F1566,categories[categoryID],categories[categoryName],"not found",0)</f>
        <v>Seafood</v>
      </c>
      <c r="H1566" s="4">
        <f>Table8[[#This Row],[Unit_price]]*Table8[[#This Row],[Quantity_sold]]</f>
        <v>795</v>
      </c>
      <c r="I1566" t="str">
        <f>_xlfn.XLOOKUP(Table8[[#This Row],[orderId]],orders[orderID],orders[customerID],"not seen",0)</f>
        <v>QUICK</v>
      </c>
      <c r="J1566">
        <f>_xlfn.XLOOKUP(Table8[[#This Row],[orderId]],orders[orderID],orders[employeeID],"not found",0)</f>
        <v>8</v>
      </c>
      <c r="K1566" t="str">
        <f>_xlfn.XLOOKUP(Table8[[#This Row],[Employee_id]],employees[employeeID],employees[employeeName],"Not found",0)</f>
        <v>Laura Callahan</v>
      </c>
      <c r="L1566" s="1">
        <f>_xlfn.XLOOKUP(Table8[[#This Row],[orderId]],orders[orderID],orders[orderDate],"not found",0)</f>
        <v>42025</v>
      </c>
      <c r="M1566" s="1">
        <f>VLOOKUP(Table8[[#This Row],[orderId]],orders[],6,0)</f>
        <v>42034</v>
      </c>
      <c r="N1566">
        <f>Table8[[#This Row],[Shipped date]]-Table8[[#This Row],[order_date]]</f>
        <v>9</v>
      </c>
    </row>
    <row r="1567" spans="1:14" x14ac:dyDescent="0.35">
      <c r="A1567" s="3">
        <v>10845</v>
      </c>
      <c r="B1567" s="12">
        <v>64</v>
      </c>
      <c r="C1567" s="6">
        <v>33.25</v>
      </c>
      <c r="D1567" s="9">
        <v>48</v>
      </c>
      <c r="E1567" s="2" t="str">
        <f>_xlfn.XLOOKUP(B1567,products[productID],products[productName],"Not available",0)</f>
        <v>Wimmers gute Semmelknödel</v>
      </c>
      <c r="F1567">
        <f>_xlfn.XLOOKUP(B1567,products[productID],products[categoryID],"Not found",0)</f>
        <v>5</v>
      </c>
      <c r="G1567" t="str">
        <f>_xlfn.XLOOKUP(F1567,categories[categoryID],categories[categoryName],"not found",0)</f>
        <v>Grains &amp; Cereals</v>
      </c>
      <c r="H1567" s="4">
        <f>Table8[[#This Row],[Unit_price]]*Table8[[#This Row],[Quantity_sold]]</f>
        <v>1596</v>
      </c>
      <c r="I1567" t="str">
        <f>_xlfn.XLOOKUP(Table8[[#This Row],[orderId]],orders[orderID],orders[customerID],"not seen",0)</f>
        <v>QUICK</v>
      </c>
      <c r="J1567">
        <f>_xlfn.XLOOKUP(Table8[[#This Row],[orderId]],orders[orderID],orders[employeeID],"not found",0)</f>
        <v>8</v>
      </c>
      <c r="K1567" t="str">
        <f>_xlfn.XLOOKUP(Table8[[#This Row],[Employee_id]],employees[employeeID],employees[employeeName],"Not found",0)</f>
        <v>Laura Callahan</v>
      </c>
      <c r="L1567" s="1">
        <f>_xlfn.XLOOKUP(Table8[[#This Row],[orderId]],orders[orderID],orders[orderDate],"not found",0)</f>
        <v>42025</v>
      </c>
      <c r="M1567" s="1">
        <f>VLOOKUP(Table8[[#This Row],[orderId]],orders[],6,0)</f>
        <v>42034</v>
      </c>
      <c r="N1567">
        <f>Table8[[#This Row],[Shipped date]]-Table8[[#This Row],[order_date]]</f>
        <v>9</v>
      </c>
    </row>
    <row r="1568" spans="1:14" x14ac:dyDescent="0.35">
      <c r="A1568" s="2">
        <v>10846</v>
      </c>
      <c r="B1568" s="11">
        <v>4</v>
      </c>
      <c r="C1568" s="5">
        <v>22</v>
      </c>
      <c r="D1568" s="8">
        <v>21</v>
      </c>
      <c r="E1568" s="2" t="str">
        <f>_xlfn.XLOOKUP(B1568,products[productID],products[productName],"Not available",0)</f>
        <v>Chef Anton's Cajun Seasoning</v>
      </c>
      <c r="F1568">
        <f>_xlfn.XLOOKUP(B1568,products[productID],products[categoryID],"Not found",0)</f>
        <v>2</v>
      </c>
      <c r="G1568" t="str">
        <f>_xlfn.XLOOKUP(F1568,categories[categoryID],categories[categoryName],"not found",0)</f>
        <v>Condiments</v>
      </c>
      <c r="H1568" s="4">
        <f>Table8[[#This Row],[Unit_price]]*Table8[[#This Row],[Quantity_sold]]</f>
        <v>462</v>
      </c>
      <c r="I1568" t="str">
        <f>_xlfn.XLOOKUP(Table8[[#This Row],[orderId]],orders[orderID],orders[customerID],"not seen",0)</f>
        <v>SUPRD</v>
      </c>
      <c r="J1568">
        <f>_xlfn.XLOOKUP(Table8[[#This Row],[orderId]],orders[orderID],orders[employeeID],"not found",0)</f>
        <v>2</v>
      </c>
      <c r="K1568" t="str">
        <f>_xlfn.XLOOKUP(Table8[[#This Row],[Employee_id]],employees[employeeID],employees[employeeName],"Not found",0)</f>
        <v>Andrew Fuller</v>
      </c>
      <c r="L1568" s="1">
        <f>_xlfn.XLOOKUP(Table8[[#This Row],[orderId]],orders[orderID],orders[orderDate],"not found",0)</f>
        <v>42026</v>
      </c>
      <c r="M1568" s="1">
        <f>VLOOKUP(Table8[[#This Row],[orderId]],orders[],6,0)</f>
        <v>42027</v>
      </c>
      <c r="N1568">
        <f>Table8[[#This Row],[Shipped date]]-Table8[[#This Row],[order_date]]</f>
        <v>1</v>
      </c>
    </row>
    <row r="1569" spans="1:14" x14ac:dyDescent="0.35">
      <c r="A1569" s="3">
        <v>10846</v>
      </c>
      <c r="B1569" s="12">
        <v>70</v>
      </c>
      <c r="C1569" s="6">
        <v>15</v>
      </c>
      <c r="D1569" s="9">
        <v>30</v>
      </c>
      <c r="E1569" s="2" t="str">
        <f>_xlfn.XLOOKUP(B1569,products[productID],products[productName],"Not available",0)</f>
        <v>Outback Lager</v>
      </c>
      <c r="F1569">
        <f>_xlfn.XLOOKUP(B1569,products[productID],products[categoryID],"Not found",0)</f>
        <v>1</v>
      </c>
      <c r="G1569" t="str">
        <f>_xlfn.XLOOKUP(F1569,categories[categoryID],categories[categoryName],"not found",0)</f>
        <v>Beverages</v>
      </c>
      <c r="H1569" s="4">
        <f>Table8[[#This Row],[Unit_price]]*Table8[[#This Row],[Quantity_sold]]</f>
        <v>450</v>
      </c>
      <c r="I1569" t="str">
        <f>_xlfn.XLOOKUP(Table8[[#This Row],[orderId]],orders[orderID],orders[customerID],"not seen",0)</f>
        <v>SUPRD</v>
      </c>
      <c r="J1569">
        <f>_xlfn.XLOOKUP(Table8[[#This Row],[orderId]],orders[orderID],orders[employeeID],"not found",0)</f>
        <v>2</v>
      </c>
      <c r="K1569" t="str">
        <f>_xlfn.XLOOKUP(Table8[[#This Row],[Employee_id]],employees[employeeID],employees[employeeName],"Not found",0)</f>
        <v>Andrew Fuller</v>
      </c>
      <c r="L1569" s="1">
        <f>_xlfn.XLOOKUP(Table8[[#This Row],[orderId]],orders[orderID],orders[orderDate],"not found",0)</f>
        <v>42026</v>
      </c>
      <c r="M1569" s="1">
        <f>VLOOKUP(Table8[[#This Row],[orderId]],orders[],6,0)</f>
        <v>42027</v>
      </c>
      <c r="N1569">
        <f>Table8[[#This Row],[Shipped date]]-Table8[[#This Row],[order_date]]</f>
        <v>1</v>
      </c>
    </row>
    <row r="1570" spans="1:14" x14ac:dyDescent="0.35">
      <c r="A1570" s="2">
        <v>10846</v>
      </c>
      <c r="B1570" s="11">
        <v>74</v>
      </c>
      <c r="C1570" s="5">
        <v>10</v>
      </c>
      <c r="D1570" s="8">
        <v>20</v>
      </c>
      <c r="E1570" s="2" t="str">
        <f>_xlfn.XLOOKUP(B1570,products[productID],products[productName],"Not available",0)</f>
        <v>Longlife Tofu</v>
      </c>
      <c r="F1570">
        <f>_xlfn.XLOOKUP(B1570,products[productID],products[categoryID],"Not found",0)</f>
        <v>7</v>
      </c>
      <c r="G1570" t="str">
        <f>_xlfn.XLOOKUP(F1570,categories[categoryID],categories[categoryName],"not found",0)</f>
        <v>Produce</v>
      </c>
      <c r="H1570" s="4">
        <f>Table8[[#This Row],[Unit_price]]*Table8[[#This Row],[Quantity_sold]]</f>
        <v>200</v>
      </c>
      <c r="I1570" t="str">
        <f>_xlfn.XLOOKUP(Table8[[#This Row],[orderId]],orders[orderID],orders[customerID],"not seen",0)</f>
        <v>SUPRD</v>
      </c>
      <c r="J1570">
        <f>_xlfn.XLOOKUP(Table8[[#This Row],[orderId]],orders[orderID],orders[employeeID],"not found",0)</f>
        <v>2</v>
      </c>
      <c r="K1570" t="str">
        <f>_xlfn.XLOOKUP(Table8[[#This Row],[Employee_id]],employees[employeeID],employees[employeeName],"Not found",0)</f>
        <v>Andrew Fuller</v>
      </c>
      <c r="L1570" s="1">
        <f>_xlfn.XLOOKUP(Table8[[#This Row],[orderId]],orders[orderID],orders[orderDate],"not found",0)</f>
        <v>42026</v>
      </c>
      <c r="M1570" s="1">
        <f>VLOOKUP(Table8[[#This Row],[orderId]],orders[],6,0)</f>
        <v>42027</v>
      </c>
      <c r="N1570">
        <f>Table8[[#This Row],[Shipped date]]-Table8[[#This Row],[order_date]]</f>
        <v>1</v>
      </c>
    </row>
    <row r="1571" spans="1:14" x14ac:dyDescent="0.35">
      <c r="A1571" s="3">
        <v>10847</v>
      </c>
      <c r="B1571" s="12">
        <v>1</v>
      </c>
      <c r="C1571" s="6">
        <v>18</v>
      </c>
      <c r="D1571" s="9">
        <v>80</v>
      </c>
      <c r="E1571" s="2" t="str">
        <f>_xlfn.XLOOKUP(B1571,products[productID],products[productName],"Not available",0)</f>
        <v>Chai</v>
      </c>
      <c r="F1571">
        <f>_xlfn.XLOOKUP(B1571,products[productID],products[categoryID],"Not found",0)</f>
        <v>1</v>
      </c>
      <c r="G1571" t="str">
        <f>_xlfn.XLOOKUP(F1571,categories[categoryID],categories[categoryName],"not found",0)</f>
        <v>Beverages</v>
      </c>
      <c r="H1571" s="4">
        <f>Table8[[#This Row],[Unit_price]]*Table8[[#This Row],[Quantity_sold]]</f>
        <v>1440</v>
      </c>
      <c r="I1571" t="str">
        <f>_xlfn.XLOOKUP(Table8[[#This Row],[orderId]],orders[orderID],orders[customerID],"not seen",0)</f>
        <v>SAVEA</v>
      </c>
      <c r="J1571">
        <f>_xlfn.XLOOKUP(Table8[[#This Row],[orderId]],orders[orderID],orders[employeeID],"not found",0)</f>
        <v>4</v>
      </c>
      <c r="K1571" t="str">
        <f>_xlfn.XLOOKUP(Table8[[#This Row],[Employee_id]],employees[employeeID],employees[employeeName],"Not found",0)</f>
        <v>Margaret Peacock</v>
      </c>
      <c r="L1571" s="1">
        <f>_xlfn.XLOOKUP(Table8[[#This Row],[orderId]],orders[orderID],orders[orderDate],"not found",0)</f>
        <v>42026</v>
      </c>
      <c r="M1571" s="1">
        <f>VLOOKUP(Table8[[#This Row],[orderId]],orders[],6,0)</f>
        <v>42045</v>
      </c>
      <c r="N1571">
        <f>Table8[[#This Row],[Shipped date]]-Table8[[#This Row],[order_date]]</f>
        <v>19</v>
      </c>
    </row>
    <row r="1572" spans="1:14" x14ac:dyDescent="0.35">
      <c r="A1572" s="2">
        <v>10847</v>
      </c>
      <c r="B1572" s="11">
        <v>19</v>
      </c>
      <c r="C1572" s="5">
        <v>9.1999999999999993</v>
      </c>
      <c r="D1572" s="8">
        <v>12</v>
      </c>
      <c r="E1572" s="2" t="str">
        <f>_xlfn.XLOOKUP(B1572,products[productID],products[productName],"Not available",0)</f>
        <v>Teatime Chocolate Biscuits</v>
      </c>
      <c r="F1572">
        <f>_xlfn.XLOOKUP(B1572,products[productID],products[categoryID],"Not found",0)</f>
        <v>3</v>
      </c>
      <c r="G1572" t="str">
        <f>_xlfn.XLOOKUP(F1572,categories[categoryID],categories[categoryName],"not found",0)</f>
        <v>Confections</v>
      </c>
      <c r="H1572" s="4">
        <f>Table8[[#This Row],[Unit_price]]*Table8[[#This Row],[Quantity_sold]]</f>
        <v>110.39999999999999</v>
      </c>
      <c r="I1572" t="str">
        <f>_xlfn.XLOOKUP(Table8[[#This Row],[orderId]],orders[orderID],orders[customerID],"not seen",0)</f>
        <v>SAVEA</v>
      </c>
      <c r="J1572">
        <f>_xlfn.XLOOKUP(Table8[[#This Row],[orderId]],orders[orderID],orders[employeeID],"not found",0)</f>
        <v>4</v>
      </c>
      <c r="K1572" t="str">
        <f>_xlfn.XLOOKUP(Table8[[#This Row],[Employee_id]],employees[employeeID],employees[employeeName],"Not found",0)</f>
        <v>Margaret Peacock</v>
      </c>
      <c r="L1572" s="1">
        <f>_xlfn.XLOOKUP(Table8[[#This Row],[orderId]],orders[orderID],orders[orderDate],"not found",0)</f>
        <v>42026</v>
      </c>
      <c r="M1572" s="1">
        <f>VLOOKUP(Table8[[#This Row],[orderId]],orders[],6,0)</f>
        <v>42045</v>
      </c>
      <c r="N1572">
        <f>Table8[[#This Row],[Shipped date]]-Table8[[#This Row],[order_date]]</f>
        <v>19</v>
      </c>
    </row>
    <row r="1573" spans="1:14" x14ac:dyDescent="0.35">
      <c r="A1573" s="3">
        <v>10847</v>
      </c>
      <c r="B1573" s="12">
        <v>37</v>
      </c>
      <c r="C1573" s="6">
        <v>26</v>
      </c>
      <c r="D1573" s="9">
        <v>60</v>
      </c>
      <c r="E1573" s="2" t="str">
        <f>_xlfn.XLOOKUP(B1573,products[productID],products[productName],"Not available",0)</f>
        <v>Gravad lax</v>
      </c>
      <c r="F1573">
        <f>_xlfn.XLOOKUP(B1573,products[productID],products[categoryID],"Not found",0)</f>
        <v>8</v>
      </c>
      <c r="G1573" t="str">
        <f>_xlfn.XLOOKUP(F1573,categories[categoryID],categories[categoryName],"not found",0)</f>
        <v>Seafood</v>
      </c>
      <c r="H1573" s="4">
        <f>Table8[[#This Row],[Unit_price]]*Table8[[#This Row],[Quantity_sold]]</f>
        <v>1560</v>
      </c>
      <c r="I1573" t="str">
        <f>_xlfn.XLOOKUP(Table8[[#This Row],[orderId]],orders[orderID],orders[customerID],"not seen",0)</f>
        <v>SAVEA</v>
      </c>
      <c r="J1573">
        <f>_xlfn.XLOOKUP(Table8[[#This Row],[orderId]],orders[orderID],orders[employeeID],"not found",0)</f>
        <v>4</v>
      </c>
      <c r="K1573" t="str">
        <f>_xlfn.XLOOKUP(Table8[[#This Row],[Employee_id]],employees[employeeID],employees[employeeName],"Not found",0)</f>
        <v>Margaret Peacock</v>
      </c>
      <c r="L1573" s="1">
        <f>_xlfn.XLOOKUP(Table8[[#This Row],[orderId]],orders[orderID],orders[orderDate],"not found",0)</f>
        <v>42026</v>
      </c>
      <c r="M1573" s="1">
        <f>VLOOKUP(Table8[[#This Row],[orderId]],orders[],6,0)</f>
        <v>42045</v>
      </c>
      <c r="N1573">
        <f>Table8[[#This Row],[Shipped date]]-Table8[[#This Row],[order_date]]</f>
        <v>19</v>
      </c>
    </row>
    <row r="1574" spans="1:14" x14ac:dyDescent="0.35">
      <c r="A1574" s="2">
        <v>10847</v>
      </c>
      <c r="B1574" s="11">
        <v>45</v>
      </c>
      <c r="C1574" s="5">
        <v>9.5</v>
      </c>
      <c r="D1574" s="8">
        <v>36</v>
      </c>
      <c r="E1574" s="2" t="str">
        <f>_xlfn.XLOOKUP(B1574,products[productID],products[productName],"Not available",0)</f>
        <v>Rogede sild</v>
      </c>
      <c r="F1574">
        <f>_xlfn.XLOOKUP(B1574,products[productID],products[categoryID],"Not found",0)</f>
        <v>8</v>
      </c>
      <c r="G1574" t="str">
        <f>_xlfn.XLOOKUP(F1574,categories[categoryID],categories[categoryName],"not found",0)</f>
        <v>Seafood</v>
      </c>
      <c r="H1574" s="4">
        <f>Table8[[#This Row],[Unit_price]]*Table8[[#This Row],[Quantity_sold]]</f>
        <v>342</v>
      </c>
      <c r="I1574" t="str">
        <f>_xlfn.XLOOKUP(Table8[[#This Row],[orderId]],orders[orderID],orders[customerID],"not seen",0)</f>
        <v>SAVEA</v>
      </c>
      <c r="J1574">
        <f>_xlfn.XLOOKUP(Table8[[#This Row],[orderId]],orders[orderID],orders[employeeID],"not found",0)</f>
        <v>4</v>
      </c>
      <c r="K1574" t="str">
        <f>_xlfn.XLOOKUP(Table8[[#This Row],[Employee_id]],employees[employeeID],employees[employeeName],"Not found",0)</f>
        <v>Margaret Peacock</v>
      </c>
      <c r="L1574" s="1">
        <f>_xlfn.XLOOKUP(Table8[[#This Row],[orderId]],orders[orderID],orders[orderDate],"not found",0)</f>
        <v>42026</v>
      </c>
      <c r="M1574" s="1">
        <f>VLOOKUP(Table8[[#This Row],[orderId]],orders[],6,0)</f>
        <v>42045</v>
      </c>
      <c r="N1574">
        <f>Table8[[#This Row],[Shipped date]]-Table8[[#This Row],[order_date]]</f>
        <v>19</v>
      </c>
    </row>
    <row r="1575" spans="1:14" x14ac:dyDescent="0.35">
      <c r="A1575" s="3">
        <v>10847</v>
      </c>
      <c r="B1575" s="12">
        <v>60</v>
      </c>
      <c r="C1575" s="6">
        <v>34</v>
      </c>
      <c r="D1575" s="9">
        <v>45</v>
      </c>
      <c r="E1575" s="2" t="str">
        <f>_xlfn.XLOOKUP(B1575,products[productID],products[productName],"Not available",0)</f>
        <v>Camembert Pierrot</v>
      </c>
      <c r="F1575">
        <f>_xlfn.XLOOKUP(B1575,products[productID],products[categoryID],"Not found",0)</f>
        <v>4</v>
      </c>
      <c r="G1575" t="str">
        <f>_xlfn.XLOOKUP(F1575,categories[categoryID],categories[categoryName],"not found",0)</f>
        <v>Dairy Products</v>
      </c>
      <c r="H1575" s="4">
        <f>Table8[[#This Row],[Unit_price]]*Table8[[#This Row],[Quantity_sold]]</f>
        <v>1530</v>
      </c>
      <c r="I1575" t="str">
        <f>_xlfn.XLOOKUP(Table8[[#This Row],[orderId]],orders[orderID],orders[customerID],"not seen",0)</f>
        <v>SAVEA</v>
      </c>
      <c r="J1575">
        <f>_xlfn.XLOOKUP(Table8[[#This Row],[orderId]],orders[orderID],orders[employeeID],"not found",0)</f>
        <v>4</v>
      </c>
      <c r="K1575" t="str">
        <f>_xlfn.XLOOKUP(Table8[[#This Row],[Employee_id]],employees[employeeID],employees[employeeName],"Not found",0)</f>
        <v>Margaret Peacock</v>
      </c>
      <c r="L1575" s="1">
        <f>_xlfn.XLOOKUP(Table8[[#This Row],[orderId]],orders[orderID],orders[orderDate],"not found",0)</f>
        <v>42026</v>
      </c>
      <c r="M1575" s="1">
        <f>VLOOKUP(Table8[[#This Row],[orderId]],orders[],6,0)</f>
        <v>42045</v>
      </c>
      <c r="N1575">
        <f>Table8[[#This Row],[Shipped date]]-Table8[[#This Row],[order_date]]</f>
        <v>19</v>
      </c>
    </row>
    <row r="1576" spans="1:14" x14ac:dyDescent="0.35">
      <c r="A1576" s="2">
        <v>10847</v>
      </c>
      <c r="B1576" s="11">
        <v>71</v>
      </c>
      <c r="C1576" s="5">
        <v>21.5</v>
      </c>
      <c r="D1576" s="8">
        <v>55</v>
      </c>
      <c r="E1576" s="2" t="str">
        <f>_xlfn.XLOOKUP(B1576,products[productID],products[productName],"Not available",0)</f>
        <v>Flotemysost</v>
      </c>
      <c r="F1576">
        <f>_xlfn.XLOOKUP(B1576,products[productID],products[categoryID],"Not found",0)</f>
        <v>4</v>
      </c>
      <c r="G1576" t="str">
        <f>_xlfn.XLOOKUP(F1576,categories[categoryID],categories[categoryName],"not found",0)</f>
        <v>Dairy Products</v>
      </c>
      <c r="H1576" s="4">
        <f>Table8[[#This Row],[Unit_price]]*Table8[[#This Row],[Quantity_sold]]</f>
        <v>1182.5</v>
      </c>
      <c r="I1576" t="str">
        <f>_xlfn.XLOOKUP(Table8[[#This Row],[orderId]],orders[orderID],orders[customerID],"not seen",0)</f>
        <v>SAVEA</v>
      </c>
      <c r="J1576">
        <f>_xlfn.XLOOKUP(Table8[[#This Row],[orderId]],orders[orderID],orders[employeeID],"not found",0)</f>
        <v>4</v>
      </c>
      <c r="K1576" t="str">
        <f>_xlfn.XLOOKUP(Table8[[#This Row],[Employee_id]],employees[employeeID],employees[employeeName],"Not found",0)</f>
        <v>Margaret Peacock</v>
      </c>
      <c r="L1576" s="1">
        <f>_xlfn.XLOOKUP(Table8[[#This Row],[orderId]],orders[orderID],orders[orderDate],"not found",0)</f>
        <v>42026</v>
      </c>
      <c r="M1576" s="1">
        <f>VLOOKUP(Table8[[#This Row],[orderId]],orders[],6,0)</f>
        <v>42045</v>
      </c>
      <c r="N1576">
        <f>Table8[[#This Row],[Shipped date]]-Table8[[#This Row],[order_date]]</f>
        <v>19</v>
      </c>
    </row>
    <row r="1577" spans="1:14" x14ac:dyDescent="0.35">
      <c r="A1577" s="3">
        <v>10848</v>
      </c>
      <c r="B1577" s="12">
        <v>5</v>
      </c>
      <c r="C1577" s="6">
        <v>21.35</v>
      </c>
      <c r="D1577" s="9">
        <v>30</v>
      </c>
      <c r="E1577" s="2" t="str">
        <f>_xlfn.XLOOKUP(B1577,products[productID],products[productName],"Not available",0)</f>
        <v>Chef Anton's Gumbo Mix</v>
      </c>
      <c r="F1577">
        <f>_xlfn.XLOOKUP(B1577,products[productID],products[categoryID],"Not found",0)</f>
        <v>2</v>
      </c>
      <c r="G1577" t="str">
        <f>_xlfn.XLOOKUP(F1577,categories[categoryID],categories[categoryName],"not found",0)</f>
        <v>Condiments</v>
      </c>
      <c r="H1577" s="4">
        <f>Table8[[#This Row],[Unit_price]]*Table8[[#This Row],[Quantity_sold]]</f>
        <v>640.5</v>
      </c>
      <c r="I1577" t="str">
        <f>_xlfn.XLOOKUP(Table8[[#This Row],[orderId]],orders[orderID],orders[customerID],"not seen",0)</f>
        <v>CONSH</v>
      </c>
      <c r="J1577">
        <f>_xlfn.XLOOKUP(Table8[[#This Row],[orderId]],orders[orderID],orders[employeeID],"not found",0)</f>
        <v>7</v>
      </c>
      <c r="K1577" t="str">
        <f>_xlfn.XLOOKUP(Table8[[#This Row],[Employee_id]],employees[employeeID],employees[employeeName],"Not found",0)</f>
        <v>Robert King</v>
      </c>
      <c r="L1577" s="1">
        <f>_xlfn.XLOOKUP(Table8[[#This Row],[orderId]],orders[orderID],orders[orderDate],"not found",0)</f>
        <v>42027</v>
      </c>
      <c r="M1577" s="1">
        <f>VLOOKUP(Table8[[#This Row],[orderId]],orders[],6,0)</f>
        <v>42033</v>
      </c>
      <c r="N1577">
        <f>Table8[[#This Row],[Shipped date]]-Table8[[#This Row],[order_date]]</f>
        <v>6</v>
      </c>
    </row>
    <row r="1578" spans="1:14" x14ac:dyDescent="0.35">
      <c r="A1578" s="2">
        <v>10848</v>
      </c>
      <c r="B1578" s="11">
        <v>9</v>
      </c>
      <c r="C1578" s="5">
        <v>97</v>
      </c>
      <c r="D1578" s="8">
        <v>3</v>
      </c>
      <c r="E1578" s="2" t="str">
        <f>_xlfn.XLOOKUP(B1578,products[productID],products[productName],"Not available",0)</f>
        <v>Mishi Kobe Niku</v>
      </c>
      <c r="F1578">
        <f>_xlfn.XLOOKUP(B1578,products[productID],products[categoryID],"Not found",0)</f>
        <v>6</v>
      </c>
      <c r="G1578" t="str">
        <f>_xlfn.XLOOKUP(F1578,categories[categoryID],categories[categoryName],"not found",0)</f>
        <v>Meat &amp; Poultry</v>
      </c>
      <c r="H1578" s="4">
        <f>Table8[[#This Row],[Unit_price]]*Table8[[#This Row],[Quantity_sold]]</f>
        <v>291</v>
      </c>
      <c r="I1578" t="str">
        <f>_xlfn.XLOOKUP(Table8[[#This Row],[orderId]],orders[orderID],orders[customerID],"not seen",0)</f>
        <v>CONSH</v>
      </c>
      <c r="J1578">
        <f>_xlfn.XLOOKUP(Table8[[#This Row],[orderId]],orders[orderID],orders[employeeID],"not found",0)</f>
        <v>7</v>
      </c>
      <c r="K1578" t="str">
        <f>_xlfn.XLOOKUP(Table8[[#This Row],[Employee_id]],employees[employeeID],employees[employeeName],"Not found",0)</f>
        <v>Robert King</v>
      </c>
      <c r="L1578" s="1">
        <f>_xlfn.XLOOKUP(Table8[[#This Row],[orderId]],orders[orderID],orders[orderDate],"not found",0)</f>
        <v>42027</v>
      </c>
      <c r="M1578" s="1">
        <f>VLOOKUP(Table8[[#This Row],[orderId]],orders[],6,0)</f>
        <v>42033</v>
      </c>
      <c r="N1578">
        <f>Table8[[#This Row],[Shipped date]]-Table8[[#This Row],[order_date]]</f>
        <v>6</v>
      </c>
    </row>
    <row r="1579" spans="1:14" x14ac:dyDescent="0.35">
      <c r="A1579" s="3">
        <v>10849</v>
      </c>
      <c r="B1579" s="12">
        <v>3</v>
      </c>
      <c r="C1579" s="6">
        <v>10</v>
      </c>
      <c r="D1579" s="9">
        <v>49</v>
      </c>
      <c r="E1579" s="2" t="str">
        <f>_xlfn.XLOOKUP(B1579,products[productID],products[productName],"Not available",0)</f>
        <v>Aniseed Syrup</v>
      </c>
      <c r="F1579">
        <f>_xlfn.XLOOKUP(B1579,products[productID],products[categoryID],"Not found",0)</f>
        <v>2</v>
      </c>
      <c r="G1579" t="str">
        <f>_xlfn.XLOOKUP(F1579,categories[categoryID],categories[categoryName],"not found",0)</f>
        <v>Condiments</v>
      </c>
      <c r="H1579" s="4">
        <f>Table8[[#This Row],[Unit_price]]*Table8[[#This Row],[Quantity_sold]]</f>
        <v>490</v>
      </c>
      <c r="I1579" t="str">
        <f>_xlfn.XLOOKUP(Table8[[#This Row],[orderId]],orders[orderID],orders[customerID],"not seen",0)</f>
        <v>KOENE</v>
      </c>
      <c r="J1579">
        <f>_xlfn.XLOOKUP(Table8[[#This Row],[orderId]],orders[orderID],orders[employeeID],"not found",0)</f>
        <v>9</v>
      </c>
      <c r="K1579" t="str">
        <f>_xlfn.XLOOKUP(Table8[[#This Row],[Employee_id]],employees[employeeID],employees[employeeName],"Not found",0)</f>
        <v>Anne Dodsworth</v>
      </c>
      <c r="L1579" s="1">
        <f>_xlfn.XLOOKUP(Table8[[#This Row],[orderId]],orders[orderID],orders[orderDate],"not found",0)</f>
        <v>42027</v>
      </c>
      <c r="M1579" s="1">
        <f>VLOOKUP(Table8[[#This Row],[orderId]],orders[],6,0)</f>
        <v>42034</v>
      </c>
      <c r="N1579">
        <f>Table8[[#This Row],[Shipped date]]-Table8[[#This Row],[order_date]]</f>
        <v>7</v>
      </c>
    </row>
    <row r="1580" spans="1:14" x14ac:dyDescent="0.35">
      <c r="A1580" s="2">
        <v>10849</v>
      </c>
      <c r="B1580" s="11">
        <v>26</v>
      </c>
      <c r="C1580" s="5">
        <v>31.23</v>
      </c>
      <c r="D1580" s="8">
        <v>18</v>
      </c>
      <c r="E1580" s="2" t="str">
        <f>_xlfn.XLOOKUP(B1580,products[productID],products[productName],"Not available",0)</f>
        <v>Gumbär Gummibärchen</v>
      </c>
      <c r="F1580">
        <f>_xlfn.XLOOKUP(B1580,products[productID],products[categoryID],"Not found",0)</f>
        <v>3</v>
      </c>
      <c r="G1580" t="str">
        <f>_xlfn.XLOOKUP(F1580,categories[categoryID],categories[categoryName],"not found",0)</f>
        <v>Confections</v>
      </c>
      <c r="H1580" s="4">
        <f>Table8[[#This Row],[Unit_price]]*Table8[[#This Row],[Quantity_sold]]</f>
        <v>562.14</v>
      </c>
      <c r="I1580" t="str">
        <f>_xlfn.XLOOKUP(Table8[[#This Row],[orderId]],orders[orderID],orders[customerID],"not seen",0)</f>
        <v>KOENE</v>
      </c>
      <c r="J1580">
        <f>_xlfn.XLOOKUP(Table8[[#This Row],[orderId]],orders[orderID],orders[employeeID],"not found",0)</f>
        <v>9</v>
      </c>
      <c r="K1580" t="str">
        <f>_xlfn.XLOOKUP(Table8[[#This Row],[Employee_id]],employees[employeeID],employees[employeeName],"Not found",0)</f>
        <v>Anne Dodsworth</v>
      </c>
      <c r="L1580" s="1">
        <f>_xlfn.XLOOKUP(Table8[[#This Row],[orderId]],orders[orderID],orders[orderDate],"not found",0)</f>
        <v>42027</v>
      </c>
      <c r="M1580" s="1">
        <f>VLOOKUP(Table8[[#This Row],[orderId]],orders[],6,0)</f>
        <v>42034</v>
      </c>
      <c r="N1580">
        <f>Table8[[#This Row],[Shipped date]]-Table8[[#This Row],[order_date]]</f>
        <v>7</v>
      </c>
    </row>
    <row r="1581" spans="1:14" x14ac:dyDescent="0.35">
      <c r="A1581" s="3">
        <v>10850</v>
      </c>
      <c r="B1581" s="12">
        <v>25</v>
      </c>
      <c r="C1581" s="6">
        <v>14</v>
      </c>
      <c r="D1581" s="9">
        <v>20</v>
      </c>
      <c r="E1581" s="2" t="str">
        <f>_xlfn.XLOOKUP(B1581,products[productID],products[productName],"Not available",0)</f>
        <v>NuNuCa Nuß-Nougat-Creme</v>
      </c>
      <c r="F1581">
        <f>_xlfn.XLOOKUP(B1581,products[productID],products[categoryID],"Not found",0)</f>
        <v>3</v>
      </c>
      <c r="G1581" t="str">
        <f>_xlfn.XLOOKUP(F1581,categories[categoryID],categories[categoryName],"not found",0)</f>
        <v>Confections</v>
      </c>
      <c r="H1581" s="4">
        <f>Table8[[#This Row],[Unit_price]]*Table8[[#This Row],[Quantity_sold]]</f>
        <v>280</v>
      </c>
      <c r="I1581" t="str">
        <f>_xlfn.XLOOKUP(Table8[[#This Row],[orderId]],orders[orderID],orders[customerID],"not seen",0)</f>
        <v>VICTE</v>
      </c>
      <c r="J1581">
        <f>_xlfn.XLOOKUP(Table8[[#This Row],[orderId]],orders[orderID],orders[employeeID],"not found",0)</f>
        <v>1</v>
      </c>
      <c r="K1581" t="str">
        <f>_xlfn.XLOOKUP(Table8[[#This Row],[Employee_id]],employees[employeeID],employees[employeeName],"Not found",0)</f>
        <v>Nancy Davolio</v>
      </c>
      <c r="L1581" s="1">
        <f>_xlfn.XLOOKUP(Table8[[#This Row],[orderId]],orders[orderID],orders[orderDate],"not found",0)</f>
        <v>42027</v>
      </c>
      <c r="M1581" s="1">
        <f>VLOOKUP(Table8[[#This Row],[orderId]],orders[],6,0)</f>
        <v>42034</v>
      </c>
      <c r="N1581">
        <f>Table8[[#This Row],[Shipped date]]-Table8[[#This Row],[order_date]]</f>
        <v>7</v>
      </c>
    </row>
    <row r="1582" spans="1:14" x14ac:dyDescent="0.35">
      <c r="A1582" s="2">
        <v>10850</v>
      </c>
      <c r="B1582" s="11">
        <v>33</v>
      </c>
      <c r="C1582" s="5">
        <v>2.5</v>
      </c>
      <c r="D1582" s="8">
        <v>4</v>
      </c>
      <c r="E1582" s="2" t="str">
        <f>_xlfn.XLOOKUP(B1582,products[productID],products[productName],"Not available",0)</f>
        <v>Geitost</v>
      </c>
      <c r="F1582">
        <f>_xlfn.XLOOKUP(B1582,products[productID],products[categoryID],"Not found",0)</f>
        <v>4</v>
      </c>
      <c r="G1582" t="str">
        <f>_xlfn.XLOOKUP(F1582,categories[categoryID],categories[categoryName],"not found",0)</f>
        <v>Dairy Products</v>
      </c>
      <c r="H1582" s="4">
        <f>Table8[[#This Row],[Unit_price]]*Table8[[#This Row],[Quantity_sold]]</f>
        <v>10</v>
      </c>
      <c r="I1582" t="str">
        <f>_xlfn.XLOOKUP(Table8[[#This Row],[orderId]],orders[orderID],orders[customerID],"not seen",0)</f>
        <v>VICTE</v>
      </c>
      <c r="J1582">
        <f>_xlfn.XLOOKUP(Table8[[#This Row],[orderId]],orders[orderID],orders[employeeID],"not found",0)</f>
        <v>1</v>
      </c>
      <c r="K1582" t="str">
        <f>_xlfn.XLOOKUP(Table8[[#This Row],[Employee_id]],employees[employeeID],employees[employeeName],"Not found",0)</f>
        <v>Nancy Davolio</v>
      </c>
      <c r="L1582" s="1">
        <f>_xlfn.XLOOKUP(Table8[[#This Row],[orderId]],orders[orderID],orders[orderDate],"not found",0)</f>
        <v>42027</v>
      </c>
      <c r="M1582" s="1">
        <f>VLOOKUP(Table8[[#This Row],[orderId]],orders[],6,0)</f>
        <v>42034</v>
      </c>
      <c r="N1582">
        <f>Table8[[#This Row],[Shipped date]]-Table8[[#This Row],[order_date]]</f>
        <v>7</v>
      </c>
    </row>
    <row r="1583" spans="1:14" x14ac:dyDescent="0.35">
      <c r="A1583" s="3">
        <v>10850</v>
      </c>
      <c r="B1583" s="12">
        <v>70</v>
      </c>
      <c r="C1583" s="6">
        <v>15</v>
      </c>
      <c r="D1583" s="9">
        <v>30</v>
      </c>
      <c r="E1583" s="2" t="str">
        <f>_xlfn.XLOOKUP(B1583,products[productID],products[productName],"Not available",0)</f>
        <v>Outback Lager</v>
      </c>
      <c r="F1583">
        <f>_xlfn.XLOOKUP(B1583,products[productID],products[categoryID],"Not found",0)</f>
        <v>1</v>
      </c>
      <c r="G1583" t="str">
        <f>_xlfn.XLOOKUP(F1583,categories[categoryID],categories[categoryName],"not found",0)</f>
        <v>Beverages</v>
      </c>
      <c r="H1583" s="4">
        <f>Table8[[#This Row],[Unit_price]]*Table8[[#This Row],[Quantity_sold]]</f>
        <v>450</v>
      </c>
      <c r="I1583" t="str">
        <f>_xlfn.XLOOKUP(Table8[[#This Row],[orderId]],orders[orderID],orders[customerID],"not seen",0)</f>
        <v>VICTE</v>
      </c>
      <c r="J1583">
        <f>_xlfn.XLOOKUP(Table8[[#This Row],[orderId]],orders[orderID],orders[employeeID],"not found",0)</f>
        <v>1</v>
      </c>
      <c r="K1583" t="str">
        <f>_xlfn.XLOOKUP(Table8[[#This Row],[Employee_id]],employees[employeeID],employees[employeeName],"Not found",0)</f>
        <v>Nancy Davolio</v>
      </c>
      <c r="L1583" s="1">
        <f>_xlfn.XLOOKUP(Table8[[#This Row],[orderId]],orders[orderID],orders[orderDate],"not found",0)</f>
        <v>42027</v>
      </c>
      <c r="M1583" s="1">
        <f>VLOOKUP(Table8[[#This Row],[orderId]],orders[],6,0)</f>
        <v>42034</v>
      </c>
      <c r="N1583">
        <f>Table8[[#This Row],[Shipped date]]-Table8[[#This Row],[order_date]]</f>
        <v>7</v>
      </c>
    </row>
    <row r="1584" spans="1:14" x14ac:dyDescent="0.35">
      <c r="A1584" s="2">
        <v>10851</v>
      </c>
      <c r="B1584" s="11">
        <v>2</v>
      </c>
      <c r="C1584" s="5">
        <v>19</v>
      </c>
      <c r="D1584" s="8">
        <v>5</v>
      </c>
      <c r="E1584" s="2" t="str">
        <f>_xlfn.XLOOKUP(B1584,products[productID],products[productName],"Not available",0)</f>
        <v>Chang</v>
      </c>
      <c r="F1584">
        <f>_xlfn.XLOOKUP(B1584,products[productID],products[categoryID],"Not found",0)</f>
        <v>1</v>
      </c>
      <c r="G1584" t="str">
        <f>_xlfn.XLOOKUP(F1584,categories[categoryID],categories[categoryName],"not found",0)</f>
        <v>Beverages</v>
      </c>
      <c r="H1584" s="4">
        <f>Table8[[#This Row],[Unit_price]]*Table8[[#This Row],[Quantity_sold]]</f>
        <v>95</v>
      </c>
      <c r="I1584" t="str">
        <f>_xlfn.XLOOKUP(Table8[[#This Row],[orderId]],orders[orderID],orders[customerID],"not seen",0)</f>
        <v>RICAR</v>
      </c>
      <c r="J1584">
        <f>_xlfn.XLOOKUP(Table8[[#This Row],[orderId]],orders[orderID],orders[employeeID],"not found",0)</f>
        <v>5</v>
      </c>
      <c r="K1584" t="str">
        <f>_xlfn.XLOOKUP(Table8[[#This Row],[Employee_id]],employees[employeeID],employees[employeeName],"Not found",0)</f>
        <v>Steven Buchanan</v>
      </c>
      <c r="L1584" s="1">
        <f>_xlfn.XLOOKUP(Table8[[#This Row],[orderId]],orders[orderID],orders[orderDate],"not found",0)</f>
        <v>42030</v>
      </c>
      <c r="M1584" s="1">
        <f>VLOOKUP(Table8[[#This Row],[orderId]],orders[],6,0)</f>
        <v>42037</v>
      </c>
      <c r="N1584">
        <f>Table8[[#This Row],[Shipped date]]-Table8[[#This Row],[order_date]]</f>
        <v>7</v>
      </c>
    </row>
    <row r="1585" spans="1:14" x14ac:dyDescent="0.35">
      <c r="A1585" s="3">
        <v>10851</v>
      </c>
      <c r="B1585" s="12">
        <v>25</v>
      </c>
      <c r="C1585" s="6">
        <v>14</v>
      </c>
      <c r="D1585" s="9">
        <v>10</v>
      </c>
      <c r="E1585" s="2" t="str">
        <f>_xlfn.XLOOKUP(B1585,products[productID],products[productName],"Not available",0)</f>
        <v>NuNuCa Nuß-Nougat-Creme</v>
      </c>
      <c r="F1585">
        <f>_xlfn.XLOOKUP(B1585,products[productID],products[categoryID],"Not found",0)</f>
        <v>3</v>
      </c>
      <c r="G1585" t="str">
        <f>_xlfn.XLOOKUP(F1585,categories[categoryID],categories[categoryName],"not found",0)</f>
        <v>Confections</v>
      </c>
      <c r="H1585" s="4">
        <f>Table8[[#This Row],[Unit_price]]*Table8[[#This Row],[Quantity_sold]]</f>
        <v>140</v>
      </c>
      <c r="I1585" t="str">
        <f>_xlfn.XLOOKUP(Table8[[#This Row],[orderId]],orders[orderID],orders[customerID],"not seen",0)</f>
        <v>RICAR</v>
      </c>
      <c r="J1585">
        <f>_xlfn.XLOOKUP(Table8[[#This Row],[orderId]],orders[orderID],orders[employeeID],"not found",0)</f>
        <v>5</v>
      </c>
      <c r="K1585" t="str">
        <f>_xlfn.XLOOKUP(Table8[[#This Row],[Employee_id]],employees[employeeID],employees[employeeName],"Not found",0)</f>
        <v>Steven Buchanan</v>
      </c>
      <c r="L1585" s="1">
        <f>_xlfn.XLOOKUP(Table8[[#This Row],[orderId]],orders[orderID],orders[orderDate],"not found",0)</f>
        <v>42030</v>
      </c>
      <c r="M1585" s="1">
        <f>VLOOKUP(Table8[[#This Row],[orderId]],orders[],6,0)</f>
        <v>42037</v>
      </c>
      <c r="N1585">
        <f>Table8[[#This Row],[Shipped date]]-Table8[[#This Row],[order_date]]</f>
        <v>7</v>
      </c>
    </row>
    <row r="1586" spans="1:14" x14ac:dyDescent="0.35">
      <c r="A1586" s="2">
        <v>10851</v>
      </c>
      <c r="B1586" s="11">
        <v>57</v>
      </c>
      <c r="C1586" s="5">
        <v>19.5</v>
      </c>
      <c r="D1586" s="8">
        <v>10</v>
      </c>
      <c r="E1586" s="2" t="str">
        <f>_xlfn.XLOOKUP(B1586,products[productID],products[productName],"Not available",0)</f>
        <v>Ravioli Angelo</v>
      </c>
      <c r="F1586">
        <f>_xlfn.XLOOKUP(B1586,products[productID],products[categoryID],"Not found",0)</f>
        <v>5</v>
      </c>
      <c r="G1586" t="str">
        <f>_xlfn.XLOOKUP(F1586,categories[categoryID],categories[categoryName],"not found",0)</f>
        <v>Grains &amp; Cereals</v>
      </c>
      <c r="H1586" s="4">
        <f>Table8[[#This Row],[Unit_price]]*Table8[[#This Row],[Quantity_sold]]</f>
        <v>195</v>
      </c>
      <c r="I1586" t="str">
        <f>_xlfn.XLOOKUP(Table8[[#This Row],[orderId]],orders[orderID],orders[customerID],"not seen",0)</f>
        <v>RICAR</v>
      </c>
      <c r="J1586">
        <f>_xlfn.XLOOKUP(Table8[[#This Row],[orderId]],orders[orderID],orders[employeeID],"not found",0)</f>
        <v>5</v>
      </c>
      <c r="K1586" t="str">
        <f>_xlfn.XLOOKUP(Table8[[#This Row],[Employee_id]],employees[employeeID],employees[employeeName],"Not found",0)</f>
        <v>Steven Buchanan</v>
      </c>
      <c r="L1586" s="1">
        <f>_xlfn.XLOOKUP(Table8[[#This Row],[orderId]],orders[orderID],orders[orderDate],"not found",0)</f>
        <v>42030</v>
      </c>
      <c r="M1586" s="1">
        <f>VLOOKUP(Table8[[#This Row],[orderId]],orders[],6,0)</f>
        <v>42037</v>
      </c>
      <c r="N1586">
        <f>Table8[[#This Row],[Shipped date]]-Table8[[#This Row],[order_date]]</f>
        <v>7</v>
      </c>
    </row>
    <row r="1587" spans="1:14" x14ac:dyDescent="0.35">
      <c r="A1587" s="3">
        <v>10851</v>
      </c>
      <c r="B1587" s="12">
        <v>59</v>
      </c>
      <c r="C1587" s="6">
        <v>55</v>
      </c>
      <c r="D1587" s="9">
        <v>42</v>
      </c>
      <c r="E1587" s="2" t="str">
        <f>_xlfn.XLOOKUP(B1587,products[productID],products[productName],"Not available",0)</f>
        <v>Raclette Courdavault</v>
      </c>
      <c r="F1587">
        <f>_xlfn.XLOOKUP(B1587,products[productID],products[categoryID],"Not found",0)</f>
        <v>4</v>
      </c>
      <c r="G1587" t="str">
        <f>_xlfn.XLOOKUP(F1587,categories[categoryID],categories[categoryName],"not found",0)</f>
        <v>Dairy Products</v>
      </c>
      <c r="H1587" s="4">
        <f>Table8[[#This Row],[Unit_price]]*Table8[[#This Row],[Quantity_sold]]</f>
        <v>2310</v>
      </c>
      <c r="I1587" t="str">
        <f>_xlfn.XLOOKUP(Table8[[#This Row],[orderId]],orders[orderID],orders[customerID],"not seen",0)</f>
        <v>RICAR</v>
      </c>
      <c r="J1587">
        <f>_xlfn.XLOOKUP(Table8[[#This Row],[orderId]],orders[orderID],orders[employeeID],"not found",0)</f>
        <v>5</v>
      </c>
      <c r="K1587" t="str">
        <f>_xlfn.XLOOKUP(Table8[[#This Row],[Employee_id]],employees[employeeID],employees[employeeName],"Not found",0)</f>
        <v>Steven Buchanan</v>
      </c>
      <c r="L1587" s="1">
        <f>_xlfn.XLOOKUP(Table8[[#This Row],[orderId]],orders[orderID],orders[orderDate],"not found",0)</f>
        <v>42030</v>
      </c>
      <c r="M1587" s="1">
        <f>VLOOKUP(Table8[[#This Row],[orderId]],orders[],6,0)</f>
        <v>42037</v>
      </c>
      <c r="N1587">
        <f>Table8[[#This Row],[Shipped date]]-Table8[[#This Row],[order_date]]</f>
        <v>7</v>
      </c>
    </row>
    <row r="1588" spans="1:14" x14ac:dyDescent="0.35">
      <c r="A1588" s="2">
        <v>10852</v>
      </c>
      <c r="B1588" s="11">
        <v>2</v>
      </c>
      <c r="C1588" s="5">
        <v>19</v>
      </c>
      <c r="D1588" s="8">
        <v>15</v>
      </c>
      <c r="E1588" s="2" t="str">
        <f>_xlfn.XLOOKUP(B1588,products[productID],products[productName],"Not available",0)</f>
        <v>Chang</v>
      </c>
      <c r="F1588">
        <f>_xlfn.XLOOKUP(B1588,products[productID],products[categoryID],"Not found",0)</f>
        <v>1</v>
      </c>
      <c r="G1588" t="str">
        <f>_xlfn.XLOOKUP(F1588,categories[categoryID],categories[categoryName],"not found",0)</f>
        <v>Beverages</v>
      </c>
      <c r="H1588" s="4">
        <f>Table8[[#This Row],[Unit_price]]*Table8[[#This Row],[Quantity_sold]]</f>
        <v>285</v>
      </c>
      <c r="I1588" t="str">
        <f>_xlfn.XLOOKUP(Table8[[#This Row],[orderId]],orders[orderID],orders[customerID],"not seen",0)</f>
        <v>RATTC</v>
      </c>
      <c r="J1588">
        <f>_xlfn.XLOOKUP(Table8[[#This Row],[orderId]],orders[orderID],orders[employeeID],"not found",0)</f>
        <v>8</v>
      </c>
      <c r="K1588" t="str">
        <f>_xlfn.XLOOKUP(Table8[[#This Row],[Employee_id]],employees[employeeID],employees[employeeName],"Not found",0)</f>
        <v>Laura Callahan</v>
      </c>
      <c r="L1588" s="1">
        <f>_xlfn.XLOOKUP(Table8[[#This Row],[orderId]],orders[orderID],orders[orderDate],"not found",0)</f>
        <v>42030</v>
      </c>
      <c r="M1588" s="1">
        <f>VLOOKUP(Table8[[#This Row],[orderId]],orders[],6,0)</f>
        <v>42034</v>
      </c>
      <c r="N1588">
        <f>Table8[[#This Row],[Shipped date]]-Table8[[#This Row],[order_date]]</f>
        <v>4</v>
      </c>
    </row>
    <row r="1589" spans="1:14" x14ac:dyDescent="0.35">
      <c r="A1589" s="3">
        <v>10852</v>
      </c>
      <c r="B1589" s="12">
        <v>17</v>
      </c>
      <c r="C1589" s="6">
        <v>39</v>
      </c>
      <c r="D1589" s="9">
        <v>6</v>
      </c>
      <c r="E1589" s="2" t="str">
        <f>_xlfn.XLOOKUP(B1589,products[productID],products[productName],"Not available",0)</f>
        <v>Alice Mutton</v>
      </c>
      <c r="F1589">
        <f>_xlfn.XLOOKUP(B1589,products[productID],products[categoryID],"Not found",0)</f>
        <v>6</v>
      </c>
      <c r="G1589" t="str">
        <f>_xlfn.XLOOKUP(F1589,categories[categoryID],categories[categoryName],"not found",0)</f>
        <v>Meat &amp; Poultry</v>
      </c>
      <c r="H1589" s="4">
        <f>Table8[[#This Row],[Unit_price]]*Table8[[#This Row],[Quantity_sold]]</f>
        <v>234</v>
      </c>
      <c r="I1589" t="str">
        <f>_xlfn.XLOOKUP(Table8[[#This Row],[orderId]],orders[orderID],orders[customerID],"not seen",0)</f>
        <v>RATTC</v>
      </c>
      <c r="J1589">
        <f>_xlfn.XLOOKUP(Table8[[#This Row],[orderId]],orders[orderID],orders[employeeID],"not found",0)</f>
        <v>8</v>
      </c>
      <c r="K1589" t="str">
        <f>_xlfn.XLOOKUP(Table8[[#This Row],[Employee_id]],employees[employeeID],employees[employeeName],"Not found",0)</f>
        <v>Laura Callahan</v>
      </c>
      <c r="L1589" s="1">
        <f>_xlfn.XLOOKUP(Table8[[#This Row],[orderId]],orders[orderID],orders[orderDate],"not found",0)</f>
        <v>42030</v>
      </c>
      <c r="M1589" s="1">
        <f>VLOOKUP(Table8[[#This Row],[orderId]],orders[],6,0)</f>
        <v>42034</v>
      </c>
      <c r="N1589">
        <f>Table8[[#This Row],[Shipped date]]-Table8[[#This Row],[order_date]]</f>
        <v>4</v>
      </c>
    </row>
    <row r="1590" spans="1:14" x14ac:dyDescent="0.35">
      <c r="A1590" s="2">
        <v>10852</v>
      </c>
      <c r="B1590" s="11">
        <v>62</v>
      </c>
      <c r="C1590" s="5">
        <v>49.3</v>
      </c>
      <c r="D1590" s="8">
        <v>50</v>
      </c>
      <c r="E1590" s="2" t="str">
        <f>_xlfn.XLOOKUP(B1590,products[productID],products[productName],"Not available",0)</f>
        <v>Tarte au sucre</v>
      </c>
      <c r="F1590">
        <f>_xlfn.XLOOKUP(B1590,products[productID],products[categoryID],"Not found",0)</f>
        <v>3</v>
      </c>
      <c r="G1590" t="str">
        <f>_xlfn.XLOOKUP(F1590,categories[categoryID],categories[categoryName],"not found",0)</f>
        <v>Confections</v>
      </c>
      <c r="H1590" s="4">
        <f>Table8[[#This Row],[Unit_price]]*Table8[[#This Row],[Quantity_sold]]</f>
        <v>2465</v>
      </c>
      <c r="I1590" t="str">
        <f>_xlfn.XLOOKUP(Table8[[#This Row],[orderId]],orders[orderID],orders[customerID],"not seen",0)</f>
        <v>RATTC</v>
      </c>
      <c r="J1590">
        <f>_xlfn.XLOOKUP(Table8[[#This Row],[orderId]],orders[orderID],orders[employeeID],"not found",0)</f>
        <v>8</v>
      </c>
      <c r="K1590" t="str">
        <f>_xlfn.XLOOKUP(Table8[[#This Row],[Employee_id]],employees[employeeID],employees[employeeName],"Not found",0)</f>
        <v>Laura Callahan</v>
      </c>
      <c r="L1590" s="1">
        <f>_xlfn.XLOOKUP(Table8[[#This Row],[orderId]],orders[orderID],orders[orderDate],"not found",0)</f>
        <v>42030</v>
      </c>
      <c r="M1590" s="1">
        <f>VLOOKUP(Table8[[#This Row],[orderId]],orders[],6,0)</f>
        <v>42034</v>
      </c>
      <c r="N1590">
        <f>Table8[[#This Row],[Shipped date]]-Table8[[#This Row],[order_date]]</f>
        <v>4</v>
      </c>
    </row>
    <row r="1591" spans="1:14" x14ac:dyDescent="0.35">
      <c r="A1591" s="3">
        <v>10853</v>
      </c>
      <c r="B1591" s="12">
        <v>18</v>
      </c>
      <c r="C1591" s="6">
        <v>62.5</v>
      </c>
      <c r="D1591" s="9">
        <v>10</v>
      </c>
      <c r="E1591" s="2" t="str">
        <f>_xlfn.XLOOKUP(B1591,products[productID],products[productName],"Not available",0)</f>
        <v>Carnarvon Tigers</v>
      </c>
      <c r="F1591">
        <f>_xlfn.XLOOKUP(B1591,products[productID],products[categoryID],"Not found",0)</f>
        <v>8</v>
      </c>
      <c r="G1591" t="str">
        <f>_xlfn.XLOOKUP(F1591,categories[categoryID],categories[categoryName],"not found",0)</f>
        <v>Seafood</v>
      </c>
      <c r="H1591" s="4">
        <f>Table8[[#This Row],[Unit_price]]*Table8[[#This Row],[Quantity_sold]]</f>
        <v>625</v>
      </c>
      <c r="I1591" t="str">
        <f>_xlfn.XLOOKUP(Table8[[#This Row],[orderId]],orders[orderID],orders[customerID],"not seen",0)</f>
        <v>BLAUS</v>
      </c>
      <c r="J1591">
        <f>_xlfn.XLOOKUP(Table8[[#This Row],[orderId]],orders[orderID],orders[employeeID],"not found",0)</f>
        <v>9</v>
      </c>
      <c r="K1591" t="str">
        <f>_xlfn.XLOOKUP(Table8[[#This Row],[Employee_id]],employees[employeeID],employees[employeeName],"Not found",0)</f>
        <v>Anne Dodsworth</v>
      </c>
      <c r="L1591" s="1">
        <f>_xlfn.XLOOKUP(Table8[[#This Row],[orderId]],orders[orderID],orders[orderDate],"not found",0)</f>
        <v>42031</v>
      </c>
      <c r="M1591" s="1">
        <f>VLOOKUP(Table8[[#This Row],[orderId]],orders[],6,0)</f>
        <v>42038</v>
      </c>
      <c r="N1591">
        <f>Table8[[#This Row],[Shipped date]]-Table8[[#This Row],[order_date]]</f>
        <v>7</v>
      </c>
    </row>
    <row r="1592" spans="1:14" x14ac:dyDescent="0.35">
      <c r="A1592" s="2">
        <v>10854</v>
      </c>
      <c r="B1592" s="11">
        <v>10</v>
      </c>
      <c r="C1592" s="5">
        <v>31</v>
      </c>
      <c r="D1592" s="8">
        <v>100</v>
      </c>
      <c r="E1592" s="2" t="str">
        <f>_xlfn.XLOOKUP(B1592,products[productID],products[productName],"Not available",0)</f>
        <v>Ikura</v>
      </c>
      <c r="F1592">
        <f>_xlfn.XLOOKUP(B1592,products[productID],products[categoryID],"Not found",0)</f>
        <v>8</v>
      </c>
      <c r="G1592" t="str">
        <f>_xlfn.XLOOKUP(F1592,categories[categoryID],categories[categoryName],"not found",0)</f>
        <v>Seafood</v>
      </c>
      <c r="H1592" s="4">
        <f>Table8[[#This Row],[Unit_price]]*Table8[[#This Row],[Quantity_sold]]</f>
        <v>3100</v>
      </c>
      <c r="I1592" t="str">
        <f>_xlfn.XLOOKUP(Table8[[#This Row],[orderId]],orders[orderID],orders[customerID],"not seen",0)</f>
        <v>ERNSH</v>
      </c>
      <c r="J1592">
        <f>_xlfn.XLOOKUP(Table8[[#This Row],[orderId]],orders[orderID],orders[employeeID],"not found",0)</f>
        <v>3</v>
      </c>
      <c r="K1592" t="str">
        <f>_xlfn.XLOOKUP(Table8[[#This Row],[Employee_id]],employees[employeeID],employees[employeeName],"Not found",0)</f>
        <v>Janet Leverling</v>
      </c>
      <c r="L1592" s="1">
        <f>_xlfn.XLOOKUP(Table8[[#This Row],[orderId]],orders[orderID],orders[orderDate],"not found",0)</f>
        <v>42031</v>
      </c>
      <c r="M1592" s="1">
        <f>VLOOKUP(Table8[[#This Row],[orderId]],orders[],6,0)</f>
        <v>42040</v>
      </c>
      <c r="N1592">
        <f>Table8[[#This Row],[Shipped date]]-Table8[[#This Row],[order_date]]</f>
        <v>9</v>
      </c>
    </row>
    <row r="1593" spans="1:14" x14ac:dyDescent="0.35">
      <c r="A1593" s="3">
        <v>10854</v>
      </c>
      <c r="B1593" s="12">
        <v>13</v>
      </c>
      <c r="C1593" s="6">
        <v>6</v>
      </c>
      <c r="D1593" s="9">
        <v>65</v>
      </c>
      <c r="E1593" s="2" t="str">
        <f>_xlfn.XLOOKUP(B1593,products[productID],products[productName],"Not available",0)</f>
        <v>Konbu</v>
      </c>
      <c r="F1593">
        <f>_xlfn.XLOOKUP(B1593,products[productID],products[categoryID],"Not found",0)</f>
        <v>8</v>
      </c>
      <c r="G1593" t="str">
        <f>_xlfn.XLOOKUP(F1593,categories[categoryID],categories[categoryName],"not found",0)</f>
        <v>Seafood</v>
      </c>
      <c r="H1593" s="4">
        <f>Table8[[#This Row],[Unit_price]]*Table8[[#This Row],[Quantity_sold]]</f>
        <v>390</v>
      </c>
      <c r="I1593" t="str">
        <f>_xlfn.XLOOKUP(Table8[[#This Row],[orderId]],orders[orderID],orders[customerID],"not seen",0)</f>
        <v>ERNSH</v>
      </c>
      <c r="J1593">
        <f>_xlfn.XLOOKUP(Table8[[#This Row],[orderId]],orders[orderID],orders[employeeID],"not found",0)</f>
        <v>3</v>
      </c>
      <c r="K1593" t="str">
        <f>_xlfn.XLOOKUP(Table8[[#This Row],[Employee_id]],employees[employeeID],employees[employeeName],"Not found",0)</f>
        <v>Janet Leverling</v>
      </c>
      <c r="L1593" s="1">
        <f>_xlfn.XLOOKUP(Table8[[#This Row],[orderId]],orders[orderID],orders[orderDate],"not found",0)</f>
        <v>42031</v>
      </c>
      <c r="M1593" s="1">
        <f>VLOOKUP(Table8[[#This Row],[orderId]],orders[],6,0)</f>
        <v>42040</v>
      </c>
      <c r="N1593">
        <f>Table8[[#This Row],[Shipped date]]-Table8[[#This Row],[order_date]]</f>
        <v>9</v>
      </c>
    </row>
    <row r="1594" spans="1:14" x14ac:dyDescent="0.35">
      <c r="A1594" s="2">
        <v>10855</v>
      </c>
      <c r="B1594" s="11">
        <v>16</v>
      </c>
      <c r="C1594" s="5">
        <v>17.45</v>
      </c>
      <c r="D1594" s="8">
        <v>50</v>
      </c>
      <c r="E1594" s="2" t="str">
        <f>_xlfn.XLOOKUP(B1594,products[productID],products[productName],"Not available",0)</f>
        <v>Pavlova</v>
      </c>
      <c r="F1594">
        <f>_xlfn.XLOOKUP(B1594,products[productID],products[categoryID],"Not found",0)</f>
        <v>3</v>
      </c>
      <c r="G1594" t="str">
        <f>_xlfn.XLOOKUP(F1594,categories[categoryID],categories[categoryName],"not found",0)</f>
        <v>Confections</v>
      </c>
      <c r="H1594" s="4">
        <f>Table8[[#This Row],[Unit_price]]*Table8[[#This Row],[Quantity_sold]]</f>
        <v>872.5</v>
      </c>
      <c r="I1594" t="str">
        <f>_xlfn.XLOOKUP(Table8[[#This Row],[orderId]],orders[orderID],orders[customerID],"not seen",0)</f>
        <v>OLDWO</v>
      </c>
      <c r="J1594">
        <f>_xlfn.XLOOKUP(Table8[[#This Row],[orderId]],orders[orderID],orders[employeeID],"not found",0)</f>
        <v>3</v>
      </c>
      <c r="K1594" t="str">
        <f>_xlfn.XLOOKUP(Table8[[#This Row],[Employee_id]],employees[employeeID],employees[employeeName],"Not found",0)</f>
        <v>Janet Leverling</v>
      </c>
      <c r="L1594" s="1">
        <f>_xlfn.XLOOKUP(Table8[[#This Row],[orderId]],orders[orderID],orders[orderDate],"not found",0)</f>
        <v>42031</v>
      </c>
      <c r="M1594" s="1">
        <f>VLOOKUP(Table8[[#This Row],[orderId]],orders[],6,0)</f>
        <v>42039</v>
      </c>
      <c r="N1594">
        <f>Table8[[#This Row],[Shipped date]]-Table8[[#This Row],[order_date]]</f>
        <v>8</v>
      </c>
    </row>
    <row r="1595" spans="1:14" x14ac:dyDescent="0.35">
      <c r="A1595" s="3">
        <v>10855</v>
      </c>
      <c r="B1595" s="12">
        <v>31</v>
      </c>
      <c r="C1595" s="6">
        <v>12.5</v>
      </c>
      <c r="D1595" s="9">
        <v>14</v>
      </c>
      <c r="E1595" s="2" t="str">
        <f>_xlfn.XLOOKUP(B1595,products[productID],products[productName],"Not available",0)</f>
        <v>Gorgonzola Telino</v>
      </c>
      <c r="F1595">
        <f>_xlfn.XLOOKUP(B1595,products[productID],products[categoryID],"Not found",0)</f>
        <v>4</v>
      </c>
      <c r="G1595" t="str">
        <f>_xlfn.XLOOKUP(F1595,categories[categoryID],categories[categoryName],"not found",0)</f>
        <v>Dairy Products</v>
      </c>
      <c r="H1595" s="4">
        <f>Table8[[#This Row],[Unit_price]]*Table8[[#This Row],[Quantity_sold]]</f>
        <v>175</v>
      </c>
      <c r="I1595" t="str">
        <f>_xlfn.XLOOKUP(Table8[[#This Row],[orderId]],orders[orderID],orders[customerID],"not seen",0)</f>
        <v>OLDWO</v>
      </c>
      <c r="J1595">
        <f>_xlfn.XLOOKUP(Table8[[#This Row],[orderId]],orders[orderID],orders[employeeID],"not found",0)</f>
        <v>3</v>
      </c>
      <c r="K1595" t="str">
        <f>_xlfn.XLOOKUP(Table8[[#This Row],[Employee_id]],employees[employeeID],employees[employeeName],"Not found",0)</f>
        <v>Janet Leverling</v>
      </c>
      <c r="L1595" s="1">
        <f>_xlfn.XLOOKUP(Table8[[#This Row],[orderId]],orders[orderID],orders[orderDate],"not found",0)</f>
        <v>42031</v>
      </c>
      <c r="M1595" s="1">
        <f>VLOOKUP(Table8[[#This Row],[orderId]],orders[],6,0)</f>
        <v>42039</v>
      </c>
      <c r="N1595">
        <f>Table8[[#This Row],[Shipped date]]-Table8[[#This Row],[order_date]]</f>
        <v>8</v>
      </c>
    </row>
    <row r="1596" spans="1:14" x14ac:dyDescent="0.35">
      <c r="A1596" s="2">
        <v>10855</v>
      </c>
      <c r="B1596" s="11">
        <v>56</v>
      </c>
      <c r="C1596" s="5">
        <v>38</v>
      </c>
      <c r="D1596" s="8">
        <v>24</v>
      </c>
      <c r="E1596" s="2" t="str">
        <f>_xlfn.XLOOKUP(B1596,products[productID],products[productName],"Not available",0)</f>
        <v>Gnocchi di nonna Alice</v>
      </c>
      <c r="F1596">
        <f>_xlfn.XLOOKUP(B1596,products[productID],products[categoryID],"Not found",0)</f>
        <v>5</v>
      </c>
      <c r="G1596" t="str">
        <f>_xlfn.XLOOKUP(F1596,categories[categoryID],categories[categoryName],"not found",0)</f>
        <v>Grains &amp; Cereals</v>
      </c>
      <c r="H1596" s="4">
        <f>Table8[[#This Row],[Unit_price]]*Table8[[#This Row],[Quantity_sold]]</f>
        <v>912</v>
      </c>
      <c r="I1596" t="str">
        <f>_xlfn.XLOOKUP(Table8[[#This Row],[orderId]],orders[orderID],orders[customerID],"not seen",0)</f>
        <v>OLDWO</v>
      </c>
      <c r="J1596">
        <f>_xlfn.XLOOKUP(Table8[[#This Row],[orderId]],orders[orderID],orders[employeeID],"not found",0)</f>
        <v>3</v>
      </c>
      <c r="K1596" t="str">
        <f>_xlfn.XLOOKUP(Table8[[#This Row],[Employee_id]],employees[employeeID],employees[employeeName],"Not found",0)</f>
        <v>Janet Leverling</v>
      </c>
      <c r="L1596" s="1">
        <f>_xlfn.XLOOKUP(Table8[[#This Row],[orderId]],orders[orderID],orders[orderDate],"not found",0)</f>
        <v>42031</v>
      </c>
      <c r="M1596" s="1">
        <f>VLOOKUP(Table8[[#This Row],[orderId]],orders[],6,0)</f>
        <v>42039</v>
      </c>
      <c r="N1596">
        <f>Table8[[#This Row],[Shipped date]]-Table8[[#This Row],[order_date]]</f>
        <v>8</v>
      </c>
    </row>
    <row r="1597" spans="1:14" x14ac:dyDescent="0.35">
      <c r="A1597" s="3">
        <v>10855</v>
      </c>
      <c r="B1597" s="12">
        <v>65</v>
      </c>
      <c r="C1597" s="6">
        <v>21.05</v>
      </c>
      <c r="D1597" s="9">
        <v>15</v>
      </c>
      <c r="E1597" s="2" t="str">
        <f>_xlfn.XLOOKUP(B1597,products[productID],products[productName],"Not available",0)</f>
        <v>Louisiana Fiery Hot Pepper Sauce</v>
      </c>
      <c r="F1597">
        <f>_xlfn.XLOOKUP(B1597,products[productID],products[categoryID],"Not found",0)</f>
        <v>2</v>
      </c>
      <c r="G1597" t="str">
        <f>_xlfn.XLOOKUP(F1597,categories[categoryID],categories[categoryName],"not found",0)</f>
        <v>Condiments</v>
      </c>
      <c r="H1597" s="4">
        <f>Table8[[#This Row],[Unit_price]]*Table8[[#This Row],[Quantity_sold]]</f>
        <v>315.75</v>
      </c>
      <c r="I1597" t="str">
        <f>_xlfn.XLOOKUP(Table8[[#This Row],[orderId]],orders[orderID],orders[customerID],"not seen",0)</f>
        <v>OLDWO</v>
      </c>
      <c r="J1597">
        <f>_xlfn.XLOOKUP(Table8[[#This Row],[orderId]],orders[orderID],orders[employeeID],"not found",0)</f>
        <v>3</v>
      </c>
      <c r="K1597" t="str">
        <f>_xlfn.XLOOKUP(Table8[[#This Row],[Employee_id]],employees[employeeID],employees[employeeName],"Not found",0)</f>
        <v>Janet Leverling</v>
      </c>
      <c r="L1597" s="1">
        <f>_xlfn.XLOOKUP(Table8[[#This Row],[orderId]],orders[orderID],orders[orderDate],"not found",0)</f>
        <v>42031</v>
      </c>
      <c r="M1597" s="1">
        <f>VLOOKUP(Table8[[#This Row],[orderId]],orders[],6,0)</f>
        <v>42039</v>
      </c>
      <c r="N1597">
        <f>Table8[[#This Row],[Shipped date]]-Table8[[#This Row],[order_date]]</f>
        <v>8</v>
      </c>
    </row>
    <row r="1598" spans="1:14" x14ac:dyDescent="0.35">
      <c r="A1598" s="2">
        <v>10856</v>
      </c>
      <c r="B1598" s="11">
        <v>2</v>
      </c>
      <c r="C1598" s="5">
        <v>19</v>
      </c>
      <c r="D1598" s="8">
        <v>20</v>
      </c>
      <c r="E1598" s="2" t="str">
        <f>_xlfn.XLOOKUP(B1598,products[productID],products[productName],"Not available",0)</f>
        <v>Chang</v>
      </c>
      <c r="F1598">
        <f>_xlfn.XLOOKUP(B1598,products[productID],products[categoryID],"Not found",0)</f>
        <v>1</v>
      </c>
      <c r="G1598" t="str">
        <f>_xlfn.XLOOKUP(F1598,categories[categoryID],categories[categoryName],"not found",0)</f>
        <v>Beverages</v>
      </c>
      <c r="H1598" s="4">
        <f>Table8[[#This Row],[Unit_price]]*Table8[[#This Row],[Quantity_sold]]</f>
        <v>380</v>
      </c>
      <c r="I1598" t="str">
        <f>_xlfn.XLOOKUP(Table8[[#This Row],[orderId]],orders[orderID],orders[customerID],"not seen",0)</f>
        <v>ANTON</v>
      </c>
      <c r="J1598">
        <f>_xlfn.XLOOKUP(Table8[[#This Row],[orderId]],orders[orderID],orders[employeeID],"not found",0)</f>
        <v>3</v>
      </c>
      <c r="K1598" t="str">
        <f>_xlfn.XLOOKUP(Table8[[#This Row],[Employee_id]],employees[employeeID],employees[employeeName],"Not found",0)</f>
        <v>Janet Leverling</v>
      </c>
      <c r="L1598" s="1">
        <f>_xlfn.XLOOKUP(Table8[[#This Row],[orderId]],orders[orderID],orders[orderDate],"not found",0)</f>
        <v>42032</v>
      </c>
      <c r="M1598" s="1">
        <f>VLOOKUP(Table8[[#This Row],[orderId]],orders[],6,0)</f>
        <v>42045</v>
      </c>
      <c r="N1598">
        <f>Table8[[#This Row],[Shipped date]]-Table8[[#This Row],[order_date]]</f>
        <v>13</v>
      </c>
    </row>
    <row r="1599" spans="1:14" x14ac:dyDescent="0.35">
      <c r="A1599" s="3">
        <v>10856</v>
      </c>
      <c r="B1599" s="12">
        <v>42</v>
      </c>
      <c r="C1599" s="6">
        <v>14</v>
      </c>
      <c r="D1599" s="9">
        <v>20</v>
      </c>
      <c r="E1599" s="2" t="str">
        <f>_xlfn.XLOOKUP(B1599,products[productID],products[productName],"Not available",0)</f>
        <v>Singaporean Hokkien Fried Mee</v>
      </c>
      <c r="F1599">
        <f>_xlfn.XLOOKUP(B1599,products[productID],products[categoryID],"Not found",0)</f>
        <v>5</v>
      </c>
      <c r="G1599" t="str">
        <f>_xlfn.XLOOKUP(F1599,categories[categoryID],categories[categoryName],"not found",0)</f>
        <v>Grains &amp; Cereals</v>
      </c>
      <c r="H1599" s="4">
        <f>Table8[[#This Row],[Unit_price]]*Table8[[#This Row],[Quantity_sold]]</f>
        <v>280</v>
      </c>
      <c r="I1599" t="str">
        <f>_xlfn.XLOOKUP(Table8[[#This Row],[orderId]],orders[orderID],orders[customerID],"not seen",0)</f>
        <v>ANTON</v>
      </c>
      <c r="J1599">
        <f>_xlfn.XLOOKUP(Table8[[#This Row],[orderId]],orders[orderID],orders[employeeID],"not found",0)</f>
        <v>3</v>
      </c>
      <c r="K1599" t="str">
        <f>_xlfn.XLOOKUP(Table8[[#This Row],[Employee_id]],employees[employeeID],employees[employeeName],"Not found",0)</f>
        <v>Janet Leverling</v>
      </c>
      <c r="L1599" s="1">
        <f>_xlfn.XLOOKUP(Table8[[#This Row],[orderId]],orders[orderID],orders[orderDate],"not found",0)</f>
        <v>42032</v>
      </c>
      <c r="M1599" s="1">
        <f>VLOOKUP(Table8[[#This Row],[orderId]],orders[],6,0)</f>
        <v>42045</v>
      </c>
      <c r="N1599">
        <f>Table8[[#This Row],[Shipped date]]-Table8[[#This Row],[order_date]]</f>
        <v>13</v>
      </c>
    </row>
    <row r="1600" spans="1:14" x14ac:dyDescent="0.35">
      <c r="A1600" s="2">
        <v>10857</v>
      </c>
      <c r="B1600" s="11">
        <v>3</v>
      </c>
      <c r="C1600" s="5">
        <v>10</v>
      </c>
      <c r="D1600" s="8">
        <v>30</v>
      </c>
      <c r="E1600" s="2" t="str">
        <f>_xlfn.XLOOKUP(B1600,products[productID],products[productName],"Not available",0)</f>
        <v>Aniseed Syrup</v>
      </c>
      <c r="F1600">
        <f>_xlfn.XLOOKUP(B1600,products[productID],products[categoryID],"Not found",0)</f>
        <v>2</v>
      </c>
      <c r="G1600" t="str">
        <f>_xlfn.XLOOKUP(F1600,categories[categoryID],categories[categoryName],"not found",0)</f>
        <v>Condiments</v>
      </c>
      <c r="H1600" s="4">
        <f>Table8[[#This Row],[Unit_price]]*Table8[[#This Row],[Quantity_sold]]</f>
        <v>300</v>
      </c>
      <c r="I1600" t="str">
        <f>_xlfn.XLOOKUP(Table8[[#This Row],[orderId]],orders[orderID],orders[customerID],"not seen",0)</f>
        <v>BERGS</v>
      </c>
      <c r="J1600">
        <f>_xlfn.XLOOKUP(Table8[[#This Row],[orderId]],orders[orderID],orders[employeeID],"not found",0)</f>
        <v>8</v>
      </c>
      <c r="K1600" t="str">
        <f>_xlfn.XLOOKUP(Table8[[#This Row],[Employee_id]],employees[employeeID],employees[employeeName],"Not found",0)</f>
        <v>Laura Callahan</v>
      </c>
      <c r="L1600" s="1">
        <f>_xlfn.XLOOKUP(Table8[[#This Row],[orderId]],orders[orderID],orders[orderDate],"not found",0)</f>
        <v>42032</v>
      </c>
      <c r="M1600" s="1">
        <f>VLOOKUP(Table8[[#This Row],[orderId]],orders[],6,0)</f>
        <v>42041</v>
      </c>
      <c r="N1600">
        <f>Table8[[#This Row],[Shipped date]]-Table8[[#This Row],[order_date]]</f>
        <v>9</v>
      </c>
    </row>
    <row r="1601" spans="1:14" x14ac:dyDescent="0.35">
      <c r="A1601" s="3">
        <v>10857</v>
      </c>
      <c r="B1601" s="12">
        <v>26</v>
      </c>
      <c r="C1601" s="6">
        <v>31.23</v>
      </c>
      <c r="D1601" s="9">
        <v>35</v>
      </c>
      <c r="E1601" s="2" t="str">
        <f>_xlfn.XLOOKUP(B1601,products[productID],products[productName],"Not available",0)</f>
        <v>Gumbär Gummibärchen</v>
      </c>
      <c r="F1601">
        <f>_xlfn.XLOOKUP(B1601,products[productID],products[categoryID],"Not found",0)</f>
        <v>3</v>
      </c>
      <c r="G1601" t="str">
        <f>_xlfn.XLOOKUP(F1601,categories[categoryID],categories[categoryName],"not found",0)</f>
        <v>Confections</v>
      </c>
      <c r="H1601" s="4">
        <f>Table8[[#This Row],[Unit_price]]*Table8[[#This Row],[Quantity_sold]]</f>
        <v>1093.05</v>
      </c>
      <c r="I1601" t="str">
        <f>_xlfn.XLOOKUP(Table8[[#This Row],[orderId]],orders[orderID],orders[customerID],"not seen",0)</f>
        <v>BERGS</v>
      </c>
      <c r="J1601">
        <f>_xlfn.XLOOKUP(Table8[[#This Row],[orderId]],orders[orderID],orders[employeeID],"not found",0)</f>
        <v>8</v>
      </c>
      <c r="K1601" t="str">
        <f>_xlfn.XLOOKUP(Table8[[#This Row],[Employee_id]],employees[employeeID],employees[employeeName],"Not found",0)</f>
        <v>Laura Callahan</v>
      </c>
      <c r="L1601" s="1">
        <f>_xlfn.XLOOKUP(Table8[[#This Row],[orderId]],orders[orderID],orders[orderDate],"not found",0)</f>
        <v>42032</v>
      </c>
      <c r="M1601" s="1">
        <f>VLOOKUP(Table8[[#This Row],[orderId]],orders[],6,0)</f>
        <v>42041</v>
      </c>
      <c r="N1601">
        <f>Table8[[#This Row],[Shipped date]]-Table8[[#This Row],[order_date]]</f>
        <v>9</v>
      </c>
    </row>
    <row r="1602" spans="1:14" x14ac:dyDescent="0.35">
      <c r="A1602" s="2">
        <v>10857</v>
      </c>
      <c r="B1602" s="11">
        <v>29</v>
      </c>
      <c r="C1602" s="5">
        <v>123.79</v>
      </c>
      <c r="D1602" s="8">
        <v>10</v>
      </c>
      <c r="E1602" s="2" t="str">
        <f>_xlfn.XLOOKUP(B1602,products[productID],products[productName],"Not available",0)</f>
        <v>Thüringer Rostbratwurst</v>
      </c>
      <c r="F1602">
        <f>_xlfn.XLOOKUP(B1602,products[productID],products[categoryID],"Not found",0)</f>
        <v>6</v>
      </c>
      <c r="G1602" t="str">
        <f>_xlfn.XLOOKUP(F1602,categories[categoryID],categories[categoryName],"not found",0)</f>
        <v>Meat &amp; Poultry</v>
      </c>
      <c r="H1602" s="4">
        <f>Table8[[#This Row],[Unit_price]]*Table8[[#This Row],[Quantity_sold]]</f>
        <v>1237.9000000000001</v>
      </c>
      <c r="I1602" t="str">
        <f>_xlfn.XLOOKUP(Table8[[#This Row],[orderId]],orders[orderID],orders[customerID],"not seen",0)</f>
        <v>BERGS</v>
      </c>
      <c r="J1602">
        <f>_xlfn.XLOOKUP(Table8[[#This Row],[orderId]],orders[orderID],orders[employeeID],"not found",0)</f>
        <v>8</v>
      </c>
      <c r="K1602" t="str">
        <f>_xlfn.XLOOKUP(Table8[[#This Row],[Employee_id]],employees[employeeID],employees[employeeName],"Not found",0)</f>
        <v>Laura Callahan</v>
      </c>
      <c r="L1602" s="1">
        <f>_xlfn.XLOOKUP(Table8[[#This Row],[orderId]],orders[orderID],orders[orderDate],"not found",0)</f>
        <v>42032</v>
      </c>
      <c r="M1602" s="1">
        <f>VLOOKUP(Table8[[#This Row],[orderId]],orders[],6,0)</f>
        <v>42041</v>
      </c>
      <c r="N1602">
        <f>Table8[[#This Row],[Shipped date]]-Table8[[#This Row],[order_date]]</f>
        <v>9</v>
      </c>
    </row>
    <row r="1603" spans="1:14" x14ac:dyDescent="0.35">
      <c r="A1603" s="3">
        <v>10858</v>
      </c>
      <c r="B1603" s="12">
        <v>7</v>
      </c>
      <c r="C1603" s="6">
        <v>30</v>
      </c>
      <c r="D1603" s="9">
        <v>5</v>
      </c>
      <c r="E1603" s="2" t="str">
        <f>_xlfn.XLOOKUP(B1603,products[productID],products[productName],"Not available",0)</f>
        <v>Uncle Bob's Organic Dried Pears</v>
      </c>
      <c r="F1603">
        <f>_xlfn.XLOOKUP(B1603,products[productID],products[categoryID],"Not found",0)</f>
        <v>7</v>
      </c>
      <c r="G1603" t="str">
        <f>_xlfn.XLOOKUP(F1603,categories[categoryID],categories[categoryName],"not found",0)</f>
        <v>Produce</v>
      </c>
      <c r="H1603" s="4">
        <f>Table8[[#This Row],[Unit_price]]*Table8[[#This Row],[Quantity_sold]]</f>
        <v>150</v>
      </c>
      <c r="I1603" t="str">
        <f>_xlfn.XLOOKUP(Table8[[#This Row],[orderId]],orders[orderID],orders[customerID],"not seen",0)</f>
        <v>LACOR</v>
      </c>
      <c r="J1603">
        <f>_xlfn.XLOOKUP(Table8[[#This Row],[orderId]],orders[orderID],orders[employeeID],"not found",0)</f>
        <v>2</v>
      </c>
      <c r="K1603" t="str">
        <f>_xlfn.XLOOKUP(Table8[[#This Row],[Employee_id]],employees[employeeID],employees[employeeName],"Not found",0)</f>
        <v>Andrew Fuller</v>
      </c>
      <c r="L1603" s="1">
        <f>_xlfn.XLOOKUP(Table8[[#This Row],[orderId]],orders[orderID],orders[orderDate],"not found",0)</f>
        <v>42033</v>
      </c>
      <c r="M1603" s="1">
        <f>VLOOKUP(Table8[[#This Row],[orderId]],orders[],6,0)</f>
        <v>42038</v>
      </c>
      <c r="N1603">
        <f>Table8[[#This Row],[Shipped date]]-Table8[[#This Row],[order_date]]</f>
        <v>5</v>
      </c>
    </row>
    <row r="1604" spans="1:14" x14ac:dyDescent="0.35">
      <c r="A1604" s="2">
        <v>10858</v>
      </c>
      <c r="B1604" s="11">
        <v>27</v>
      </c>
      <c r="C1604" s="5">
        <v>43.9</v>
      </c>
      <c r="D1604" s="8">
        <v>10</v>
      </c>
      <c r="E1604" s="2" t="str">
        <f>_xlfn.XLOOKUP(B1604,products[productID],products[productName],"Not available",0)</f>
        <v>Schoggi Schokolade</v>
      </c>
      <c r="F1604">
        <f>_xlfn.XLOOKUP(B1604,products[productID],products[categoryID],"Not found",0)</f>
        <v>3</v>
      </c>
      <c r="G1604" t="str">
        <f>_xlfn.XLOOKUP(F1604,categories[categoryID],categories[categoryName],"not found",0)</f>
        <v>Confections</v>
      </c>
      <c r="H1604" s="4">
        <f>Table8[[#This Row],[Unit_price]]*Table8[[#This Row],[Quantity_sold]]</f>
        <v>439</v>
      </c>
      <c r="I1604" t="str">
        <f>_xlfn.XLOOKUP(Table8[[#This Row],[orderId]],orders[orderID],orders[customerID],"not seen",0)</f>
        <v>LACOR</v>
      </c>
      <c r="J1604">
        <f>_xlfn.XLOOKUP(Table8[[#This Row],[orderId]],orders[orderID],orders[employeeID],"not found",0)</f>
        <v>2</v>
      </c>
      <c r="K1604" t="str">
        <f>_xlfn.XLOOKUP(Table8[[#This Row],[Employee_id]],employees[employeeID],employees[employeeName],"Not found",0)</f>
        <v>Andrew Fuller</v>
      </c>
      <c r="L1604" s="1">
        <f>_xlfn.XLOOKUP(Table8[[#This Row],[orderId]],orders[orderID],orders[orderDate],"not found",0)</f>
        <v>42033</v>
      </c>
      <c r="M1604" s="1">
        <f>VLOOKUP(Table8[[#This Row],[orderId]],orders[],6,0)</f>
        <v>42038</v>
      </c>
      <c r="N1604">
        <f>Table8[[#This Row],[Shipped date]]-Table8[[#This Row],[order_date]]</f>
        <v>5</v>
      </c>
    </row>
    <row r="1605" spans="1:14" x14ac:dyDescent="0.35">
      <c r="A1605" s="3">
        <v>10858</v>
      </c>
      <c r="B1605" s="12">
        <v>70</v>
      </c>
      <c r="C1605" s="6">
        <v>15</v>
      </c>
      <c r="D1605" s="9">
        <v>4</v>
      </c>
      <c r="E1605" s="2" t="str">
        <f>_xlfn.XLOOKUP(B1605,products[productID],products[productName],"Not available",0)</f>
        <v>Outback Lager</v>
      </c>
      <c r="F1605">
        <f>_xlfn.XLOOKUP(B1605,products[productID],products[categoryID],"Not found",0)</f>
        <v>1</v>
      </c>
      <c r="G1605" t="str">
        <f>_xlfn.XLOOKUP(F1605,categories[categoryID],categories[categoryName],"not found",0)</f>
        <v>Beverages</v>
      </c>
      <c r="H1605" s="4">
        <f>Table8[[#This Row],[Unit_price]]*Table8[[#This Row],[Quantity_sold]]</f>
        <v>60</v>
      </c>
      <c r="I1605" t="str">
        <f>_xlfn.XLOOKUP(Table8[[#This Row],[orderId]],orders[orderID],orders[customerID],"not seen",0)</f>
        <v>LACOR</v>
      </c>
      <c r="J1605">
        <f>_xlfn.XLOOKUP(Table8[[#This Row],[orderId]],orders[orderID],orders[employeeID],"not found",0)</f>
        <v>2</v>
      </c>
      <c r="K1605" t="str">
        <f>_xlfn.XLOOKUP(Table8[[#This Row],[Employee_id]],employees[employeeID],employees[employeeName],"Not found",0)</f>
        <v>Andrew Fuller</v>
      </c>
      <c r="L1605" s="1">
        <f>_xlfn.XLOOKUP(Table8[[#This Row],[orderId]],orders[orderID],orders[orderDate],"not found",0)</f>
        <v>42033</v>
      </c>
      <c r="M1605" s="1">
        <f>VLOOKUP(Table8[[#This Row],[orderId]],orders[],6,0)</f>
        <v>42038</v>
      </c>
      <c r="N1605">
        <f>Table8[[#This Row],[Shipped date]]-Table8[[#This Row],[order_date]]</f>
        <v>5</v>
      </c>
    </row>
    <row r="1606" spans="1:14" x14ac:dyDescent="0.35">
      <c r="A1606" s="2">
        <v>10859</v>
      </c>
      <c r="B1606" s="11">
        <v>24</v>
      </c>
      <c r="C1606" s="5">
        <v>4.5</v>
      </c>
      <c r="D1606" s="8">
        <v>40</v>
      </c>
      <c r="E1606" s="2" t="str">
        <f>_xlfn.XLOOKUP(B1606,products[productID],products[productName],"Not available",0)</f>
        <v>Guarana Fantastica</v>
      </c>
      <c r="F1606">
        <f>_xlfn.XLOOKUP(B1606,products[productID],products[categoryID],"Not found",0)</f>
        <v>1</v>
      </c>
      <c r="G1606" t="str">
        <f>_xlfn.XLOOKUP(F1606,categories[categoryID],categories[categoryName],"not found",0)</f>
        <v>Beverages</v>
      </c>
      <c r="H1606" s="4">
        <f>Table8[[#This Row],[Unit_price]]*Table8[[#This Row],[Quantity_sold]]</f>
        <v>180</v>
      </c>
      <c r="I1606" t="str">
        <f>_xlfn.XLOOKUP(Table8[[#This Row],[orderId]],orders[orderID],orders[customerID],"not seen",0)</f>
        <v>FRANK</v>
      </c>
      <c r="J1606">
        <f>_xlfn.XLOOKUP(Table8[[#This Row],[orderId]],orders[orderID],orders[employeeID],"not found",0)</f>
        <v>1</v>
      </c>
      <c r="K1606" t="str">
        <f>_xlfn.XLOOKUP(Table8[[#This Row],[Employee_id]],employees[employeeID],employees[employeeName],"Not found",0)</f>
        <v>Nancy Davolio</v>
      </c>
      <c r="L1606" s="1">
        <f>_xlfn.XLOOKUP(Table8[[#This Row],[orderId]],orders[orderID],orders[orderDate],"not found",0)</f>
        <v>42033</v>
      </c>
      <c r="M1606" s="1">
        <f>VLOOKUP(Table8[[#This Row],[orderId]],orders[],6,0)</f>
        <v>42037</v>
      </c>
      <c r="N1606">
        <f>Table8[[#This Row],[Shipped date]]-Table8[[#This Row],[order_date]]</f>
        <v>4</v>
      </c>
    </row>
    <row r="1607" spans="1:14" x14ac:dyDescent="0.35">
      <c r="A1607" s="3">
        <v>10859</v>
      </c>
      <c r="B1607" s="12">
        <v>54</v>
      </c>
      <c r="C1607" s="6">
        <v>7.45</v>
      </c>
      <c r="D1607" s="9">
        <v>35</v>
      </c>
      <c r="E1607" s="2" t="str">
        <f>_xlfn.XLOOKUP(B1607,products[productID],products[productName],"Not available",0)</f>
        <v>Tourtière</v>
      </c>
      <c r="F1607">
        <f>_xlfn.XLOOKUP(B1607,products[productID],products[categoryID],"Not found",0)</f>
        <v>6</v>
      </c>
      <c r="G1607" t="str">
        <f>_xlfn.XLOOKUP(F1607,categories[categoryID],categories[categoryName],"not found",0)</f>
        <v>Meat &amp; Poultry</v>
      </c>
      <c r="H1607" s="4">
        <f>Table8[[#This Row],[Unit_price]]*Table8[[#This Row],[Quantity_sold]]</f>
        <v>260.75</v>
      </c>
      <c r="I1607" t="str">
        <f>_xlfn.XLOOKUP(Table8[[#This Row],[orderId]],orders[orderID],orders[customerID],"not seen",0)</f>
        <v>FRANK</v>
      </c>
      <c r="J1607">
        <f>_xlfn.XLOOKUP(Table8[[#This Row],[orderId]],orders[orderID],orders[employeeID],"not found",0)</f>
        <v>1</v>
      </c>
      <c r="K1607" t="str">
        <f>_xlfn.XLOOKUP(Table8[[#This Row],[Employee_id]],employees[employeeID],employees[employeeName],"Not found",0)</f>
        <v>Nancy Davolio</v>
      </c>
      <c r="L1607" s="1">
        <f>_xlfn.XLOOKUP(Table8[[#This Row],[orderId]],orders[orderID],orders[orderDate],"not found",0)</f>
        <v>42033</v>
      </c>
      <c r="M1607" s="1">
        <f>VLOOKUP(Table8[[#This Row],[orderId]],orders[],6,0)</f>
        <v>42037</v>
      </c>
      <c r="N1607">
        <f>Table8[[#This Row],[Shipped date]]-Table8[[#This Row],[order_date]]</f>
        <v>4</v>
      </c>
    </row>
    <row r="1608" spans="1:14" x14ac:dyDescent="0.35">
      <c r="A1608" s="2">
        <v>10859</v>
      </c>
      <c r="B1608" s="11">
        <v>64</v>
      </c>
      <c r="C1608" s="5">
        <v>33.25</v>
      </c>
      <c r="D1608" s="8">
        <v>30</v>
      </c>
      <c r="E1608" s="2" t="str">
        <f>_xlfn.XLOOKUP(B1608,products[productID],products[productName],"Not available",0)</f>
        <v>Wimmers gute Semmelknödel</v>
      </c>
      <c r="F1608">
        <f>_xlfn.XLOOKUP(B1608,products[productID],products[categoryID],"Not found",0)</f>
        <v>5</v>
      </c>
      <c r="G1608" t="str">
        <f>_xlfn.XLOOKUP(F1608,categories[categoryID],categories[categoryName],"not found",0)</f>
        <v>Grains &amp; Cereals</v>
      </c>
      <c r="H1608" s="4">
        <f>Table8[[#This Row],[Unit_price]]*Table8[[#This Row],[Quantity_sold]]</f>
        <v>997.5</v>
      </c>
      <c r="I1608" t="str">
        <f>_xlfn.XLOOKUP(Table8[[#This Row],[orderId]],orders[orderID],orders[customerID],"not seen",0)</f>
        <v>FRANK</v>
      </c>
      <c r="J1608">
        <f>_xlfn.XLOOKUP(Table8[[#This Row],[orderId]],orders[orderID],orders[employeeID],"not found",0)</f>
        <v>1</v>
      </c>
      <c r="K1608" t="str">
        <f>_xlfn.XLOOKUP(Table8[[#This Row],[Employee_id]],employees[employeeID],employees[employeeName],"Not found",0)</f>
        <v>Nancy Davolio</v>
      </c>
      <c r="L1608" s="1">
        <f>_xlfn.XLOOKUP(Table8[[#This Row],[orderId]],orders[orderID],orders[orderDate],"not found",0)</f>
        <v>42033</v>
      </c>
      <c r="M1608" s="1">
        <f>VLOOKUP(Table8[[#This Row],[orderId]],orders[],6,0)</f>
        <v>42037</v>
      </c>
      <c r="N1608">
        <f>Table8[[#This Row],[Shipped date]]-Table8[[#This Row],[order_date]]</f>
        <v>4</v>
      </c>
    </row>
    <row r="1609" spans="1:14" x14ac:dyDescent="0.35">
      <c r="A1609" s="3">
        <v>10860</v>
      </c>
      <c r="B1609" s="12">
        <v>51</v>
      </c>
      <c r="C1609" s="6">
        <v>53</v>
      </c>
      <c r="D1609" s="9">
        <v>3</v>
      </c>
      <c r="E1609" s="2" t="str">
        <f>_xlfn.XLOOKUP(B1609,products[productID],products[productName],"Not available",0)</f>
        <v>Manjimup Dried Apples</v>
      </c>
      <c r="F1609">
        <f>_xlfn.XLOOKUP(B1609,products[productID],products[categoryID],"Not found",0)</f>
        <v>7</v>
      </c>
      <c r="G1609" t="str">
        <f>_xlfn.XLOOKUP(F1609,categories[categoryID],categories[categoryName],"not found",0)</f>
        <v>Produce</v>
      </c>
      <c r="H1609" s="4">
        <f>Table8[[#This Row],[Unit_price]]*Table8[[#This Row],[Quantity_sold]]</f>
        <v>159</v>
      </c>
      <c r="I1609" t="str">
        <f>_xlfn.XLOOKUP(Table8[[#This Row],[orderId]],orders[orderID],orders[customerID],"not seen",0)</f>
        <v>FRANR</v>
      </c>
      <c r="J1609">
        <f>_xlfn.XLOOKUP(Table8[[#This Row],[orderId]],orders[orderID],orders[employeeID],"not found",0)</f>
        <v>3</v>
      </c>
      <c r="K1609" t="str">
        <f>_xlfn.XLOOKUP(Table8[[#This Row],[Employee_id]],employees[employeeID],employees[employeeName],"Not found",0)</f>
        <v>Janet Leverling</v>
      </c>
      <c r="L1609" s="1">
        <f>_xlfn.XLOOKUP(Table8[[#This Row],[orderId]],orders[orderID],orders[orderDate],"not found",0)</f>
        <v>42033</v>
      </c>
      <c r="M1609" s="1">
        <f>VLOOKUP(Table8[[#This Row],[orderId]],orders[],6,0)</f>
        <v>42039</v>
      </c>
      <c r="N1609">
        <f>Table8[[#This Row],[Shipped date]]-Table8[[#This Row],[order_date]]</f>
        <v>6</v>
      </c>
    </row>
    <row r="1610" spans="1:14" x14ac:dyDescent="0.35">
      <c r="A1610" s="2">
        <v>10860</v>
      </c>
      <c r="B1610" s="11">
        <v>76</v>
      </c>
      <c r="C1610" s="5">
        <v>18</v>
      </c>
      <c r="D1610" s="8">
        <v>20</v>
      </c>
      <c r="E1610" s="2" t="str">
        <f>_xlfn.XLOOKUP(B1610,products[productID],products[productName],"Not available",0)</f>
        <v>Lakkaliköri</v>
      </c>
      <c r="F1610">
        <f>_xlfn.XLOOKUP(B1610,products[productID],products[categoryID],"Not found",0)</f>
        <v>1</v>
      </c>
      <c r="G1610" t="str">
        <f>_xlfn.XLOOKUP(F1610,categories[categoryID],categories[categoryName],"not found",0)</f>
        <v>Beverages</v>
      </c>
      <c r="H1610" s="4">
        <f>Table8[[#This Row],[Unit_price]]*Table8[[#This Row],[Quantity_sold]]</f>
        <v>360</v>
      </c>
      <c r="I1610" t="str">
        <f>_xlfn.XLOOKUP(Table8[[#This Row],[orderId]],orders[orderID],orders[customerID],"not seen",0)</f>
        <v>FRANR</v>
      </c>
      <c r="J1610">
        <f>_xlfn.XLOOKUP(Table8[[#This Row],[orderId]],orders[orderID],orders[employeeID],"not found",0)</f>
        <v>3</v>
      </c>
      <c r="K1610" t="str">
        <f>_xlfn.XLOOKUP(Table8[[#This Row],[Employee_id]],employees[employeeID],employees[employeeName],"Not found",0)</f>
        <v>Janet Leverling</v>
      </c>
      <c r="L1610" s="1">
        <f>_xlfn.XLOOKUP(Table8[[#This Row],[orderId]],orders[orderID],orders[orderDate],"not found",0)</f>
        <v>42033</v>
      </c>
      <c r="M1610" s="1">
        <f>VLOOKUP(Table8[[#This Row],[orderId]],orders[],6,0)</f>
        <v>42039</v>
      </c>
      <c r="N1610">
        <f>Table8[[#This Row],[Shipped date]]-Table8[[#This Row],[order_date]]</f>
        <v>6</v>
      </c>
    </row>
    <row r="1611" spans="1:14" x14ac:dyDescent="0.35">
      <c r="A1611" s="3">
        <v>10861</v>
      </c>
      <c r="B1611" s="12">
        <v>17</v>
      </c>
      <c r="C1611" s="6">
        <v>39</v>
      </c>
      <c r="D1611" s="9">
        <v>42</v>
      </c>
      <c r="E1611" s="2" t="str">
        <f>_xlfn.XLOOKUP(B1611,products[productID],products[productName],"Not available",0)</f>
        <v>Alice Mutton</v>
      </c>
      <c r="F1611">
        <f>_xlfn.XLOOKUP(B1611,products[productID],products[categoryID],"Not found",0)</f>
        <v>6</v>
      </c>
      <c r="G1611" t="str">
        <f>_xlfn.XLOOKUP(F1611,categories[categoryID],categories[categoryName],"not found",0)</f>
        <v>Meat &amp; Poultry</v>
      </c>
      <c r="H1611" s="4">
        <f>Table8[[#This Row],[Unit_price]]*Table8[[#This Row],[Quantity_sold]]</f>
        <v>1638</v>
      </c>
      <c r="I1611" t="str">
        <f>_xlfn.XLOOKUP(Table8[[#This Row],[orderId]],orders[orderID],orders[customerID],"not seen",0)</f>
        <v>WHITC</v>
      </c>
      <c r="J1611">
        <f>_xlfn.XLOOKUP(Table8[[#This Row],[orderId]],orders[orderID],orders[employeeID],"not found",0)</f>
        <v>4</v>
      </c>
      <c r="K1611" t="str">
        <f>_xlfn.XLOOKUP(Table8[[#This Row],[Employee_id]],employees[employeeID],employees[employeeName],"Not found",0)</f>
        <v>Margaret Peacock</v>
      </c>
      <c r="L1611" s="1">
        <f>_xlfn.XLOOKUP(Table8[[#This Row],[orderId]],orders[orderID],orders[orderDate],"not found",0)</f>
        <v>42034</v>
      </c>
      <c r="M1611" s="1">
        <f>VLOOKUP(Table8[[#This Row],[orderId]],orders[],6,0)</f>
        <v>42052</v>
      </c>
      <c r="N1611">
        <f>Table8[[#This Row],[Shipped date]]-Table8[[#This Row],[order_date]]</f>
        <v>18</v>
      </c>
    </row>
    <row r="1612" spans="1:14" x14ac:dyDescent="0.35">
      <c r="A1612" s="2">
        <v>10861</v>
      </c>
      <c r="B1612" s="11">
        <v>18</v>
      </c>
      <c r="C1612" s="5">
        <v>62.5</v>
      </c>
      <c r="D1612" s="8">
        <v>20</v>
      </c>
      <c r="E1612" s="2" t="str">
        <f>_xlfn.XLOOKUP(B1612,products[productID],products[productName],"Not available",0)</f>
        <v>Carnarvon Tigers</v>
      </c>
      <c r="F1612">
        <f>_xlfn.XLOOKUP(B1612,products[productID],products[categoryID],"Not found",0)</f>
        <v>8</v>
      </c>
      <c r="G1612" t="str">
        <f>_xlfn.XLOOKUP(F1612,categories[categoryID],categories[categoryName],"not found",0)</f>
        <v>Seafood</v>
      </c>
      <c r="H1612" s="4">
        <f>Table8[[#This Row],[Unit_price]]*Table8[[#This Row],[Quantity_sold]]</f>
        <v>1250</v>
      </c>
      <c r="I1612" t="str">
        <f>_xlfn.XLOOKUP(Table8[[#This Row],[orderId]],orders[orderID],orders[customerID],"not seen",0)</f>
        <v>WHITC</v>
      </c>
      <c r="J1612">
        <f>_xlfn.XLOOKUP(Table8[[#This Row],[orderId]],orders[orderID],orders[employeeID],"not found",0)</f>
        <v>4</v>
      </c>
      <c r="K1612" t="str">
        <f>_xlfn.XLOOKUP(Table8[[#This Row],[Employee_id]],employees[employeeID],employees[employeeName],"Not found",0)</f>
        <v>Margaret Peacock</v>
      </c>
      <c r="L1612" s="1">
        <f>_xlfn.XLOOKUP(Table8[[#This Row],[orderId]],orders[orderID],orders[orderDate],"not found",0)</f>
        <v>42034</v>
      </c>
      <c r="M1612" s="1">
        <f>VLOOKUP(Table8[[#This Row],[orderId]],orders[],6,0)</f>
        <v>42052</v>
      </c>
      <c r="N1612">
        <f>Table8[[#This Row],[Shipped date]]-Table8[[#This Row],[order_date]]</f>
        <v>18</v>
      </c>
    </row>
    <row r="1613" spans="1:14" x14ac:dyDescent="0.35">
      <c r="A1613" s="3">
        <v>10861</v>
      </c>
      <c r="B1613" s="12">
        <v>21</v>
      </c>
      <c r="C1613" s="6">
        <v>10</v>
      </c>
      <c r="D1613" s="9">
        <v>40</v>
      </c>
      <c r="E1613" s="2" t="str">
        <f>_xlfn.XLOOKUP(B1613,products[productID],products[productName],"Not available",0)</f>
        <v>Sir Rodney's Scones</v>
      </c>
      <c r="F1613">
        <f>_xlfn.XLOOKUP(B1613,products[productID],products[categoryID],"Not found",0)</f>
        <v>3</v>
      </c>
      <c r="G1613" t="str">
        <f>_xlfn.XLOOKUP(F1613,categories[categoryID],categories[categoryName],"not found",0)</f>
        <v>Confections</v>
      </c>
      <c r="H1613" s="4">
        <f>Table8[[#This Row],[Unit_price]]*Table8[[#This Row],[Quantity_sold]]</f>
        <v>400</v>
      </c>
      <c r="I1613" t="str">
        <f>_xlfn.XLOOKUP(Table8[[#This Row],[orderId]],orders[orderID],orders[customerID],"not seen",0)</f>
        <v>WHITC</v>
      </c>
      <c r="J1613">
        <f>_xlfn.XLOOKUP(Table8[[#This Row],[orderId]],orders[orderID],orders[employeeID],"not found",0)</f>
        <v>4</v>
      </c>
      <c r="K1613" t="str">
        <f>_xlfn.XLOOKUP(Table8[[#This Row],[Employee_id]],employees[employeeID],employees[employeeName],"Not found",0)</f>
        <v>Margaret Peacock</v>
      </c>
      <c r="L1613" s="1">
        <f>_xlfn.XLOOKUP(Table8[[#This Row],[orderId]],orders[orderID],orders[orderDate],"not found",0)</f>
        <v>42034</v>
      </c>
      <c r="M1613" s="1">
        <f>VLOOKUP(Table8[[#This Row],[orderId]],orders[],6,0)</f>
        <v>42052</v>
      </c>
      <c r="N1613">
        <f>Table8[[#This Row],[Shipped date]]-Table8[[#This Row],[order_date]]</f>
        <v>18</v>
      </c>
    </row>
    <row r="1614" spans="1:14" x14ac:dyDescent="0.35">
      <c r="A1614" s="2">
        <v>10861</v>
      </c>
      <c r="B1614" s="11">
        <v>33</v>
      </c>
      <c r="C1614" s="5">
        <v>2.5</v>
      </c>
      <c r="D1614" s="8">
        <v>35</v>
      </c>
      <c r="E1614" s="2" t="str">
        <f>_xlfn.XLOOKUP(B1614,products[productID],products[productName],"Not available",0)</f>
        <v>Geitost</v>
      </c>
      <c r="F1614">
        <f>_xlfn.XLOOKUP(B1614,products[productID],products[categoryID],"Not found",0)</f>
        <v>4</v>
      </c>
      <c r="G1614" t="str">
        <f>_xlfn.XLOOKUP(F1614,categories[categoryID],categories[categoryName],"not found",0)</f>
        <v>Dairy Products</v>
      </c>
      <c r="H1614" s="4">
        <f>Table8[[#This Row],[Unit_price]]*Table8[[#This Row],[Quantity_sold]]</f>
        <v>87.5</v>
      </c>
      <c r="I1614" t="str">
        <f>_xlfn.XLOOKUP(Table8[[#This Row],[orderId]],orders[orderID],orders[customerID],"not seen",0)</f>
        <v>WHITC</v>
      </c>
      <c r="J1614">
        <f>_xlfn.XLOOKUP(Table8[[#This Row],[orderId]],orders[orderID],orders[employeeID],"not found",0)</f>
        <v>4</v>
      </c>
      <c r="K1614" t="str">
        <f>_xlfn.XLOOKUP(Table8[[#This Row],[Employee_id]],employees[employeeID],employees[employeeName],"Not found",0)</f>
        <v>Margaret Peacock</v>
      </c>
      <c r="L1614" s="1">
        <f>_xlfn.XLOOKUP(Table8[[#This Row],[orderId]],orders[orderID],orders[orderDate],"not found",0)</f>
        <v>42034</v>
      </c>
      <c r="M1614" s="1">
        <f>VLOOKUP(Table8[[#This Row],[orderId]],orders[],6,0)</f>
        <v>42052</v>
      </c>
      <c r="N1614">
        <f>Table8[[#This Row],[Shipped date]]-Table8[[#This Row],[order_date]]</f>
        <v>18</v>
      </c>
    </row>
    <row r="1615" spans="1:14" x14ac:dyDescent="0.35">
      <c r="A1615" s="3">
        <v>10861</v>
      </c>
      <c r="B1615" s="12">
        <v>62</v>
      </c>
      <c r="C1615" s="6">
        <v>49.3</v>
      </c>
      <c r="D1615" s="9">
        <v>3</v>
      </c>
      <c r="E1615" s="2" t="str">
        <f>_xlfn.XLOOKUP(B1615,products[productID],products[productName],"Not available",0)</f>
        <v>Tarte au sucre</v>
      </c>
      <c r="F1615">
        <f>_xlfn.XLOOKUP(B1615,products[productID],products[categoryID],"Not found",0)</f>
        <v>3</v>
      </c>
      <c r="G1615" t="str">
        <f>_xlfn.XLOOKUP(F1615,categories[categoryID],categories[categoryName],"not found",0)</f>
        <v>Confections</v>
      </c>
      <c r="H1615" s="4">
        <f>Table8[[#This Row],[Unit_price]]*Table8[[#This Row],[Quantity_sold]]</f>
        <v>147.89999999999998</v>
      </c>
      <c r="I1615" t="str">
        <f>_xlfn.XLOOKUP(Table8[[#This Row],[orderId]],orders[orderID],orders[customerID],"not seen",0)</f>
        <v>WHITC</v>
      </c>
      <c r="J1615">
        <f>_xlfn.XLOOKUP(Table8[[#This Row],[orderId]],orders[orderID],orders[employeeID],"not found",0)</f>
        <v>4</v>
      </c>
      <c r="K1615" t="str">
        <f>_xlfn.XLOOKUP(Table8[[#This Row],[Employee_id]],employees[employeeID],employees[employeeName],"Not found",0)</f>
        <v>Margaret Peacock</v>
      </c>
      <c r="L1615" s="1">
        <f>_xlfn.XLOOKUP(Table8[[#This Row],[orderId]],orders[orderID],orders[orderDate],"not found",0)</f>
        <v>42034</v>
      </c>
      <c r="M1615" s="1">
        <f>VLOOKUP(Table8[[#This Row],[orderId]],orders[],6,0)</f>
        <v>42052</v>
      </c>
      <c r="N1615">
        <f>Table8[[#This Row],[Shipped date]]-Table8[[#This Row],[order_date]]</f>
        <v>18</v>
      </c>
    </row>
    <row r="1616" spans="1:14" x14ac:dyDescent="0.35">
      <c r="A1616" s="2">
        <v>10862</v>
      </c>
      <c r="B1616" s="11">
        <v>11</v>
      </c>
      <c r="C1616" s="5">
        <v>21</v>
      </c>
      <c r="D1616" s="8">
        <v>25</v>
      </c>
      <c r="E1616" s="2" t="str">
        <f>_xlfn.XLOOKUP(B1616,products[productID],products[productName],"Not available",0)</f>
        <v>Queso Cabrales</v>
      </c>
      <c r="F1616">
        <f>_xlfn.XLOOKUP(B1616,products[productID],products[categoryID],"Not found",0)</f>
        <v>4</v>
      </c>
      <c r="G1616" t="str">
        <f>_xlfn.XLOOKUP(F1616,categories[categoryID],categories[categoryName],"not found",0)</f>
        <v>Dairy Products</v>
      </c>
      <c r="H1616" s="4">
        <f>Table8[[#This Row],[Unit_price]]*Table8[[#This Row],[Quantity_sold]]</f>
        <v>525</v>
      </c>
      <c r="I1616" t="str">
        <f>_xlfn.XLOOKUP(Table8[[#This Row],[orderId]],orders[orderID],orders[customerID],"not seen",0)</f>
        <v>LEHMS</v>
      </c>
      <c r="J1616">
        <f>_xlfn.XLOOKUP(Table8[[#This Row],[orderId]],orders[orderID],orders[employeeID],"not found",0)</f>
        <v>8</v>
      </c>
      <c r="K1616" t="str">
        <f>_xlfn.XLOOKUP(Table8[[#This Row],[Employee_id]],employees[employeeID],employees[employeeName],"Not found",0)</f>
        <v>Laura Callahan</v>
      </c>
      <c r="L1616" s="1">
        <f>_xlfn.XLOOKUP(Table8[[#This Row],[orderId]],orders[orderID],orders[orderDate],"not found",0)</f>
        <v>42034</v>
      </c>
      <c r="M1616" s="1">
        <f>VLOOKUP(Table8[[#This Row],[orderId]],orders[],6,0)</f>
        <v>42037</v>
      </c>
      <c r="N1616">
        <f>Table8[[#This Row],[Shipped date]]-Table8[[#This Row],[order_date]]</f>
        <v>3</v>
      </c>
    </row>
    <row r="1617" spans="1:14" x14ac:dyDescent="0.35">
      <c r="A1617" s="3">
        <v>10862</v>
      </c>
      <c r="B1617" s="12">
        <v>52</v>
      </c>
      <c r="C1617" s="6">
        <v>7</v>
      </c>
      <c r="D1617" s="9">
        <v>8</v>
      </c>
      <c r="E1617" s="2" t="str">
        <f>_xlfn.XLOOKUP(B1617,products[productID],products[productName],"Not available",0)</f>
        <v>Filo Mix</v>
      </c>
      <c r="F1617">
        <f>_xlfn.XLOOKUP(B1617,products[productID],products[categoryID],"Not found",0)</f>
        <v>5</v>
      </c>
      <c r="G1617" t="str">
        <f>_xlfn.XLOOKUP(F1617,categories[categoryID],categories[categoryName],"not found",0)</f>
        <v>Grains &amp; Cereals</v>
      </c>
      <c r="H1617" s="4">
        <f>Table8[[#This Row],[Unit_price]]*Table8[[#This Row],[Quantity_sold]]</f>
        <v>56</v>
      </c>
      <c r="I1617" t="str">
        <f>_xlfn.XLOOKUP(Table8[[#This Row],[orderId]],orders[orderID],orders[customerID],"not seen",0)</f>
        <v>LEHMS</v>
      </c>
      <c r="J1617">
        <f>_xlfn.XLOOKUP(Table8[[#This Row],[orderId]],orders[orderID],orders[employeeID],"not found",0)</f>
        <v>8</v>
      </c>
      <c r="K1617" t="str">
        <f>_xlfn.XLOOKUP(Table8[[#This Row],[Employee_id]],employees[employeeID],employees[employeeName],"Not found",0)</f>
        <v>Laura Callahan</v>
      </c>
      <c r="L1617" s="1">
        <f>_xlfn.XLOOKUP(Table8[[#This Row],[orderId]],orders[orderID],orders[orderDate],"not found",0)</f>
        <v>42034</v>
      </c>
      <c r="M1617" s="1">
        <f>VLOOKUP(Table8[[#This Row],[orderId]],orders[],6,0)</f>
        <v>42037</v>
      </c>
      <c r="N1617">
        <f>Table8[[#This Row],[Shipped date]]-Table8[[#This Row],[order_date]]</f>
        <v>3</v>
      </c>
    </row>
    <row r="1618" spans="1:14" x14ac:dyDescent="0.35">
      <c r="A1618" s="2">
        <v>10863</v>
      </c>
      <c r="B1618" s="11">
        <v>1</v>
      </c>
      <c r="C1618" s="5">
        <v>18</v>
      </c>
      <c r="D1618" s="8">
        <v>20</v>
      </c>
      <c r="E1618" s="2" t="str">
        <f>_xlfn.XLOOKUP(B1618,products[productID],products[productName],"Not available",0)</f>
        <v>Chai</v>
      </c>
      <c r="F1618">
        <f>_xlfn.XLOOKUP(B1618,products[productID],products[categoryID],"Not found",0)</f>
        <v>1</v>
      </c>
      <c r="G1618" t="str">
        <f>_xlfn.XLOOKUP(F1618,categories[categoryID],categories[categoryName],"not found",0)</f>
        <v>Beverages</v>
      </c>
      <c r="H1618" s="4">
        <f>Table8[[#This Row],[Unit_price]]*Table8[[#This Row],[Quantity_sold]]</f>
        <v>360</v>
      </c>
      <c r="I1618" t="str">
        <f>_xlfn.XLOOKUP(Table8[[#This Row],[orderId]],orders[orderID],orders[customerID],"not seen",0)</f>
        <v>HILAA</v>
      </c>
      <c r="J1618">
        <f>_xlfn.XLOOKUP(Table8[[#This Row],[orderId]],orders[orderID],orders[employeeID],"not found",0)</f>
        <v>4</v>
      </c>
      <c r="K1618" t="str">
        <f>_xlfn.XLOOKUP(Table8[[#This Row],[Employee_id]],employees[employeeID],employees[employeeName],"Not found",0)</f>
        <v>Margaret Peacock</v>
      </c>
      <c r="L1618" s="1">
        <f>_xlfn.XLOOKUP(Table8[[#This Row],[orderId]],orders[orderID],orders[orderDate],"not found",0)</f>
        <v>42037</v>
      </c>
      <c r="M1618" s="1">
        <f>VLOOKUP(Table8[[#This Row],[orderId]],orders[],6,0)</f>
        <v>42052</v>
      </c>
      <c r="N1618">
        <f>Table8[[#This Row],[Shipped date]]-Table8[[#This Row],[order_date]]</f>
        <v>15</v>
      </c>
    </row>
    <row r="1619" spans="1:14" x14ac:dyDescent="0.35">
      <c r="A1619" s="3">
        <v>10863</v>
      </c>
      <c r="B1619" s="12">
        <v>58</v>
      </c>
      <c r="C1619" s="6">
        <v>13.25</v>
      </c>
      <c r="D1619" s="9">
        <v>12</v>
      </c>
      <c r="E1619" s="2" t="str">
        <f>_xlfn.XLOOKUP(B1619,products[productID],products[productName],"Not available",0)</f>
        <v>Escargots de Bourgogne</v>
      </c>
      <c r="F1619">
        <f>_xlfn.XLOOKUP(B1619,products[productID],products[categoryID],"Not found",0)</f>
        <v>8</v>
      </c>
      <c r="G1619" t="str">
        <f>_xlfn.XLOOKUP(F1619,categories[categoryID],categories[categoryName],"not found",0)</f>
        <v>Seafood</v>
      </c>
      <c r="H1619" s="4">
        <f>Table8[[#This Row],[Unit_price]]*Table8[[#This Row],[Quantity_sold]]</f>
        <v>159</v>
      </c>
      <c r="I1619" t="str">
        <f>_xlfn.XLOOKUP(Table8[[#This Row],[orderId]],orders[orderID],orders[customerID],"not seen",0)</f>
        <v>HILAA</v>
      </c>
      <c r="J1619">
        <f>_xlfn.XLOOKUP(Table8[[#This Row],[orderId]],orders[orderID],orders[employeeID],"not found",0)</f>
        <v>4</v>
      </c>
      <c r="K1619" t="str">
        <f>_xlfn.XLOOKUP(Table8[[#This Row],[Employee_id]],employees[employeeID],employees[employeeName],"Not found",0)</f>
        <v>Margaret Peacock</v>
      </c>
      <c r="L1619" s="1">
        <f>_xlfn.XLOOKUP(Table8[[#This Row],[orderId]],orders[orderID],orders[orderDate],"not found",0)</f>
        <v>42037</v>
      </c>
      <c r="M1619" s="1">
        <f>VLOOKUP(Table8[[#This Row],[orderId]],orders[],6,0)</f>
        <v>42052</v>
      </c>
      <c r="N1619">
        <f>Table8[[#This Row],[Shipped date]]-Table8[[#This Row],[order_date]]</f>
        <v>15</v>
      </c>
    </row>
    <row r="1620" spans="1:14" x14ac:dyDescent="0.35">
      <c r="A1620" s="2">
        <v>10864</v>
      </c>
      <c r="B1620" s="11">
        <v>35</v>
      </c>
      <c r="C1620" s="5">
        <v>18</v>
      </c>
      <c r="D1620" s="8">
        <v>4</v>
      </c>
      <c r="E1620" s="2" t="str">
        <f>_xlfn.XLOOKUP(B1620,products[productID],products[productName],"Not available",0)</f>
        <v>Steeleye Stout</v>
      </c>
      <c r="F1620">
        <f>_xlfn.XLOOKUP(B1620,products[productID],products[categoryID],"Not found",0)</f>
        <v>1</v>
      </c>
      <c r="G1620" t="str">
        <f>_xlfn.XLOOKUP(F1620,categories[categoryID],categories[categoryName],"not found",0)</f>
        <v>Beverages</v>
      </c>
      <c r="H1620" s="4">
        <f>Table8[[#This Row],[Unit_price]]*Table8[[#This Row],[Quantity_sold]]</f>
        <v>72</v>
      </c>
      <c r="I1620" t="str">
        <f>_xlfn.XLOOKUP(Table8[[#This Row],[orderId]],orders[orderID],orders[customerID],"not seen",0)</f>
        <v>AROUT</v>
      </c>
      <c r="J1620">
        <f>_xlfn.XLOOKUP(Table8[[#This Row],[orderId]],orders[orderID],orders[employeeID],"not found",0)</f>
        <v>4</v>
      </c>
      <c r="K1620" t="str">
        <f>_xlfn.XLOOKUP(Table8[[#This Row],[Employee_id]],employees[employeeID],employees[employeeName],"Not found",0)</f>
        <v>Margaret Peacock</v>
      </c>
      <c r="L1620" s="1">
        <f>_xlfn.XLOOKUP(Table8[[#This Row],[orderId]],orders[orderID],orders[orderDate],"not found",0)</f>
        <v>42037</v>
      </c>
      <c r="M1620" s="1">
        <f>VLOOKUP(Table8[[#This Row],[orderId]],orders[],6,0)</f>
        <v>42044</v>
      </c>
      <c r="N1620">
        <f>Table8[[#This Row],[Shipped date]]-Table8[[#This Row],[order_date]]</f>
        <v>7</v>
      </c>
    </row>
    <row r="1621" spans="1:14" x14ac:dyDescent="0.35">
      <c r="A1621" s="3">
        <v>10864</v>
      </c>
      <c r="B1621" s="12">
        <v>67</v>
      </c>
      <c r="C1621" s="6">
        <v>14</v>
      </c>
      <c r="D1621" s="9">
        <v>15</v>
      </c>
      <c r="E1621" s="2" t="str">
        <f>_xlfn.XLOOKUP(B1621,products[productID],products[productName],"Not available",0)</f>
        <v>Laughing Lumberjack Lager</v>
      </c>
      <c r="F1621">
        <f>_xlfn.XLOOKUP(B1621,products[productID],products[categoryID],"Not found",0)</f>
        <v>1</v>
      </c>
      <c r="G1621" t="str">
        <f>_xlfn.XLOOKUP(F1621,categories[categoryID],categories[categoryName],"not found",0)</f>
        <v>Beverages</v>
      </c>
      <c r="H1621" s="4">
        <f>Table8[[#This Row],[Unit_price]]*Table8[[#This Row],[Quantity_sold]]</f>
        <v>210</v>
      </c>
      <c r="I1621" t="str">
        <f>_xlfn.XLOOKUP(Table8[[#This Row],[orderId]],orders[orderID],orders[customerID],"not seen",0)</f>
        <v>AROUT</v>
      </c>
      <c r="J1621">
        <f>_xlfn.XLOOKUP(Table8[[#This Row],[orderId]],orders[orderID],orders[employeeID],"not found",0)</f>
        <v>4</v>
      </c>
      <c r="K1621" t="str">
        <f>_xlfn.XLOOKUP(Table8[[#This Row],[Employee_id]],employees[employeeID],employees[employeeName],"Not found",0)</f>
        <v>Margaret Peacock</v>
      </c>
      <c r="L1621" s="1">
        <f>_xlfn.XLOOKUP(Table8[[#This Row],[orderId]],orders[orderID],orders[orderDate],"not found",0)</f>
        <v>42037</v>
      </c>
      <c r="M1621" s="1">
        <f>VLOOKUP(Table8[[#This Row],[orderId]],orders[],6,0)</f>
        <v>42044</v>
      </c>
      <c r="N1621">
        <f>Table8[[#This Row],[Shipped date]]-Table8[[#This Row],[order_date]]</f>
        <v>7</v>
      </c>
    </row>
    <row r="1622" spans="1:14" x14ac:dyDescent="0.35">
      <c r="A1622" s="2">
        <v>10865</v>
      </c>
      <c r="B1622" s="11">
        <v>38</v>
      </c>
      <c r="C1622" s="5">
        <v>263.5</v>
      </c>
      <c r="D1622" s="8">
        <v>60</v>
      </c>
      <c r="E1622" s="2" t="str">
        <f>_xlfn.XLOOKUP(B1622,products[productID],products[productName],"Not available",0)</f>
        <v>Côte de Blaye</v>
      </c>
      <c r="F1622">
        <f>_xlfn.XLOOKUP(B1622,products[productID],products[categoryID],"Not found",0)</f>
        <v>1</v>
      </c>
      <c r="G1622" t="str">
        <f>_xlfn.XLOOKUP(F1622,categories[categoryID],categories[categoryName],"not found",0)</f>
        <v>Beverages</v>
      </c>
      <c r="H1622" s="4">
        <f>Table8[[#This Row],[Unit_price]]*Table8[[#This Row],[Quantity_sold]]</f>
        <v>15810</v>
      </c>
      <c r="I1622" t="str">
        <f>_xlfn.XLOOKUP(Table8[[#This Row],[orderId]],orders[orderID],orders[customerID],"not seen",0)</f>
        <v>QUICK</v>
      </c>
      <c r="J1622">
        <f>_xlfn.XLOOKUP(Table8[[#This Row],[orderId]],orders[orderID],orders[employeeID],"not found",0)</f>
        <v>2</v>
      </c>
      <c r="K1622" t="str">
        <f>_xlfn.XLOOKUP(Table8[[#This Row],[Employee_id]],employees[employeeID],employees[employeeName],"Not found",0)</f>
        <v>Andrew Fuller</v>
      </c>
      <c r="L1622" s="1">
        <f>_xlfn.XLOOKUP(Table8[[#This Row],[orderId]],orders[orderID],orders[orderDate],"not found",0)</f>
        <v>42037</v>
      </c>
      <c r="M1622" s="1">
        <f>VLOOKUP(Table8[[#This Row],[orderId]],orders[],6,0)</f>
        <v>42047</v>
      </c>
      <c r="N1622">
        <f>Table8[[#This Row],[Shipped date]]-Table8[[#This Row],[order_date]]</f>
        <v>10</v>
      </c>
    </row>
    <row r="1623" spans="1:14" x14ac:dyDescent="0.35">
      <c r="A1623" s="3">
        <v>10865</v>
      </c>
      <c r="B1623" s="12">
        <v>39</v>
      </c>
      <c r="C1623" s="6">
        <v>18</v>
      </c>
      <c r="D1623" s="9">
        <v>80</v>
      </c>
      <c r="E1623" s="2" t="str">
        <f>_xlfn.XLOOKUP(B1623,products[productID],products[productName],"Not available",0)</f>
        <v>Chartreuse verte</v>
      </c>
      <c r="F1623">
        <f>_xlfn.XLOOKUP(B1623,products[productID],products[categoryID],"Not found",0)</f>
        <v>1</v>
      </c>
      <c r="G1623" t="str">
        <f>_xlfn.XLOOKUP(F1623,categories[categoryID],categories[categoryName],"not found",0)</f>
        <v>Beverages</v>
      </c>
      <c r="H1623" s="4">
        <f>Table8[[#This Row],[Unit_price]]*Table8[[#This Row],[Quantity_sold]]</f>
        <v>1440</v>
      </c>
      <c r="I1623" t="str">
        <f>_xlfn.XLOOKUP(Table8[[#This Row],[orderId]],orders[orderID],orders[customerID],"not seen",0)</f>
        <v>QUICK</v>
      </c>
      <c r="J1623">
        <f>_xlfn.XLOOKUP(Table8[[#This Row],[orderId]],orders[orderID],orders[employeeID],"not found",0)</f>
        <v>2</v>
      </c>
      <c r="K1623" t="str">
        <f>_xlfn.XLOOKUP(Table8[[#This Row],[Employee_id]],employees[employeeID],employees[employeeName],"Not found",0)</f>
        <v>Andrew Fuller</v>
      </c>
      <c r="L1623" s="1">
        <f>_xlfn.XLOOKUP(Table8[[#This Row],[orderId]],orders[orderID],orders[orderDate],"not found",0)</f>
        <v>42037</v>
      </c>
      <c r="M1623" s="1">
        <f>VLOOKUP(Table8[[#This Row],[orderId]],orders[],6,0)</f>
        <v>42047</v>
      </c>
      <c r="N1623">
        <f>Table8[[#This Row],[Shipped date]]-Table8[[#This Row],[order_date]]</f>
        <v>10</v>
      </c>
    </row>
    <row r="1624" spans="1:14" x14ac:dyDescent="0.35">
      <c r="A1624" s="2">
        <v>10866</v>
      </c>
      <c r="B1624" s="11">
        <v>2</v>
      </c>
      <c r="C1624" s="5">
        <v>19</v>
      </c>
      <c r="D1624" s="8">
        <v>21</v>
      </c>
      <c r="E1624" s="2" t="str">
        <f>_xlfn.XLOOKUP(B1624,products[productID],products[productName],"Not available",0)</f>
        <v>Chang</v>
      </c>
      <c r="F1624">
        <f>_xlfn.XLOOKUP(B1624,products[productID],products[categoryID],"Not found",0)</f>
        <v>1</v>
      </c>
      <c r="G1624" t="str">
        <f>_xlfn.XLOOKUP(F1624,categories[categoryID],categories[categoryName],"not found",0)</f>
        <v>Beverages</v>
      </c>
      <c r="H1624" s="4">
        <f>Table8[[#This Row],[Unit_price]]*Table8[[#This Row],[Quantity_sold]]</f>
        <v>399</v>
      </c>
      <c r="I1624" t="str">
        <f>_xlfn.XLOOKUP(Table8[[#This Row],[orderId]],orders[orderID],orders[customerID],"not seen",0)</f>
        <v>BERGS</v>
      </c>
      <c r="J1624">
        <f>_xlfn.XLOOKUP(Table8[[#This Row],[orderId]],orders[orderID],orders[employeeID],"not found",0)</f>
        <v>5</v>
      </c>
      <c r="K1624" t="str">
        <f>_xlfn.XLOOKUP(Table8[[#This Row],[Employee_id]],employees[employeeID],employees[employeeName],"Not found",0)</f>
        <v>Steven Buchanan</v>
      </c>
      <c r="L1624" s="1">
        <f>_xlfn.XLOOKUP(Table8[[#This Row],[orderId]],orders[orderID],orders[orderDate],"not found",0)</f>
        <v>42038</v>
      </c>
      <c r="M1624" s="1">
        <f>VLOOKUP(Table8[[#This Row],[orderId]],orders[],6,0)</f>
        <v>42047</v>
      </c>
      <c r="N1624">
        <f>Table8[[#This Row],[Shipped date]]-Table8[[#This Row],[order_date]]</f>
        <v>9</v>
      </c>
    </row>
    <row r="1625" spans="1:14" x14ac:dyDescent="0.35">
      <c r="A1625" s="3">
        <v>10866</v>
      </c>
      <c r="B1625" s="12">
        <v>24</v>
      </c>
      <c r="C1625" s="6">
        <v>4.5</v>
      </c>
      <c r="D1625" s="9">
        <v>6</v>
      </c>
      <c r="E1625" s="2" t="str">
        <f>_xlfn.XLOOKUP(B1625,products[productID],products[productName],"Not available",0)</f>
        <v>Guarana Fantastica</v>
      </c>
      <c r="F1625">
        <f>_xlfn.XLOOKUP(B1625,products[productID],products[categoryID],"Not found",0)</f>
        <v>1</v>
      </c>
      <c r="G1625" t="str">
        <f>_xlfn.XLOOKUP(F1625,categories[categoryID],categories[categoryName],"not found",0)</f>
        <v>Beverages</v>
      </c>
      <c r="H1625" s="4">
        <f>Table8[[#This Row],[Unit_price]]*Table8[[#This Row],[Quantity_sold]]</f>
        <v>27</v>
      </c>
      <c r="I1625" t="str">
        <f>_xlfn.XLOOKUP(Table8[[#This Row],[orderId]],orders[orderID],orders[customerID],"not seen",0)</f>
        <v>BERGS</v>
      </c>
      <c r="J1625">
        <f>_xlfn.XLOOKUP(Table8[[#This Row],[orderId]],orders[orderID],orders[employeeID],"not found",0)</f>
        <v>5</v>
      </c>
      <c r="K1625" t="str">
        <f>_xlfn.XLOOKUP(Table8[[#This Row],[Employee_id]],employees[employeeID],employees[employeeName],"Not found",0)</f>
        <v>Steven Buchanan</v>
      </c>
      <c r="L1625" s="1">
        <f>_xlfn.XLOOKUP(Table8[[#This Row],[orderId]],orders[orderID],orders[orderDate],"not found",0)</f>
        <v>42038</v>
      </c>
      <c r="M1625" s="1">
        <f>VLOOKUP(Table8[[#This Row],[orderId]],orders[],6,0)</f>
        <v>42047</v>
      </c>
      <c r="N1625">
        <f>Table8[[#This Row],[Shipped date]]-Table8[[#This Row],[order_date]]</f>
        <v>9</v>
      </c>
    </row>
    <row r="1626" spans="1:14" x14ac:dyDescent="0.35">
      <c r="A1626" s="2">
        <v>10866</v>
      </c>
      <c r="B1626" s="11">
        <v>30</v>
      </c>
      <c r="C1626" s="5">
        <v>25.89</v>
      </c>
      <c r="D1626" s="8">
        <v>40</v>
      </c>
      <c r="E1626" s="2" t="str">
        <f>_xlfn.XLOOKUP(B1626,products[productID],products[productName],"Not available",0)</f>
        <v>Nord-Ost Matjeshering</v>
      </c>
      <c r="F1626">
        <f>_xlfn.XLOOKUP(B1626,products[productID],products[categoryID],"Not found",0)</f>
        <v>8</v>
      </c>
      <c r="G1626" t="str">
        <f>_xlfn.XLOOKUP(F1626,categories[categoryID],categories[categoryName],"not found",0)</f>
        <v>Seafood</v>
      </c>
      <c r="H1626" s="4">
        <f>Table8[[#This Row],[Unit_price]]*Table8[[#This Row],[Quantity_sold]]</f>
        <v>1035.5999999999999</v>
      </c>
      <c r="I1626" t="str">
        <f>_xlfn.XLOOKUP(Table8[[#This Row],[orderId]],orders[orderID],orders[customerID],"not seen",0)</f>
        <v>BERGS</v>
      </c>
      <c r="J1626">
        <f>_xlfn.XLOOKUP(Table8[[#This Row],[orderId]],orders[orderID],orders[employeeID],"not found",0)</f>
        <v>5</v>
      </c>
      <c r="K1626" t="str">
        <f>_xlfn.XLOOKUP(Table8[[#This Row],[Employee_id]],employees[employeeID],employees[employeeName],"Not found",0)</f>
        <v>Steven Buchanan</v>
      </c>
      <c r="L1626" s="1">
        <f>_xlfn.XLOOKUP(Table8[[#This Row],[orderId]],orders[orderID],orders[orderDate],"not found",0)</f>
        <v>42038</v>
      </c>
      <c r="M1626" s="1">
        <f>VLOOKUP(Table8[[#This Row],[orderId]],orders[],6,0)</f>
        <v>42047</v>
      </c>
      <c r="N1626">
        <f>Table8[[#This Row],[Shipped date]]-Table8[[#This Row],[order_date]]</f>
        <v>9</v>
      </c>
    </row>
    <row r="1627" spans="1:14" x14ac:dyDescent="0.35">
      <c r="A1627" s="3">
        <v>10867</v>
      </c>
      <c r="B1627" s="12">
        <v>53</v>
      </c>
      <c r="C1627" s="6">
        <v>32.799999999999997</v>
      </c>
      <c r="D1627" s="9">
        <v>3</v>
      </c>
      <c r="E1627" s="2" t="str">
        <f>_xlfn.XLOOKUP(B1627,products[productID],products[productName],"Not available",0)</f>
        <v>Perth Pasties</v>
      </c>
      <c r="F1627">
        <f>_xlfn.XLOOKUP(B1627,products[productID],products[categoryID],"Not found",0)</f>
        <v>6</v>
      </c>
      <c r="G1627" t="str">
        <f>_xlfn.XLOOKUP(F1627,categories[categoryID],categories[categoryName],"not found",0)</f>
        <v>Meat &amp; Poultry</v>
      </c>
      <c r="H1627" s="4">
        <f>Table8[[#This Row],[Unit_price]]*Table8[[#This Row],[Quantity_sold]]</f>
        <v>98.399999999999991</v>
      </c>
      <c r="I1627" t="str">
        <f>_xlfn.XLOOKUP(Table8[[#This Row],[orderId]],orders[orderID],orders[customerID],"not seen",0)</f>
        <v>LONEP</v>
      </c>
      <c r="J1627">
        <f>_xlfn.XLOOKUP(Table8[[#This Row],[orderId]],orders[orderID],orders[employeeID],"not found",0)</f>
        <v>6</v>
      </c>
      <c r="K1627" t="str">
        <f>_xlfn.XLOOKUP(Table8[[#This Row],[Employee_id]],employees[employeeID],employees[employeeName],"Not found",0)</f>
        <v>Michael Suyama</v>
      </c>
      <c r="L1627" s="1">
        <f>_xlfn.XLOOKUP(Table8[[#This Row],[orderId]],orders[orderID],orders[orderDate],"not found",0)</f>
        <v>42038</v>
      </c>
      <c r="M1627" s="1">
        <f>VLOOKUP(Table8[[#This Row],[orderId]],orders[],6,0)</f>
        <v>42046</v>
      </c>
      <c r="N1627">
        <f>Table8[[#This Row],[Shipped date]]-Table8[[#This Row],[order_date]]</f>
        <v>8</v>
      </c>
    </row>
    <row r="1628" spans="1:14" x14ac:dyDescent="0.35">
      <c r="A1628" s="2">
        <v>10868</v>
      </c>
      <c r="B1628" s="11">
        <v>26</v>
      </c>
      <c r="C1628" s="5">
        <v>31.23</v>
      </c>
      <c r="D1628" s="8">
        <v>20</v>
      </c>
      <c r="E1628" s="2" t="str">
        <f>_xlfn.XLOOKUP(B1628,products[productID],products[productName],"Not available",0)</f>
        <v>Gumbär Gummibärchen</v>
      </c>
      <c r="F1628">
        <f>_xlfn.XLOOKUP(B1628,products[productID],products[categoryID],"Not found",0)</f>
        <v>3</v>
      </c>
      <c r="G1628" t="str">
        <f>_xlfn.XLOOKUP(F1628,categories[categoryID],categories[categoryName],"not found",0)</f>
        <v>Confections</v>
      </c>
      <c r="H1628" s="4">
        <f>Table8[[#This Row],[Unit_price]]*Table8[[#This Row],[Quantity_sold]]</f>
        <v>624.6</v>
      </c>
      <c r="I1628" t="str">
        <f>_xlfn.XLOOKUP(Table8[[#This Row],[orderId]],orders[orderID],orders[customerID],"not seen",0)</f>
        <v>QUEEN</v>
      </c>
      <c r="J1628">
        <f>_xlfn.XLOOKUP(Table8[[#This Row],[orderId]],orders[orderID],orders[employeeID],"not found",0)</f>
        <v>7</v>
      </c>
      <c r="K1628" t="str">
        <f>_xlfn.XLOOKUP(Table8[[#This Row],[Employee_id]],employees[employeeID],employees[employeeName],"Not found",0)</f>
        <v>Robert King</v>
      </c>
      <c r="L1628" s="1">
        <f>_xlfn.XLOOKUP(Table8[[#This Row],[orderId]],orders[orderID],orders[orderDate],"not found",0)</f>
        <v>42039</v>
      </c>
      <c r="M1628" s="1">
        <f>VLOOKUP(Table8[[#This Row],[orderId]],orders[],6,0)</f>
        <v>42058</v>
      </c>
      <c r="N1628">
        <f>Table8[[#This Row],[Shipped date]]-Table8[[#This Row],[order_date]]</f>
        <v>19</v>
      </c>
    </row>
    <row r="1629" spans="1:14" x14ac:dyDescent="0.35">
      <c r="A1629" s="3">
        <v>10868</v>
      </c>
      <c r="B1629" s="12">
        <v>35</v>
      </c>
      <c r="C1629" s="6">
        <v>18</v>
      </c>
      <c r="D1629" s="9">
        <v>30</v>
      </c>
      <c r="E1629" s="2" t="str">
        <f>_xlfn.XLOOKUP(B1629,products[productID],products[productName],"Not available",0)</f>
        <v>Steeleye Stout</v>
      </c>
      <c r="F1629">
        <f>_xlfn.XLOOKUP(B1629,products[productID],products[categoryID],"Not found",0)</f>
        <v>1</v>
      </c>
      <c r="G1629" t="str">
        <f>_xlfn.XLOOKUP(F1629,categories[categoryID],categories[categoryName],"not found",0)</f>
        <v>Beverages</v>
      </c>
      <c r="H1629" s="4">
        <f>Table8[[#This Row],[Unit_price]]*Table8[[#This Row],[Quantity_sold]]</f>
        <v>540</v>
      </c>
      <c r="I1629" t="str">
        <f>_xlfn.XLOOKUP(Table8[[#This Row],[orderId]],orders[orderID],orders[customerID],"not seen",0)</f>
        <v>QUEEN</v>
      </c>
      <c r="J1629">
        <f>_xlfn.XLOOKUP(Table8[[#This Row],[orderId]],orders[orderID],orders[employeeID],"not found",0)</f>
        <v>7</v>
      </c>
      <c r="K1629" t="str">
        <f>_xlfn.XLOOKUP(Table8[[#This Row],[Employee_id]],employees[employeeID],employees[employeeName],"Not found",0)</f>
        <v>Robert King</v>
      </c>
      <c r="L1629" s="1">
        <f>_xlfn.XLOOKUP(Table8[[#This Row],[orderId]],orders[orderID],orders[orderDate],"not found",0)</f>
        <v>42039</v>
      </c>
      <c r="M1629" s="1">
        <f>VLOOKUP(Table8[[#This Row],[orderId]],orders[],6,0)</f>
        <v>42058</v>
      </c>
      <c r="N1629">
        <f>Table8[[#This Row],[Shipped date]]-Table8[[#This Row],[order_date]]</f>
        <v>19</v>
      </c>
    </row>
    <row r="1630" spans="1:14" x14ac:dyDescent="0.35">
      <c r="A1630" s="2">
        <v>10868</v>
      </c>
      <c r="B1630" s="11">
        <v>49</v>
      </c>
      <c r="C1630" s="5">
        <v>20</v>
      </c>
      <c r="D1630" s="8">
        <v>42</v>
      </c>
      <c r="E1630" s="2" t="str">
        <f>_xlfn.XLOOKUP(B1630,products[productID],products[productName],"Not available",0)</f>
        <v>Maxilaku</v>
      </c>
      <c r="F1630">
        <f>_xlfn.XLOOKUP(B1630,products[productID],products[categoryID],"Not found",0)</f>
        <v>3</v>
      </c>
      <c r="G1630" t="str">
        <f>_xlfn.XLOOKUP(F1630,categories[categoryID],categories[categoryName],"not found",0)</f>
        <v>Confections</v>
      </c>
      <c r="H1630" s="4">
        <f>Table8[[#This Row],[Unit_price]]*Table8[[#This Row],[Quantity_sold]]</f>
        <v>840</v>
      </c>
      <c r="I1630" t="str">
        <f>_xlfn.XLOOKUP(Table8[[#This Row],[orderId]],orders[orderID],orders[customerID],"not seen",0)</f>
        <v>QUEEN</v>
      </c>
      <c r="J1630">
        <f>_xlfn.XLOOKUP(Table8[[#This Row],[orderId]],orders[orderID],orders[employeeID],"not found",0)</f>
        <v>7</v>
      </c>
      <c r="K1630" t="str">
        <f>_xlfn.XLOOKUP(Table8[[#This Row],[Employee_id]],employees[employeeID],employees[employeeName],"Not found",0)</f>
        <v>Robert King</v>
      </c>
      <c r="L1630" s="1">
        <f>_xlfn.XLOOKUP(Table8[[#This Row],[orderId]],orders[orderID],orders[orderDate],"not found",0)</f>
        <v>42039</v>
      </c>
      <c r="M1630" s="1">
        <f>VLOOKUP(Table8[[#This Row],[orderId]],orders[],6,0)</f>
        <v>42058</v>
      </c>
      <c r="N1630">
        <f>Table8[[#This Row],[Shipped date]]-Table8[[#This Row],[order_date]]</f>
        <v>19</v>
      </c>
    </row>
    <row r="1631" spans="1:14" x14ac:dyDescent="0.35">
      <c r="A1631" s="3">
        <v>10869</v>
      </c>
      <c r="B1631" s="12">
        <v>1</v>
      </c>
      <c r="C1631" s="6">
        <v>18</v>
      </c>
      <c r="D1631" s="9">
        <v>40</v>
      </c>
      <c r="E1631" s="2" t="str">
        <f>_xlfn.XLOOKUP(B1631,products[productID],products[productName],"Not available",0)</f>
        <v>Chai</v>
      </c>
      <c r="F1631">
        <f>_xlfn.XLOOKUP(B1631,products[productID],products[categoryID],"Not found",0)</f>
        <v>1</v>
      </c>
      <c r="G1631" t="str">
        <f>_xlfn.XLOOKUP(F1631,categories[categoryID],categories[categoryName],"not found",0)</f>
        <v>Beverages</v>
      </c>
      <c r="H1631" s="4">
        <f>Table8[[#This Row],[Unit_price]]*Table8[[#This Row],[Quantity_sold]]</f>
        <v>720</v>
      </c>
      <c r="I1631" t="str">
        <f>_xlfn.XLOOKUP(Table8[[#This Row],[orderId]],orders[orderID],orders[customerID],"not seen",0)</f>
        <v>SEVES</v>
      </c>
      <c r="J1631">
        <f>_xlfn.XLOOKUP(Table8[[#This Row],[orderId]],orders[orderID],orders[employeeID],"not found",0)</f>
        <v>5</v>
      </c>
      <c r="K1631" t="str">
        <f>_xlfn.XLOOKUP(Table8[[#This Row],[Employee_id]],employees[employeeID],employees[employeeName],"Not found",0)</f>
        <v>Steven Buchanan</v>
      </c>
      <c r="L1631" s="1">
        <f>_xlfn.XLOOKUP(Table8[[#This Row],[orderId]],orders[orderID],orders[orderDate],"not found",0)</f>
        <v>42039</v>
      </c>
      <c r="M1631" s="1">
        <f>VLOOKUP(Table8[[#This Row],[orderId]],orders[],6,0)</f>
        <v>42044</v>
      </c>
      <c r="N1631">
        <f>Table8[[#This Row],[Shipped date]]-Table8[[#This Row],[order_date]]</f>
        <v>5</v>
      </c>
    </row>
    <row r="1632" spans="1:14" x14ac:dyDescent="0.35">
      <c r="A1632" s="2">
        <v>10869</v>
      </c>
      <c r="B1632" s="11">
        <v>11</v>
      </c>
      <c r="C1632" s="5">
        <v>21</v>
      </c>
      <c r="D1632" s="8">
        <v>10</v>
      </c>
      <c r="E1632" s="2" t="str">
        <f>_xlfn.XLOOKUP(B1632,products[productID],products[productName],"Not available",0)</f>
        <v>Queso Cabrales</v>
      </c>
      <c r="F1632">
        <f>_xlfn.XLOOKUP(B1632,products[productID],products[categoryID],"Not found",0)</f>
        <v>4</v>
      </c>
      <c r="G1632" t="str">
        <f>_xlfn.XLOOKUP(F1632,categories[categoryID],categories[categoryName],"not found",0)</f>
        <v>Dairy Products</v>
      </c>
      <c r="H1632" s="4">
        <f>Table8[[#This Row],[Unit_price]]*Table8[[#This Row],[Quantity_sold]]</f>
        <v>210</v>
      </c>
      <c r="I1632" t="str">
        <f>_xlfn.XLOOKUP(Table8[[#This Row],[orderId]],orders[orderID],orders[customerID],"not seen",0)</f>
        <v>SEVES</v>
      </c>
      <c r="J1632">
        <f>_xlfn.XLOOKUP(Table8[[#This Row],[orderId]],orders[orderID],orders[employeeID],"not found",0)</f>
        <v>5</v>
      </c>
      <c r="K1632" t="str">
        <f>_xlfn.XLOOKUP(Table8[[#This Row],[Employee_id]],employees[employeeID],employees[employeeName],"Not found",0)</f>
        <v>Steven Buchanan</v>
      </c>
      <c r="L1632" s="1">
        <f>_xlfn.XLOOKUP(Table8[[#This Row],[orderId]],orders[orderID],orders[orderDate],"not found",0)</f>
        <v>42039</v>
      </c>
      <c r="M1632" s="1">
        <f>VLOOKUP(Table8[[#This Row],[orderId]],orders[],6,0)</f>
        <v>42044</v>
      </c>
      <c r="N1632">
        <f>Table8[[#This Row],[Shipped date]]-Table8[[#This Row],[order_date]]</f>
        <v>5</v>
      </c>
    </row>
    <row r="1633" spans="1:14" x14ac:dyDescent="0.35">
      <c r="A1633" s="3">
        <v>10869</v>
      </c>
      <c r="B1633" s="12">
        <v>23</v>
      </c>
      <c r="C1633" s="6">
        <v>9</v>
      </c>
      <c r="D1633" s="9">
        <v>50</v>
      </c>
      <c r="E1633" s="2" t="str">
        <f>_xlfn.XLOOKUP(B1633,products[productID],products[productName],"Not available",0)</f>
        <v>Tunnbröd</v>
      </c>
      <c r="F1633">
        <f>_xlfn.XLOOKUP(B1633,products[productID],products[categoryID],"Not found",0)</f>
        <v>5</v>
      </c>
      <c r="G1633" t="str">
        <f>_xlfn.XLOOKUP(F1633,categories[categoryID],categories[categoryName],"not found",0)</f>
        <v>Grains &amp; Cereals</v>
      </c>
      <c r="H1633" s="4">
        <f>Table8[[#This Row],[Unit_price]]*Table8[[#This Row],[Quantity_sold]]</f>
        <v>450</v>
      </c>
      <c r="I1633" t="str">
        <f>_xlfn.XLOOKUP(Table8[[#This Row],[orderId]],orders[orderID],orders[customerID],"not seen",0)</f>
        <v>SEVES</v>
      </c>
      <c r="J1633">
        <f>_xlfn.XLOOKUP(Table8[[#This Row],[orderId]],orders[orderID],orders[employeeID],"not found",0)</f>
        <v>5</v>
      </c>
      <c r="K1633" t="str">
        <f>_xlfn.XLOOKUP(Table8[[#This Row],[Employee_id]],employees[employeeID],employees[employeeName],"Not found",0)</f>
        <v>Steven Buchanan</v>
      </c>
      <c r="L1633" s="1">
        <f>_xlfn.XLOOKUP(Table8[[#This Row],[orderId]],orders[orderID],orders[orderDate],"not found",0)</f>
        <v>42039</v>
      </c>
      <c r="M1633" s="1">
        <f>VLOOKUP(Table8[[#This Row],[orderId]],orders[],6,0)</f>
        <v>42044</v>
      </c>
      <c r="N1633">
        <f>Table8[[#This Row],[Shipped date]]-Table8[[#This Row],[order_date]]</f>
        <v>5</v>
      </c>
    </row>
    <row r="1634" spans="1:14" x14ac:dyDescent="0.35">
      <c r="A1634" s="2">
        <v>10869</v>
      </c>
      <c r="B1634" s="11">
        <v>68</v>
      </c>
      <c r="C1634" s="5">
        <v>12.5</v>
      </c>
      <c r="D1634" s="8">
        <v>20</v>
      </c>
      <c r="E1634" s="2" t="str">
        <f>_xlfn.XLOOKUP(B1634,products[productID],products[productName],"Not available",0)</f>
        <v>Scottish Longbreads</v>
      </c>
      <c r="F1634">
        <f>_xlfn.XLOOKUP(B1634,products[productID],products[categoryID],"Not found",0)</f>
        <v>3</v>
      </c>
      <c r="G1634" t="str">
        <f>_xlfn.XLOOKUP(F1634,categories[categoryID],categories[categoryName],"not found",0)</f>
        <v>Confections</v>
      </c>
      <c r="H1634" s="4">
        <f>Table8[[#This Row],[Unit_price]]*Table8[[#This Row],[Quantity_sold]]</f>
        <v>250</v>
      </c>
      <c r="I1634" t="str">
        <f>_xlfn.XLOOKUP(Table8[[#This Row],[orderId]],orders[orderID],orders[customerID],"not seen",0)</f>
        <v>SEVES</v>
      </c>
      <c r="J1634">
        <f>_xlfn.XLOOKUP(Table8[[#This Row],[orderId]],orders[orderID],orders[employeeID],"not found",0)</f>
        <v>5</v>
      </c>
      <c r="K1634" t="str">
        <f>_xlfn.XLOOKUP(Table8[[#This Row],[Employee_id]],employees[employeeID],employees[employeeName],"Not found",0)</f>
        <v>Steven Buchanan</v>
      </c>
      <c r="L1634" s="1">
        <f>_xlfn.XLOOKUP(Table8[[#This Row],[orderId]],orders[orderID],orders[orderDate],"not found",0)</f>
        <v>42039</v>
      </c>
      <c r="M1634" s="1">
        <f>VLOOKUP(Table8[[#This Row],[orderId]],orders[],6,0)</f>
        <v>42044</v>
      </c>
      <c r="N1634">
        <f>Table8[[#This Row],[Shipped date]]-Table8[[#This Row],[order_date]]</f>
        <v>5</v>
      </c>
    </row>
    <row r="1635" spans="1:14" x14ac:dyDescent="0.35">
      <c r="A1635" s="3">
        <v>10870</v>
      </c>
      <c r="B1635" s="12">
        <v>35</v>
      </c>
      <c r="C1635" s="6">
        <v>18</v>
      </c>
      <c r="D1635" s="9">
        <v>3</v>
      </c>
      <c r="E1635" s="2" t="str">
        <f>_xlfn.XLOOKUP(B1635,products[productID],products[productName],"Not available",0)</f>
        <v>Steeleye Stout</v>
      </c>
      <c r="F1635">
        <f>_xlfn.XLOOKUP(B1635,products[productID],products[categoryID],"Not found",0)</f>
        <v>1</v>
      </c>
      <c r="G1635" t="str">
        <f>_xlfn.XLOOKUP(F1635,categories[categoryID],categories[categoryName],"not found",0)</f>
        <v>Beverages</v>
      </c>
      <c r="H1635" s="4">
        <f>Table8[[#This Row],[Unit_price]]*Table8[[#This Row],[Quantity_sold]]</f>
        <v>54</v>
      </c>
      <c r="I1635" t="str">
        <f>_xlfn.XLOOKUP(Table8[[#This Row],[orderId]],orders[orderID],orders[customerID],"not seen",0)</f>
        <v>WOLZA</v>
      </c>
      <c r="J1635">
        <f>_xlfn.XLOOKUP(Table8[[#This Row],[orderId]],orders[orderID],orders[employeeID],"not found",0)</f>
        <v>5</v>
      </c>
      <c r="K1635" t="str">
        <f>_xlfn.XLOOKUP(Table8[[#This Row],[Employee_id]],employees[employeeID],employees[employeeName],"Not found",0)</f>
        <v>Steven Buchanan</v>
      </c>
      <c r="L1635" s="1">
        <f>_xlfn.XLOOKUP(Table8[[#This Row],[orderId]],orders[orderID],orders[orderDate],"not found",0)</f>
        <v>42039</v>
      </c>
      <c r="M1635" s="1">
        <f>VLOOKUP(Table8[[#This Row],[orderId]],orders[],6,0)</f>
        <v>42048</v>
      </c>
      <c r="N1635">
        <f>Table8[[#This Row],[Shipped date]]-Table8[[#This Row],[order_date]]</f>
        <v>9</v>
      </c>
    </row>
    <row r="1636" spans="1:14" x14ac:dyDescent="0.35">
      <c r="A1636" s="2">
        <v>10870</v>
      </c>
      <c r="B1636" s="11">
        <v>51</v>
      </c>
      <c r="C1636" s="5">
        <v>53</v>
      </c>
      <c r="D1636" s="8">
        <v>2</v>
      </c>
      <c r="E1636" s="2" t="str">
        <f>_xlfn.XLOOKUP(B1636,products[productID],products[productName],"Not available",0)</f>
        <v>Manjimup Dried Apples</v>
      </c>
      <c r="F1636">
        <f>_xlfn.XLOOKUP(B1636,products[productID],products[categoryID],"Not found",0)</f>
        <v>7</v>
      </c>
      <c r="G1636" t="str">
        <f>_xlfn.XLOOKUP(F1636,categories[categoryID],categories[categoryName],"not found",0)</f>
        <v>Produce</v>
      </c>
      <c r="H1636" s="4">
        <f>Table8[[#This Row],[Unit_price]]*Table8[[#This Row],[Quantity_sold]]</f>
        <v>106</v>
      </c>
      <c r="I1636" t="str">
        <f>_xlfn.XLOOKUP(Table8[[#This Row],[orderId]],orders[orderID],orders[customerID],"not seen",0)</f>
        <v>WOLZA</v>
      </c>
      <c r="J1636">
        <f>_xlfn.XLOOKUP(Table8[[#This Row],[orderId]],orders[orderID],orders[employeeID],"not found",0)</f>
        <v>5</v>
      </c>
      <c r="K1636" t="str">
        <f>_xlfn.XLOOKUP(Table8[[#This Row],[Employee_id]],employees[employeeID],employees[employeeName],"Not found",0)</f>
        <v>Steven Buchanan</v>
      </c>
      <c r="L1636" s="1">
        <f>_xlfn.XLOOKUP(Table8[[#This Row],[orderId]],orders[orderID],orders[orderDate],"not found",0)</f>
        <v>42039</v>
      </c>
      <c r="M1636" s="1">
        <f>VLOOKUP(Table8[[#This Row],[orderId]],orders[],6,0)</f>
        <v>42048</v>
      </c>
      <c r="N1636">
        <f>Table8[[#This Row],[Shipped date]]-Table8[[#This Row],[order_date]]</f>
        <v>9</v>
      </c>
    </row>
    <row r="1637" spans="1:14" x14ac:dyDescent="0.35">
      <c r="A1637" s="3">
        <v>10871</v>
      </c>
      <c r="B1637" s="12">
        <v>6</v>
      </c>
      <c r="C1637" s="6">
        <v>25</v>
      </c>
      <c r="D1637" s="9">
        <v>50</v>
      </c>
      <c r="E1637" s="2" t="str">
        <f>_xlfn.XLOOKUP(B1637,products[productID],products[productName],"Not available",0)</f>
        <v>Grandma's Boysenberry Spread</v>
      </c>
      <c r="F1637">
        <f>_xlfn.XLOOKUP(B1637,products[productID],products[categoryID],"Not found",0)</f>
        <v>2</v>
      </c>
      <c r="G1637" t="str">
        <f>_xlfn.XLOOKUP(F1637,categories[categoryID],categories[categoryName],"not found",0)</f>
        <v>Condiments</v>
      </c>
      <c r="H1637" s="4">
        <f>Table8[[#This Row],[Unit_price]]*Table8[[#This Row],[Quantity_sold]]</f>
        <v>1250</v>
      </c>
      <c r="I1637" t="str">
        <f>_xlfn.XLOOKUP(Table8[[#This Row],[orderId]],orders[orderID],orders[customerID],"not seen",0)</f>
        <v>BONAP</v>
      </c>
      <c r="J1637">
        <f>_xlfn.XLOOKUP(Table8[[#This Row],[orderId]],orders[orderID],orders[employeeID],"not found",0)</f>
        <v>9</v>
      </c>
      <c r="K1637" t="str">
        <f>_xlfn.XLOOKUP(Table8[[#This Row],[Employee_id]],employees[employeeID],employees[employeeName],"Not found",0)</f>
        <v>Anne Dodsworth</v>
      </c>
      <c r="L1637" s="1">
        <f>_xlfn.XLOOKUP(Table8[[#This Row],[orderId]],orders[orderID],orders[orderDate],"not found",0)</f>
        <v>42040</v>
      </c>
      <c r="M1637" s="1">
        <f>VLOOKUP(Table8[[#This Row],[orderId]],orders[],6,0)</f>
        <v>42045</v>
      </c>
      <c r="N1637">
        <f>Table8[[#This Row],[Shipped date]]-Table8[[#This Row],[order_date]]</f>
        <v>5</v>
      </c>
    </row>
    <row r="1638" spans="1:14" x14ac:dyDescent="0.35">
      <c r="A1638" s="2">
        <v>10871</v>
      </c>
      <c r="B1638" s="11">
        <v>16</v>
      </c>
      <c r="C1638" s="5">
        <v>17.45</v>
      </c>
      <c r="D1638" s="8">
        <v>12</v>
      </c>
      <c r="E1638" s="2" t="str">
        <f>_xlfn.XLOOKUP(B1638,products[productID],products[productName],"Not available",0)</f>
        <v>Pavlova</v>
      </c>
      <c r="F1638">
        <f>_xlfn.XLOOKUP(B1638,products[productID],products[categoryID],"Not found",0)</f>
        <v>3</v>
      </c>
      <c r="G1638" t="str">
        <f>_xlfn.XLOOKUP(F1638,categories[categoryID],categories[categoryName],"not found",0)</f>
        <v>Confections</v>
      </c>
      <c r="H1638" s="4">
        <f>Table8[[#This Row],[Unit_price]]*Table8[[#This Row],[Quantity_sold]]</f>
        <v>209.39999999999998</v>
      </c>
      <c r="I1638" t="str">
        <f>_xlfn.XLOOKUP(Table8[[#This Row],[orderId]],orders[orderID],orders[customerID],"not seen",0)</f>
        <v>BONAP</v>
      </c>
      <c r="J1638">
        <f>_xlfn.XLOOKUP(Table8[[#This Row],[orderId]],orders[orderID],orders[employeeID],"not found",0)</f>
        <v>9</v>
      </c>
      <c r="K1638" t="str">
        <f>_xlfn.XLOOKUP(Table8[[#This Row],[Employee_id]],employees[employeeID],employees[employeeName],"Not found",0)</f>
        <v>Anne Dodsworth</v>
      </c>
      <c r="L1638" s="1">
        <f>_xlfn.XLOOKUP(Table8[[#This Row],[orderId]],orders[orderID],orders[orderDate],"not found",0)</f>
        <v>42040</v>
      </c>
      <c r="M1638" s="1">
        <f>VLOOKUP(Table8[[#This Row],[orderId]],orders[],6,0)</f>
        <v>42045</v>
      </c>
      <c r="N1638">
        <f>Table8[[#This Row],[Shipped date]]-Table8[[#This Row],[order_date]]</f>
        <v>5</v>
      </c>
    </row>
    <row r="1639" spans="1:14" x14ac:dyDescent="0.35">
      <c r="A1639" s="3">
        <v>10871</v>
      </c>
      <c r="B1639" s="12">
        <v>17</v>
      </c>
      <c r="C1639" s="6">
        <v>39</v>
      </c>
      <c r="D1639" s="9">
        <v>16</v>
      </c>
      <c r="E1639" s="2" t="str">
        <f>_xlfn.XLOOKUP(B1639,products[productID],products[productName],"Not available",0)</f>
        <v>Alice Mutton</v>
      </c>
      <c r="F1639">
        <f>_xlfn.XLOOKUP(B1639,products[productID],products[categoryID],"Not found",0)</f>
        <v>6</v>
      </c>
      <c r="G1639" t="str">
        <f>_xlfn.XLOOKUP(F1639,categories[categoryID],categories[categoryName],"not found",0)</f>
        <v>Meat &amp; Poultry</v>
      </c>
      <c r="H1639" s="4">
        <f>Table8[[#This Row],[Unit_price]]*Table8[[#This Row],[Quantity_sold]]</f>
        <v>624</v>
      </c>
      <c r="I1639" t="str">
        <f>_xlfn.XLOOKUP(Table8[[#This Row],[orderId]],orders[orderID],orders[customerID],"not seen",0)</f>
        <v>BONAP</v>
      </c>
      <c r="J1639">
        <f>_xlfn.XLOOKUP(Table8[[#This Row],[orderId]],orders[orderID],orders[employeeID],"not found",0)</f>
        <v>9</v>
      </c>
      <c r="K1639" t="str">
        <f>_xlfn.XLOOKUP(Table8[[#This Row],[Employee_id]],employees[employeeID],employees[employeeName],"Not found",0)</f>
        <v>Anne Dodsworth</v>
      </c>
      <c r="L1639" s="1">
        <f>_xlfn.XLOOKUP(Table8[[#This Row],[orderId]],orders[orderID],orders[orderDate],"not found",0)</f>
        <v>42040</v>
      </c>
      <c r="M1639" s="1">
        <f>VLOOKUP(Table8[[#This Row],[orderId]],orders[],6,0)</f>
        <v>42045</v>
      </c>
      <c r="N1639">
        <f>Table8[[#This Row],[Shipped date]]-Table8[[#This Row],[order_date]]</f>
        <v>5</v>
      </c>
    </row>
    <row r="1640" spans="1:14" x14ac:dyDescent="0.35">
      <c r="A1640" s="2">
        <v>10872</v>
      </c>
      <c r="B1640" s="11">
        <v>55</v>
      </c>
      <c r="C1640" s="5">
        <v>24</v>
      </c>
      <c r="D1640" s="8">
        <v>10</v>
      </c>
      <c r="E1640" s="2" t="str">
        <f>_xlfn.XLOOKUP(B1640,products[productID],products[productName],"Not available",0)</f>
        <v>Pâté chinois</v>
      </c>
      <c r="F1640">
        <f>_xlfn.XLOOKUP(B1640,products[productID],products[categoryID],"Not found",0)</f>
        <v>6</v>
      </c>
      <c r="G1640" t="str">
        <f>_xlfn.XLOOKUP(F1640,categories[categoryID],categories[categoryName],"not found",0)</f>
        <v>Meat &amp; Poultry</v>
      </c>
      <c r="H1640" s="4">
        <f>Table8[[#This Row],[Unit_price]]*Table8[[#This Row],[Quantity_sold]]</f>
        <v>240</v>
      </c>
      <c r="I1640" t="str">
        <f>_xlfn.XLOOKUP(Table8[[#This Row],[orderId]],orders[orderID],orders[customerID],"not seen",0)</f>
        <v>GODOS</v>
      </c>
      <c r="J1640">
        <f>_xlfn.XLOOKUP(Table8[[#This Row],[orderId]],orders[orderID],orders[employeeID],"not found",0)</f>
        <v>5</v>
      </c>
      <c r="K1640" t="str">
        <f>_xlfn.XLOOKUP(Table8[[#This Row],[Employee_id]],employees[employeeID],employees[employeeName],"Not found",0)</f>
        <v>Steven Buchanan</v>
      </c>
      <c r="L1640" s="1">
        <f>_xlfn.XLOOKUP(Table8[[#This Row],[orderId]],orders[orderID],orders[orderDate],"not found",0)</f>
        <v>42040</v>
      </c>
      <c r="M1640" s="1">
        <f>VLOOKUP(Table8[[#This Row],[orderId]],orders[],6,0)</f>
        <v>42044</v>
      </c>
      <c r="N1640">
        <f>Table8[[#This Row],[Shipped date]]-Table8[[#This Row],[order_date]]</f>
        <v>4</v>
      </c>
    </row>
    <row r="1641" spans="1:14" x14ac:dyDescent="0.35">
      <c r="A1641" s="3">
        <v>10872</v>
      </c>
      <c r="B1641" s="12">
        <v>62</v>
      </c>
      <c r="C1641" s="6">
        <v>49.3</v>
      </c>
      <c r="D1641" s="9">
        <v>20</v>
      </c>
      <c r="E1641" s="2" t="str">
        <f>_xlfn.XLOOKUP(B1641,products[productID],products[productName],"Not available",0)</f>
        <v>Tarte au sucre</v>
      </c>
      <c r="F1641">
        <f>_xlfn.XLOOKUP(B1641,products[productID],products[categoryID],"Not found",0)</f>
        <v>3</v>
      </c>
      <c r="G1641" t="str">
        <f>_xlfn.XLOOKUP(F1641,categories[categoryID],categories[categoryName],"not found",0)</f>
        <v>Confections</v>
      </c>
      <c r="H1641" s="4">
        <f>Table8[[#This Row],[Unit_price]]*Table8[[#This Row],[Quantity_sold]]</f>
        <v>986</v>
      </c>
      <c r="I1641" t="str">
        <f>_xlfn.XLOOKUP(Table8[[#This Row],[orderId]],orders[orderID],orders[customerID],"not seen",0)</f>
        <v>GODOS</v>
      </c>
      <c r="J1641">
        <f>_xlfn.XLOOKUP(Table8[[#This Row],[orderId]],orders[orderID],orders[employeeID],"not found",0)</f>
        <v>5</v>
      </c>
      <c r="K1641" t="str">
        <f>_xlfn.XLOOKUP(Table8[[#This Row],[Employee_id]],employees[employeeID],employees[employeeName],"Not found",0)</f>
        <v>Steven Buchanan</v>
      </c>
      <c r="L1641" s="1">
        <f>_xlfn.XLOOKUP(Table8[[#This Row],[orderId]],orders[orderID],orders[orderDate],"not found",0)</f>
        <v>42040</v>
      </c>
      <c r="M1641" s="1">
        <f>VLOOKUP(Table8[[#This Row],[orderId]],orders[],6,0)</f>
        <v>42044</v>
      </c>
      <c r="N1641">
        <f>Table8[[#This Row],[Shipped date]]-Table8[[#This Row],[order_date]]</f>
        <v>4</v>
      </c>
    </row>
    <row r="1642" spans="1:14" x14ac:dyDescent="0.35">
      <c r="A1642" s="2">
        <v>10872</v>
      </c>
      <c r="B1642" s="11">
        <v>64</v>
      </c>
      <c r="C1642" s="5">
        <v>33.25</v>
      </c>
      <c r="D1642" s="8">
        <v>15</v>
      </c>
      <c r="E1642" s="2" t="str">
        <f>_xlfn.XLOOKUP(B1642,products[productID],products[productName],"Not available",0)</f>
        <v>Wimmers gute Semmelknödel</v>
      </c>
      <c r="F1642">
        <f>_xlfn.XLOOKUP(B1642,products[productID],products[categoryID],"Not found",0)</f>
        <v>5</v>
      </c>
      <c r="G1642" t="str">
        <f>_xlfn.XLOOKUP(F1642,categories[categoryID],categories[categoryName],"not found",0)</f>
        <v>Grains &amp; Cereals</v>
      </c>
      <c r="H1642" s="4">
        <f>Table8[[#This Row],[Unit_price]]*Table8[[#This Row],[Quantity_sold]]</f>
        <v>498.75</v>
      </c>
      <c r="I1642" t="str">
        <f>_xlfn.XLOOKUP(Table8[[#This Row],[orderId]],orders[orderID],orders[customerID],"not seen",0)</f>
        <v>GODOS</v>
      </c>
      <c r="J1642">
        <f>_xlfn.XLOOKUP(Table8[[#This Row],[orderId]],orders[orderID],orders[employeeID],"not found",0)</f>
        <v>5</v>
      </c>
      <c r="K1642" t="str">
        <f>_xlfn.XLOOKUP(Table8[[#This Row],[Employee_id]],employees[employeeID],employees[employeeName],"Not found",0)</f>
        <v>Steven Buchanan</v>
      </c>
      <c r="L1642" s="1">
        <f>_xlfn.XLOOKUP(Table8[[#This Row],[orderId]],orders[orderID],orders[orderDate],"not found",0)</f>
        <v>42040</v>
      </c>
      <c r="M1642" s="1">
        <f>VLOOKUP(Table8[[#This Row],[orderId]],orders[],6,0)</f>
        <v>42044</v>
      </c>
      <c r="N1642">
        <f>Table8[[#This Row],[Shipped date]]-Table8[[#This Row],[order_date]]</f>
        <v>4</v>
      </c>
    </row>
    <row r="1643" spans="1:14" x14ac:dyDescent="0.35">
      <c r="A1643" s="3">
        <v>10872</v>
      </c>
      <c r="B1643" s="12">
        <v>65</v>
      </c>
      <c r="C1643" s="6">
        <v>21.05</v>
      </c>
      <c r="D1643" s="9">
        <v>21</v>
      </c>
      <c r="E1643" s="2" t="str">
        <f>_xlfn.XLOOKUP(B1643,products[productID],products[productName],"Not available",0)</f>
        <v>Louisiana Fiery Hot Pepper Sauce</v>
      </c>
      <c r="F1643">
        <f>_xlfn.XLOOKUP(B1643,products[productID],products[categoryID],"Not found",0)</f>
        <v>2</v>
      </c>
      <c r="G1643" t="str">
        <f>_xlfn.XLOOKUP(F1643,categories[categoryID],categories[categoryName],"not found",0)</f>
        <v>Condiments</v>
      </c>
      <c r="H1643" s="4">
        <f>Table8[[#This Row],[Unit_price]]*Table8[[#This Row],[Quantity_sold]]</f>
        <v>442.05</v>
      </c>
      <c r="I1643" t="str">
        <f>_xlfn.XLOOKUP(Table8[[#This Row],[orderId]],orders[orderID],orders[customerID],"not seen",0)</f>
        <v>GODOS</v>
      </c>
      <c r="J1643">
        <f>_xlfn.XLOOKUP(Table8[[#This Row],[orderId]],orders[orderID],orders[employeeID],"not found",0)</f>
        <v>5</v>
      </c>
      <c r="K1643" t="str">
        <f>_xlfn.XLOOKUP(Table8[[#This Row],[Employee_id]],employees[employeeID],employees[employeeName],"Not found",0)</f>
        <v>Steven Buchanan</v>
      </c>
      <c r="L1643" s="1">
        <f>_xlfn.XLOOKUP(Table8[[#This Row],[orderId]],orders[orderID],orders[orderDate],"not found",0)</f>
        <v>42040</v>
      </c>
      <c r="M1643" s="1">
        <f>VLOOKUP(Table8[[#This Row],[orderId]],orders[],6,0)</f>
        <v>42044</v>
      </c>
      <c r="N1643">
        <f>Table8[[#This Row],[Shipped date]]-Table8[[#This Row],[order_date]]</f>
        <v>4</v>
      </c>
    </row>
    <row r="1644" spans="1:14" x14ac:dyDescent="0.35">
      <c r="A1644" s="2">
        <v>10873</v>
      </c>
      <c r="B1644" s="11">
        <v>21</v>
      </c>
      <c r="C1644" s="5">
        <v>10</v>
      </c>
      <c r="D1644" s="8">
        <v>20</v>
      </c>
      <c r="E1644" s="2" t="str">
        <f>_xlfn.XLOOKUP(B1644,products[productID],products[productName],"Not available",0)</f>
        <v>Sir Rodney's Scones</v>
      </c>
      <c r="F1644">
        <f>_xlfn.XLOOKUP(B1644,products[productID],products[categoryID],"Not found",0)</f>
        <v>3</v>
      </c>
      <c r="G1644" t="str">
        <f>_xlfn.XLOOKUP(F1644,categories[categoryID],categories[categoryName],"not found",0)</f>
        <v>Confections</v>
      </c>
      <c r="H1644" s="4">
        <f>Table8[[#This Row],[Unit_price]]*Table8[[#This Row],[Quantity_sold]]</f>
        <v>200</v>
      </c>
      <c r="I1644" t="str">
        <f>_xlfn.XLOOKUP(Table8[[#This Row],[orderId]],orders[orderID],orders[customerID],"not seen",0)</f>
        <v>WILMK</v>
      </c>
      <c r="J1644">
        <f>_xlfn.XLOOKUP(Table8[[#This Row],[orderId]],orders[orderID],orders[employeeID],"not found",0)</f>
        <v>4</v>
      </c>
      <c r="K1644" t="str">
        <f>_xlfn.XLOOKUP(Table8[[#This Row],[Employee_id]],employees[employeeID],employees[employeeName],"Not found",0)</f>
        <v>Margaret Peacock</v>
      </c>
      <c r="L1644" s="1">
        <f>_xlfn.XLOOKUP(Table8[[#This Row],[orderId]],orders[orderID],orders[orderDate],"not found",0)</f>
        <v>42041</v>
      </c>
      <c r="M1644" s="1">
        <f>VLOOKUP(Table8[[#This Row],[orderId]],orders[],6,0)</f>
        <v>42044</v>
      </c>
      <c r="N1644">
        <f>Table8[[#This Row],[Shipped date]]-Table8[[#This Row],[order_date]]</f>
        <v>3</v>
      </c>
    </row>
    <row r="1645" spans="1:14" x14ac:dyDescent="0.35">
      <c r="A1645" s="3">
        <v>10873</v>
      </c>
      <c r="B1645" s="12">
        <v>28</v>
      </c>
      <c r="C1645" s="6">
        <v>45.6</v>
      </c>
      <c r="D1645" s="9">
        <v>3</v>
      </c>
      <c r="E1645" s="2" t="str">
        <f>_xlfn.XLOOKUP(B1645,products[productID],products[productName],"Not available",0)</f>
        <v>Rössle Sauerkraut</v>
      </c>
      <c r="F1645">
        <f>_xlfn.XLOOKUP(B1645,products[productID],products[categoryID],"Not found",0)</f>
        <v>7</v>
      </c>
      <c r="G1645" t="str">
        <f>_xlfn.XLOOKUP(F1645,categories[categoryID],categories[categoryName],"not found",0)</f>
        <v>Produce</v>
      </c>
      <c r="H1645" s="4">
        <f>Table8[[#This Row],[Unit_price]]*Table8[[#This Row],[Quantity_sold]]</f>
        <v>136.80000000000001</v>
      </c>
      <c r="I1645" t="str">
        <f>_xlfn.XLOOKUP(Table8[[#This Row],[orderId]],orders[orderID],orders[customerID],"not seen",0)</f>
        <v>WILMK</v>
      </c>
      <c r="J1645">
        <f>_xlfn.XLOOKUP(Table8[[#This Row],[orderId]],orders[orderID],orders[employeeID],"not found",0)</f>
        <v>4</v>
      </c>
      <c r="K1645" t="str">
        <f>_xlfn.XLOOKUP(Table8[[#This Row],[Employee_id]],employees[employeeID],employees[employeeName],"Not found",0)</f>
        <v>Margaret Peacock</v>
      </c>
      <c r="L1645" s="1">
        <f>_xlfn.XLOOKUP(Table8[[#This Row],[orderId]],orders[orderID],orders[orderDate],"not found",0)</f>
        <v>42041</v>
      </c>
      <c r="M1645" s="1">
        <f>VLOOKUP(Table8[[#This Row],[orderId]],orders[],6,0)</f>
        <v>42044</v>
      </c>
      <c r="N1645">
        <f>Table8[[#This Row],[Shipped date]]-Table8[[#This Row],[order_date]]</f>
        <v>3</v>
      </c>
    </row>
    <row r="1646" spans="1:14" x14ac:dyDescent="0.35">
      <c r="A1646" s="2">
        <v>10874</v>
      </c>
      <c r="B1646" s="11">
        <v>10</v>
      </c>
      <c r="C1646" s="5">
        <v>31</v>
      </c>
      <c r="D1646" s="8">
        <v>10</v>
      </c>
      <c r="E1646" s="2" t="str">
        <f>_xlfn.XLOOKUP(B1646,products[productID],products[productName],"Not available",0)</f>
        <v>Ikura</v>
      </c>
      <c r="F1646">
        <f>_xlfn.XLOOKUP(B1646,products[productID],products[categoryID],"Not found",0)</f>
        <v>8</v>
      </c>
      <c r="G1646" t="str">
        <f>_xlfn.XLOOKUP(F1646,categories[categoryID],categories[categoryName],"not found",0)</f>
        <v>Seafood</v>
      </c>
      <c r="H1646" s="4">
        <f>Table8[[#This Row],[Unit_price]]*Table8[[#This Row],[Quantity_sold]]</f>
        <v>310</v>
      </c>
      <c r="I1646" t="str">
        <f>_xlfn.XLOOKUP(Table8[[#This Row],[orderId]],orders[orderID],orders[customerID],"not seen",0)</f>
        <v>GODOS</v>
      </c>
      <c r="J1646">
        <f>_xlfn.XLOOKUP(Table8[[#This Row],[orderId]],orders[orderID],orders[employeeID],"not found",0)</f>
        <v>5</v>
      </c>
      <c r="K1646" t="str">
        <f>_xlfn.XLOOKUP(Table8[[#This Row],[Employee_id]],employees[employeeID],employees[employeeName],"Not found",0)</f>
        <v>Steven Buchanan</v>
      </c>
      <c r="L1646" s="1">
        <f>_xlfn.XLOOKUP(Table8[[#This Row],[orderId]],orders[orderID],orders[orderDate],"not found",0)</f>
        <v>42041</v>
      </c>
      <c r="M1646" s="1">
        <f>VLOOKUP(Table8[[#This Row],[orderId]],orders[],6,0)</f>
        <v>42046</v>
      </c>
      <c r="N1646">
        <f>Table8[[#This Row],[Shipped date]]-Table8[[#This Row],[order_date]]</f>
        <v>5</v>
      </c>
    </row>
    <row r="1647" spans="1:14" x14ac:dyDescent="0.35">
      <c r="A1647" s="3">
        <v>10875</v>
      </c>
      <c r="B1647" s="12">
        <v>19</v>
      </c>
      <c r="C1647" s="6">
        <v>9.1999999999999993</v>
      </c>
      <c r="D1647" s="9">
        <v>25</v>
      </c>
      <c r="E1647" s="2" t="str">
        <f>_xlfn.XLOOKUP(B1647,products[productID],products[productName],"Not available",0)</f>
        <v>Teatime Chocolate Biscuits</v>
      </c>
      <c r="F1647">
        <f>_xlfn.XLOOKUP(B1647,products[productID],products[categoryID],"Not found",0)</f>
        <v>3</v>
      </c>
      <c r="G1647" t="str">
        <f>_xlfn.XLOOKUP(F1647,categories[categoryID],categories[categoryName],"not found",0)</f>
        <v>Confections</v>
      </c>
      <c r="H1647" s="4">
        <f>Table8[[#This Row],[Unit_price]]*Table8[[#This Row],[Quantity_sold]]</f>
        <v>229.99999999999997</v>
      </c>
      <c r="I1647" t="str">
        <f>_xlfn.XLOOKUP(Table8[[#This Row],[orderId]],orders[orderID],orders[customerID],"not seen",0)</f>
        <v>BERGS</v>
      </c>
      <c r="J1647">
        <f>_xlfn.XLOOKUP(Table8[[#This Row],[orderId]],orders[orderID],orders[employeeID],"not found",0)</f>
        <v>4</v>
      </c>
      <c r="K1647" t="str">
        <f>_xlfn.XLOOKUP(Table8[[#This Row],[Employee_id]],employees[employeeID],employees[employeeName],"Not found",0)</f>
        <v>Margaret Peacock</v>
      </c>
      <c r="L1647" s="1">
        <f>_xlfn.XLOOKUP(Table8[[#This Row],[orderId]],orders[orderID],orders[orderDate],"not found",0)</f>
        <v>42041</v>
      </c>
      <c r="M1647" s="1">
        <f>VLOOKUP(Table8[[#This Row],[orderId]],orders[],6,0)</f>
        <v>42066</v>
      </c>
      <c r="N1647">
        <f>Table8[[#This Row],[Shipped date]]-Table8[[#This Row],[order_date]]</f>
        <v>25</v>
      </c>
    </row>
    <row r="1648" spans="1:14" x14ac:dyDescent="0.35">
      <c r="A1648" s="2">
        <v>10875</v>
      </c>
      <c r="B1648" s="11">
        <v>47</v>
      </c>
      <c r="C1648" s="5">
        <v>9.5</v>
      </c>
      <c r="D1648" s="8">
        <v>21</v>
      </c>
      <c r="E1648" s="2" t="str">
        <f>_xlfn.XLOOKUP(B1648,products[productID],products[productName],"Not available",0)</f>
        <v>Zaanse koeken</v>
      </c>
      <c r="F1648">
        <f>_xlfn.XLOOKUP(B1648,products[productID],products[categoryID],"Not found",0)</f>
        <v>3</v>
      </c>
      <c r="G1648" t="str">
        <f>_xlfn.XLOOKUP(F1648,categories[categoryID],categories[categoryName],"not found",0)</f>
        <v>Confections</v>
      </c>
      <c r="H1648" s="4">
        <f>Table8[[#This Row],[Unit_price]]*Table8[[#This Row],[Quantity_sold]]</f>
        <v>199.5</v>
      </c>
      <c r="I1648" t="str">
        <f>_xlfn.XLOOKUP(Table8[[#This Row],[orderId]],orders[orderID],orders[customerID],"not seen",0)</f>
        <v>BERGS</v>
      </c>
      <c r="J1648">
        <f>_xlfn.XLOOKUP(Table8[[#This Row],[orderId]],orders[orderID],orders[employeeID],"not found",0)</f>
        <v>4</v>
      </c>
      <c r="K1648" t="str">
        <f>_xlfn.XLOOKUP(Table8[[#This Row],[Employee_id]],employees[employeeID],employees[employeeName],"Not found",0)</f>
        <v>Margaret Peacock</v>
      </c>
      <c r="L1648" s="1">
        <f>_xlfn.XLOOKUP(Table8[[#This Row],[orderId]],orders[orderID],orders[orderDate],"not found",0)</f>
        <v>42041</v>
      </c>
      <c r="M1648" s="1">
        <f>VLOOKUP(Table8[[#This Row],[orderId]],orders[],6,0)</f>
        <v>42066</v>
      </c>
      <c r="N1648">
        <f>Table8[[#This Row],[Shipped date]]-Table8[[#This Row],[order_date]]</f>
        <v>25</v>
      </c>
    </row>
    <row r="1649" spans="1:14" x14ac:dyDescent="0.35">
      <c r="A1649" s="3">
        <v>10875</v>
      </c>
      <c r="B1649" s="12">
        <v>49</v>
      </c>
      <c r="C1649" s="6">
        <v>20</v>
      </c>
      <c r="D1649" s="9">
        <v>15</v>
      </c>
      <c r="E1649" s="2" t="str">
        <f>_xlfn.XLOOKUP(B1649,products[productID],products[productName],"Not available",0)</f>
        <v>Maxilaku</v>
      </c>
      <c r="F1649">
        <f>_xlfn.XLOOKUP(B1649,products[productID],products[categoryID],"Not found",0)</f>
        <v>3</v>
      </c>
      <c r="G1649" t="str">
        <f>_xlfn.XLOOKUP(F1649,categories[categoryID],categories[categoryName],"not found",0)</f>
        <v>Confections</v>
      </c>
      <c r="H1649" s="4">
        <f>Table8[[#This Row],[Unit_price]]*Table8[[#This Row],[Quantity_sold]]</f>
        <v>300</v>
      </c>
      <c r="I1649" t="str">
        <f>_xlfn.XLOOKUP(Table8[[#This Row],[orderId]],orders[orderID],orders[customerID],"not seen",0)</f>
        <v>BERGS</v>
      </c>
      <c r="J1649">
        <f>_xlfn.XLOOKUP(Table8[[#This Row],[orderId]],orders[orderID],orders[employeeID],"not found",0)</f>
        <v>4</v>
      </c>
      <c r="K1649" t="str">
        <f>_xlfn.XLOOKUP(Table8[[#This Row],[Employee_id]],employees[employeeID],employees[employeeName],"Not found",0)</f>
        <v>Margaret Peacock</v>
      </c>
      <c r="L1649" s="1">
        <f>_xlfn.XLOOKUP(Table8[[#This Row],[orderId]],orders[orderID],orders[orderDate],"not found",0)</f>
        <v>42041</v>
      </c>
      <c r="M1649" s="1">
        <f>VLOOKUP(Table8[[#This Row],[orderId]],orders[],6,0)</f>
        <v>42066</v>
      </c>
      <c r="N1649">
        <f>Table8[[#This Row],[Shipped date]]-Table8[[#This Row],[order_date]]</f>
        <v>25</v>
      </c>
    </row>
    <row r="1650" spans="1:14" x14ac:dyDescent="0.35">
      <c r="A1650" s="2">
        <v>10876</v>
      </c>
      <c r="B1650" s="11">
        <v>46</v>
      </c>
      <c r="C1650" s="5">
        <v>12</v>
      </c>
      <c r="D1650" s="8">
        <v>21</v>
      </c>
      <c r="E1650" s="2" t="str">
        <f>_xlfn.XLOOKUP(B1650,products[productID],products[productName],"Not available",0)</f>
        <v>Spegesild</v>
      </c>
      <c r="F1650">
        <f>_xlfn.XLOOKUP(B1650,products[productID],products[categoryID],"Not found",0)</f>
        <v>8</v>
      </c>
      <c r="G1650" t="str">
        <f>_xlfn.XLOOKUP(F1650,categories[categoryID],categories[categoryName],"not found",0)</f>
        <v>Seafood</v>
      </c>
      <c r="H1650" s="4">
        <f>Table8[[#This Row],[Unit_price]]*Table8[[#This Row],[Quantity_sold]]</f>
        <v>252</v>
      </c>
      <c r="I1650" t="str">
        <f>_xlfn.XLOOKUP(Table8[[#This Row],[orderId]],orders[orderID],orders[customerID],"not seen",0)</f>
        <v>BONAP</v>
      </c>
      <c r="J1650">
        <f>_xlfn.XLOOKUP(Table8[[#This Row],[orderId]],orders[orderID],orders[employeeID],"not found",0)</f>
        <v>7</v>
      </c>
      <c r="K1650" t="str">
        <f>_xlfn.XLOOKUP(Table8[[#This Row],[Employee_id]],employees[employeeID],employees[employeeName],"Not found",0)</f>
        <v>Robert King</v>
      </c>
      <c r="L1650" s="1">
        <f>_xlfn.XLOOKUP(Table8[[#This Row],[orderId]],orders[orderID],orders[orderDate],"not found",0)</f>
        <v>42044</v>
      </c>
      <c r="M1650" s="1">
        <f>VLOOKUP(Table8[[#This Row],[orderId]],orders[],6,0)</f>
        <v>42047</v>
      </c>
      <c r="N1650">
        <f>Table8[[#This Row],[Shipped date]]-Table8[[#This Row],[order_date]]</f>
        <v>3</v>
      </c>
    </row>
    <row r="1651" spans="1:14" x14ac:dyDescent="0.35">
      <c r="A1651" s="3">
        <v>10876</v>
      </c>
      <c r="B1651" s="12">
        <v>64</v>
      </c>
      <c r="C1651" s="6">
        <v>33.25</v>
      </c>
      <c r="D1651" s="9">
        <v>20</v>
      </c>
      <c r="E1651" s="2" t="str">
        <f>_xlfn.XLOOKUP(B1651,products[productID],products[productName],"Not available",0)</f>
        <v>Wimmers gute Semmelknödel</v>
      </c>
      <c r="F1651">
        <f>_xlfn.XLOOKUP(B1651,products[productID],products[categoryID],"Not found",0)</f>
        <v>5</v>
      </c>
      <c r="G1651" t="str">
        <f>_xlfn.XLOOKUP(F1651,categories[categoryID],categories[categoryName],"not found",0)</f>
        <v>Grains &amp; Cereals</v>
      </c>
      <c r="H1651" s="4">
        <f>Table8[[#This Row],[Unit_price]]*Table8[[#This Row],[Quantity_sold]]</f>
        <v>665</v>
      </c>
      <c r="I1651" t="str">
        <f>_xlfn.XLOOKUP(Table8[[#This Row],[orderId]],orders[orderID],orders[customerID],"not seen",0)</f>
        <v>BONAP</v>
      </c>
      <c r="J1651">
        <f>_xlfn.XLOOKUP(Table8[[#This Row],[orderId]],orders[orderID],orders[employeeID],"not found",0)</f>
        <v>7</v>
      </c>
      <c r="K1651" t="str">
        <f>_xlfn.XLOOKUP(Table8[[#This Row],[Employee_id]],employees[employeeID],employees[employeeName],"Not found",0)</f>
        <v>Robert King</v>
      </c>
      <c r="L1651" s="1">
        <f>_xlfn.XLOOKUP(Table8[[#This Row],[orderId]],orders[orderID],orders[orderDate],"not found",0)</f>
        <v>42044</v>
      </c>
      <c r="M1651" s="1">
        <f>VLOOKUP(Table8[[#This Row],[orderId]],orders[],6,0)</f>
        <v>42047</v>
      </c>
      <c r="N1651">
        <f>Table8[[#This Row],[Shipped date]]-Table8[[#This Row],[order_date]]</f>
        <v>3</v>
      </c>
    </row>
    <row r="1652" spans="1:14" x14ac:dyDescent="0.35">
      <c r="A1652" s="2">
        <v>10877</v>
      </c>
      <c r="B1652" s="11">
        <v>16</v>
      </c>
      <c r="C1652" s="5">
        <v>17.45</v>
      </c>
      <c r="D1652" s="8">
        <v>30</v>
      </c>
      <c r="E1652" s="2" t="str">
        <f>_xlfn.XLOOKUP(B1652,products[productID],products[productName],"Not available",0)</f>
        <v>Pavlova</v>
      </c>
      <c r="F1652">
        <f>_xlfn.XLOOKUP(B1652,products[productID],products[categoryID],"Not found",0)</f>
        <v>3</v>
      </c>
      <c r="G1652" t="str">
        <f>_xlfn.XLOOKUP(F1652,categories[categoryID],categories[categoryName],"not found",0)</f>
        <v>Confections</v>
      </c>
      <c r="H1652" s="4">
        <f>Table8[[#This Row],[Unit_price]]*Table8[[#This Row],[Quantity_sold]]</f>
        <v>523.5</v>
      </c>
      <c r="I1652" t="str">
        <f>_xlfn.XLOOKUP(Table8[[#This Row],[orderId]],orders[orderID],orders[customerID],"not seen",0)</f>
        <v>RICAR</v>
      </c>
      <c r="J1652">
        <f>_xlfn.XLOOKUP(Table8[[#This Row],[orderId]],orders[orderID],orders[employeeID],"not found",0)</f>
        <v>1</v>
      </c>
      <c r="K1652" t="str">
        <f>_xlfn.XLOOKUP(Table8[[#This Row],[Employee_id]],employees[employeeID],employees[employeeName],"Not found",0)</f>
        <v>Nancy Davolio</v>
      </c>
      <c r="L1652" s="1">
        <f>_xlfn.XLOOKUP(Table8[[#This Row],[orderId]],orders[orderID],orders[orderDate],"not found",0)</f>
        <v>42044</v>
      </c>
      <c r="M1652" s="1">
        <f>VLOOKUP(Table8[[#This Row],[orderId]],orders[],6,0)</f>
        <v>42054</v>
      </c>
      <c r="N1652">
        <f>Table8[[#This Row],[Shipped date]]-Table8[[#This Row],[order_date]]</f>
        <v>10</v>
      </c>
    </row>
    <row r="1653" spans="1:14" x14ac:dyDescent="0.35">
      <c r="A1653" s="3">
        <v>10877</v>
      </c>
      <c r="B1653" s="12">
        <v>18</v>
      </c>
      <c r="C1653" s="6">
        <v>62.5</v>
      </c>
      <c r="D1653" s="9">
        <v>25</v>
      </c>
      <c r="E1653" s="2" t="str">
        <f>_xlfn.XLOOKUP(B1653,products[productID],products[productName],"Not available",0)</f>
        <v>Carnarvon Tigers</v>
      </c>
      <c r="F1653">
        <f>_xlfn.XLOOKUP(B1653,products[productID],products[categoryID],"Not found",0)</f>
        <v>8</v>
      </c>
      <c r="G1653" t="str">
        <f>_xlfn.XLOOKUP(F1653,categories[categoryID],categories[categoryName],"not found",0)</f>
        <v>Seafood</v>
      </c>
      <c r="H1653" s="4">
        <f>Table8[[#This Row],[Unit_price]]*Table8[[#This Row],[Quantity_sold]]</f>
        <v>1562.5</v>
      </c>
      <c r="I1653" t="str">
        <f>_xlfn.XLOOKUP(Table8[[#This Row],[orderId]],orders[orderID],orders[customerID],"not seen",0)</f>
        <v>RICAR</v>
      </c>
      <c r="J1653">
        <f>_xlfn.XLOOKUP(Table8[[#This Row],[orderId]],orders[orderID],orders[employeeID],"not found",0)</f>
        <v>1</v>
      </c>
      <c r="K1653" t="str">
        <f>_xlfn.XLOOKUP(Table8[[#This Row],[Employee_id]],employees[employeeID],employees[employeeName],"Not found",0)</f>
        <v>Nancy Davolio</v>
      </c>
      <c r="L1653" s="1">
        <f>_xlfn.XLOOKUP(Table8[[#This Row],[orderId]],orders[orderID],orders[orderDate],"not found",0)</f>
        <v>42044</v>
      </c>
      <c r="M1653" s="1">
        <f>VLOOKUP(Table8[[#This Row],[orderId]],orders[],6,0)</f>
        <v>42054</v>
      </c>
      <c r="N1653">
        <f>Table8[[#This Row],[Shipped date]]-Table8[[#This Row],[order_date]]</f>
        <v>10</v>
      </c>
    </row>
    <row r="1654" spans="1:14" x14ac:dyDescent="0.35">
      <c r="A1654" s="2">
        <v>10878</v>
      </c>
      <c r="B1654" s="11">
        <v>20</v>
      </c>
      <c r="C1654" s="5">
        <v>81</v>
      </c>
      <c r="D1654" s="8">
        <v>20</v>
      </c>
      <c r="E1654" s="2" t="str">
        <f>_xlfn.XLOOKUP(B1654,products[productID],products[productName],"Not available",0)</f>
        <v>Sir Rodney's Marmalade</v>
      </c>
      <c r="F1654">
        <f>_xlfn.XLOOKUP(B1654,products[productID],products[categoryID],"Not found",0)</f>
        <v>3</v>
      </c>
      <c r="G1654" t="str">
        <f>_xlfn.XLOOKUP(F1654,categories[categoryID],categories[categoryName],"not found",0)</f>
        <v>Confections</v>
      </c>
      <c r="H1654" s="4">
        <f>Table8[[#This Row],[Unit_price]]*Table8[[#This Row],[Quantity_sold]]</f>
        <v>1620</v>
      </c>
      <c r="I1654" t="str">
        <f>_xlfn.XLOOKUP(Table8[[#This Row],[orderId]],orders[orderID],orders[customerID],"not seen",0)</f>
        <v>QUICK</v>
      </c>
      <c r="J1654">
        <f>_xlfn.XLOOKUP(Table8[[#This Row],[orderId]],orders[orderID],orders[employeeID],"not found",0)</f>
        <v>4</v>
      </c>
      <c r="K1654" t="str">
        <f>_xlfn.XLOOKUP(Table8[[#This Row],[Employee_id]],employees[employeeID],employees[employeeName],"Not found",0)</f>
        <v>Margaret Peacock</v>
      </c>
      <c r="L1654" s="1">
        <f>_xlfn.XLOOKUP(Table8[[#This Row],[orderId]],orders[orderID],orders[orderDate],"not found",0)</f>
        <v>42045</v>
      </c>
      <c r="M1654" s="1">
        <f>VLOOKUP(Table8[[#This Row],[orderId]],orders[],6,0)</f>
        <v>42047</v>
      </c>
      <c r="N1654">
        <f>Table8[[#This Row],[Shipped date]]-Table8[[#This Row],[order_date]]</f>
        <v>2</v>
      </c>
    </row>
    <row r="1655" spans="1:14" x14ac:dyDescent="0.35">
      <c r="A1655" s="3">
        <v>10879</v>
      </c>
      <c r="B1655" s="12">
        <v>40</v>
      </c>
      <c r="C1655" s="6">
        <v>18.399999999999999</v>
      </c>
      <c r="D1655" s="9">
        <v>12</v>
      </c>
      <c r="E1655" s="2" t="str">
        <f>_xlfn.XLOOKUP(B1655,products[productID],products[productName],"Not available",0)</f>
        <v>Boston Crab Meat</v>
      </c>
      <c r="F1655">
        <f>_xlfn.XLOOKUP(B1655,products[productID],products[categoryID],"Not found",0)</f>
        <v>8</v>
      </c>
      <c r="G1655" t="str">
        <f>_xlfn.XLOOKUP(F1655,categories[categoryID],categories[categoryName],"not found",0)</f>
        <v>Seafood</v>
      </c>
      <c r="H1655" s="4">
        <f>Table8[[#This Row],[Unit_price]]*Table8[[#This Row],[Quantity_sold]]</f>
        <v>220.79999999999998</v>
      </c>
      <c r="I1655" t="str">
        <f>_xlfn.XLOOKUP(Table8[[#This Row],[orderId]],orders[orderID],orders[customerID],"not seen",0)</f>
        <v>WILMK</v>
      </c>
      <c r="J1655">
        <f>_xlfn.XLOOKUP(Table8[[#This Row],[orderId]],orders[orderID],orders[employeeID],"not found",0)</f>
        <v>3</v>
      </c>
      <c r="K1655" t="str">
        <f>_xlfn.XLOOKUP(Table8[[#This Row],[Employee_id]],employees[employeeID],employees[employeeName],"Not found",0)</f>
        <v>Janet Leverling</v>
      </c>
      <c r="L1655" s="1">
        <f>_xlfn.XLOOKUP(Table8[[#This Row],[orderId]],orders[orderID],orders[orderDate],"not found",0)</f>
        <v>42045</v>
      </c>
      <c r="M1655" s="1">
        <f>VLOOKUP(Table8[[#This Row],[orderId]],orders[],6,0)</f>
        <v>42047</v>
      </c>
      <c r="N1655">
        <f>Table8[[#This Row],[Shipped date]]-Table8[[#This Row],[order_date]]</f>
        <v>2</v>
      </c>
    </row>
    <row r="1656" spans="1:14" x14ac:dyDescent="0.35">
      <c r="A1656" s="2">
        <v>10879</v>
      </c>
      <c r="B1656" s="11">
        <v>65</v>
      </c>
      <c r="C1656" s="5">
        <v>21.05</v>
      </c>
      <c r="D1656" s="8">
        <v>10</v>
      </c>
      <c r="E1656" s="2" t="str">
        <f>_xlfn.XLOOKUP(B1656,products[productID],products[productName],"Not available",0)</f>
        <v>Louisiana Fiery Hot Pepper Sauce</v>
      </c>
      <c r="F1656">
        <f>_xlfn.XLOOKUP(B1656,products[productID],products[categoryID],"Not found",0)</f>
        <v>2</v>
      </c>
      <c r="G1656" t="str">
        <f>_xlfn.XLOOKUP(F1656,categories[categoryID],categories[categoryName],"not found",0)</f>
        <v>Condiments</v>
      </c>
      <c r="H1656" s="4">
        <f>Table8[[#This Row],[Unit_price]]*Table8[[#This Row],[Quantity_sold]]</f>
        <v>210.5</v>
      </c>
      <c r="I1656" t="str">
        <f>_xlfn.XLOOKUP(Table8[[#This Row],[orderId]],orders[orderID],orders[customerID],"not seen",0)</f>
        <v>WILMK</v>
      </c>
      <c r="J1656">
        <f>_xlfn.XLOOKUP(Table8[[#This Row],[orderId]],orders[orderID],orders[employeeID],"not found",0)</f>
        <v>3</v>
      </c>
      <c r="K1656" t="str">
        <f>_xlfn.XLOOKUP(Table8[[#This Row],[Employee_id]],employees[employeeID],employees[employeeName],"Not found",0)</f>
        <v>Janet Leverling</v>
      </c>
      <c r="L1656" s="1">
        <f>_xlfn.XLOOKUP(Table8[[#This Row],[orderId]],orders[orderID],orders[orderDate],"not found",0)</f>
        <v>42045</v>
      </c>
      <c r="M1656" s="1">
        <f>VLOOKUP(Table8[[#This Row],[orderId]],orders[],6,0)</f>
        <v>42047</v>
      </c>
      <c r="N1656">
        <f>Table8[[#This Row],[Shipped date]]-Table8[[#This Row],[order_date]]</f>
        <v>2</v>
      </c>
    </row>
    <row r="1657" spans="1:14" x14ac:dyDescent="0.35">
      <c r="A1657" s="3">
        <v>10879</v>
      </c>
      <c r="B1657" s="12">
        <v>76</v>
      </c>
      <c r="C1657" s="6">
        <v>18</v>
      </c>
      <c r="D1657" s="9">
        <v>10</v>
      </c>
      <c r="E1657" s="2" t="str">
        <f>_xlfn.XLOOKUP(B1657,products[productID],products[productName],"Not available",0)</f>
        <v>Lakkaliköri</v>
      </c>
      <c r="F1657">
        <f>_xlfn.XLOOKUP(B1657,products[productID],products[categoryID],"Not found",0)</f>
        <v>1</v>
      </c>
      <c r="G1657" t="str">
        <f>_xlfn.XLOOKUP(F1657,categories[categoryID],categories[categoryName],"not found",0)</f>
        <v>Beverages</v>
      </c>
      <c r="H1657" s="4">
        <f>Table8[[#This Row],[Unit_price]]*Table8[[#This Row],[Quantity_sold]]</f>
        <v>180</v>
      </c>
      <c r="I1657" t="str">
        <f>_xlfn.XLOOKUP(Table8[[#This Row],[orderId]],orders[orderID],orders[customerID],"not seen",0)</f>
        <v>WILMK</v>
      </c>
      <c r="J1657">
        <f>_xlfn.XLOOKUP(Table8[[#This Row],[orderId]],orders[orderID],orders[employeeID],"not found",0)</f>
        <v>3</v>
      </c>
      <c r="K1657" t="str">
        <f>_xlfn.XLOOKUP(Table8[[#This Row],[Employee_id]],employees[employeeID],employees[employeeName],"Not found",0)</f>
        <v>Janet Leverling</v>
      </c>
      <c r="L1657" s="1">
        <f>_xlfn.XLOOKUP(Table8[[#This Row],[orderId]],orders[orderID],orders[orderDate],"not found",0)</f>
        <v>42045</v>
      </c>
      <c r="M1657" s="1">
        <f>VLOOKUP(Table8[[#This Row],[orderId]],orders[],6,0)</f>
        <v>42047</v>
      </c>
      <c r="N1657">
        <f>Table8[[#This Row],[Shipped date]]-Table8[[#This Row],[order_date]]</f>
        <v>2</v>
      </c>
    </row>
    <row r="1658" spans="1:14" x14ac:dyDescent="0.35">
      <c r="A1658" s="2">
        <v>10880</v>
      </c>
      <c r="B1658" s="11">
        <v>23</v>
      </c>
      <c r="C1658" s="5">
        <v>9</v>
      </c>
      <c r="D1658" s="8">
        <v>30</v>
      </c>
      <c r="E1658" s="2" t="str">
        <f>_xlfn.XLOOKUP(B1658,products[productID],products[productName],"Not available",0)</f>
        <v>Tunnbröd</v>
      </c>
      <c r="F1658">
        <f>_xlfn.XLOOKUP(B1658,products[productID],products[categoryID],"Not found",0)</f>
        <v>5</v>
      </c>
      <c r="G1658" t="str">
        <f>_xlfn.XLOOKUP(F1658,categories[categoryID],categories[categoryName],"not found",0)</f>
        <v>Grains &amp; Cereals</v>
      </c>
      <c r="H1658" s="4">
        <f>Table8[[#This Row],[Unit_price]]*Table8[[#This Row],[Quantity_sold]]</f>
        <v>270</v>
      </c>
      <c r="I1658" t="str">
        <f>_xlfn.XLOOKUP(Table8[[#This Row],[orderId]],orders[orderID],orders[customerID],"not seen",0)</f>
        <v>FOLKO</v>
      </c>
      <c r="J1658">
        <f>_xlfn.XLOOKUP(Table8[[#This Row],[orderId]],orders[orderID],orders[employeeID],"not found",0)</f>
        <v>7</v>
      </c>
      <c r="K1658" t="str">
        <f>_xlfn.XLOOKUP(Table8[[#This Row],[Employee_id]],employees[employeeID],employees[employeeName],"Not found",0)</f>
        <v>Robert King</v>
      </c>
      <c r="L1658" s="1">
        <f>_xlfn.XLOOKUP(Table8[[#This Row],[orderId]],orders[orderID],orders[orderDate],"not found",0)</f>
        <v>42045</v>
      </c>
      <c r="M1658" s="1">
        <f>VLOOKUP(Table8[[#This Row],[orderId]],orders[],6,0)</f>
        <v>42053</v>
      </c>
      <c r="N1658">
        <f>Table8[[#This Row],[Shipped date]]-Table8[[#This Row],[order_date]]</f>
        <v>8</v>
      </c>
    </row>
    <row r="1659" spans="1:14" x14ac:dyDescent="0.35">
      <c r="A1659" s="3">
        <v>10880</v>
      </c>
      <c r="B1659" s="12">
        <v>61</v>
      </c>
      <c r="C1659" s="6">
        <v>28.5</v>
      </c>
      <c r="D1659" s="9">
        <v>30</v>
      </c>
      <c r="E1659" s="2" t="str">
        <f>_xlfn.XLOOKUP(B1659,products[productID],products[productName],"Not available",0)</f>
        <v>Sirop d'érable</v>
      </c>
      <c r="F1659">
        <f>_xlfn.XLOOKUP(B1659,products[productID],products[categoryID],"Not found",0)</f>
        <v>2</v>
      </c>
      <c r="G1659" t="str">
        <f>_xlfn.XLOOKUP(F1659,categories[categoryID],categories[categoryName],"not found",0)</f>
        <v>Condiments</v>
      </c>
      <c r="H1659" s="4">
        <f>Table8[[#This Row],[Unit_price]]*Table8[[#This Row],[Quantity_sold]]</f>
        <v>855</v>
      </c>
      <c r="I1659" t="str">
        <f>_xlfn.XLOOKUP(Table8[[#This Row],[orderId]],orders[orderID],orders[customerID],"not seen",0)</f>
        <v>FOLKO</v>
      </c>
      <c r="J1659">
        <f>_xlfn.XLOOKUP(Table8[[#This Row],[orderId]],orders[orderID],orders[employeeID],"not found",0)</f>
        <v>7</v>
      </c>
      <c r="K1659" t="str">
        <f>_xlfn.XLOOKUP(Table8[[#This Row],[Employee_id]],employees[employeeID],employees[employeeName],"Not found",0)</f>
        <v>Robert King</v>
      </c>
      <c r="L1659" s="1">
        <f>_xlfn.XLOOKUP(Table8[[#This Row],[orderId]],orders[orderID],orders[orderDate],"not found",0)</f>
        <v>42045</v>
      </c>
      <c r="M1659" s="1">
        <f>VLOOKUP(Table8[[#This Row],[orderId]],orders[],6,0)</f>
        <v>42053</v>
      </c>
      <c r="N1659">
        <f>Table8[[#This Row],[Shipped date]]-Table8[[#This Row],[order_date]]</f>
        <v>8</v>
      </c>
    </row>
    <row r="1660" spans="1:14" x14ac:dyDescent="0.35">
      <c r="A1660" s="2">
        <v>10880</v>
      </c>
      <c r="B1660" s="11">
        <v>70</v>
      </c>
      <c r="C1660" s="5">
        <v>15</v>
      </c>
      <c r="D1660" s="8">
        <v>50</v>
      </c>
      <c r="E1660" s="2" t="str">
        <f>_xlfn.XLOOKUP(B1660,products[productID],products[productName],"Not available",0)</f>
        <v>Outback Lager</v>
      </c>
      <c r="F1660">
        <f>_xlfn.XLOOKUP(B1660,products[productID],products[categoryID],"Not found",0)</f>
        <v>1</v>
      </c>
      <c r="G1660" t="str">
        <f>_xlfn.XLOOKUP(F1660,categories[categoryID],categories[categoryName],"not found",0)</f>
        <v>Beverages</v>
      </c>
      <c r="H1660" s="4">
        <f>Table8[[#This Row],[Unit_price]]*Table8[[#This Row],[Quantity_sold]]</f>
        <v>750</v>
      </c>
      <c r="I1660" t="str">
        <f>_xlfn.XLOOKUP(Table8[[#This Row],[orderId]],orders[orderID],orders[customerID],"not seen",0)</f>
        <v>FOLKO</v>
      </c>
      <c r="J1660">
        <f>_xlfn.XLOOKUP(Table8[[#This Row],[orderId]],orders[orderID],orders[employeeID],"not found",0)</f>
        <v>7</v>
      </c>
      <c r="K1660" t="str">
        <f>_xlfn.XLOOKUP(Table8[[#This Row],[Employee_id]],employees[employeeID],employees[employeeName],"Not found",0)</f>
        <v>Robert King</v>
      </c>
      <c r="L1660" s="1">
        <f>_xlfn.XLOOKUP(Table8[[#This Row],[orderId]],orders[orderID],orders[orderDate],"not found",0)</f>
        <v>42045</v>
      </c>
      <c r="M1660" s="1">
        <f>VLOOKUP(Table8[[#This Row],[orderId]],orders[],6,0)</f>
        <v>42053</v>
      </c>
      <c r="N1660">
        <f>Table8[[#This Row],[Shipped date]]-Table8[[#This Row],[order_date]]</f>
        <v>8</v>
      </c>
    </row>
    <row r="1661" spans="1:14" x14ac:dyDescent="0.35">
      <c r="A1661" s="3">
        <v>10881</v>
      </c>
      <c r="B1661" s="12">
        <v>73</v>
      </c>
      <c r="C1661" s="6">
        <v>15</v>
      </c>
      <c r="D1661" s="9">
        <v>10</v>
      </c>
      <c r="E1661" s="2" t="str">
        <f>_xlfn.XLOOKUP(B1661,products[productID],products[productName],"Not available",0)</f>
        <v>Röd Kaviar</v>
      </c>
      <c r="F1661">
        <f>_xlfn.XLOOKUP(B1661,products[productID],products[categoryID],"Not found",0)</f>
        <v>8</v>
      </c>
      <c r="G1661" t="str">
        <f>_xlfn.XLOOKUP(F1661,categories[categoryID],categories[categoryName],"not found",0)</f>
        <v>Seafood</v>
      </c>
      <c r="H1661" s="4">
        <f>Table8[[#This Row],[Unit_price]]*Table8[[#This Row],[Quantity_sold]]</f>
        <v>150</v>
      </c>
      <c r="I1661" t="str">
        <f>_xlfn.XLOOKUP(Table8[[#This Row],[orderId]],orders[orderID],orders[customerID],"not seen",0)</f>
        <v>CACTU</v>
      </c>
      <c r="J1661">
        <f>_xlfn.XLOOKUP(Table8[[#This Row],[orderId]],orders[orderID],orders[employeeID],"not found",0)</f>
        <v>4</v>
      </c>
      <c r="K1661" t="str">
        <f>_xlfn.XLOOKUP(Table8[[#This Row],[Employee_id]],employees[employeeID],employees[employeeName],"Not found",0)</f>
        <v>Margaret Peacock</v>
      </c>
      <c r="L1661" s="1">
        <f>_xlfn.XLOOKUP(Table8[[#This Row],[orderId]],orders[orderID],orders[orderDate],"not found",0)</f>
        <v>42046</v>
      </c>
      <c r="M1661" s="1">
        <f>VLOOKUP(Table8[[#This Row],[orderId]],orders[],6,0)</f>
        <v>42053</v>
      </c>
      <c r="N1661">
        <f>Table8[[#This Row],[Shipped date]]-Table8[[#This Row],[order_date]]</f>
        <v>7</v>
      </c>
    </row>
    <row r="1662" spans="1:14" x14ac:dyDescent="0.35">
      <c r="A1662" s="2">
        <v>10882</v>
      </c>
      <c r="B1662" s="11">
        <v>42</v>
      </c>
      <c r="C1662" s="5">
        <v>14</v>
      </c>
      <c r="D1662" s="8">
        <v>25</v>
      </c>
      <c r="E1662" s="2" t="str">
        <f>_xlfn.XLOOKUP(B1662,products[productID],products[productName],"Not available",0)</f>
        <v>Singaporean Hokkien Fried Mee</v>
      </c>
      <c r="F1662">
        <f>_xlfn.XLOOKUP(B1662,products[productID],products[categoryID],"Not found",0)</f>
        <v>5</v>
      </c>
      <c r="G1662" t="str">
        <f>_xlfn.XLOOKUP(F1662,categories[categoryID],categories[categoryName],"not found",0)</f>
        <v>Grains &amp; Cereals</v>
      </c>
      <c r="H1662" s="4">
        <f>Table8[[#This Row],[Unit_price]]*Table8[[#This Row],[Quantity_sold]]</f>
        <v>350</v>
      </c>
      <c r="I1662" t="str">
        <f>_xlfn.XLOOKUP(Table8[[#This Row],[orderId]],orders[orderID],orders[customerID],"not seen",0)</f>
        <v>SAVEA</v>
      </c>
      <c r="J1662">
        <f>_xlfn.XLOOKUP(Table8[[#This Row],[orderId]],orders[orderID],orders[employeeID],"not found",0)</f>
        <v>4</v>
      </c>
      <c r="K1662" t="str">
        <f>_xlfn.XLOOKUP(Table8[[#This Row],[Employee_id]],employees[employeeID],employees[employeeName],"Not found",0)</f>
        <v>Margaret Peacock</v>
      </c>
      <c r="L1662" s="1">
        <f>_xlfn.XLOOKUP(Table8[[#This Row],[orderId]],orders[orderID],orders[orderDate],"not found",0)</f>
        <v>42046</v>
      </c>
      <c r="M1662" s="1">
        <f>VLOOKUP(Table8[[#This Row],[orderId]],orders[],6,0)</f>
        <v>42055</v>
      </c>
      <c r="N1662">
        <f>Table8[[#This Row],[Shipped date]]-Table8[[#This Row],[order_date]]</f>
        <v>9</v>
      </c>
    </row>
    <row r="1663" spans="1:14" x14ac:dyDescent="0.35">
      <c r="A1663" s="3">
        <v>10882</v>
      </c>
      <c r="B1663" s="12">
        <v>49</v>
      </c>
      <c r="C1663" s="6">
        <v>20</v>
      </c>
      <c r="D1663" s="9">
        <v>20</v>
      </c>
      <c r="E1663" s="2" t="str">
        <f>_xlfn.XLOOKUP(B1663,products[productID],products[productName],"Not available",0)</f>
        <v>Maxilaku</v>
      </c>
      <c r="F1663">
        <f>_xlfn.XLOOKUP(B1663,products[productID],products[categoryID],"Not found",0)</f>
        <v>3</v>
      </c>
      <c r="G1663" t="str">
        <f>_xlfn.XLOOKUP(F1663,categories[categoryID],categories[categoryName],"not found",0)</f>
        <v>Confections</v>
      </c>
      <c r="H1663" s="4">
        <f>Table8[[#This Row],[Unit_price]]*Table8[[#This Row],[Quantity_sold]]</f>
        <v>400</v>
      </c>
      <c r="I1663" t="str">
        <f>_xlfn.XLOOKUP(Table8[[#This Row],[orderId]],orders[orderID],orders[customerID],"not seen",0)</f>
        <v>SAVEA</v>
      </c>
      <c r="J1663">
        <f>_xlfn.XLOOKUP(Table8[[#This Row],[orderId]],orders[orderID],orders[employeeID],"not found",0)</f>
        <v>4</v>
      </c>
      <c r="K1663" t="str">
        <f>_xlfn.XLOOKUP(Table8[[#This Row],[Employee_id]],employees[employeeID],employees[employeeName],"Not found",0)</f>
        <v>Margaret Peacock</v>
      </c>
      <c r="L1663" s="1">
        <f>_xlfn.XLOOKUP(Table8[[#This Row],[orderId]],orders[orderID],orders[orderDate],"not found",0)</f>
        <v>42046</v>
      </c>
      <c r="M1663" s="1">
        <f>VLOOKUP(Table8[[#This Row],[orderId]],orders[],6,0)</f>
        <v>42055</v>
      </c>
      <c r="N1663">
        <f>Table8[[#This Row],[Shipped date]]-Table8[[#This Row],[order_date]]</f>
        <v>9</v>
      </c>
    </row>
    <row r="1664" spans="1:14" x14ac:dyDescent="0.35">
      <c r="A1664" s="2">
        <v>10882</v>
      </c>
      <c r="B1664" s="11">
        <v>54</v>
      </c>
      <c r="C1664" s="5">
        <v>7.45</v>
      </c>
      <c r="D1664" s="8">
        <v>32</v>
      </c>
      <c r="E1664" s="2" t="str">
        <f>_xlfn.XLOOKUP(B1664,products[productID],products[productName],"Not available",0)</f>
        <v>Tourtière</v>
      </c>
      <c r="F1664">
        <f>_xlfn.XLOOKUP(B1664,products[productID],products[categoryID],"Not found",0)</f>
        <v>6</v>
      </c>
      <c r="G1664" t="str">
        <f>_xlfn.XLOOKUP(F1664,categories[categoryID],categories[categoryName],"not found",0)</f>
        <v>Meat &amp; Poultry</v>
      </c>
      <c r="H1664" s="4">
        <f>Table8[[#This Row],[Unit_price]]*Table8[[#This Row],[Quantity_sold]]</f>
        <v>238.4</v>
      </c>
      <c r="I1664" t="str">
        <f>_xlfn.XLOOKUP(Table8[[#This Row],[orderId]],orders[orderID],orders[customerID],"not seen",0)</f>
        <v>SAVEA</v>
      </c>
      <c r="J1664">
        <f>_xlfn.XLOOKUP(Table8[[#This Row],[orderId]],orders[orderID],orders[employeeID],"not found",0)</f>
        <v>4</v>
      </c>
      <c r="K1664" t="str">
        <f>_xlfn.XLOOKUP(Table8[[#This Row],[Employee_id]],employees[employeeID],employees[employeeName],"Not found",0)</f>
        <v>Margaret Peacock</v>
      </c>
      <c r="L1664" s="1">
        <f>_xlfn.XLOOKUP(Table8[[#This Row],[orderId]],orders[orderID],orders[orderDate],"not found",0)</f>
        <v>42046</v>
      </c>
      <c r="M1664" s="1">
        <f>VLOOKUP(Table8[[#This Row],[orderId]],orders[],6,0)</f>
        <v>42055</v>
      </c>
      <c r="N1664">
        <f>Table8[[#This Row],[Shipped date]]-Table8[[#This Row],[order_date]]</f>
        <v>9</v>
      </c>
    </row>
    <row r="1665" spans="1:14" x14ac:dyDescent="0.35">
      <c r="A1665" s="3">
        <v>10883</v>
      </c>
      <c r="B1665" s="12">
        <v>24</v>
      </c>
      <c r="C1665" s="6">
        <v>4.5</v>
      </c>
      <c r="D1665" s="9">
        <v>8</v>
      </c>
      <c r="E1665" s="2" t="str">
        <f>_xlfn.XLOOKUP(B1665,products[productID],products[productName],"Not available",0)</f>
        <v>Guarana Fantastica</v>
      </c>
      <c r="F1665">
        <f>_xlfn.XLOOKUP(B1665,products[productID],products[categoryID],"Not found",0)</f>
        <v>1</v>
      </c>
      <c r="G1665" t="str">
        <f>_xlfn.XLOOKUP(F1665,categories[categoryID],categories[categoryName],"not found",0)</f>
        <v>Beverages</v>
      </c>
      <c r="H1665" s="4">
        <f>Table8[[#This Row],[Unit_price]]*Table8[[#This Row],[Quantity_sold]]</f>
        <v>36</v>
      </c>
      <c r="I1665" t="str">
        <f>_xlfn.XLOOKUP(Table8[[#This Row],[orderId]],orders[orderID],orders[customerID],"not seen",0)</f>
        <v>LONEP</v>
      </c>
      <c r="J1665">
        <f>_xlfn.XLOOKUP(Table8[[#This Row],[orderId]],orders[orderID],orders[employeeID],"not found",0)</f>
        <v>8</v>
      </c>
      <c r="K1665" t="str">
        <f>_xlfn.XLOOKUP(Table8[[#This Row],[Employee_id]],employees[employeeID],employees[employeeName],"Not found",0)</f>
        <v>Laura Callahan</v>
      </c>
      <c r="L1665" s="1">
        <f>_xlfn.XLOOKUP(Table8[[#This Row],[orderId]],orders[orderID],orders[orderDate],"not found",0)</f>
        <v>42047</v>
      </c>
      <c r="M1665" s="1">
        <f>VLOOKUP(Table8[[#This Row],[orderId]],orders[],6,0)</f>
        <v>42055</v>
      </c>
      <c r="N1665">
        <f>Table8[[#This Row],[Shipped date]]-Table8[[#This Row],[order_date]]</f>
        <v>8</v>
      </c>
    </row>
    <row r="1666" spans="1:14" x14ac:dyDescent="0.35">
      <c r="A1666" s="2">
        <v>10884</v>
      </c>
      <c r="B1666" s="11">
        <v>21</v>
      </c>
      <c r="C1666" s="5">
        <v>10</v>
      </c>
      <c r="D1666" s="8">
        <v>40</v>
      </c>
      <c r="E1666" s="2" t="str">
        <f>_xlfn.XLOOKUP(B1666,products[productID],products[productName],"Not available",0)</f>
        <v>Sir Rodney's Scones</v>
      </c>
      <c r="F1666">
        <f>_xlfn.XLOOKUP(B1666,products[productID],products[categoryID],"Not found",0)</f>
        <v>3</v>
      </c>
      <c r="G1666" t="str">
        <f>_xlfn.XLOOKUP(F1666,categories[categoryID],categories[categoryName],"not found",0)</f>
        <v>Confections</v>
      </c>
      <c r="H1666" s="4">
        <f>Table8[[#This Row],[Unit_price]]*Table8[[#This Row],[Quantity_sold]]</f>
        <v>400</v>
      </c>
      <c r="I1666" t="str">
        <f>_xlfn.XLOOKUP(Table8[[#This Row],[orderId]],orders[orderID],orders[customerID],"not seen",0)</f>
        <v>LETSS</v>
      </c>
      <c r="J1666">
        <f>_xlfn.XLOOKUP(Table8[[#This Row],[orderId]],orders[orderID],orders[employeeID],"not found",0)</f>
        <v>4</v>
      </c>
      <c r="K1666" t="str">
        <f>_xlfn.XLOOKUP(Table8[[#This Row],[Employee_id]],employees[employeeID],employees[employeeName],"Not found",0)</f>
        <v>Margaret Peacock</v>
      </c>
      <c r="L1666" s="1">
        <f>_xlfn.XLOOKUP(Table8[[#This Row],[orderId]],orders[orderID],orders[orderDate],"not found",0)</f>
        <v>42047</v>
      </c>
      <c r="M1666" s="1">
        <f>VLOOKUP(Table8[[#This Row],[orderId]],orders[],6,0)</f>
        <v>42048</v>
      </c>
      <c r="N1666">
        <f>Table8[[#This Row],[Shipped date]]-Table8[[#This Row],[order_date]]</f>
        <v>1</v>
      </c>
    </row>
    <row r="1667" spans="1:14" x14ac:dyDescent="0.35">
      <c r="A1667" s="3">
        <v>10884</v>
      </c>
      <c r="B1667" s="12">
        <v>56</v>
      </c>
      <c r="C1667" s="6">
        <v>38</v>
      </c>
      <c r="D1667" s="9">
        <v>21</v>
      </c>
      <c r="E1667" s="2" t="str">
        <f>_xlfn.XLOOKUP(B1667,products[productID],products[productName],"Not available",0)</f>
        <v>Gnocchi di nonna Alice</v>
      </c>
      <c r="F1667">
        <f>_xlfn.XLOOKUP(B1667,products[productID],products[categoryID],"Not found",0)</f>
        <v>5</v>
      </c>
      <c r="G1667" t="str">
        <f>_xlfn.XLOOKUP(F1667,categories[categoryID],categories[categoryName],"not found",0)</f>
        <v>Grains &amp; Cereals</v>
      </c>
      <c r="H1667" s="4">
        <f>Table8[[#This Row],[Unit_price]]*Table8[[#This Row],[Quantity_sold]]</f>
        <v>798</v>
      </c>
      <c r="I1667" t="str">
        <f>_xlfn.XLOOKUP(Table8[[#This Row],[orderId]],orders[orderID],orders[customerID],"not seen",0)</f>
        <v>LETSS</v>
      </c>
      <c r="J1667">
        <f>_xlfn.XLOOKUP(Table8[[#This Row],[orderId]],orders[orderID],orders[employeeID],"not found",0)</f>
        <v>4</v>
      </c>
      <c r="K1667" t="str">
        <f>_xlfn.XLOOKUP(Table8[[#This Row],[Employee_id]],employees[employeeID],employees[employeeName],"Not found",0)</f>
        <v>Margaret Peacock</v>
      </c>
      <c r="L1667" s="1">
        <f>_xlfn.XLOOKUP(Table8[[#This Row],[orderId]],orders[orderID],orders[orderDate],"not found",0)</f>
        <v>42047</v>
      </c>
      <c r="M1667" s="1">
        <f>VLOOKUP(Table8[[#This Row],[orderId]],orders[],6,0)</f>
        <v>42048</v>
      </c>
      <c r="N1667">
        <f>Table8[[#This Row],[Shipped date]]-Table8[[#This Row],[order_date]]</f>
        <v>1</v>
      </c>
    </row>
    <row r="1668" spans="1:14" x14ac:dyDescent="0.35">
      <c r="A1668" s="2">
        <v>10884</v>
      </c>
      <c r="B1668" s="11">
        <v>65</v>
      </c>
      <c r="C1668" s="5">
        <v>21.05</v>
      </c>
      <c r="D1668" s="8">
        <v>12</v>
      </c>
      <c r="E1668" s="2" t="str">
        <f>_xlfn.XLOOKUP(B1668,products[productID],products[productName],"Not available",0)</f>
        <v>Louisiana Fiery Hot Pepper Sauce</v>
      </c>
      <c r="F1668">
        <f>_xlfn.XLOOKUP(B1668,products[productID],products[categoryID],"Not found",0)</f>
        <v>2</v>
      </c>
      <c r="G1668" t="str">
        <f>_xlfn.XLOOKUP(F1668,categories[categoryID],categories[categoryName],"not found",0)</f>
        <v>Condiments</v>
      </c>
      <c r="H1668" s="4">
        <f>Table8[[#This Row],[Unit_price]]*Table8[[#This Row],[Quantity_sold]]</f>
        <v>252.60000000000002</v>
      </c>
      <c r="I1668" t="str">
        <f>_xlfn.XLOOKUP(Table8[[#This Row],[orderId]],orders[orderID],orders[customerID],"not seen",0)</f>
        <v>LETSS</v>
      </c>
      <c r="J1668">
        <f>_xlfn.XLOOKUP(Table8[[#This Row],[orderId]],orders[orderID],orders[employeeID],"not found",0)</f>
        <v>4</v>
      </c>
      <c r="K1668" t="str">
        <f>_xlfn.XLOOKUP(Table8[[#This Row],[Employee_id]],employees[employeeID],employees[employeeName],"Not found",0)</f>
        <v>Margaret Peacock</v>
      </c>
      <c r="L1668" s="1">
        <f>_xlfn.XLOOKUP(Table8[[#This Row],[orderId]],orders[orderID],orders[orderDate],"not found",0)</f>
        <v>42047</v>
      </c>
      <c r="M1668" s="1">
        <f>VLOOKUP(Table8[[#This Row],[orderId]],orders[],6,0)</f>
        <v>42048</v>
      </c>
      <c r="N1668">
        <f>Table8[[#This Row],[Shipped date]]-Table8[[#This Row],[order_date]]</f>
        <v>1</v>
      </c>
    </row>
    <row r="1669" spans="1:14" x14ac:dyDescent="0.35">
      <c r="A1669" s="3">
        <v>10885</v>
      </c>
      <c r="B1669" s="12">
        <v>2</v>
      </c>
      <c r="C1669" s="6">
        <v>19</v>
      </c>
      <c r="D1669" s="9">
        <v>20</v>
      </c>
      <c r="E1669" s="2" t="str">
        <f>_xlfn.XLOOKUP(B1669,products[productID],products[productName],"Not available",0)</f>
        <v>Chang</v>
      </c>
      <c r="F1669">
        <f>_xlfn.XLOOKUP(B1669,products[productID],products[categoryID],"Not found",0)</f>
        <v>1</v>
      </c>
      <c r="G1669" t="str">
        <f>_xlfn.XLOOKUP(F1669,categories[categoryID],categories[categoryName],"not found",0)</f>
        <v>Beverages</v>
      </c>
      <c r="H1669" s="4">
        <f>Table8[[#This Row],[Unit_price]]*Table8[[#This Row],[Quantity_sold]]</f>
        <v>380</v>
      </c>
      <c r="I1669" t="str">
        <f>_xlfn.XLOOKUP(Table8[[#This Row],[orderId]],orders[orderID],orders[customerID],"not seen",0)</f>
        <v>SUPRD</v>
      </c>
      <c r="J1669">
        <f>_xlfn.XLOOKUP(Table8[[#This Row],[orderId]],orders[orderID],orders[employeeID],"not found",0)</f>
        <v>6</v>
      </c>
      <c r="K1669" t="str">
        <f>_xlfn.XLOOKUP(Table8[[#This Row],[Employee_id]],employees[employeeID],employees[employeeName],"Not found",0)</f>
        <v>Michael Suyama</v>
      </c>
      <c r="L1669" s="1">
        <f>_xlfn.XLOOKUP(Table8[[#This Row],[orderId]],orders[orderID],orders[orderDate],"not found",0)</f>
        <v>42047</v>
      </c>
      <c r="M1669" s="1">
        <f>VLOOKUP(Table8[[#This Row],[orderId]],orders[],6,0)</f>
        <v>42053</v>
      </c>
      <c r="N1669">
        <f>Table8[[#This Row],[Shipped date]]-Table8[[#This Row],[order_date]]</f>
        <v>6</v>
      </c>
    </row>
    <row r="1670" spans="1:14" x14ac:dyDescent="0.35">
      <c r="A1670" s="2">
        <v>10885</v>
      </c>
      <c r="B1670" s="11">
        <v>24</v>
      </c>
      <c r="C1670" s="5">
        <v>4.5</v>
      </c>
      <c r="D1670" s="8">
        <v>12</v>
      </c>
      <c r="E1670" s="2" t="str">
        <f>_xlfn.XLOOKUP(B1670,products[productID],products[productName],"Not available",0)</f>
        <v>Guarana Fantastica</v>
      </c>
      <c r="F1670">
        <f>_xlfn.XLOOKUP(B1670,products[productID],products[categoryID],"Not found",0)</f>
        <v>1</v>
      </c>
      <c r="G1670" t="str">
        <f>_xlfn.XLOOKUP(F1670,categories[categoryID],categories[categoryName],"not found",0)</f>
        <v>Beverages</v>
      </c>
      <c r="H1670" s="4">
        <f>Table8[[#This Row],[Unit_price]]*Table8[[#This Row],[Quantity_sold]]</f>
        <v>54</v>
      </c>
      <c r="I1670" t="str">
        <f>_xlfn.XLOOKUP(Table8[[#This Row],[orderId]],orders[orderID],orders[customerID],"not seen",0)</f>
        <v>SUPRD</v>
      </c>
      <c r="J1670">
        <f>_xlfn.XLOOKUP(Table8[[#This Row],[orderId]],orders[orderID],orders[employeeID],"not found",0)</f>
        <v>6</v>
      </c>
      <c r="K1670" t="str">
        <f>_xlfn.XLOOKUP(Table8[[#This Row],[Employee_id]],employees[employeeID],employees[employeeName],"Not found",0)</f>
        <v>Michael Suyama</v>
      </c>
      <c r="L1670" s="1">
        <f>_xlfn.XLOOKUP(Table8[[#This Row],[orderId]],orders[orderID],orders[orderDate],"not found",0)</f>
        <v>42047</v>
      </c>
      <c r="M1670" s="1">
        <f>VLOOKUP(Table8[[#This Row],[orderId]],orders[],6,0)</f>
        <v>42053</v>
      </c>
      <c r="N1670">
        <f>Table8[[#This Row],[Shipped date]]-Table8[[#This Row],[order_date]]</f>
        <v>6</v>
      </c>
    </row>
    <row r="1671" spans="1:14" x14ac:dyDescent="0.35">
      <c r="A1671" s="3">
        <v>10885</v>
      </c>
      <c r="B1671" s="12">
        <v>70</v>
      </c>
      <c r="C1671" s="6">
        <v>15</v>
      </c>
      <c r="D1671" s="9">
        <v>30</v>
      </c>
      <c r="E1671" s="2" t="str">
        <f>_xlfn.XLOOKUP(B1671,products[productID],products[productName],"Not available",0)</f>
        <v>Outback Lager</v>
      </c>
      <c r="F1671">
        <f>_xlfn.XLOOKUP(B1671,products[productID],products[categoryID],"Not found",0)</f>
        <v>1</v>
      </c>
      <c r="G1671" t="str">
        <f>_xlfn.XLOOKUP(F1671,categories[categoryID],categories[categoryName],"not found",0)</f>
        <v>Beverages</v>
      </c>
      <c r="H1671" s="4">
        <f>Table8[[#This Row],[Unit_price]]*Table8[[#This Row],[Quantity_sold]]</f>
        <v>450</v>
      </c>
      <c r="I1671" t="str">
        <f>_xlfn.XLOOKUP(Table8[[#This Row],[orderId]],orders[orderID],orders[customerID],"not seen",0)</f>
        <v>SUPRD</v>
      </c>
      <c r="J1671">
        <f>_xlfn.XLOOKUP(Table8[[#This Row],[orderId]],orders[orderID],orders[employeeID],"not found",0)</f>
        <v>6</v>
      </c>
      <c r="K1671" t="str">
        <f>_xlfn.XLOOKUP(Table8[[#This Row],[Employee_id]],employees[employeeID],employees[employeeName],"Not found",0)</f>
        <v>Michael Suyama</v>
      </c>
      <c r="L1671" s="1">
        <f>_xlfn.XLOOKUP(Table8[[#This Row],[orderId]],orders[orderID],orders[orderDate],"not found",0)</f>
        <v>42047</v>
      </c>
      <c r="M1671" s="1">
        <f>VLOOKUP(Table8[[#This Row],[orderId]],orders[],6,0)</f>
        <v>42053</v>
      </c>
      <c r="N1671">
        <f>Table8[[#This Row],[Shipped date]]-Table8[[#This Row],[order_date]]</f>
        <v>6</v>
      </c>
    </row>
    <row r="1672" spans="1:14" x14ac:dyDescent="0.35">
      <c r="A1672" s="2">
        <v>10885</v>
      </c>
      <c r="B1672" s="11">
        <v>77</v>
      </c>
      <c r="C1672" s="5">
        <v>13</v>
      </c>
      <c r="D1672" s="8">
        <v>25</v>
      </c>
      <c r="E1672" s="2" t="str">
        <f>_xlfn.XLOOKUP(B1672,products[productID],products[productName],"Not available",0)</f>
        <v>Original Frankfurter Grüne Soße</v>
      </c>
      <c r="F1672">
        <f>_xlfn.XLOOKUP(B1672,products[productID],products[categoryID],"Not found",0)</f>
        <v>2</v>
      </c>
      <c r="G1672" t="str">
        <f>_xlfn.XLOOKUP(F1672,categories[categoryID],categories[categoryName],"not found",0)</f>
        <v>Condiments</v>
      </c>
      <c r="H1672" s="4">
        <f>Table8[[#This Row],[Unit_price]]*Table8[[#This Row],[Quantity_sold]]</f>
        <v>325</v>
      </c>
      <c r="I1672" t="str">
        <f>_xlfn.XLOOKUP(Table8[[#This Row],[orderId]],orders[orderID],orders[customerID],"not seen",0)</f>
        <v>SUPRD</v>
      </c>
      <c r="J1672">
        <f>_xlfn.XLOOKUP(Table8[[#This Row],[orderId]],orders[orderID],orders[employeeID],"not found",0)</f>
        <v>6</v>
      </c>
      <c r="K1672" t="str">
        <f>_xlfn.XLOOKUP(Table8[[#This Row],[Employee_id]],employees[employeeID],employees[employeeName],"Not found",0)</f>
        <v>Michael Suyama</v>
      </c>
      <c r="L1672" s="1">
        <f>_xlfn.XLOOKUP(Table8[[#This Row],[orderId]],orders[orderID],orders[orderDate],"not found",0)</f>
        <v>42047</v>
      </c>
      <c r="M1672" s="1">
        <f>VLOOKUP(Table8[[#This Row],[orderId]],orders[],6,0)</f>
        <v>42053</v>
      </c>
      <c r="N1672">
        <f>Table8[[#This Row],[Shipped date]]-Table8[[#This Row],[order_date]]</f>
        <v>6</v>
      </c>
    </row>
    <row r="1673" spans="1:14" x14ac:dyDescent="0.35">
      <c r="A1673" s="3">
        <v>10886</v>
      </c>
      <c r="B1673" s="12">
        <v>10</v>
      </c>
      <c r="C1673" s="6">
        <v>31</v>
      </c>
      <c r="D1673" s="9">
        <v>70</v>
      </c>
      <c r="E1673" s="2" t="str">
        <f>_xlfn.XLOOKUP(B1673,products[productID],products[productName],"Not available",0)</f>
        <v>Ikura</v>
      </c>
      <c r="F1673">
        <f>_xlfn.XLOOKUP(B1673,products[productID],products[categoryID],"Not found",0)</f>
        <v>8</v>
      </c>
      <c r="G1673" t="str">
        <f>_xlfn.XLOOKUP(F1673,categories[categoryID],categories[categoryName],"not found",0)</f>
        <v>Seafood</v>
      </c>
      <c r="H1673" s="4">
        <f>Table8[[#This Row],[Unit_price]]*Table8[[#This Row],[Quantity_sold]]</f>
        <v>2170</v>
      </c>
      <c r="I1673" t="str">
        <f>_xlfn.XLOOKUP(Table8[[#This Row],[orderId]],orders[orderID],orders[customerID],"not seen",0)</f>
        <v>HANAR</v>
      </c>
      <c r="J1673">
        <f>_xlfn.XLOOKUP(Table8[[#This Row],[orderId]],orders[orderID],orders[employeeID],"not found",0)</f>
        <v>1</v>
      </c>
      <c r="K1673" t="str">
        <f>_xlfn.XLOOKUP(Table8[[#This Row],[Employee_id]],employees[employeeID],employees[employeeName],"Not found",0)</f>
        <v>Nancy Davolio</v>
      </c>
      <c r="L1673" s="1">
        <f>_xlfn.XLOOKUP(Table8[[#This Row],[orderId]],orders[orderID],orders[orderDate],"not found",0)</f>
        <v>42048</v>
      </c>
      <c r="M1673" s="1">
        <f>VLOOKUP(Table8[[#This Row],[orderId]],orders[],6,0)</f>
        <v>42065</v>
      </c>
      <c r="N1673">
        <f>Table8[[#This Row],[Shipped date]]-Table8[[#This Row],[order_date]]</f>
        <v>17</v>
      </c>
    </row>
    <row r="1674" spans="1:14" x14ac:dyDescent="0.35">
      <c r="A1674" s="2">
        <v>10886</v>
      </c>
      <c r="B1674" s="11">
        <v>31</v>
      </c>
      <c r="C1674" s="5">
        <v>12.5</v>
      </c>
      <c r="D1674" s="8">
        <v>35</v>
      </c>
      <c r="E1674" s="2" t="str">
        <f>_xlfn.XLOOKUP(B1674,products[productID],products[productName],"Not available",0)</f>
        <v>Gorgonzola Telino</v>
      </c>
      <c r="F1674">
        <f>_xlfn.XLOOKUP(B1674,products[productID],products[categoryID],"Not found",0)</f>
        <v>4</v>
      </c>
      <c r="G1674" t="str">
        <f>_xlfn.XLOOKUP(F1674,categories[categoryID],categories[categoryName],"not found",0)</f>
        <v>Dairy Products</v>
      </c>
      <c r="H1674" s="4">
        <f>Table8[[#This Row],[Unit_price]]*Table8[[#This Row],[Quantity_sold]]</f>
        <v>437.5</v>
      </c>
      <c r="I1674" t="str">
        <f>_xlfn.XLOOKUP(Table8[[#This Row],[orderId]],orders[orderID],orders[customerID],"not seen",0)</f>
        <v>HANAR</v>
      </c>
      <c r="J1674">
        <f>_xlfn.XLOOKUP(Table8[[#This Row],[orderId]],orders[orderID],orders[employeeID],"not found",0)</f>
        <v>1</v>
      </c>
      <c r="K1674" t="str">
        <f>_xlfn.XLOOKUP(Table8[[#This Row],[Employee_id]],employees[employeeID],employees[employeeName],"Not found",0)</f>
        <v>Nancy Davolio</v>
      </c>
      <c r="L1674" s="1">
        <f>_xlfn.XLOOKUP(Table8[[#This Row],[orderId]],orders[orderID],orders[orderDate],"not found",0)</f>
        <v>42048</v>
      </c>
      <c r="M1674" s="1">
        <f>VLOOKUP(Table8[[#This Row],[orderId]],orders[],6,0)</f>
        <v>42065</v>
      </c>
      <c r="N1674">
        <f>Table8[[#This Row],[Shipped date]]-Table8[[#This Row],[order_date]]</f>
        <v>17</v>
      </c>
    </row>
    <row r="1675" spans="1:14" x14ac:dyDescent="0.35">
      <c r="A1675" s="3">
        <v>10886</v>
      </c>
      <c r="B1675" s="12">
        <v>77</v>
      </c>
      <c r="C1675" s="6">
        <v>13</v>
      </c>
      <c r="D1675" s="9">
        <v>40</v>
      </c>
      <c r="E1675" s="2" t="str">
        <f>_xlfn.XLOOKUP(B1675,products[productID],products[productName],"Not available",0)</f>
        <v>Original Frankfurter Grüne Soße</v>
      </c>
      <c r="F1675">
        <f>_xlfn.XLOOKUP(B1675,products[productID],products[categoryID],"Not found",0)</f>
        <v>2</v>
      </c>
      <c r="G1675" t="str">
        <f>_xlfn.XLOOKUP(F1675,categories[categoryID],categories[categoryName],"not found",0)</f>
        <v>Condiments</v>
      </c>
      <c r="H1675" s="4">
        <f>Table8[[#This Row],[Unit_price]]*Table8[[#This Row],[Quantity_sold]]</f>
        <v>520</v>
      </c>
      <c r="I1675" t="str">
        <f>_xlfn.XLOOKUP(Table8[[#This Row],[orderId]],orders[orderID],orders[customerID],"not seen",0)</f>
        <v>HANAR</v>
      </c>
      <c r="J1675">
        <f>_xlfn.XLOOKUP(Table8[[#This Row],[orderId]],orders[orderID],orders[employeeID],"not found",0)</f>
        <v>1</v>
      </c>
      <c r="K1675" t="str">
        <f>_xlfn.XLOOKUP(Table8[[#This Row],[Employee_id]],employees[employeeID],employees[employeeName],"Not found",0)</f>
        <v>Nancy Davolio</v>
      </c>
      <c r="L1675" s="1">
        <f>_xlfn.XLOOKUP(Table8[[#This Row],[orderId]],orders[orderID],orders[orderDate],"not found",0)</f>
        <v>42048</v>
      </c>
      <c r="M1675" s="1">
        <f>VLOOKUP(Table8[[#This Row],[orderId]],orders[],6,0)</f>
        <v>42065</v>
      </c>
      <c r="N1675">
        <f>Table8[[#This Row],[Shipped date]]-Table8[[#This Row],[order_date]]</f>
        <v>17</v>
      </c>
    </row>
    <row r="1676" spans="1:14" x14ac:dyDescent="0.35">
      <c r="A1676" s="2">
        <v>10887</v>
      </c>
      <c r="B1676" s="11">
        <v>25</v>
      </c>
      <c r="C1676" s="5">
        <v>14</v>
      </c>
      <c r="D1676" s="8">
        <v>5</v>
      </c>
      <c r="E1676" s="2" t="str">
        <f>_xlfn.XLOOKUP(B1676,products[productID],products[productName],"Not available",0)</f>
        <v>NuNuCa Nuß-Nougat-Creme</v>
      </c>
      <c r="F1676">
        <f>_xlfn.XLOOKUP(B1676,products[productID],products[categoryID],"Not found",0)</f>
        <v>3</v>
      </c>
      <c r="G1676" t="str">
        <f>_xlfn.XLOOKUP(F1676,categories[categoryID],categories[categoryName],"not found",0)</f>
        <v>Confections</v>
      </c>
      <c r="H1676" s="4">
        <f>Table8[[#This Row],[Unit_price]]*Table8[[#This Row],[Quantity_sold]]</f>
        <v>70</v>
      </c>
      <c r="I1676" t="str">
        <f>_xlfn.XLOOKUP(Table8[[#This Row],[orderId]],orders[orderID],orders[customerID],"not seen",0)</f>
        <v>GALED</v>
      </c>
      <c r="J1676">
        <f>_xlfn.XLOOKUP(Table8[[#This Row],[orderId]],orders[orderID],orders[employeeID],"not found",0)</f>
        <v>8</v>
      </c>
      <c r="K1676" t="str">
        <f>_xlfn.XLOOKUP(Table8[[#This Row],[Employee_id]],employees[employeeID],employees[employeeName],"Not found",0)</f>
        <v>Laura Callahan</v>
      </c>
      <c r="L1676" s="1">
        <f>_xlfn.XLOOKUP(Table8[[#This Row],[orderId]],orders[orderID],orders[orderDate],"not found",0)</f>
        <v>42048</v>
      </c>
      <c r="M1676" s="1">
        <f>VLOOKUP(Table8[[#This Row],[orderId]],orders[],6,0)</f>
        <v>42051</v>
      </c>
      <c r="N1676">
        <f>Table8[[#This Row],[Shipped date]]-Table8[[#This Row],[order_date]]</f>
        <v>3</v>
      </c>
    </row>
    <row r="1677" spans="1:14" x14ac:dyDescent="0.35">
      <c r="A1677" s="3">
        <v>10888</v>
      </c>
      <c r="B1677" s="12">
        <v>2</v>
      </c>
      <c r="C1677" s="6">
        <v>19</v>
      </c>
      <c r="D1677" s="9">
        <v>20</v>
      </c>
      <c r="E1677" s="2" t="str">
        <f>_xlfn.XLOOKUP(B1677,products[productID],products[productName],"Not available",0)</f>
        <v>Chang</v>
      </c>
      <c r="F1677">
        <f>_xlfn.XLOOKUP(B1677,products[productID],products[categoryID],"Not found",0)</f>
        <v>1</v>
      </c>
      <c r="G1677" t="str">
        <f>_xlfn.XLOOKUP(F1677,categories[categoryID],categories[categoryName],"not found",0)</f>
        <v>Beverages</v>
      </c>
      <c r="H1677" s="4">
        <f>Table8[[#This Row],[Unit_price]]*Table8[[#This Row],[Quantity_sold]]</f>
        <v>380</v>
      </c>
      <c r="I1677" t="str">
        <f>_xlfn.XLOOKUP(Table8[[#This Row],[orderId]],orders[orderID],orders[customerID],"not seen",0)</f>
        <v>GODOS</v>
      </c>
      <c r="J1677">
        <f>_xlfn.XLOOKUP(Table8[[#This Row],[orderId]],orders[orderID],orders[employeeID],"not found",0)</f>
        <v>1</v>
      </c>
      <c r="K1677" t="str">
        <f>_xlfn.XLOOKUP(Table8[[#This Row],[Employee_id]],employees[employeeID],employees[employeeName],"Not found",0)</f>
        <v>Nancy Davolio</v>
      </c>
      <c r="L1677" s="1">
        <f>_xlfn.XLOOKUP(Table8[[#This Row],[orderId]],orders[orderID],orders[orderDate],"not found",0)</f>
        <v>42051</v>
      </c>
      <c r="M1677" s="1">
        <f>VLOOKUP(Table8[[#This Row],[orderId]],orders[],6,0)</f>
        <v>42058</v>
      </c>
      <c r="N1677">
        <f>Table8[[#This Row],[Shipped date]]-Table8[[#This Row],[order_date]]</f>
        <v>7</v>
      </c>
    </row>
    <row r="1678" spans="1:14" x14ac:dyDescent="0.35">
      <c r="A1678" s="2">
        <v>10888</v>
      </c>
      <c r="B1678" s="11">
        <v>68</v>
      </c>
      <c r="C1678" s="5">
        <v>12.5</v>
      </c>
      <c r="D1678" s="8">
        <v>18</v>
      </c>
      <c r="E1678" s="2" t="str">
        <f>_xlfn.XLOOKUP(B1678,products[productID],products[productName],"Not available",0)</f>
        <v>Scottish Longbreads</v>
      </c>
      <c r="F1678">
        <f>_xlfn.XLOOKUP(B1678,products[productID],products[categoryID],"Not found",0)</f>
        <v>3</v>
      </c>
      <c r="G1678" t="str">
        <f>_xlfn.XLOOKUP(F1678,categories[categoryID],categories[categoryName],"not found",0)</f>
        <v>Confections</v>
      </c>
      <c r="H1678" s="4">
        <f>Table8[[#This Row],[Unit_price]]*Table8[[#This Row],[Quantity_sold]]</f>
        <v>225</v>
      </c>
      <c r="I1678" t="str">
        <f>_xlfn.XLOOKUP(Table8[[#This Row],[orderId]],orders[orderID],orders[customerID],"not seen",0)</f>
        <v>GODOS</v>
      </c>
      <c r="J1678">
        <f>_xlfn.XLOOKUP(Table8[[#This Row],[orderId]],orders[orderID],orders[employeeID],"not found",0)</f>
        <v>1</v>
      </c>
      <c r="K1678" t="str">
        <f>_xlfn.XLOOKUP(Table8[[#This Row],[Employee_id]],employees[employeeID],employees[employeeName],"Not found",0)</f>
        <v>Nancy Davolio</v>
      </c>
      <c r="L1678" s="1">
        <f>_xlfn.XLOOKUP(Table8[[#This Row],[orderId]],orders[orderID],orders[orderDate],"not found",0)</f>
        <v>42051</v>
      </c>
      <c r="M1678" s="1">
        <f>VLOOKUP(Table8[[#This Row],[orderId]],orders[],6,0)</f>
        <v>42058</v>
      </c>
      <c r="N1678">
        <f>Table8[[#This Row],[Shipped date]]-Table8[[#This Row],[order_date]]</f>
        <v>7</v>
      </c>
    </row>
    <row r="1679" spans="1:14" x14ac:dyDescent="0.35">
      <c r="A1679" s="3">
        <v>10889</v>
      </c>
      <c r="B1679" s="12">
        <v>11</v>
      </c>
      <c r="C1679" s="6">
        <v>21</v>
      </c>
      <c r="D1679" s="9">
        <v>40</v>
      </c>
      <c r="E1679" s="2" t="str">
        <f>_xlfn.XLOOKUP(B1679,products[productID],products[productName],"Not available",0)</f>
        <v>Queso Cabrales</v>
      </c>
      <c r="F1679">
        <f>_xlfn.XLOOKUP(B1679,products[productID],products[categoryID],"Not found",0)</f>
        <v>4</v>
      </c>
      <c r="G1679" t="str">
        <f>_xlfn.XLOOKUP(F1679,categories[categoryID],categories[categoryName],"not found",0)</f>
        <v>Dairy Products</v>
      </c>
      <c r="H1679" s="4">
        <f>Table8[[#This Row],[Unit_price]]*Table8[[#This Row],[Quantity_sold]]</f>
        <v>840</v>
      </c>
      <c r="I1679" t="str">
        <f>_xlfn.XLOOKUP(Table8[[#This Row],[orderId]],orders[orderID],orders[customerID],"not seen",0)</f>
        <v>RATTC</v>
      </c>
      <c r="J1679">
        <f>_xlfn.XLOOKUP(Table8[[#This Row],[orderId]],orders[orderID],orders[employeeID],"not found",0)</f>
        <v>9</v>
      </c>
      <c r="K1679" t="str">
        <f>_xlfn.XLOOKUP(Table8[[#This Row],[Employee_id]],employees[employeeID],employees[employeeName],"Not found",0)</f>
        <v>Anne Dodsworth</v>
      </c>
      <c r="L1679" s="1">
        <f>_xlfn.XLOOKUP(Table8[[#This Row],[orderId]],orders[orderID],orders[orderDate],"not found",0)</f>
        <v>42051</v>
      </c>
      <c r="M1679" s="1">
        <f>VLOOKUP(Table8[[#This Row],[orderId]],orders[],6,0)</f>
        <v>42058</v>
      </c>
      <c r="N1679">
        <f>Table8[[#This Row],[Shipped date]]-Table8[[#This Row],[order_date]]</f>
        <v>7</v>
      </c>
    </row>
    <row r="1680" spans="1:14" x14ac:dyDescent="0.35">
      <c r="A1680" s="2">
        <v>10889</v>
      </c>
      <c r="B1680" s="11">
        <v>38</v>
      </c>
      <c r="C1680" s="5">
        <v>263.5</v>
      </c>
      <c r="D1680" s="8">
        <v>40</v>
      </c>
      <c r="E1680" s="2" t="str">
        <f>_xlfn.XLOOKUP(B1680,products[productID],products[productName],"Not available",0)</f>
        <v>Côte de Blaye</v>
      </c>
      <c r="F1680">
        <f>_xlfn.XLOOKUP(B1680,products[productID],products[categoryID],"Not found",0)</f>
        <v>1</v>
      </c>
      <c r="G1680" t="str">
        <f>_xlfn.XLOOKUP(F1680,categories[categoryID],categories[categoryName],"not found",0)</f>
        <v>Beverages</v>
      </c>
      <c r="H1680" s="4">
        <f>Table8[[#This Row],[Unit_price]]*Table8[[#This Row],[Quantity_sold]]</f>
        <v>10540</v>
      </c>
      <c r="I1680" t="str">
        <f>_xlfn.XLOOKUP(Table8[[#This Row],[orderId]],orders[orderID],orders[customerID],"not seen",0)</f>
        <v>RATTC</v>
      </c>
      <c r="J1680">
        <f>_xlfn.XLOOKUP(Table8[[#This Row],[orderId]],orders[orderID],orders[employeeID],"not found",0)</f>
        <v>9</v>
      </c>
      <c r="K1680" t="str">
        <f>_xlfn.XLOOKUP(Table8[[#This Row],[Employee_id]],employees[employeeID],employees[employeeName],"Not found",0)</f>
        <v>Anne Dodsworth</v>
      </c>
      <c r="L1680" s="1">
        <f>_xlfn.XLOOKUP(Table8[[#This Row],[orderId]],orders[orderID],orders[orderDate],"not found",0)</f>
        <v>42051</v>
      </c>
      <c r="M1680" s="1">
        <f>VLOOKUP(Table8[[#This Row],[orderId]],orders[],6,0)</f>
        <v>42058</v>
      </c>
      <c r="N1680">
        <f>Table8[[#This Row],[Shipped date]]-Table8[[#This Row],[order_date]]</f>
        <v>7</v>
      </c>
    </row>
    <row r="1681" spans="1:14" x14ac:dyDescent="0.35">
      <c r="A1681" s="3">
        <v>10890</v>
      </c>
      <c r="B1681" s="12">
        <v>17</v>
      </c>
      <c r="C1681" s="6">
        <v>39</v>
      </c>
      <c r="D1681" s="9">
        <v>15</v>
      </c>
      <c r="E1681" s="2" t="str">
        <f>_xlfn.XLOOKUP(B1681,products[productID],products[productName],"Not available",0)</f>
        <v>Alice Mutton</v>
      </c>
      <c r="F1681">
        <f>_xlfn.XLOOKUP(B1681,products[productID],products[categoryID],"Not found",0)</f>
        <v>6</v>
      </c>
      <c r="G1681" t="str">
        <f>_xlfn.XLOOKUP(F1681,categories[categoryID],categories[categoryName],"not found",0)</f>
        <v>Meat &amp; Poultry</v>
      </c>
      <c r="H1681" s="4">
        <f>Table8[[#This Row],[Unit_price]]*Table8[[#This Row],[Quantity_sold]]</f>
        <v>585</v>
      </c>
      <c r="I1681" t="str">
        <f>_xlfn.XLOOKUP(Table8[[#This Row],[orderId]],orders[orderID],orders[customerID],"not seen",0)</f>
        <v>DUMON</v>
      </c>
      <c r="J1681">
        <f>_xlfn.XLOOKUP(Table8[[#This Row],[orderId]],orders[orderID],orders[employeeID],"not found",0)</f>
        <v>7</v>
      </c>
      <c r="K1681" t="str">
        <f>_xlfn.XLOOKUP(Table8[[#This Row],[Employee_id]],employees[employeeID],employees[employeeName],"Not found",0)</f>
        <v>Robert King</v>
      </c>
      <c r="L1681" s="1">
        <f>_xlfn.XLOOKUP(Table8[[#This Row],[orderId]],orders[orderID],orders[orderDate],"not found",0)</f>
        <v>42051</v>
      </c>
      <c r="M1681" s="1">
        <f>VLOOKUP(Table8[[#This Row],[orderId]],orders[],6,0)</f>
        <v>42053</v>
      </c>
      <c r="N1681">
        <f>Table8[[#This Row],[Shipped date]]-Table8[[#This Row],[order_date]]</f>
        <v>2</v>
      </c>
    </row>
    <row r="1682" spans="1:14" x14ac:dyDescent="0.35">
      <c r="A1682" s="2">
        <v>10890</v>
      </c>
      <c r="B1682" s="11">
        <v>34</v>
      </c>
      <c r="C1682" s="5">
        <v>14</v>
      </c>
      <c r="D1682" s="8">
        <v>10</v>
      </c>
      <c r="E1682" s="2" t="str">
        <f>_xlfn.XLOOKUP(B1682,products[productID],products[productName],"Not available",0)</f>
        <v>Sasquatch Ale</v>
      </c>
      <c r="F1682">
        <f>_xlfn.XLOOKUP(B1682,products[productID],products[categoryID],"Not found",0)</f>
        <v>1</v>
      </c>
      <c r="G1682" t="str">
        <f>_xlfn.XLOOKUP(F1682,categories[categoryID],categories[categoryName],"not found",0)</f>
        <v>Beverages</v>
      </c>
      <c r="H1682" s="4">
        <f>Table8[[#This Row],[Unit_price]]*Table8[[#This Row],[Quantity_sold]]</f>
        <v>140</v>
      </c>
      <c r="I1682" t="str">
        <f>_xlfn.XLOOKUP(Table8[[#This Row],[orderId]],orders[orderID],orders[customerID],"not seen",0)</f>
        <v>DUMON</v>
      </c>
      <c r="J1682">
        <f>_xlfn.XLOOKUP(Table8[[#This Row],[orderId]],orders[orderID],orders[employeeID],"not found",0)</f>
        <v>7</v>
      </c>
      <c r="K1682" t="str">
        <f>_xlfn.XLOOKUP(Table8[[#This Row],[Employee_id]],employees[employeeID],employees[employeeName],"Not found",0)</f>
        <v>Robert King</v>
      </c>
      <c r="L1682" s="1">
        <f>_xlfn.XLOOKUP(Table8[[#This Row],[orderId]],orders[orderID],orders[orderDate],"not found",0)</f>
        <v>42051</v>
      </c>
      <c r="M1682" s="1">
        <f>VLOOKUP(Table8[[#This Row],[orderId]],orders[],6,0)</f>
        <v>42053</v>
      </c>
      <c r="N1682">
        <f>Table8[[#This Row],[Shipped date]]-Table8[[#This Row],[order_date]]</f>
        <v>2</v>
      </c>
    </row>
    <row r="1683" spans="1:14" x14ac:dyDescent="0.35">
      <c r="A1683" s="3">
        <v>10890</v>
      </c>
      <c r="B1683" s="12">
        <v>41</v>
      </c>
      <c r="C1683" s="6">
        <v>9.65</v>
      </c>
      <c r="D1683" s="9">
        <v>14</v>
      </c>
      <c r="E1683" s="2" t="str">
        <f>_xlfn.XLOOKUP(B1683,products[productID],products[productName],"Not available",0)</f>
        <v>Jack's New England Clam Chowder</v>
      </c>
      <c r="F1683">
        <f>_xlfn.XLOOKUP(B1683,products[productID],products[categoryID],"Not found",0)</f>
        <v>8</v>
      </c>
      <c r="G1683" t="str">
        <f>_xlfn.XLOOKUP(F1683,categories[categoryID],categories[categoryName],"not found",0)</f>
        <v>Seafood</v>
      </c>
      <c r="H1683" s="4">
        <f>Table8[[#This Row],[Unit_price]]*Table8[[#This Row],[Quantity_sold]]</f>
        <v>135.1</v>
      </c>
      <c r="I1683" t="str">
        <f>_xlfn.XLOOKUP(Table8[[#This Row],[orderId]],orders[orderID],orders[customerID],"not seen",0)</f>
        <v>DUMON</v>
      </c>
      <c r="J1683">
        <f>_xlfn.XLOOKUP(Table8[[#This Row],[orderId]],orders[orderID],orders[employeeID],"not found",0)</f>
        <v>7</v>
      </c>
      <c r="K1683" t="str">
        <f>_xlfn.XLOOKUP(Table8[[#This Row],[Employee_id]],employees[employeeID],employees[employeeName],"Not found",0)</f>
        <v>Robert King</v>
      </c>
      <c r="L1683" s="1">
        <f>_xlfn.XLOOKUP(Table8[[#This Row],[orderId]],orders[orderID],orders[orderDate],"not found",0)</f>
        <v>42051</v>
      </c>
      <c r="M1683" s="1">
        <f>VLOOKUP(Table8[[#This Row],[orderId]],orders[],6,0)</f>
        <v>42053</v>
      </c>
      <c r="N1683">
        <f>Table8[[#This Row],[Shipped date]]-Table8[[#This Row],[order_date]]</f>
        <v>2</v>
      </c>
    </row>
    <row r="1684" spans="1:14" x14ac:dyDescent="0.35">
      <c r="A1684" s="2">
        <v>10891</v>
      </c>
      <c r="B1684" s="11">
        <v>30</v>
      </c>
      <c r="C1684" s="5">
        <v>25.89</v>
      </c>
      <c r="D1684" s="8">
        <v>15</v>
      </c>
      <c r="E1684" s="2" t="str">
        <f>_xlfn.XLOOKUP(B1684,products[productID],products[productName],"Not available",0)</f>
        <v>Nord-Ost Matjeshering</v>
      </c>
      <c r="F1684">
        <f>_xlfn.XLOOKUP(B1684,products[productID],products[categoryID],"Not found",0)</f>
        <v>8</v>
      </c>
      <c r="G1684" t="str">
        <f>_xlfn.XLOOKUP(F1684,categories[categoryID],categories[categoryName],"not found",0)</f>
        <v>Seafood</v>
      </c>
      <c r="H1684" s="4">
        <f>Table8[[#This Row],[Unit_price]]*Table8[[#This Row],[Quantity_sold]]</f>
        <v>388.35</v>
      </c>
      <c r="I1684" t="str">
        <f>_xlfn.XLOOKUP(Table8[[#This Row],[orderId]],orders[orderID],orders[customerID],"not seen",0)</f>
        <v>LEHMS</v>
      </c>
      <c r="J1684">
        <f>_xlfn.XLOOKUP(Table8[[#This Row],[orderId]],orders[orderID],orders[employeeID],"not found",0)</f>
        <v>7</v>
      </c>
      <c r="K1684" t="str">
        <f>_xlfn.XLOOKUP(Table8[[#This Row],[Employee_id]],employees[employeeID],employees[employeeName],"Not found",0)</f>
        <v>Robert King</v>
      </c>
      <c r="L1684" s="1">
        <f>_xlfn.XLOOKUP(Table8[[#This Row],[orderId]],orders[orderID],orders[orderDate],"not found",0)</f>
        <v>42052</v>
      </c>
      <c r="M1684" s="1">
        <f>VLOOKUP(Table8[[#This Row],[orderId]],orders[],6,0)</f>
        <v>42054</v>
      </c>
      <c r="N1684">
        <f>Table8[[#This Row],[Shipped date]]-Table8[[#This Row],[order_date]]</f>
        <v>2</v>
      </c>
    </row>
    <row r="1685" spans="1:14" x14ac:dyDescent="0.35">
      <c r="A1685" s="3">
        <v>10892</v>
      </c>
      <c r="B1685" s="12">
        <v>59</v>
      </c>
      <c r="C1685" s="6">
        <v>55</v>
      </c>
      <c r="D1685" s="9">
        <v>40</v>
      </c>
      <c r="E1685" s="2" t="str">
        <f>_xlfn.XLOOKUP(B1685,products[productID],products[productName],"Not available",0)</f>
        <v>Raclette Courdavault</v>
      </c>
      <c r="F1685">
        <f>_xlfn.XLOOKUP(B1685,products[productID],products[categoryID],"Not found",0)</f>
        <v>4</v>
      </c>
      <c r="G1685" t="str">
        <f>_xlfn.XLOOKUP(F1685,categories[categoryID],categories[categoryName],"not found",0)</f>
        <v>Dairy Products</v>
      </c>
      <c r="H1685" s="4">
        <f>Table8[[#This Row],[Unit_price]]*Table8[[#This Row],[Quantity_sold]]</f>
        <v>2200</v>
      </c>
      <c r="I1685" t="str">
        <f>_xlfn.XLOOKUP(Table8[[#This Row],[orderId]],orders[orderID],orders[customerID],"not seen",0)</f>
        <v>MAISD</v>
      </c>
      <c r="J1685">
        <f>_xlfn.XLOOKUP(Table8[[#This Row],[orderId]],orders[orderID],orders[employeeID],"not found",0)</f>
        <v>4</v>
      </c>
      <c r="K1685" t="str">
        <f>_xlfn.XLOOKUP(Table8[[#This Row],[Employee_id]],employees[employeeID],employees[employeeName],"Not found",0)</f>
        <v>Margaret Peacock</v>
      </c>
      <c r="L1685" s="1">
        <f>_xlfn.XLOOKUP(Table8[[#This Row],[orderId]],orders[orderID],orders[orderDate],"not found",0)</f>
        <v>42052</v>
      </c>
      <c r="M1685" s="1">
        <f>VLOOKUP(Table8[[#This Row],[orderId]],orders[],6,0)</f>
        <v>42054</v>
      </c>
      <c r="N1685">
        <f>Table8[[#This Row],[Shipped date]]-Table8[[#This Row],[order_date]]</f>
        <v>2</v>
      </c>
    </row>
    <row r="1686" spans="1:14" x14ac:dyDescent="0.35">
      <c r="A1686" s="2">
        <v>10893</v>
      </c>
      <c r="B1686" s="11">
        <v>8</v>
      </c>
      <c r="C1686" s="5">
        <v>40</v>
      </c>
      <c r="D1686" s="8">
        <v>30</v>
      </c>
      <c r="E1686" s="2" t="str">
        <f>_xlfn.XLOOKUP(B1686,products[productID],products[productName],"Not available",0)</f>
        <v>Northwoods Cranberry Sauce</v>
      </c>
      <c r="F1686">
        <f>_xlfn.XLOOKUP(B1686,products[productID],products[categoryID],"Not found",0)</f>
        <v>2</v>
      </c>
      <c r="G1686" t="str">
        <f>_xlfn.XLOOKUP(F1686,categories[categoryID],categories[categoryName],"not found",0)</f>
        <v>Condiments</v>
      </c>
      <c r="H1686" s="4">
        <f>Table8[[#This Row],[Unit_price]]*Table8[[#This Row],[Quantity_sold]]</f>
        <v>1200</v>
      </c>
      <c r="I1686" t="str">
        <f>_xlfn.XLOOKUP(Table8[[#This Row],[orderId]],orders[orderID],orders[customerID],"not seen",0)</f>
        <v>KOENE</v>
      </c>
      <c r="J1686">
        <f>_xlfn.XLOOKUP(Table8[[#This Row],[orderId]],orders[orderID],orders[employeeID],"not found",0)</f>
        <v>9</v>
      </c>
      <c r="K1686" t="str">
        <f>_xlfn.XLOOKUP(Table8[[#This Row],[Employee_id]],employees[employeeID],employees[employeeName],"Not found",0)</f>
        <v>Anne Dodsworth</v>
      </c>
      <c r="L1686" s="1">
        <f>_xlfn.XLOOKUP(Table8[[#This Row],[orderId]],orders[orderID],orders[orderDate],"not found",0)</f>
        <v>42053</v>
      </c>
      <c r="M1686" s="1">
        <f>VLOOKUP(Table8[[#This Row],[orderId]],orders[],6,0)</f>
        <v>42055</v>
      </c>
      <c r="N1686">
        <f>Table8[[#This Row],[Shipped date]]-Table8[[#This Row],[order_date]]</f>
        <v>2</v>
      </c>
    </row>
    <row r="1687" spans="1:14" x14ac:dyDescent="0.35">
      <c r="A1687" s="3">
        <v>10893</v>
      </c>
      <c r="B1687" s="12">
        <v>24</v>
      </c>
      <c r="C1687" s="6">
        <v>4.5</v>
      </c>
      <c r="D1687" s="9">
        <v>10</v>
      </c>
      <c r="E1687" s="2" t="str">
        <f>_xlfn.XLOOKUP(B1687,products[productID],products[productName],"Not available",0)</f>
        <v>Guarana Fantastica</v>
      </c>
      <c r="F1687">
        <f>_xlfn.XLOOKUP(B1687,products[productID],products[categoryID],"Not found",0)</f>
        <v>1</v>
      </c>
      <c r="G1687" t="str">
        <f>_xlfn.XLOOKUP(F1687,categories[categoryID],categories[categoryName],"not found",0)</f>
        <v>Beverages</v>
      </c>
      <c r="H1687" s="4">
        <f>Table8[[#This Row],[Unit_price]]*Table8[[#This Row],[Quantity_sold]]</f>
        <v>45</v>
      </c>
      <c r="I1687" t="str">
        <f>_xlfn.XLOOKUP(Table8[[#This Row],[orderId]],orders[orderID],orders[customerID],"not seen",0)</f>
        <v>KOENE</v>
      </c>
      <c r="J1687">
        <f>_xlfn.XLOOKUP(Table8[[#This Row],[orderId]],orders[orderID],orders[employeeID],"not found",0)</f>
        <v>9</v>
      </c>
      <c r="K1687" t="str">
        <f>_xlfn.XLOOKUP(Table8[[#This Row],[Employee_id]],employees[employeeID],employees[employeeName],"Not found",0)</f>
        <v>Anne Dodsworth</v>
      </c>
      <c r="L1687" s="1">
        <f>_xlfn.XLOOKUP(Table8[[#This Row],[orderId]],orders[orderID],orders[orderDate],"not found",0)</f>
        <v>42053</v>
      </c>
      <c r="M1687" s="1">
        <f>VLOOKUP(Table8[[#This Row],[orderId]],orders[],6,0)</f>
        <v>42055</v>
      </c>
      <c r="N1687">
        <f>Table8[[#This Row],[Shipped date]]-Table8[[#This Row],[order_date]]</f>
        <v>2</v>
      </c>
    </row>
    <row r="1688" spans="1:14" x14ac:dyDescent="0.35">
      <c r="A1688" s="2">
        <v>10893</v>
      </c>
      <c r="B1688" s="11">
        <v>29</v>
      </c>
      <c r="C1688" s="5">
        <v>123.79</v>
      </c>
      <c r="D1688" s="8">
        <v>24</v>
      </c>
      <c r="E1688" s="2" t="str">
        <f>_xlfn.XLOOKUP(B1688,products[productID],products[productName],"Not available",0)</f>
        <v>Thüringer Rostbratwurst</v>
      </c>
      <c r="F1688">
        <f>_xlfn.XLOOKUP(B1688,products[productID],products[categoryID],"Not found",0)</f>
        <v>6</v>
      </c>
      <c r="G1688" t="str">
        <f>_xlfn.XLOOKUP(F1688,categories[categoryID],categories[categoryName],"not found",0)</f>
        <v>Meat &amp; Poultry</v>
      </c>
      <c r="H1688" s="4">
        <f>Table8[[#This Row],[Unit_price]]*Table8[[#This Row],[Quantity_sold]]</f>
        <v>2970.96</v>
      </c>
      <c r="I1688" t="str">
        <f>_xlfn.XLOOKUP(Table8[[#This Row],[orderId]],orders[orderID],orders[customerID],"not seen",0)</f>
        <v>KOENE</v>
      </c>
      <c r="J1688">
        <f>_xlfn.XLOOKUP(Table8[[#This Row],[orderId]],orders[orderID],orders[employeeID],"not found",0)</f>
        <v>9</v>
      </c>
      <c r="K1688" t="str">
        <f>_xlfn.XLOOKUP(Table8[[#This Row],[Employee_id]],employees[employeeID],employees[employeeName],"Not found",0)</f>
        <v>Anne Dodsworth</v>
      </c>
      <c r="L1688" s="1">
        <f>_xlfn.XLOOKUP(Table8[[#This Row],[orderId]],orders[orderID],orders[orderDate],"not found",0)</f>
        <v>42053</v>
      </c>
      <c r="M1688" s="1">
        <f>VLOOKUP(Table8[[#This Row],[orderId]],orders[],6,0)</f>
        <v>42055</v>
      </c>
      <c r="N1688">
        <f>Table8[[#This Row],[Shipped date]]-Table8[[#This Row],[order_date]]</f>
        <v>2</v>
      </c>
    </row>
    <row r="1689" spans="1:14" x14ac:dyDescent="0.35">
      <c r="A1689" s="3">
        <v>10893</v>
      </c>
      <c r="B1689" s="12">
        <v>30</v>
      </c>
      <c r="C1689" s="6">
        <v>25.89</v>
      </c>
      <c r="D1689" s="9">
        <v>35</v>
      </c>
      <c r="E1689" s="2" t="str">
        <f>_xlfn.XLOOKUP(B1689,products[productID],products[productName],"Not available",0)</f>
        <v>Nord-Ost Matjeshering</v>
      </c>
      <c r="F1689">
        <f>_xlfn.XLOOKUP(B1689,products[productID],products[categoryID],"Not found",0)</f>
        <v>8</v>
      </c>
      <c r="G1689" t="str">
        <f>_xlfn.XLOOKUP(F1689,categories[categoryID],categories[categoryName],"not found",0)</f>
        <v>Seafood</v>
      </c>
      <c r="H1689" s="4">
        <f>Table8[[#This Row],[Unit_price]]*Table8[[#This Row],[Quantity_sold]]</f>
        <v>906.15</v>
      </c>
      <c r="I1689" t="str">
        <f>_xlfn.XLOOKUP(Table8[[#This Row],[orderId]],orders[orderID],orders[customerID],"not seen",0)</f>
        <v>KOENE</v>
      </c>
      <c r="J1689">
        <f>_xlfn.XLOOKUP(Table8[[#This Row],[orderId]],orders[orderID],orders[employeeID],"not found",0)</f>
        <v>9</v>
      </c>
      <c r="K1689" t="str">
        <f>_xlfn.XLOOKUP(Table8[[#This Row],[Employee_id]],employees[employeeID],employees[employeeName],"Not found",0)</f>
        <v>Anne Dodsworth</v>
      </c>
      <c r="L1689" s="1">
        <f>_xlfn.XLOOKUP(Table8[[#This Row],[orderId]],orders[orderID],orders[orderDate],"not found",0)</f>
        <v>42053</v>
      </c>
      <c r="M1689" s="1">
        <f>VLOOKUP(Table8[[#This Row],[orderId]],orders[],6,0)</f>
        <v>42055</v>
      </c>
      <c r="N1689">
        <f>Table8[[#This Row],[Shipped date]]-Table8[[#This Row],[order_date]]</f>
        <v>2</v>
      </c>
    </row>
    <row r="1690" spans="1:14" x14ac:dyDescent="0.35">
      <c r="A1690" s="2">
        <v>10893</v>
      </c>
      <c r="B1690" s="11">
        <v>36</v>
      </c>
      <c r="C1690" s="5">
        <v>19</v>
      </c>
      <c r="D1690" s="8">
        <v>20</v>
      </c>
      <c r="E1690" s="2" t="str">
        <f>_xlfn.XLOOKUP(B1690,products[productID],products[productName],"Not available",0)</f>
        <v>Inlagd Sill</v>
      </c>
      <c r="F1690">
        <f>_xlfn.XLOOKUP(B1690,products[productID],products[categoryID],"Not found",0)</f>
        <v>8</v>
      </c>
      <c r="G1690" t="str">
        <f>_xlfn.XLOOKUP(F1690,categories[categoryID],categories[categoryName],"not found",0)</f>
        <v>Seafood</v>
      </c>
      <c r="H1690" s="4">
        <f>Table8[[#This Row],[Unit_price]]*Table8[[#This Row],[Quantity_sold]]</f>
        <v>380</v>
      </c>
      <c r="I1690" t="str">
        <f>_xlfn.XLOOKUP(Table8[[#This Row],[orderId]],orders[orderID],orders[customerID],"not seen",0)</f>
        <v>KOENE</v>
      </c>
      <c r="J1690">
        <f>_xlfn.XLOOKUP(Table8[[#This Row],[orderId]],orders[orderID],orders[employeeID],"not found",0)</f>
        <v>9</v>
      </c>
      <c r="K1690" t="str">
        <f>_xlfn.XLOOKUP(Table8[[#This Row],[Employee_id]],employees[employeeID],employees[employeeName],"Not found",0)</f>
        <v>Anne Dodsworth</v>
      </c>
      <c r="L1690" s="1">
        <f>_xlfn.XLOOKUP(Table8[[#This Row],[orderId]],orders[orderID],orders[orderDate],"not found",0)</f>
        <v>42053</v>
      </c>
      <c r="M1690" s="1">
        <f>VLOOKUP(Table8[[#This Row],[orderId]],orders[],6,0)</f>
        <v>42055</v>
      </c>
      <c r="N1690">
        <f>Table8[[#This Row],[Shipped date]]-Table8[[#This Row],[order_date]]</f>
        <v>2</v>
      </c>
    </row>
    <row r="1691" spans="1:14" x14ac:dyDescent="0.35">
      <c r="A1691" s="3">
        <v>10894</v>
      </c>
      <c r="B1691" s="12">
        <v>13</v>
      </c>
      <c r="C1691" s="6">
        <v>6</v>
      </c>
      <c r="D1691" s="9">
        <v>28</v>
      </c>
      <c r="E1691" s="2" t="str">
        <f>_xlfn.XLOOKUP(B1691,products[productID],products[productName],"Not available",0)</f>
        <v>Konbu</v>
      </c>
      <c r="F1691">
        <f>_xlfn.XLOOKUP(B1691,products[productID],products[categoryID],"Not found",0)</f>
        <v>8</v>
      </c>
      <c r="G1691" t="str">
        <f>_xlfn.XLOOKUP(F1691,categories[categoryID],categories[categoryName],"not found",0)</f>
        <v>Seafood</v>
      </c>
      <c r="H1691" s="4">
        <f>Table8[[#This Row],[Unit_price]]*Table8[[#This Row],[Quantity_sold]]</f>
        <v>168</v>
      </c>
      <c r="I1691" t="str">
        <f>_xlfn.XLOOKUP(Table8[[#This Row],[orderId]],orders[orderID],orders[customerID],"not seen",0)</f>
        <v>SAVEA</v>
      </c>
      <c r="J1691">
        <f>_xlfn.XLOOKUP(Table8[[#This Row],[orderId]],orders[orderID],orders[employeeID],"not found",0)</f>
        <v>1</v>
      </c>
      <c r="K1691" t="str">
        <f>_xlfn.XLOOKUP(Table8[[#This Row],[Employee_id]],employees[employeeID],employees[employeeName],"Not found",0)</f>
        <v>Nancy Davolio</v>
      </c>
      <c r="L1691" s="1">
        <f>_xlfn.XLOOKUP(Table8[[#This Row],[orderId]],orders[orderID],orders[orderDate],"not found",0)</f>
        <v>42053</v>
      </c>
      <c r="M1691" s="1">
        <f>VLOOKUP(Table8[[#This Row],[orderId]],orders[],6,0)</f>
        <v>42055</v>
      </c>
      <c r="N1691">
        <f>Table8[[#This Row],[Shipped date]]-Table8[[#This Row],[order_date]]</f>
        <v>2</v>
      </c>
    </row>
    <row r="1692" spans="1:14" x14ac:dyDescent="0.35">
      <c r="A1692" s="2">
        <v>10894</v>
      </c>
      <c r="B1692" s="11">
        <v>69</v>
      </c>
      <c r="C1692" s="5">
        <v>36</v>
      </c>
      <c r="D1692" s="8">
        <v>50</v>
      </c>
      <c r="E1692" s="2" t="str">
        <f>_xlfn.XLOOKUP(B1692,products[productID],products[productName],"Not available",0)</f>
        <v>Gudbrandsdalsost</v>
      </c>
      <c r="F1692">
        <f>_xlfn.XLOOKUP(B1692,products[productID],products[categoryID],"Not found",0)</f>
        <v>4</v>
      </c>
      <c r="G1692" t="str">
        <f>_xlfn.XLOOKUP(F1692,categories[categoryID],categories[categoryName],"not found",0)</f>
        <v>Dairy Products</v>
      </c>
      <c r="H1692" s="4">
        <f>Table8[[#This Row],[Unit_price]]*Table8[[#This Row],[Quantity_sold]]</f>
        <v>1800</v>
      </c>
      <c r="I1692" t="str">
        <f>_xlfn.XLOOKUP(Table8[[#This Row],[orderId]],orders[orderID],orders[customerID],"not seen",0)</f>
        <v>SAVEA</v>
      </c>
      <c r="J1692">
        <f>_xlfn.XLOOKUP(Table8[[#This Row],[orderId]],orders[orderID],orders[employeeID],"not found",0)</f>
        <v>1</v>
      </c>
      <c r="K1692" t="str">
        <f>_xlfn.XLOOKUP(Table8[[#This Row],[Employee_id]],employees[employeeID],employees[employeeName],"Not found",0)</f>
        <v>Nancy Davolio</v>
      </c>
      <c r="L1692" s="1">
        <f>_xlfn.XLOOKUP(Table8[[#This Row],[orderId]],orders[orderID],orders[orderDate],"not found",0)</f>
        <v>42053</v>
      </c>
      <c r="M1692" s="1">
        <f>VLOOKUP(Table8[[#This Row],[orderId]],orders[],6,0)</f>
        <v>42055</v>
      </c>
      <c r="N1692">
        <f>Table8[[#This Row],[Shipped date]]-Table8[[#This Row],[order_date]]</f>
        <v>2</v>
      </c>
    </row>
    <row r="1693" spans="1:14" x14ac:dyDescent="0.35">
      <c r="A1693" s="3">
        <v>10894</v>
      </c>
      <c r="B1693" s="12">
        <v>75</v>
      </c>
      <c r="C1693" s="6">
        <v>7.75</v>
      </c>
      <c r="D1693" s="9">
        <v>120</v>
      </c>
      <c r="E1693" s="2" t="str">
        <f>_xlfn.XLOOKUP(B1693,products[productID],products[productName],"Not available",0)</f>
        <v>Rhönbräu Klosterbier</v>
      </c>
      <c r="F1693">
        <f>_xlfn.XLOOKUP(B1693,products[productID],products[categoryID],"Not found",0)</f>
        <v>1</v>
      </c>
      <c r="G1693" t="str">
        <f>_xlfn.XLOOKUP(F1693,categories[categoryID],categories[categoryName],"not found",0)</f>
        <v>Beverages</v>
      </c>
      <c r="H1693" s="4">
        <f>Table8[[#This Row],[Unit_price]]*Table8[[#This Row],[Quantity_sold]]</f>
        <v>930</v>
      </c>
      <c r="I1693" t="str">
        <f>_xlfn.XLOOKUP(Table8[[#This Row],[orderId]],orders[orderID],orders[customerID],"not seen",0)</f>
        <v>SAVEA</v>
      </c>
      <c r="J1693">
        <f>_xlfn.XLOOKUP(Table8[[#This Row],[orderId]],orders[orderID],orders[employeeID],"not found",0)</f>
        <v>1</v>
      </c>
      <c r="K1693" t="str">
        <f>_xlfn.XLOOKUP(Table8[[#This Row],[Employee_id]],employees[employeeID],employees[employeeName],"Not found",0)</f>
        <v>Nancy Davolio</v>
      </c>
      <c r="L1693" s="1">
        <f>_xlfn.XLOOKUP(Table8[[#This Row],[orderId]],orders[orderID],orders[orderDate],"not found",0)</f>
        <v>42053</v>
      </c>
      <c r="M1693" s="1">
        <f>VLOOKUP(Table8[[#This Row],[orderId]],orders[],6,0)</f>
        <v>42055</v>
      </c>
      <c r="N1693">
        <f>Table8[[#This Row],[Shipped date]]-Table8[[#This Row],[order_date]]</f>
        <v>2</v>
      </c>
    </row>
    <row r="1694" spans="1:14" x14ac:dyDescent="0.35">
      <c r="A1694" s="2">
        <v>10895</v>
      </c>
      <c r="B1694" s="11">
        <v>24</v>
      </c>
      <c r="C1694" s="5">
        <v>4.5</v>
      </c>
      <c r="D1694" s="8">
        <v>110</v>
      </c>
      <c r="E1694" s="2" t="str">
        <f>_xlfn.XLOOKUP(B1694,products[productID],products[productName],"Not available",0)</f>
        <v>Guarana Fantastica</v>
      </c>
      <c r="F1694">
        <f>_xlfn.XLOOKUP(B1694,products[productID],products[categoryID],"Not found",0)</f>
        <v>1</v>
      </c>
      <c r="G1694" t="str">
        <f>_xlfn.XLOOKUP(F1694,categories[categoryID],categories[categoryName],"not found",0)</f>
        <v>Beverages</v>
      </c>
      <c r="H1694" s="4">
        <f>Table8[[#This Row],[Unit_price]]*Table8[[#This Row],[Quantity_sold]]</f>
        <v>495</v>
      </c>
      <c r="I1694" t="str">
        <f>_xlfn.XLOOKUP(Table8[[#This Row],[orderId]],orders[orderID],orders[customerID],"not seen",0)</f>
        <v>ERNSH</v>
      </c>
      <c r="J1694">
        <f>_xlfn.XLOOKUP(Table8[[#This Row],[orderId]],orders[orderID],orders[employeeID],"not found",0)</f>
        <v>3</v>
      </c>
      <c r="K1694" t="str">
        <f>_xlfn.XLOOKUP(Table8[[#This Row],[Employee_id]],employees[employeeID],employees[employeeName],"Not found",0)</f>
        <v>Janet Leverling</v>
      </c>
      <c r="L1694" s="1">
        <f>_xlfn.XLOOKUP(Table8[[#This Row],[orderId]],orders[orderID],orders[orderDate],"not found",0)</f>
        <v>42053</v>
      </c>
      <c r="M1694" s="1">
        <f>VLOOKUP(Table8[[#This Row],[orderId]],orders[],6,0)</f>
        <v>42058</v>
      </c>
      <c r="N1694">
        <f>Table8[[#This Row],[Shipped date]]-Table8[[#This Row],[order_date]]</f>
        <v>5</v>
      </c>
    </row>
    <row r="1695" spans="1:14" x14ac:dyDescent="0.35">
      <c r="A1695" s="3">
        <v>10895</v>
      </c>
      <c r="B1695" s="12">
        <v>39</v>
      </c>
      <c r="C1695" s="6">
        <v>18</v>
      </c>
      <c r="D1695" s="9">
        <v>45</v>
      </c>
      <c r="E1695" s="2" t="str">
        <f>_xlfn.XLOOKUP(B1695,products[productID],products[productName],"Not available",0)</f>
        <v>Chartreuse verte</v>
      </c>
      <c r="F1695">
        <f>_xlfn.XLOOKUP(B1695,products[productID],products[categoryID],"Not found",0)</f>
        <v>1</v>
      </c>
      <c r="G1695" t="str">
        <f>_xlfn.XLOOKUP(F1695,categories[categoryID],categories[categoryName],"not found",0)</f>
        <v>Beverages</v>
      </c>
      <c r="H1695" s="4">
        <f>Table8[[#This Row],[Unit_price]]*Table8[[#This Row],[Quantity_sold]]</f>
        <v>810</v>
      </c>
      <c r="I1695" t="str">
        <f>_xlfn.XLOOKUP(Table8[[#This Row],[orderId]],orders[orderID],orders[customerID],"not seen",0)</f>
        <v>ERNSH</v>
      </c>
      <c r="J1695">
        <f>_xlfn.XLOOKUP(Table8[[#This Row],[orderId]],orders[orderID],orders[employeeID],"not found",0)</f>
        <v>3</v>
      </c>
      <c r="K1695" t="str">
        <f>_xlfn.XLOOKUP(Table8[[#This Row],[Employee_id]],employees[employeeID],employees[employeeName],"Not found",0)</f>
        <v>Janet Leverling</v>
      </c>
      <c r="L1695" s="1">
        <f>_xlfn.XLOOKUP(Table8[[#This Row],[orderId]],orders[orderID],orders[orderDate],"not found",0)</f>
        <v>42053</v>
      </c>
      <c r="M1695" s="1">
        <f>VLOOKUP(Table8[[#This Row],[orderId]],orders[],6,0)</f>
        <v>42058</v>
      </c>
      <c r="N1695">
        <f>Table8[[#This Row],[Shipped date]]-Table8[[#This Row],[order_date]]</f>
        <v>5</v>
      </c>
    </row>
    <row r="1696" spans="1:14" x14ac:dyDescent="0.35">
      <c r="A1696" s="2">
        <v>10895</v>
      </c>
      <c r="B1696" s="11">
        <v>40</v>
      </c>
      <c r="C1696" s="5">
        <v>18.399999999999999</v>
      </c>
      <c r="D1696" s="8">
        <v>91</v>
      </c>
      <c r="E1696" s="2" t="str">
        <f>_xlfn.XLOOKUP(B1696,products[productID],products[productName],"Not available",0)</f>
        <v>Boston Crab Meat</v>
      </c>
      <c r="F1696">
        <f>_xlfn.XLOOKUP(B1696,products[productID],products[categoryID],"Not found",0)</f>
        <v>8</v>
      </c>
      <c r="G1696" t="str">
        <f>_xlfn.XLOOKUP(F1696,categories[categoryID],categories[categoryName],"not found",0)</f>
        <v>Seafood</v>
      </c>
      <c r="H1696" s="4">
        <f>Table8[[#This Row],[Unit_price]]*Table8[[#This Row],[Quantity_sold]]</f>
        <v>1674.3999999999999</v>
      </c>
      <c r="I1696" t="str">
        <f>_xlfn.XLOOKUP(Table8[[#This Row],[orderId]],orders[orderID],orders[customerID],"not seen",0)</f>
        <v>ERNSH</v>
      </c>
      <c r="J1696">
        <f>_xlfn.XLOOKUP(Table8[[#This Row],[orderId]],orders[orderID],orders[employeeID],"not found",0)</f>
        <v>3</v>
      </c>
      <c r="K1696" t="str">
        <f>_xlfn.XLOOKUP(Table8[[#This Row],[Employee_id]],employees[employeeID],employees[employeeName],"Not found",0)</f>
        <v>Janet Leverling</v>
      </c>
      <c r="L1696" s="1">
        <f>_xlfn.XLOOKUP(Table8[[#This Row],[orderId]],orders[orderID],orders[orderDate],"not found",0)</f>
        <v>42053</v>
      </c>
      <c r="M1696" s="1">
        <f>VLOOKUP(Table8[[#This Row],[orderId]],orders[],6,0)</f>
        <v>42058</v>
      </c>
      <c r="N1696">
        <f>Table8[[#This Row],[Shipped date]]-Table8[[#This Row],[order_date]]</f>
        <v>5</v>
      </c>
    </row>
    <row r="1697" spans="1:14" x14ac:dyDescent="0.35">
      <c r="A1697" s="3">
        <v>10895</v>
      </c>
      <c r="B1697" s="12">
        <v>60</v>
      </c>
      <c r="C1697" s="6">
        <v>34</v>
      </c>
      <c r="D1697" s="9">
        <v>100</v>
      </c>
      <c r="E1697" s="2" t="str">
        <f>_xlfn.XLOOKUP(B1697,products[productID],products[productName],"Not available",0)</f>
        <v>Camembert Pierrot</v>
      </c>
      <c r="F1697">
        <f>_xlfn.XLOOKUP(B1697,products[productID],products[categoryID],"Not found",0)</f>
        <v>4</v>
      </c>
      <c r="G1697" t="str">
        <f>_xlfn.XLOOKUP(F1697,categories[categoryID],categories[categoryName],"not found",0)</f>
        <v>Dairy Products</v>
      </c>
      <c r="H1697" s="4">
        <f>Table8[[#This Row],[Unit_price]]*Table8[[#This Row],[Quantity_sold]]</f>
        <v>3400</v>
      </c>
      <c r="I1697" t="str">
        <f>_xlfn.XLOOKUP(Table8[[#This Row],[orderId]],orders[orderID],orders[customerID],"not seen",0)</f>
        <v>ERNSH</v>
      </c>
      <c r="J1697">
        <f>_xlfn.XLOOKUP(Table8[[#This Row],[orderId]],orders[orderID],orders[employeeID],"not found",0)</f>
        <v>3</v>
      </c>
      <c r="K1697" t="str">
        <f>_xlfn.XLOOKUP(Table8[[#This Row],[Employee_id]],employees[employeeID],employees[employeeName],"Not found",0)</f>
        <v>Janet Leverling</v>
      </c>
      <c r="L1697" s="1">
        <f>_xlfn.XLOOKUP(Table8[[#This Row],[orderId]],orders[orderID],orders[orderDate],"not found",0)</f>
        <v>42053</v>
      </c>
      <c r="M1697" s="1">
        <f>VLOOKUP(Table8[[#This Row],[orderId]],orders[],6,0)</f>
        <v>42058</v>
      </c>
      <c r="N1697">
        <f>Table8[[#This Row],[Shipped date]]-Table8[[#This Row],[order_date]]</f>
        <v>5</v>
      </c>
    </row>
    <row r="1698" spans="1:14" x14ac:dyDescent="0.35">
      <c r="A1698" s="2">
        <v>10896</v>
      </c>
      <c r="B1698" s="11">
        <v>45</v>
      </c>
      <c r="C1698" s="5">
        <v>9.5</v>
      </c>
      <c r="D1698" s="8">
        <v>15</v>
      </c>
      <c r="E1698" s="2" t="str">
        <f>_xlfn.XLOOKUP(B1698,products[productID],products[productName],"Not available",0)</f>
        <v>Rogede sild</v>
      </c>
      <c r="F1698">
        <f>_xlfn.XLOOKUP(B1698,products[productID],products[categoryID],"Not found",0)</f>
        <v>8</v>
      </c>
      <c r="G1698" t="str">
        <f>_xlfn.XLOOKUP(F1698,categories[categoryID],categories[categoryName],"not found",0)</f>
        <v>Seafood</v>
      </c>
      <c r="H1698" s="4">
        <f>Table8[[#This Row],[Unit_price]]*Table8[[#This Row],[Quantity_sold]]</f>
        <v>142.5</v>
      </c>
      <c r="I1698" t="str">
        <f>_xlfn.XLOOKUP(Table8[[#This Row],[orderId]],orders[orderID],orders[customerID],"not seen",0)</f>
        <v>MAISD</v>
      </c>
      <c r="J1698">
        <f>_xlfn.XLOOKUP(Table8[[#This Row],[orderId]],orders[orderID],orders[employeeID],"not found",0)</f>
        <v>7</v>
      </c>
      <c r="K1698" t="str">
        <f>_xlfn.XLOOKUP(Table8[[#This Row],[Employee_id]],employees[employeeID],employees[employeeName],"Not found",0)</f>
        <v>Robert King</v>
      </c>
      <c r="L1698" s="1">
        <f>_xlfn.XLOOKUP(Table8[[#This Row],[orderId]],orders[orderID],orders[orderDate],"not found",0)</f>
        <v>42054</v>
      </c>
      <c r="M1698" s="1">
        <f>VLOOKUP(Table8[[#This Row],[orderId]],orders[],6,0)</f>
        <v>42062</v>
      </c>
      <c r="N1698">
        <f>Table8[[#This Row],[Shipped date]]-Table8[[#This Row],[order_date]]</f>
        <v>8</v>
      </c>
    </row>
    <row r="1699" spans="1:14" x14ac:dyDescent="0.35">
      <c r="A1699" s="3">
        <v>10896</v>
      </c>
      <c r="B1699" s="12">
        <v>56</v>
      </c>
      <c r="C1699" s="6">
        <v>38</v>
      </c>
      <c r="D1699" s="9">
        <v>16</v>
      </c>
      <c r="E1699" s="2" t="str">
        <f>_xlfn.XLOOKUP(B1699,products[productID],products[productName],"Not available",0)</f>
        <v>Gnocchi di nonna Alice</v>
      </c>
      <c r="F1699">
        <f>_xlfn.XLOOKUP(B1699,products[productID],products[categoryID],"Not found",0)</f>
        <v>5</v>
      </c>
      <c r="G1699" t="str">
        <f>_xlfn.XLOOKUP(F1699,categories[categoryID],categories[categoryName],"not found",0)</f>
        <v>Grains &amp; Cereals</v>
      </c>
      <c r="H1699" s="4">
        <f>Table8[[#This Row],[Unit_price]]*Table8[[#This Row],[Quantity_sold]]</f>
        <v>608</v>
      </c>
      <c r="I1699" t="str">
        <f>_xlfn.XLOOKUP(Table8[[#This Row],[orderId]],orders[orderID],orders[customerID],"not seen",0)</f>
        <v>MAISD</v>
      </c>
      <c r="J1699">
        <f>_xlfn.XLOOKUP(Table8[[#This Row],[orderId]],orders[orderID],orders[employeeID],"not found",0)</f>
        <v>7</v>
      </c>
      <c r="K1699" t="str">
        <f>_xlfn.XLOOKUP(Table8[[#This Row],[Employee_id]],employees[employeeID],employees[employeeName],"Not found",0)</f>
        <v>Robert King</v>
      </c>
      <c r="L1699" s="1">
        <f>_xlfn.XLOOKUP(Table8[[#This Row],[orderId]],orders[orderID],orders[orderDate],"not found",0)</f>
        <v>42054</v>
      </c>
      <c r="M1699" s="1">
        <f>VLOOKUP(Table8[[#This Row],[orderId]],orders[],6,0)</f>
        <v>42062</v>
      </c>
      <c r="N1699">
        <f>Table8[[#This Row],[Shipped date]]-Table8[[#This Row],[order_date]]</f>
        <v>8</v>
      </c>
    </row>
    <row r="1700" spans="1:14" x14ac:dyDescent="0.35">
      <c r="A1700" s="2">
        <v>10897</v>
      </c>
      <c r="B1700" s="11">
        <v>29</v>
      </c>
      <c r="C1700" s="5">
        <v>123.79</v>
      </c>
      <c r="D1700" s="8">
        <v>80</v>
      </c>
      <c r="E1700" s="2" t="str">
        <f>_xlfn.XLOOKUP(B1700,products[productID],products[productName],"Not available",0)</f>
        <v>Thüringer Rostbratwurst</v>
      </c>
      <c r="F1700">
        <f>_xlfn.XLOOKUP(B1700,products[productID],products[categoryID],"Not found",0)</f>
        <v>6</v>
      </c>
      <c r="G1700" t="str">
        <f>_xlfn.XLOOKUP(F1700,categories[categoryID],categories[categoryName],"not found",0)</f>
        <v>Meat &amp; Poultry</v>
      </c>
      <c r="H1700" s="4">
        <f>Table8[[#This Row],[Unit_price]]*Table8[[#This Row],[Quantity_sold]]</f>
        <v>9903.2000000000007</v>
      </c>
      <c r="I1700" t="str">
        <f>_xlfn.XLOOKUP(Table8[[#This Row],[orderId]],orders[orderID],orders[customerID],"not seen",0)</f>
        <v>HUNGO</v>
      </c>
      <c r="J1700">
        <f>_xlfn.XLOOKUP(Table8[[#This Row],[orderId]],orders[orderID],orders[employeeID],"not found",0)</f>
        <v>3</v>
      </c>
      <c r="K1700" t="str">
        <f>_xlfn.XLOOKUP(Table8[[#This Row],[Employee_id]],employees[employeeID],employees[employeeName],"Not found",0)</f>
        <v>Janet Leverling</v>
      </c>
      <c r="L1700" s="1">
        <f>_xlfn.XLOOKUP(Table8[[#This Row],[orderId]],orders[orderID],orders[orderDate],"not found",0)</f>
        <v>42054</v>
      </c>
      <c r="M1700" s="1">
        <f>VLOOKUP(Table8[[#This Row],[orderId]],orders[],6,0)</f>
        <v>42060</v>
      </c>
      <c r="N1700">
        <f>Table8[[#This Row],[Shipped date]]-Table8[[#This Row],[order_date]]</f>
        <v>6</v>
      </c>
    </row>
    <row r="1701" spans="1:14" x14ac:dyDescent="0.35">
      <c r="A1701" s="3">
        <v>10897</v>
      </c>
      <c r="B1701" s="12">
        <v>30</v>
      </c>
      <c r="C1701" s="6">
        <v>25.89</v>
      </c>
      <c r="D1701" s="9">
        <v>36</v>
      </c>
      <c r="E1701" s="2" t="str">
        <f>_xlfn.XLOOKUP(B1701,products[productID],products[productName],"Not available",0)</f>
        <v>Nord-Ost Matjeshering</v>
      </c>
      <c r="F1701">
        <f>_xlfn.XLOOKUP(B1701,products[productID],products[categoryID],"Not found",0)</f>
        <v>8</v>
      </c>
      <c r="G1701" t="str">
        <f>_xlfn.XLOOKUP(F1701,categories[categoryID],categories[categoryName],"not found",0)</f>
        <v>Seafood</v>
      </c>
      <c r="H1701" s="4">
        <f>Table8[[#This Row],[Unit_price]]*Table8[[#This Row],[Quantity_sold]]</f>
        <v>932.04</v>
      </c>
      <c r="I1701" t="str">
        <f>_xlfn.XLOOKUP(Table8[[#This Row],[orderId]],orders[orderID],orders[customerID],"not seen",0)</f>
        <v>HUNGO</v>
      </c>
      <c r="J1701">
        <f>_xlfn.XLOOKUP(Table8[[#This Row],[orderId]],orders[orderID],orders[employeeID],"not found",0)</f>
        <v>3</v>
      </c>
      <c r="K1701" t="str">
        <f>_xlfn.XLOOKUP(Table8[[#This Row],[Employee_id]],employees[employeeID],employees[employeeName],"Not found",0)</f>
        <v>Janet Leverling</v>
      </c>
      <c r="L1701" s="1">
        <f>_xlfn.XLOOKUP(Table8[[#This Row],[orderId]],orders[orderID],orders[orderDate],"not found",0)</f>
        <v>42054</v>
      </c>
      <c r="M1701" s="1">
        <f>VLOOKUP(Table8[[#This Row],[orderId]],orders[],6,0)</f>
        <v>42060</v>
      </c>
      <c r="N1701">
        <f>Table8[[#This Row],[Shipped date]]-Table8[[#This Row],[order_date]]</f>
        <v>6</v>
      </c>
    </row>
    <row r="1702" spans="1:14" x14ac:dyDescent="0.35">
      <c r="A1702" s="2">
        <v>10898</v>
      </c>
      <c r="B1702" s="11">
        <v>13</v>
      </c>
      <c r="C1702" s="5">
        <v>6</v>
      </c>
      <c r="D1702" s="8">
        <v>5</v>
      </c>
      <c r="E1702" s="2" t="str">
        <f>_xlfn.XLOOKUP(B1702,products[productID],products[productName],"Not available",0)</f>
        <v>Konbu</v>
      </c>
      <c r="F1702">
        <f>_xlfn.XLOOKUP(B1702,products[productID],products[categoryID],"Not found",0)</f>
        <v>8</v>
      </c>
      <c r="G1702" t="str">
        <f>_xlfn.XLOOKUP(F1702,categories[categoryID],categories[categoryName],"not found",0)</f>
        <v>Seafood</v>
      </c>
      <c r="H1702" s="4">
        <f>Table8[[#This Row],[Unit_price]]*Table8[[#This Row],[Quantity_sold]]</f>
        <v>30</v>
      </c>
      <c r="I1702" t="str">
        <f>_xlfn.XLOOKUP(Table8[[#This Row],[orderId]],orders[orderID],orders[customerID],"not seen",0)</f>
        <v>OCEAN</v>
      </c>
      <c r="J1702">
        <f>_xlfn.XLOOKUP(Table8[[#This Row],[orderId]],orders[orderID],orders[employeeID],"not found",0)</f>
        <v>4</v>
      </c>
      <c r="K1702" t="str">
        <f>_xlfn.XLOOKUP(Table8[[#This Row],[Employee_id]],employees[employeeID],employees[employeeName],"Not found",0)</f>
        <v>Margaret Peacock</v>
      </c>
      <c r="L1702" s="1">
        <f>_xlfn.XLOOKUP(Table8[[#This Row],[orderId]],orders[orderID],orders[orderDate],"not found",0)</f>
        <v>42055</v>
      </c>
      <c r="M1702" s="1">
        <f>VLOOKUP(Table8[[#This Row],[orderId]],orders[],6,0)</f>
        <v>42069</v>
      </c>
      <c r="N1702">
        <f>Table8[[#This Row],[Shipped date]]-Table8[[#This Row],[order_date]]</f>
        <v>14</v>
      </c>
    </row>
    <row r="1703" spans="1:14" x14ac:dyDescent="0.35">
      <c r="A1703" s="3">
        <v>10899</v>
      </c>
      <c r="B1703" s="12">
        <v>39</v>
      </c>
      <c r="C1703" s="6">
        <v>18</v>
      </c>
      <c r="D1703" s="9">
        <v>8</v>
      </c>
      <c r="E1703" s="2" t="str">
        <f>_xlfn.XLOOKUP(B1703,products[productID],products[productName],"Not available",0)</f>
        <v>Chartreuse verte</v>
      </c>
      <c r="F1703">
        <f>_xlfn.XLOOKUP(B1703,products[productID],products[categoryID],"Not found",0)</f>
        <v>1</v>
      </c>
      <c r="G1703" t="str">
        <f>_xlfn.XLOOKUP(F1703,categories[categoryID],categories[categoryName],"not found",0)</f>
        <v>Beverages</v>
      </c>
      <c r="H1703" s="4">
        <f>Table8[[#This Row],[Unit_price]]*Table8[[#This Row],[Quantity_sold]]</f>
        <v>144</v>
      </c>
      <c r="I1703" t="str">
        <f>_xlfn.XLOOKUP(Table8[[#This Row],[orderId]],orders[orderID],orders[customerID],"not seen",0)</f>
        <v>LILAS</v>
      </c>
      <c r="J1703">
        <f>_xlfn.XLOOKUP(Table8[[#This Row],[orderId]],orders[orderID],orders[employeeID],"not found",0)</f>
        <v>5</v>
      </c>
      <c r="K1703" t="str">
        <f>_xlfn.XLOOKUP(Table8[[#This Row],[Employee_id]],employees[employeeID],employees[employeeName],"Not found",0)</f>
        <v>Steven Buchanan</v>
      </c>
      <c r="L1703" s="1">
        <f>_xlfn.XLOOKUP(Table8[[#This Row],[orderId]],orders[orderID],orders[orderDate],"not found",0)</f>
        <v>42055</v>
      </c>
      <c r="M1703" s="1">
        <f>VLOOKUP(Table8[[#This Row],[orderId]],orders[],6,0)</f>
        <v>42061</v>
      </c>
      <c r="N1703">
        <f>Table8[[#This Row],[Shipped date]]-Table8[[#This Row],[order_date]]</f>
        <v>6</v>
      </c>
    </row>
    <row r="1704" spans="1:14" x14ac:dyDescent="0.35">
      <c r="A1704" s="2">
        <v>10900</v>
      </c>
      <c r="B1704" s="11">
        <v>70</v>
      </c>
      <c r="C1704" s="5">
        <v>15</v>
      </c>
      <c r="D1704" s="8">
        <v>3</v>
      </c>
      <c r="E1704" s="2" t="str">
        <f>_xlfn.XLOOKUP(B1704,products[productID],products[productName],"Not available",0)</f>
        <v>Outback Lager</v>
      </c>
      <c r="F1704">
        <f>_xlfn.XLOOKUP(B1704,products[productID],products[categoryID],"Not found",0)</f>
        <v>1</v>
      </c>
      <c r="G1704" t="str">
        <f>_xlfn.XLOOKUP(F1704,categories[categoryID],categories[categoryName],"not found",0)</f>
        <v>Beverages</v>
      </c>
      <c r="H1704" s="4">
        <f>Table8[[#This Row],[Unit_price]]*Table8[[#This Row],[Quantity_sold]]</f>
        <v>45</v>
      </c>
      <c r="I1704" t="str">
        <f>_xlfn.XLOOKUP(Table8[[#This Row],[orderId]],orders[orderID],orders[customerID],"not seen",0)</f>
        <v>WELLI</v>
      </c>
      <c r="J1704">
        <f>_xlfn.XLOOKUP(Table8[[#This Row],[orderId]],orders[orderID],orders[employeeID],"not found",0)</f>
        <v>1</v>
      </c>
      <c r="K1704" t="str">
        <f>_xlfn.XLOOKUP(Table8[[#This Row],[Employee_id]],employees[employeeID],employees[employeeName],"Not found",0)</f>
        <v>Nancy Davolio</v>
      </c>
      <c r="L1704" s="1">
        <f>_xlfn.XLOOKUP(Table8[[#This Row],[orderId]],orders[orderID],orders[orderDate],"not found",0)</f>
        <v>42055</v>
      </c>
      <c r="M1704" s="1">
        <f>VLOOKUP(Table8[[#This Row],[orderId]],orders[],6,0)</f>
        <v>42067</v>
      </c>
      <c r="N1704">
        <f>Table8[[#This Row],[Shipped date]]-Table8[[#This Row],[order_date]]</f>
        <v>12</v>
      </c>
    </row>
    <row r="1705" spans="1:14" x14ac:dyDescent="0.35">
      <c r="A1705" s="3">
        <v>10901</v>
      </c>
      <c r="B1705" s="12">
        <v>41</v>
      </c>
      <c r="C1705" s="6">
        <v>9.65</v>
      </c>
      <c r="D1705" s="9">
        <v>30</v>
      </c>
      <c r="E1705" s="2" t="str">
        <f>_xlfn.XLOOKUP(B1705,products[productID],products[productName],"Not available",0)</f>
        <v>Jack's New England Clam Chowder</v>
      </c>
      <c r="F1705">
        <f>_xlfn.XLOOKUP(B1705,products[productID],products[categoryID],"Not found",0)</f>
        <v>8</v>
      </c>
      <c r="G1705" t="str">
        <f>_xlfn.XLOOKUP(F1705,categories[categoryID],categories[categoryName],"not found",0)</f>
        <v>Seafood</v>
      </c>
      <c r="H1705" s="4">
        <f>Table8[[#This Row],[Unit_price]]*Table8[[#This Row],[Quantity_sold]]</f>
        <v>289.5</v>
      </c>
      <c r="I1705" t="str">
        <f>_xlfn.XLOOKUP(Table8[[#This Row],[orderId]],orders[orderID],orders[customerID],"not seen",0)</f>
        <v>HILAA</v>
      </c>
      <c r="J1705">
        <f>_xlfn.XLOOKUP(Table8[[#This Row],[orderId]],orders[orderID],orders[employeeID],"not found",0)</f>
        <v>4</v>
      </c>
      <c r="K1705" t="str">
        <f>_xlfn.XLOOKUP(Table8[[#This Row],[Employee_id]],employees[employeeID],employees[employeeName],"Not found",0)</f>
        <v>Margaret Peacock</v>
      </c>
      <c r="L1705" s="1">
        <f>_xlfn.XLOOKUP(Table8[[#This Row],[orderId]],orders[orderID],orders[orderDate],"not found",0)</f>
        <v>42058</v>
      </c>
      <c r="M1705" s="1">
        <f>VLOOKUP(Table8[[#This Row],[orderId]],orders[],6,0)</f>
        <v>42061</v>
      </c>
      <c r="N1705">
        <f>Table8[[#This Row],[Shipped date]]-Table8[[#This Row],[order_date]]</f>
        <v>3</v>
      </c>
    </row>
    <row r="1706" spans="1:14" x14ac:dyDescent="0.35">
      <c r="A1706" s="2">
        <v>10901</v>
      </c>
      <c r="B1706" s="11">
        <v>71</v>
      </c>
      <c r="C1706" s="5">
        <v>21.5</v>
      </c>
      <c r="D1706" s="8">
        <v>30</v>
      </c>
      <c r="E1706" s="2" t="str">
        <f>_xlfn.XLOOKUP(B1706,products[productID],products[productName],"Not available",0)</f>
        <v>Flotemysost</v>
      </c>
      <c r="F1706">
        <f>_xlfn.XLOOKUP(B1706,products[productID],products[categoryID],"Not found",0)</f>
        <v>4</v>
      </c>
      <c r="G1706" t="str">
        <f>_xlfn.XLOOKUP(F1706,categories[categoryID],categories[categoryName],"not found",0)</f>
        <v>Dairy Products</v>
      </c>
      <c r="H1706" s="4">
        <f>Table8[[#This Row],[Unit_price]]*Table8[[#This Row],[Quantity_sold]]</f>
        <v>645</v>
      </c>
      <c r="I1706" t="str">
        <f>_xlfn.XLOOKUP(Table8[[#This Row],[orderId]],orders[orderID],orders[customerID],"not seen",0)</f>
        <v>HILAA</v>
      </c>
      <c r="J1706">
        <f>_xlfn.XLOOKUP(Table8[[#This Row],[orderId]],orders[orderID],orders[employeeID],"not found",0)</f>
        <v>4</v>
      </c>
      <c r="K1706" t="str">
        <f>_xlfn.XLOOKUP(Table8[[#This Row],[Employee_id]],employees[employeeID],employees[employeeName],"Not found",0)</f>
        <v>Margaret Peacock</v>
      </c>
      <c r="L1706" s="1">
        <f>_xlfn.XLOOKUP(Table8[[#This Row],[orderId]],orders[orderID],orders[orderDate],"not found",0)</f>
        <v>42058</v>
      </c>
      <c r="M1706" s="1">
        <f>VLOOKUP(Table8[[#This Row],[orderId]],orders[],6,0)</f>
        <v>42061</v>
      </c>
      <c r="N1706">
        <f>Table8[[#This Row],[Shipped date]]-Table8[[#This Row],[order_date]]</f>
        <v>3</v>
      </c>
    </row>
    <row r="1707" spans="1:14" x14ac:dyDescent="0.35">
      <c r="A1707" s="3">
        <v>10902</v>
      </c>
      <c r="B1707" s="12">
        <v>55</v>
      </c>
      <c r="C1707" s="6">
        <v>24</v>
      </c>
      <c r="D1707" s="9">
        <v>30</v>
      </c>
      <c r="E1707" s="2" t="str">
        <f>_xlfn.XLOOKUP(B1707,products[productID],products[productName],"Not available",0)</f>
        <v>Pâté chinois</v>
      </c>
      <c r="F1707">
        <f>_xlfn.XLOOKUP(B1707,products[productID],products[categoryID],"Not found",0)</f>
        <v>6</v>
      </c>
      <c r="G1707" t="str">
        <f>_xlfn.XLOOKUP(F1707,categories[categoryID],categories[categoryName],"not found",0)</f>
        <v>Meat &amp; Poultry</v>
      </c>
      <c r="H1707" s="4">
        <f>Table8[[#This Row],[Unit_price]]*Table8[[#This Row],[Quantity_sold]]</f>
        <v>720</v>
      </c>
      <c r="I1707" t="str">
        <f>_xlfn.XLOOKUP(Table8[[#This Row],[orderId]],orders[orderID],orders[customerID],"not seen",0)</f>
        <v>FOLKO</v>
      </c>
      <c r="J1707">
        <f>_xlfn.XLOOKUP(Table8[[#This Row],[orderId]],orders[orderID],orders[employeeID],"not found",0)</f>
        <v>1</v>
      </c>
      <c r="K1707" t="str">
        <f>_xlfn.XLOOKUP(Table8[[#This Row],[Employee_id]],employees[employeeID],employees[employeeName],"Not found",0)</f>
        <v>Nancy Davolio</v>
      </c>
      <c r="L1707" s="1">
        <f>_xlfn.XLOOKUP(Table8[[#This Row],[orderId]],orders[orderID],orders[orderDate],"not found",0)</f>
        <v>42058</v>
      </c>
      <c r="M1707" s="1">
        <f>VLOOKUP(Table8[[#This Row],[orderId]],orders[],6,0)</f>
        <v>42066</v>
      </c>
      <c r="N1707">
        <f>Table8[[#This Row],[Shipped date]]-Table8[[#This Row],[order_date]]</f>
        <v>8</v>
      </c>
    </row>
    <row r="1708" spans="1:14" x14ac:dyDescent="0.35">
      <c r="A1708" s="2">
        <v>10902</v>
      </c>
      <c r="B1708" s="11">
        <v>62</v>
      </c>
      <c r="C1708" s="5">
        <v>49.3</v>
      </c>
      <c r="D1708" s="8">
        <v>6</v>
      </c>
      <c r="E1708" s="2" t="str">
        <f>_xlfn.XLOOKUP(B1708,products[productID],products[productName],"Not available",0)</f>
        <v>Tarte au sucre</v>
      </c>
      <c r="F1708">
        <f>_xlfn.XLOOKUP(B1708,products[productID],products[categoryID],"Not found",0)</f>
        <v>3</v>
      </c>
      <c r="G1708" t="str">
        <f>_xlfn.XLOOKUP(F1708,categories[categoryID],categories[categoryName],"not found",0)</f>
        <v>Confections</v>
      </c>
      <c r="H1708" s="4">
        <f>Table8[[#This Row],[Unit_price]]*Table8[[#This Row],[Quantity_sold]]</f>
        <v>295.79999999999995</v>
      </c>
      <c r="I1708" t="str">
        <f>_xlfn.XLOOKUP(Table8[[#This Row],[orderId]],orders[orderID],orders[customerID],"not seen",0)</f>
        <v>FOLKO</v>
      </c>
      <c r="J1708">
        <f>_xlfn.XLOOKUP(Table8[[#This Row],[orderId]],orders[orderID],orders[employeeID],"not found",0)</f>
        <v>1</v>
      </c>
      <c r="K1708" t="str">
        <f>_xlfn.XLOOKUP(Table8[[#This Row],[Employee_id]],employees[employeeID],employees[employeeName],"Not found",0)</f>
        <v>Nancy Davolio</v>
      </c>
      <c r="L1708" s="1">
        <f>_xlfn.XLOOKUP(Table8[[#This Row],[orderId]],orders[orderID],orders[orderDate],"not found",0)</f>
        <v>42058</v>
      </c>
      <c r="M1708" s="1">
        <f>VLOOKUP(Table8[[#This Row],[orderId]],orders[],6,0)</f>
        <v>42066</v>
      </c>
      <c r="N1708">
        <f>Table8[[#This Row],[Shipped date]]-Table8[[#This Row],[order_date]]</f>
        <v>8</v>
      </c>
    </row>
    <row r="1709" spans="1:14" x14ac:dyDescent="0.35">
      <c r="A1709" s="3">
        <v>10903</v>
      </c>
      <c r="B1709" s="12">
        <v>13</v>
      </c>
      <c r="C1709" s="6">
        <v>6</v>
      </c>
      <c r="D1709" s="9">
        <v>40</v>
      </c>
      <c r="E1709" s="2" t="str">
        <f>_xlfn.XLOOKUP(B1709,products[productID],products[productName],"Not available",0)</f>
        <v>Konbu</v>
      </c>
      <c r="F1709">
        <f>_xlfn.XLOOKUP(B1709,products[productID],products[categoryID],"Not found",0)</f>
        <v>8</v>
      </c>
      <c r="G1709" t="str">
        <f>_xlfn.XLOOKUP(F1709,categories[categoryID],categories[categoryName],"not found",0)</f>
        <v>Seafood</v>
      </c>
      <c r="H1709" s="4">
        <f>Table8[[#This Row],[Unit_price]]*Table8[[#This Row],[Quantity_sold]]</f>
        <v>240</v>
      </c>
      <c r="I1709" t="str">
        <f>_xlfn.XLOOKUP(Table8[[#This Row],[orderId]],orders[orderID],orders[customerID],"not seen",0)</f>
        <v>HANAR</v>
      </c>
      <c r="J1709">
        <f>_xlfn.XLOOKUP(Table8[[#This Row],[orderId]],orders[orderID],orders[employeeID],"not found",0)</f>
        <v>3</v>
      </c>
      <c r="K1709" t="str">
        <f>_xlfn.XLOOKUP(Table8[[#This Row],[Employee_id]],employees[employeeID],employees[employeeName],"Not found",0)</f>
        <v>Janet Leverling</v>
      </c>
      <c r="L1709" s="1">
        <f>_xlfn.XLOOKUP(Table8[[#This Row],[orderId]],orders[orderID],orders[orderDate],"not found",0)</f>
        <v>42059</v>
      </c>
      <c r="M1709" s="1">
        <f>VLOOKUP(Table8[[#This Row],[orderId]],orders[],6,0)</f>
        <v>42067</v>
      </c>
      <c r="N1709">
        <f>Table8[[#This Row],[Shipped date]]-Table8[[#This Row],[order_date]]</f>
        <v>8</v>
      </c>
    </row>
    <row r="1710" spans="1:14" x14ac:dyDescent="0.35">
      <c r="A1710" s="2">
        <v>10903</v>
      </c>
      <c r="B1710" s="11">
        <v>65</v>
      </c>
      <c r="C1710" s="5">
        <v>21.05</v>
      </c>
      <c r="D1710" s="8">
        <v>21</v>
      </c>
      <c r="E1710" s="2" t="str">
        <f>_xlfn.XLOOKUP(B1710,products[productID],products[productName],"Not available",0)</f>
        <v>Louisiana Fiery Hot Pepper Sauce</v>
      </c>
      <c r="F1710">
        <f>_xlfn.XLOOKUP(B1710,products[productID],products[categoryID],"Not found",0)</f>
        <v>2</v>
      </c>
      <c r="G1710" t="str">
        <f>_xlfn.XLOOKUP(F1710,categories[categoryID],categories[categoryName],"not found",0)</f>
        <v>Condiments</v>
      </c>
      <c r="H1710" s="4">
        <f>Table8[[#This Row],[Unit_price]]*Table8[[#This Row],[Quantity_sold]]</f>
        <v>442.05</v>
      </c>
      <c r="I1710" t="str">
        <f>_xlfn.XLOOKUP(Table8[[#This Row],[orderId]],orders[orderID],orders[customerID],"not seen",0)</f>
        <v>HANAR</v>
      </c>
      <c r="J1710">
        <f>_xlfn.XLOOKUP(Table8[[#This Row],[orderId]],orders[orderID],orders[employeeID],"not found",0)</f>
        <v>3</v>
      </c>
      <c r="K1710" t="str">
        <f>_xlfn.XLOOKUP(Table8[[#This Row],[Employee_id]],employees[employeeID],employees[employeeName],"Not found",0)</f>
        <v>Janet Leverling</v>
      </c>
      <c r="L1710" s="1">
        <f>_xlfn.XLOOKUP(Table8[[#This Row],[orderId]],orders[orderID],orders[orderDate],"not found",0)</f>
        <v>42059</v>
      </c>
      <c r="M1710" s="1">
        <f>VLOOKUP(Table8[[#This Row],[orderId]],orders[],6,0)</f>
        <v>42067</v>
      </c>
      <c r="N1710">
        <f>Table8[[#This Row],[Shipped date]]-Table8[[#This Row],[order_date]]</f>
        <v>8</v>
      </c>
    </row>
    <row r="1711" spans="1:14" x14ac:dyDescent="0.35">
      <c r="A1711" s="3">
        <v>10903</v>
      </c>
      <c r="B1711" s="12">
        <v>68</v>
      </c>
      <c r="C1711" s="6">
        <v>12.5</v>
      </c>
      <c r="D1711" s="9">
        <v>20</v>
      </c>
      <c r="E1711" s="2" t="str">
        <f>_xlfn.XLOOKUP(B1711,products[productID],products[productName],"Not available",0)</f>
        <v>Scottish Longbreads</v>
      </c>
      <c r="F1711">
        <f>_xlfn.XLOOKUP(B1711,products[productID],products[categoryID],"Not found",0)</f>
        <v>3</v>
      </c>
      <c r="G1711" t="str">
        <f>_xlfn.XLOOKUP(F1711,categories[categoryID],categories[categoryName],"not found",0)</f>
        <v>Confections</v>
      </c>
      <c r="H1711" s="4">
        <f>Table8[[#This Row],[Unit_price]]*Table8[[#This Row],[Quantity_sold]]</f>
        <v>250</v>
      </c>
      <c r="I1711" t="str">
        <f>_xlfn.XLOOKUP(Table8[[#This Row],[orderId]],orders[orderID],orders[customerID],"not seen",0)</f>
        <v>HANAR</v>
      </c>
      <c r="J1711">
        <f>_xlfn.XLOOKUP(Table8[[#This Row],[orderId]],orders[orderID],orders[employeeID],"not found",0)</f>
        <v>3</v>
      </c>
      <c r="K1711" t="str">
        <f>_xlfn.XLOOKUP(Table8[[#This Row],[Employee_id]],employees[employeeID],employees[employeeName],"Not found",0)</f>
        <v>Janet Leverling</v>
      </c>
      <c r="L1711" s="1">
        <f>_xlfn.XLOOKUP(Table8[[#This Row],[orderId]],orders[orderID],orders[orderDate],"not found",0)</f>
        <v>42059</v>
      </c>
      <c r="M1711" s="1">
        <f>VLOOKUP(Table8[[#This Row],[orderId]],orders[],6,0)</f>
        <v>42067</v>
      </c>
      <c r="N1711">
        <f>Table8[[#This Row],[Shipped date]]-Table8[[#This Row],[order_date]]</f>
        <v>8</v>
      </c>
    </row>
    <row r="1712" spans="1:14" x14ac:dyDescent="0.35">
      <c r="A1712" s="2">
        <v>10904</v>
      </c>
      <c r="B1712" s="11">
        <v>58</v>
      </c>
      <c r="C1712" s="5">
        <v>13.25</v>
      </c>
      <c r="D1712" s="8">
        <v>15</v>
      </c>
      <c r="E1712" s="2" t="str">
        <f>_xlfn.XLOOKUP(B1712,products[productID],products[productName],"Not available",0)</f>
        <v>Escargots de Bourgogne</v>
      </c>
      <c r="F1712">
        <f>_xlfn.XLOOKUP(B1712,products[productID],products[categoryID],"Not found",0)</f>
        <v>8</v>
      </c>
      <c r="G1712" t="str">
        <f>_xlfn.XLOOKUP(F1712,categories[categoryID],categories[categoryName],"not found",0)</f>
        <v>Seafood</v>
      </c>
      <c r="H1712" s="4">
        <f>Table8[[#This Row],[Unit_price]]*Table8[[#This Row],[Quantity_sold]]</f>
        <v>198.75</v>
      </c>
      <c r="I1712" t="str">
        <f>_xlfn.XLOOKUP(Table8[[#This Row],[orderId]],orders[orderID],orders[customerID],"not seen",0)</f>
        <v>WHITC</v>
      </c>
      <c r="J1712">
        <f>_xlfn.XLOOKUP(Table8[[#This Row],[orderId]],orders[orderID],orders[employeeID],"not found",0)</f>
        <v>3</v>
      </c>
      <c r="K1712" t="str">
        <f>_xlfn.XLOOKUP(Table8[[#This Row],[Employee_id]],employees[employeeID],employees[employeeName],"Not found",0)</f>
        <v>Janet Leverling</v>
      </c>
      <c r="L1712" s="1">
        <f>_xlfn.XLOOKUP(Table8[[#This Row],[orderId]],orders[orderID],orders[orderDate],"not found",0)</f>
        <v>42059</v>
      </c>
      <c r="M1712" s="1">
        <f>VLOOKUP(Table8[[#This Row],[orderId]],orders[],6,0)</f>
        <v>42062</v>
      </c>
      <c r="N1712">
        <f>Table8[[#This Row],[Shipped date]]-Table8[[#This Row],[order_date]]</f>
        <v>3</v>
      </c>
    </row>
    <row r="1713" spans="1:14" x14ac:dyDescent="0.35">
      <c r="A1713" s="3">
        <v>10904</v>
      </c>
      <c r="B1713" s="12">
        <v>62</v>
      </c>
      <c r="C1713" s="6">
        <v>49.3</v>
      </c>
      <c r="D1713" s="9">
        <v>35</v>
      </c>
      <c r="E1713" s="2" t="str">
        <f>_xlfn.XLOOKUP(B1713,products[productID],products[productName],"Not available",0)</f>
        <v>Tarte au sucre</v>
      </c>
      <c r="F1713">
        <f>_xlfn.XLOOKUP(B1713,products[productID],products[categoryID],"Not found",0)</f>
        <v>3</v>
      </c>
      <c r="G1713" t="str">
        <f>_xlfn.XLOOKUP(F1713,categories[categoryID],categories[categoryName],"not found",0)</f>
        <v>Confections</v>
      </c>
      <c r="H1713" s="4">
        <f>Table8[[#This Row],[Unit_price]]*Table8[[#This Row],[Quantity_sold]]</f>
        <v>1725.5</v>
      </c>
      <c r="I1713" t="str">
        <f>_xlfn.XLOOKUP(Table8[[#This Row],[orderId]],orders[orderID],orders[customerID],"not seen",0)</f>
        <v>WHITC</v>
      </c>
      <c r="J1713">
        <f>_xlfn.XLOOKUP(Table8[[#This Row],[orderId]],orders[orderID],orders[employeeID],"not found",0)</f>
        <v>3</v>
      </c>
      <c r="K1713" t="str">
        <f>_xlfn.XLOOKUP(Table8[[#This Row],[Employee_id]],employees[employeeID],employees[employeeName],"Not found",0)</f>
        <v>Janet Leverling</v>
      </c>
      <c r="L1713" s="1">
        <f>_xlfn.XLOOKUP(Table8[[#This Row],[orderId]],orders[orderID],orders[orderDate],"not found",0)</f>
        <v>42059</v>
      </c>
      <c r="M1713" s="1">
        <f>VLOOKUP(Table8[[#This Row],[orderId]],orders[],6,0)</f>
        <v>42062</v>
      </c>
      <c r="N1713">
        <f>Table8[[#This Row],[Shipped date]]-Table8[[#This Row],[order_date]]</f>
        <v>3</v>
      </c>
    </row>
    <row r="1714" spans="1:14" x14ac:dyDescent="0.35">
      <c r="A1714" s="2">
        <v>10905</v>
      </c>
      <c r="B1714" s="11">
        <v>1</v>
      </c>
      <c r="C1714" s="5">
        <v>18</v>
      </c>
      <c r="D1714" s="8">
        <v>20</v>
      </c>
      <c r="E1714" s="2" t="str">
        <f>_xlfn.XLOOKUP(B1714,products[productID],products[productName],"Not available",0)</f>
        <v>Chai</v>
      </c>
      <c r="F1714">
        <f>_xlfn.XLOOKUP(B1714,products[productID],products[categoryID],"Not found",0)</f>
        <v>1</v>
      </c>
      <c r="G1714" t="str">
        <f>_xlfn.XLOOKUP(F1714,categories[categoryID],categories[categoryName],"not found",0)</f>
        <v>Beverages</v>
      </c>
      <c r="H1714" s="4">
        <f>Table8[[#This Row],[Unit_price]]*Table8[[#This Row],[Quantity_sold]]</f>
        <v>360</v>
      </c>
      <c r="I1714" t="str">
        <f>_xlfn.XLOOKUP(Table8[[#This Row],[orderId]],orders[orderID],orders[customerID],"not seen",0)</f>
        <v>WELLI</v>
      </c>
      <c r="J1714">
        <f>_xlfn.XLOOKUP(Table8[[#This Row],[orderId]],orders[orderID],orders[employeeID],"not found",0)</f>
        <v>9</v>
      </c>
      <c r="K1714" t="str">
        <f>_xlfn.XLOOKUP(Table8[[#This Row],[Employee_id]],employees[employeeID],employees[employeeName],"Not found",0)</f>
        <v>Anne Dodsworth</v>
      </c>
      <c r="L1714" s="1">
        <f>_xlfn.XLOOKUP(Table8[[#This Row],[orderId]],orders[orderID],orders[orderDate],"not found",0)</f>
        <v>42059</v>
      </c>
      <c r="M1714" s="1">
        <f>VLOOKUP(Table8[[#This Row],[orderId]],orders[],6,0)</f>
        <v>42069</v>
      </c>
      <c r="N1714">
        <f>Table8[[#This Row],[Shipped date]]-Table8[[#This Row],[order_date]]</f>
        <v>10</v>
      </c>
    </row>
    <row r="1715" spans="1:14" x14ac:dyDescent="0.35">
      <c r="A1715" s="3">
        <v>10906</v>
      </c>
      <c r="B1715" s="12">
        <v>61</v>
      </c>
      <c r="C1715" s="6">
        <v>28.5</v>
      </c>
      <c r="D1715" s="9">
        <v>15</v>
      </c>
      <c r="E1715" s="2" t="str">
        <f>_xlfn.XLOOKUP(B1715,products[productID],products[productName],"Not available",0)</f>
        <v>Sirop d'érable</v>
      </c>
      <c r="F1715">
        <f>_xlfn.XLOOKUP(B1715,products[productID],products[categoryID],"Not found",0)</f>
        <v>2</v>
      </c>
      <c r="G1715" t="str">
        <f>_xlfn.XLOOKUP(F1715,categories[categoryID],categories[categoryName],"not found",0)</f>
        <v>Condiments</v>
      </c>
      <c r="H1715" s="4">
        <f>Table8[[#This Row],[Unit_price]]*Table8[[#This Row],[Quantity_sold]]</f>
        <v>427.5</v>
      </c>
      <c r="I1715" t="str">
        <f>_xlfn.XLOOKUP(Table8[[#This Row],[orderId]],orders[orderID],orders[customerID],"not seen",0)</f>
        <v>WOLZA</v>
      </c>
      <c r="J1715">
        <f>_xlfn.XLOOKUP(Table8[[#This Row],[orderId]],orders[orderID],orders[employeeID],"not found",0)</f>
        <v>4</v>
      </c>
      <c r="K1715" t="str">
        <f>_xlfn.XLOOKUP(Table8[[#This Row],[Employee_id]],employees[employeeID],employees[employeeName],"Not found",0)</f>
        <v>Margaret Peacock</v>
      </c>
      <c r="L1715" s="1">
        <f>_xlfn.XLOOKUP(Table8[[#This Row],[orderId]],orders[orderID],orders[orderDate],"not found",0)</f>
        <v>42060</v>
      </c>
      <c r="M1715" s="1">
        <f>VLOOKUP(Table8[[#This Row],[orderId]],orders[],6,0)</f>
        <v>42066</v>
      </c>
      <c r="N1715">
        <f>Table8[[#This Row],[Shipped date]]-Table8[[#This Row],[order_date]]</f>
        <v>6</v>
      </c>
    </row>
    <row r="1716" spans="1:14" x14ac:dyDescent="0.35">
      <c r="A1716" s="2">
        <v>10907</v>
      </c>
      <c r="B1716" s="11">
        <v>75</v>
      </c>
      <c r="C1716" s="5">
        <v>7.75</v>
      </c>
      <c r="D1716" s="8">
        <v>14</v>
      </c>
      <c r="E1716" s="2" t="str">
        <f>_xlfn.XLOOKUP(B1716,products[productID],products[productName],"Not available",0)</f>
        <v>Rhönbräu Klosterbier</v>
      </c>
      <c r="F1716">
        <f>_xlfn.XLOOKUP(B1716,products[productID],products[categoryID],"Not found",0)</f>
        <v>1</v>
      </c>
      <c r="G1716" t="str">
        <f>_xlfn.XLOOKUP(F1716,categories[categoryID],categories[categoryName],"not found",0)</f>
        <v>Beverages</v>
      </c>
      <c r="H1716" s="4">
        <f>Table8[[#This Row],[Unit_price]]*Table8[[#This Row],[Quantity_sold]]</f>
        <v>108.5</v>
      </c>
      <c r="I1716" t="str">
        <f>_xlfn.XLOOKUP(Table8[[#This Row],[orderId]],orders[orderID],orders[customerID],"not seen",0)</f>
        <v>SPECD</v>
      </c>
      <c r="J1716">
        <f>_xlfn.XLOOKUP(Table8[[#This Row],[orderId]],orders[orderID],orders[employeeID],"not found",0)</f>
        <v>6</v>
      </c>
      <c r="K1716" t="str">
        <f>_xlfn.XLOOKUP(Table8[[#This Row],[Employee_id]],employees[employeeID],employees[employeeName],"Not found",0)</f>
        <v>Michael Suyama</v>
      </c>
      <c r="L1716" s="1">
        <f>_xlfn.XLOOKUP(Table8[[#This Row],[orderId]],orders[orderID],orders[orderDate],"not found",0)</f>
        <v>42060</v>
      </c>
      <c r="M1716" s="1">
        <f>VLOOKUP(Table8[[#This Row],[orderId]],orders[],6,0)</f>
        <v>42062</v>
      </c>
      <c r="N1716">
        <f>Table8[[#This Row],[Shipped date]]-Table8[[#This Row],[order_date]]</f>
        <v>2</v>
      </c>
    </row>
    <row r="1717" spans="1:14" x14ac:dyDescent="0.35">
      <c r="A1717" s="3">
        <v>10908</v>
      </c>
      <c r="B1717" s="12">
        <v>7</v>
      </c>
      <c r="C1717" s="6">
        <v>30</v>
      </c>
      <c r="D1717" s="9">
        <v>20</v>
      </c>
      <c r="E1717" s="2" t="str">
        <f>_xlfn.XLOOKUP(B1717,products[productID],products[productName],"Not available",0)</f>
        <v>Uncle Bob's Organic Dried Pears</v>
      </c>
      <c r="F1717">
        <f>_xlfn.XLOOKUP(B1717,products[productID],products[categoryID],"Not found",0)</f>
        <v>7</v>
      </c>
      <c r="G1717" t="str">
        <f>_xlfn.XLOOKUP(F1717,categories[categoryID],categories[categoryName],"not found",0)</f>
        <v>Produce</v>
      </c>
      <c r="H1717" s="4">
        <f>Table8[[#This Row],[Unit_price]]*Table8[[#This Row],[Quantity_sold]]</f>
        <v>600</v>
      </c>
      <c r="I1717" t="str">
        <f>_xlfn.XLOOKUP(Table8[[#This Row],[orderId]],orders[orderID],orders[customerID],"not seen",0)</f>
        <v>REGGC</v>
      </c>
      <c r="J1717">
        <f>_xlfn.XLOOKUP(Table8[[#This Row],[orderId]],orders[orderID],orders[employeeID],"not found",0)</f>
        <v>4</v>
      </c>
      <c r="K1717" t="str">
        <f>_xlfn.XLOOKUP(Table8[[#This Row],[Employee_id]],employees[employeeID],employees[employeeName],"Not found",0)</f>
        <v>Margaret Peacock</v>
      </c>
      <c r="L1717" s="1">
        <f>_xlfn.XLOOKUP(Table8[[#This Row],[orderId]],orders[orderID],orders[orderDate],"not found",0)</f>
        <v>42061</v>
      </c>
      <c r="M1717" s="1">
        <f>VLOOKUP(Table8[[#This Row],[orderId]],orders[],6,0)</f>
        <v>42069</v>
      </c>
      <c r="N1717">
        <f>Table8[[#This Row],[Shipped date]]-Table8[[#This Row],[order_date]]</f>
        <v>8</v>
      </c>
    </row>
    <row r="1718" spans="1:14" x14ac:dyDescent="0.35">
      <c r="A1718" s="2">
        <v>10908</v>
      </c>
      <c r="B1718" s="11">
        <v>52</v>
      </c>
      <c r="C1718" s="5">
        <v>7</v>
      </c>
      <c r="D1718" s="8">
        <v>14</v>
      </c>
      <c r="E1718" s="2" t="str">
        <f>_xlfn.XLOOKUP(B1718,products[productID],products[productName],"Not available",0)</f>
        <v>Filo Mix</v>
      </c>
      <c r="F1718">
        <f>_xlfn.XLOOKUP(B1718,products[productID],products[categoryID],"Not found",0)</f>
        <v>5</v>
      </c>
      <c r="G1718" t="str">
        <f>_xlfn.XLOOKUP(F1718,categories[categoryID],categories[categoryName],"not found",0)</f>
        <v>Grains &amp; Cereals</v>
      </c>
      <c r="H1718" s="4">
        <f>Table8[[#This Row],[Unit_price]]*Table8[[#This Row],[Quantity_sold]]</f>
        <v>98</v>
      </c>
      <c r="I1718" t="str">
        <f>_xlfn.XLOOKUP(Table8[[#This Row],[orderId]],orders[orderID],orders[customerID],"not seen",0)</f>
        <v>REGGC</v>
      </c>
      <c r="J1718">
        <f>_xlfn.XLOOKUP(Table8[[#This Row],[orderId]],orders[orderID],orders[employeeID],"not found",0)</f>
        <v>4</v>
      </c>
      <c r="K1718" t="str">
        <f>_xlfn.XLOOKUP(Table8[[#This Row],[Employee_id]],employees[employeeID],employees[employeeName],"Not found",0)</f>
        <v>Margaret Peacock</v>
      </c>
      <c r="L1718" s="1">
        <f>_xlfn.XLOOKUP(Table8[[#This Row],[orderId]],orders[orderID],orders[orderDate],"not found",0)</f>
        <v>42061</v>
      </c>
      <c r="M1718" s="1">
        <f>VLOOKUP(Table8[[#This Row],[orderId]],orders[],6,0)</f>
        <v>42069</v>
      </c>
      <c r="N1718">
        <f>Table8[[#This Row],[Shipped date]]-Table8[[#This Row],[order_date]]</f>
        <v>8</v>
      </c>
    </row>
    <row r="1719" spans="1:14" x14ac:dyDescent="0.35">
      <c r="A1719" s="3">
        <v>10909</v>
      </c>
      <c r="B1719" s="12">
        <v>7</v>
      </c>
      <c r="C1719" s="6">
        <v>30</v>
      </c>
      <c r="D1719" s="9">
        <v>12</v>
      </c>
      <c r="E1719" s="2" t="str">
        <f>_xlfn.XLOOKUP(B1719,products[productID],products[productName],"Not available",0)</f>
        <v>Uncle Bob's Organic Dried Pears</v>
      </c>
      <c r="F1719">
        <f>_xlfn.XLOOKUP(B1719,products[productID],products[categoryID],"Not found",0)</f>
        <v>7</v>
      </c>
      <c r="G1719" t="str">
        <f>_xlfn.XLOOKUP(F1719,categories[categoryID],categories[categoryName],"not found",0)</f>
        <v>Produce</v>
      </c>
      <c r="H1719" s="4">
        <f>Table8[[#This Row],[Unit_price]]*Table8[[#This Row],[Quantity_sold]]</f>
        <v>360</v>
      </c>
      <c r="I1719" t="str">
        <f>_xlfn.XLOOKUP(Table8[[#This Row],[orderId]],orders[orderID],orders[customerID],"not seen",0)</f>
        <v>SANTG</v>
      </c>
      <c r="J1719">
        <f>_xlfn.XLOOKUP(Table8[[#This Row],[orderId]],orders[orderID],orders[employeeID],"not found",0)</f>
        <v>1</v>
      </c>
      <c r="K1719" t="str">
        <f>_xlfn.XLOOKUP(Table8[[#This Row],[Employee_id]],employees[employeeID],employees[employeeName],"Not found",0)</f>
        <v>Nancy Davolio</v>
      </c>
      <c r="L1719" s="1">
        <f>_xlfn.XLOOKUP(Table8[[#This Row],[orderId]],orders[orderID],orders[orderDate],"not found",0)</f>
        <v>42061</v>
      </c>
      <c r="M1719" s="1">
        <f>VLOOKUP(Table8[[#This Row],[orderId]],orders[],6,0)</f>
        <v>42073</v>
      </c>
      <c r="N1719">
        <f>Table8[[#This Row],[Shipped date]]-Table8[[#This Row],[order_date]]</f>
        <v>12</v>
      </c>
    </row>
    <row r="1720" spans="1:14" x14ac:dyDescent="0.35">
      <c r="A1720" s="2">
        <v>10909</v>
      </c>
      <c r="B1720" s="11">
        <v>16</v>
      </c>
      <c r="C1720" s="5">
        <v>17.45</v>
      </c>
      <c r="D1720" s="8">
        <v>15</v>
      </c>
      <c r="E1720" s="2" t="str">
        <f>_xlfn.XLOOKUP(B1720,products[productID],products[productName],"Not available",0)</f>
        <v>Pavlova</v>
      </c>
      <c r="F1720">
        <f>_xlfn.XLOOKUP(B1720,products[productID],products[categoryID],"Not found",0)</f>
        <v>3</v>
      </c>
      <c r="G1720" t="str">
        <f>_xlfn.XLOOKUP(F1720,categories[categoryID],categories[categoryName],"not found",0)</f>
        <v>Confections</v>
      </c>
      <c r="H1720" s="4">
        <f>Table8[[#This Row],[Unit_price]]*Table8[[#This Row],[Quantity_sold]]</f>
        <v>261.75</v>
      </c>
      <c r="I1720" t="str">
        <f>_xlfn.XLOOKUP(Table8[[#This Row],[orderId]],orders[orderID],orders[customerID],"not seen",0)</f>
        <v>SANTG</v>
      </c>
      <c r="J1720">
        <f>_xlfn.XLOOKUP(Table8[[#This Row],[orderId]],orders[orderID],orders[employeeID],"not found",0)</f>
        <v>1</v>
      </c>
      <c r="K1720" t="str">
        <f>_xlfn.XLOOKUP(Table8[[#This Row],[Employee_id]],employees[employeeID],employees[employeeName],"Not found",0)</f>
        <v>Nancy Davolio</v>
      </c>
      <c r="L1720" s="1">
        <f>_xlfn.XLOOKUP(Table8[[#This Row],[orderId]],orders[orderID],orders[orderDate],"not found",0)</f>
        <v>42061</v>
      </c>
      <c r="M1720" s="1">
        <f>VLOOKUP(Table8[[#This Row],[orderId]],orders[],6,0)</f>
        <v>42073</v>
      </c>
      <c r="N1720">
        <f>Table8[[#This Row],[Shipped date]]-Table8[[#This Row],[order_date]]</f>
        <v>12</v>
      </c>
    </row>
    <row r="1721" spans="1:14" x14ac:dyDescent="0.35">
      <c r="A1721" s="3">
        <v>10909</v>
      </c>
      <c r="B1721" s="12">
        <v>41</v>
      </c>
      <c r="C1721" s="6">
        <v>9.65</v>
      </c>
      <c r="D1721" s="9">
        <v>5</v>
      </c>
      <c r="E1721" s="2" t="str">
        <f>_xlfn.XLOOKUP(B1721,products[productID],products[productName],"Not available",0)</f>
        <v>Jack's New England Clam Chowder</v>
      </c>
      <c r="F1721">
        <f>_xlfn.XLOOKUP(B1721,products[productID],products[categoryID],"Not found",0)</f>
        <v>8</v>
      </c>
      <c r="G1721" t="str">
        <f>_xlfn.XLOOKUP(F1721,categories[categoryID],categories[categoryName],"not found",0)</f>
        <v>Seafood</v>
      </c>
      <c r="H1721" s="4">
        <f>Table8[[#This Row],[Unit_price]]*Table8[[#This Row],[Quantity_sold]]</f>
        <v>48.25</v>
      </c>
      <c r="I1721" t="str">
        <f>_xlfn.XLOOKUP(Table8[[#This Row],[orderId]],orders[orderID],orders[customerID],"not seen",0)</f>
        <v>SANTG</v>
      </c>
      <c r="J1721">
        <f>_xlfn.XLOOKUP(Table8[[#This Row],[orderId]],orders[orderID],orders[employeeID],"not found",0)</f>
        <v>1</v>
      </c>
      <c r="K1721" t="str">
        <f>_xlfn.XLOOKUP(Table8[[#This Row],[Employee_id]],employees[employeeID],employees[employeeName],"Not found",0)</f>
        <v>Nancy Davolio</v>
      </c>
      <c r="L1721" s="1">
        <f>_xlfn.XLOOKUP(Table8[[#This Row],[orderId]],orders[orderID],orders[orderDate],"not found",0)</f>
        <v>42061</v>
      </c>
      <c r="M1721" s="1">
        <f>VLOOKUP(Table8[[#This Row],[orderId]],orders[],6,0)</f>
        <v>42073</v>
      </c>
      <c r="N1721">
        <f>Table8[[#This Row],[Shipped date]]-Table8[[#This Row],[order_date]]</f>
        <v>12</v>
      </c>
    </row>
    <row r="1722" spans="1:14" x14ac:dyDescent="0.35">
      <c r="A1722" s="2">
        <v>10910</v>
      </c>
      <c r="B1722" s="11">
        <v>19</v>
      </c>
      <c r="C1722" s="5">
        <v>9.1999999999999993</v>
      </c>
      <c r="D1722" s="8">
        <v>12</v>
      </c>
      <c r="E1722" s="2" t="str">
        <f>_xlfn.XLOOKUP(B1722,products[productID],products[productName],"Not available",0)</f>
        <v>Teatime Chocolate Biscuits</v>
      </c>
      <c r="F1722">
        <f>_xlfn.XLOOKUP(B1722,products[productID],products[categoryID],"Not found",0)</f>
        <v>3</v>
      </c>
      <c r="G1722" t="str">
        <f>_xlfn.XLOOKUP(F1722,categories[categoryID],categories[categoryName],"not found",0)</f>
        <v>Confections</v>
      </c>
      <c r="H1722" s="4">
        <f>Table8[[#This Row],[Unit_price]]*Table8[[#This Row],[Quantity_sold]]</f>
        <v>110.39999999999999</v>
      </c>
      <c r="I1722" t="str">
        <f>_xlfn.XLOOKUP(Table8[[#This Row],[orderId]],orders[orderID],orders[customerID],"not seen",0)</f>
        <v>WILMK</v>
      </c>
      <c r="J1722">
        <f>_xlfn.XLOOKUP(Table8[[#This Row],[orderId]],orders[orderID],orders[employeeID],"not found",0)</f>
        <v>1</v>
      </c>
      <c r="K1722" t="str">
        <f>_xlfn.XLOOKUP(Table8[[#This Row],[Employee_id]],employees[employeeID],employees[employeeName],"Not found",0)</f>
        <v>Nancy Davolio</v>
      </c>
      <c r="L1722" s="1">
        <f>_xlfn.XLOOKUP(Table8[[#This Row],[orderId]],orders[orderID],orders[orderDate],"not found",0)</f>
        <v>42061</v>
      </c>
      <c r="M1722" s="1">
        <f>VLOOKUP(Table8[[#This Row],[orderId]],orders[],6,0)</f>
        <v>42067</v>
      </c>
      <c r="N1722">
        <f>Table8[[#This Row],[Shipped date]]-Table8[[#This Row],[order_date]]</f>
        <v>6</v>
      </c>
    </row>
    <row r="1723" spans="1:14" x14ac:dyDescent="0.35">
      <c r="A1723" s="3">
        <v>10910</v>
      </c>
      <c r="B1723" s="12">
        <v>49</v>
      </c>
      <c r="C1723" s="6">
        <v>20</v>
      </c>
      <c r="D1723" s="9">
        <v>10</v>
      </c>
      <c r="E1723" s="2" t="str">
        <f>_xlfn.XLOOKUP(B1723,products[productID],products[productName],"Not available",0)</f>
        <v>Maxilaku</v>
      </c>
      <c r="F1723">
        <f>_xlfn.XLOOKUP(B1723,products[productID],products[categoryID],"Not found",0)</f>
        <v>3</v>
      </c>
      <c r="G1723" t="str">
        <f>_xlfn.XLOOKUP(F1723,categories[categoryID],categories[categoryName],"not found",0)</f>
        <v>Confections</v>
      </c>
      <c r="H1723" s="4">
        <f>Table8[[#This Row],[Unit_price]]*Table8[[#This Row],[Quantity_sold]]</f>
        <v>200</v>
      </c>
      <c r="I1723" t="str">
        <f>_xlfn.XLOOKUP(Table8[[#This Row],[orderId]],orders[orderID],orders[customerID],"not seen",0)</f>
        <v>WILMK</v>
      </c>
      <c r="J1723">
        <f>_xlfn.XLOOKUP(Table8[[#This Row],[orderId]],orders[orderID],orders[employeeID],"not found",0)</f>
        <v>1</v>
      </c>
      <c r="K1723" t="str">
        <f>_xlfn.XLOOKUP(Table8[[#This Row],[Employee_id]],employees[employeeID],employees[employeeName],"Not found",0)</f>
        <v>Nancy Davolio</v>
      </c>
      <c r="L1723" s="1">
        <f>_xlfn.XLOOKUP(Table8[[#This Row],[orderId]],orders[orderID],orders[orderDate],"not found",0)</f>
        <v>42061</v>
      </c>
      <c r="M1723" s="1">
        <f>VLOOKUP(Table8[[#This Row],[orderId]],orders[],6,0)</f>
        <v>42067</v>
      </c>
      <c r="N1723">
        <f>Table8[[#This Row],[Shipped date]]-Table8[[#This Row],[order_date]]</f>
        <v>6</v>
      </c>
    </row>
    <row r="1724" spans="1:14" x14ac:dyDescent="0.35">
      <c r="A1724" s="2">
        <v>10910</v>
      </c>
      <c r="B1724" s="11">
        <v>61</v>
      </c>
      <c r="C1724" s="5">
        <v>28.5</v>
      </c>
      <c r="D1724" s="8">
        <v>5</v>
      </c>
      <c r="E1724" s="2" t="str">
        <f>_xlfn.XLOOKUP(B1724,products[productID],products[productName],"Not available",0)</f>
        <v>Sirop d'érable</v>
      </c>
      <c r="F1724">
        <f>_xlfn.XLOOKUP(B1724,products[productID],products[categoryID],"Not found",0)</f>
        <v>2</v>
      </c>
      <c r="G1724" t="str">
        <f>_xlfn.XLOOKUP(F1724,categories[categoryID],categories[categoryName],"not found",0)</f>
        <v>Condiments</v>
      </c>
      <c r="H1724" s="4">
        <f>Table8[[#This Row],[Unit_price]]*Table8[[#This Row],[Quantity_sold]]</f>
        <v>142.5</v>
      </c>
      <c r="I1724" t="str">
        <f>_xlfn.XLOOKUP(Table8[[#This Row],[orderId]],orders[orderID],orders[customerID],"not seen",0)</f>
        <v>WILMK</v>
      </c>
      <c r="J1724">
        <f>_xlfn.XLOOKUP(Table8[[#This Row],[orderId]],orders[orderID],orders[employeeID],"not found",0)</f>
        <v>1</v>
      </c>
      <c r="K1724" t="str">
        <f>_xlfn.XLOOKUP(Table8[[#This Row],[Employee_id]],employees[employeeID],employees[employeeName],"Not found",0)</f>
        <v>Nancy Davolio</v>
      </c>
      <c r="L1724" s="1">
        <f>_xlfn.XLOOKUP(Table8[[#This Row],[orderId]],orders[orderID],orders[orderDate],"not found",0)</f>
        <v>42061</v>
      </c>
      <c r="M1724" s="1">
        <f>VLOOKUP(Table8[[#This Row],[orderId]],orders[],6,0)</f>
        <v>42067</v>
      </c>
      <c r="N1724">
        <f>Table8[[#This Row],[Shipped date]]-Table8[[#This Row],[order_date]]</f>
        <v>6</v>
      </c>
    </row>
    <row r="1725" spans="1:14" x14ac:dyDescent="0.35">
      <c r="A1725" s="3">
        <v>10911</v>
      </c>
      <c r="B1725" s="12">
        <v>1</v>
      </c>
      <c r="C1725" s="6">
        <v>18</v>
      </c>
      <c r="D1725" s="9">
        <v>10</v>
      </c>
      <c r="E1725" s="2" t="str">
        <f>_xlfn.XLOOKUP(B1725,products[productID],products[productName],"Not available",0)</f>
        <v>Chai</v>
      </c>
      <c r="F1725">
        <f>_xlfn.XLOOKUP(B1725,products[productID],products[categoryID],"Not found",0)</f>
        <v>1</v>
      </c>
      <c r="G1725" t="str">
        <f>_xlfn.XLOOKUP(F1725,categories[categoryID],categories[categoryName],"not found",0)</f>
        <v>Beverages</v>
      </c>
      <c r="H1725" s="4">
        <f>Table8[[#This Row],[Unit_price]]*Table8[[#This Row],[Quantity_sold]]</f>
        <v>180</v>
      </c>
      <c r="I1725" t="str">
        <f>_xlfn.XLOOKUP(Table8[[#This Row],[orderId]],orders[orderID],orders[customerID],"not seen",0)</f>
        <v>GODOS</v>
      </c>
      <c r="J1725">
        <f>_xlfn.XLOOKUP(Table8[[#This Row],[orderId]],orders[orderID],orders[employeeID],"not found",0)</f>
        <v>3</v>
      </c>
      <c r="K1725" t="str">
        <f>_xlfn.XLOOKUP(Table8[[#This Row],[Employee_id]],employees[employeeID],employees[employeeName],"Not found",0)</f>
        <v>Janet Leverling</v>
      </c>
      <c r="L1725" s="1">
        <f>_xlfn.XLOOKUP(Table8[[#This Row],[orderId]],orders[orderID],orders[orderDate],"not found",0)</f>
        <v>42061</v>
      </c>
      <c r="M1725" s="1">
        <f>VLOOKUP(Table8[[#This Row],[orderId]],orders[],6,0)</f>
        <v>42068</v>
      </c>
      <c r="N1725">
        <f>Table8[[#This Row],[Shipped date]]-Table8[[#This Row],[order_date]]</f>
        <v>7</v>
      </c>
    </row>
    <row r="1726" spans="1:14" x14ac:dyDescent="0.35">
      <c r="A1726" s="2">
        <v>10911</v>
      </c>
      <c r="B1726" s="11">
        <v>17</v>
      </c>
      <c r="C1726" s="5">
        <v>39</v>
      </c>
      <c r="D1726" s="8">
        <v>12</v>
      </c>
      <c r="E1726" s="2" t="str">
        <f>_xlfn.XLOOKUP(B1726,products[productID],products[productName],"Not available",0)</f>
        <v>Alice Mutton</v>
      </c>
      <c r="F1726">
        <f>_xlfn.XLOOKUP(B1726,products[productID],products[categoryID],"Not found",0)</f>
        <v>6</v>
      </c>
      <c r="G1726" t="str">
        <f>_xlfn.XLOOKUP(F1726,categories[categoryID],categories[categoryName],"not found",0)</f>
        <v>Meat &amp; Poultry</v>
      </c>
      <c r="H1726" s="4">
        <f>Table8[[#This Row],[Unit_price]]*Table8[[#This Row],[Quantity_sold]]</f>
        <v>468</v>
      </c>
      <c r="I1726" t="str">
        <f>_xlfn.XLOOKUP(Table8[[#This Row],[orderId]],orders[orderID],orders[customerID],"not seen",0)</f>
        <v>GODOS</v>
      </c>
      <c r="J1726">
        <f>_xlfn.XLOOKUP(Table8[[#This Row],[orderId]],orders[orderID],orders[employeeID],"not found",0)</f>
        <v>3</v>
      </c>
      <c r="K1726" t="str">
        <f>_xlfn.XLOOKUP(Table8[[#This Row],[Employee_id]],employees[employeeID],employees[employeeName],"Not found",0)</f>
        <v>Janet Leverling</v>
      </c>
      <c r="L1726" s="1">
        <f>_xlfn.XLOOKUP(Table8[[#This Row],[orderId]],orders[orderID],orders[orderDate],"not found",0)</f>
        <v>42061</v>
      </c>
      <c r="M1726" s="1">
        <f>VLOOKUP(Table8[[#This Row],[orderId]],orders[],6,0)</f>
        <v>42068</v>
      </c>
      <c r="N1726">
        <f>Table8[[#This Row],[Shipped date]]-Table8[[#This Row],[order_date]]</f>
        <v>7</v>
      </c>
    </row>
    <row r="1727" spans="1:14" x14ac:dyDescent="0.35">
      <c r="A1727" s="3">
        <v>10911</v>
      </c>
      <c r="B1727" s="12">
        <v>67</v>
      </c>
      <c r="C1727" s="6">
        <v>14</v>
      </c>
      <c r="D1727" s="9">
        <v>15</v>
      </c>
      <c r="E1727" s="2" t="str">
        <f>_xlfn.XLOOKUP(B1727,products[productID],products[productName],"Not available",0)</f>
        <v>Laughing Lumberjack Lager</v>
      </c>
      <c r="F1727">
        <f>_xlfn.XLOOKUP(B1727,products[productID],products[categoryID],"Not found",0)</f>
        <v>1</v>
      </c>
      <c r="G1727" t="str">
        <f>_xlfn.XLOOKUP(F1727,categories[categoryID],categories[categoryName],"not found",0)</f>
        <v>Beverages</v>
      </c>
      <c r="H1727" s="4">
        <f>Table8[[#This Row],[Unit_price]]*Table8[[#This Row],[Quantity_sold]]</f>
        <v>210</v>
      </c>
      <c r="I1727" t="str">
        <f>_xlfn.XLOOKUP(Table8[[#This Row],[orderId]],orders[orderID],orders[customerID],"not seen",0)</f>
        <v>GODOS</v>
      </c>
      <c r="J1727">
        <f>_xlfn.XLOOKUP(Table8[[#This Row],[orderId]],orders[orderID],orders[employeeID],"not found",0)</f>
        <v>3</v>
      </c>
      <c r="K1727" t="str">
        <f>_xlfn.XLOOKUP(Table8[[#This Row],[Employee_id]],employees[employeeID],employees[employeeName],"Not found",0)</f>
        <v>Janet Leverling</v>
      </c>
      <c r="L1727" s="1">
        <f>_xlfn.XLOOKUP(Table8[[#This Row],[orderId]],orders[orderID],orders[orderDate],"not found",0)</f>
        <v>42061</v>
      </c>
      <c r="M1727" s="1">
        <f>VLOOKUP(Table8[[#This Row],[orderId]],orders[],6,0)</f>
        <v>42068</v>
      </c>
      <c r="N1727">
        <f>Table8[[#This Row],[Shipped date]]-Table8[[#This Row],[order_date]]</f>
        <v>7</v>
      </c>
    </row>
    <row r="1728" spans="1:14" x14ac:dyDescent="0.35">
      <c r="A1728" s="2">
        <v>10912</v>
      </c>
      <c r="B1728" s="11">
        <v>11</v>
      </c>
      <c r="C1728" s="5">
        <v>21</v>
      </c>
      <c r="D1728" s="8">
        <v>40</v>
      </c>
      <c r="E1728" s="2" t="str">
        <f>_xlfn.XLOOKUP(B1728,products[productID],products[productName],"Not available",0)</f>
        <v>Queso Cabrales</v>
      </c>
      <c r="F1728">
        <f>_xlfn.XLOOKUP(B1728,products[productID],products[categoryID],"Not found",0)</f>
        <v>4</v>
      </c>
      <c r="G1728" t="str">
        <f>_xlfn.XLOOKUP(F1728,categories[categoryID],categories[categoryName],"not found",0)</f>
        <v>Dairy Products</v>
      </c>
      <c r="H1728" s="4">
        <f>Table8[[#This Row],[Unit_price]]*Table8[[#This Row],[Quantity_sold]]</f>
        <v>840</v>
      </c>
      <c r="I1728" t="str">
        <f>_xlfn.XLOOKUP(Table8[[#This Row],[orderId]],orders[orderID],orders[customerID],"not seen",0)</f>
        <v>HUNGO</v>
      </c>
      <c r="J1728">
        <f>_xlfn.XLOOKUP(Table8[[#This Row],[orderId]],orders[orderID],orders[employeeID],"not found",0)</f>
        <v>2</v>
      </c>
      <c r="K1728" t="str">
        <f>_xlfn.XLOOKUP(Table8[[#This Row],[Employee_id]],employees[employeeID],employees[employeeName],"Not found",0)</f>
        <v>Andrew Fuller</v>
      </c>
      <c r="L1728" s="1">
        <f>_xlfn.XLOOKUP(Table8[[#This Row],[orderId]],orders[orderID],orders[orderDate],"not found",0)</f>
        <v>42061</v>
      </c>
      <c r="M1728" s="1">
        <f>VLOOKUP(Table8[[#This Row],[orderId]],orders[],6,0)</f>
        <v>42081</v>
      </c>
      <c r="N1728">
        <f>Table8[[#This Row],[Shipped date]]-Table8[[#This Row],[order_date]]</f>
        <v>20</v>
      </c>
    </row>
    <row r="1729" spans="1:14" x14ac:dyDescent="0.35">
      <c r="A1729" s="3">
        <v>10912</v>
      </c>
      <c r="B1729" s="12">
        <v>29</v>
      </c>
      <c r="C1729" s="6">
        <v>123.79</v>
      </c>
      <c r="D1729" s="9">
        <v>60</v>
      </c>
      <c r="E1729" s="2" t="str">
        <f>_xlfn.XLOOKUP(B1729,products[productID],products[productName],"Not available",0)</f>
        <v>Thüringer Rostbratwurst</v>
      </c>
      <c r="F1729">
        <f>_xlfn.XLOOKUP(B1729,products[productID],products[categoryID],"Not found",0)</f>
        <v>6</v>
      </c>
      <c r="G1729" t="str">
        <f>_xlfn.XLOOKUP(F1729,categories[categoryID],categories[categoryName],"not found",0)</f>
        <v>Meat &amp; Poultry</v>
      </c>
      <c r="H1729" s="4">
        <f>Table8[[#This Row],[Unit_price]]*Table8[[#This Row],[Quantity_sold]]</f>
        <v>7427.4000000000005</v>
      </c>
      <c r="I1729" t="str">
        <f>_xlfn.XLOOKUP(Table8[[#This Row],[orderId]],orders[orderID],orders[customerID],"not seen",0)</f>
        <v>HUNGO</v>
      </c>
      <c r="J1729">
        <f>_xlfn.XLOOKUP(Table8[[#This Row],[orderId]],orders[orderID],orders[employeeID],"not found",0)</f>
        <v>2</v>
      </c>
      <c r="K1729" t="str">
        <f>_xlfn.XLOOKUP(Table8[[#This Row],[Employee_id]],employees[employeeID],employees[employeeName],"Not found",0)</f>
        <v>Andrew Fuller</v>
      </c>
      <c r="L1729" s="1">
        <f>_xlfn.XLOOKUP(Table8[[#This Row],[orderId]],orders[orderID],orders[orderDate],"not found",0)</f>
        <v>42061</v>
      </c>
      <c r="M1729" s="1">
        <f>VLOOKUP(Table8[[#This Row],[orderId]],orders[],6,0)</f>
        <v>42081</v>
      </c>
      <c r="N1729">
        <f>Table8[[#This Row],[Shipped date]]-Table8[[#This Row],[order_date]]</f>
        <v>20</v>
      </c>
    </row>
    <row r="1730" spans="1:14" x14ac:dyDescent="0.35">
      <c r="A1730" s="2">
        <v>10913</v>
      </c>
      <c r="B1730" s="11">
        <v>4</v>
      </c>
      <c r="C1730" s="5">
        <v>22</v>
      </c>
      <c r="D1730" s="8">
        <v>30</v>
      </c>
      <c r="E1730" s="2" t="str">
        <f>_xlfn.XLOOKUP(B1730,products[productID],products[productName],"Not available",0)</f>
        <v>Chef Anton's Cajun Seasoning</v>
      </c>
      <c r="F1730">
        <f>_xlfn.XLOOKUP(B1730,products[productID],products[categoryID],"Not found",0)</f>
        <v>2</v>
      </c>
      <c r="G1730" t="str">
        <f>_xlfn.XLOOKUP(F1730,categories[categoryID],categories[categoryName],"not found",0)</f>
        <v>Condiments</v>
      </c>
      <c r="H1730" s="4">
        <f>Table8[[#This Row],[Unit_price]]*Table8[[#This Row],[Quantity_sold]]</f>
        <v>660</v>
      </c>
      <c r="I1730" t="str">
        <f>_xlfn.XLOOKUP(Table8[[#This Row],[orderId]],orders[orderID],orders[customerID],"not seen",0)</f>
        <v>QUEEN</v>
      </c>
      <c r="J1730">
        <f>_xlfn.XLOOKUP(Table8[[#This Row],[orderId]],orders[orderID],orders[employeeID],"not found",0)</f>
        <v>4</v>
      </c>
      <c r="K1730" t="str">
        <f>_xlfn.XLOOKUP(Table8[[#This Row],[Employee_id]],employees[employeeID],employees[employeeName],"Not found",0)</f>
        <v>Margaret Peacock</v>
      </c>
      <c r="L1730" s="1">
        <f>_xlfn.XLOOKUP(Table8[[#This Row],[orderId]],orders[orderID],orders[orderDate],"not found",0)</f>
        <v>42061</v>
      </c>
      <c r="M1730" s="1">
        <f>VLOOKUP(Table8[[#This Row],[orderId]],orders[],6,0)</f>
        <v>42067</v>
      </c>
      <c r="N1730">
        <f>Table8[[#This Row],[Shipped date]]-Table8[[#This Row],[order_date]]</f>
        <v>6</v>
      </c>
    </row>
    <row r="1731" spans="1:14" x14ac:dyDescent="0.35">
      <c r="A1731" s="3">
        <v>10913</v>
      </c>
      <c r="B1731" s="12">
        <v>33</v>
      </c>
      <c r="C1731" s="6">
        <v>2.5</v>
      </c>
      <c r="D1731" s="9">
        <v>40</v>
      </c>
      <c r="E1731" s="2" t="str">
        <f>_xlfn.XLOOKUP(B1731,products[productID],products[productName],"Not available",0)</f>
        <v>Geitost</v>
      </c>
      <c r="F1731">
        <f>_xlfn.XLOOKUP(B1731,products[productID],products[categoryID],"Not found",0)</f>
        <v>4</v>
      </c>
      <c r="G1731" t="str">
        <f>_xlfn.XLOOKUP(F1731,categories[categoryID],categories[categoryName],"not found",0)</f>
        <v>Dairy Products</v>
      </c>
      <c r="H1731" s="4">
        <f>Table8[[#This Row],[Unit_price]]*Table8[[#This Row],[Quantity_sold]]</f>
        <v>100</v>
      </c>
      <c r="I1731" t="str">
        <f>_xlfn.XLOOKUP(Table8[[#This Row],[orderId]],orders[orderID],orders[customerID],"not seen",0)</f>
        <v>QUEEN</v>
      </c>
      <c r="J1731">
        <f>_xlfn.XLOOKUP(Table8[[#This Row],[orderId]],orders[orderID],orders[employeeID],"not found",0)</f>
        <v>4</v>
      </c>
      <c r="K1731" t="str">
        <f>_xlfn.XLOOKUP(Table8[[#This Row],[Employee_id]],employees[employeeID],employees[employeeName],"Not found",0)</f>
        <v>Margaret Peacock</v>
      </c>
      <c r="L1731" s="1">
        <f>_xlfn.XLOOKUP(Table8[[#This Row],[orderId]],orders[orderID],orders[orderDate],"not found",0)</f>
        <v>42061</v>
      </c>
      <c r="M1731" s="1">
        <f>VLOOKUP(Table8[[#This Row],[orderId]],orders[],6,0)</f>
        <v>42067</v>
      </c>
      <c r="N1731">
        <f>Table8[[#This Row],[Shipped date]]-Table8[[#This Row],[order_date]]</f>
        <v>6</v>
      </c>
    </row>
    <row r="1732" spans="1:14" x14ac:dyDescent="0.35">
      <c r="A1732" s="2">
        <v>10913</v>
      </c>
      <c r="B1732" s="11">
        <v>58</v>
      </c>
      <c r="C1732" s="5">
        <v>13.25</v>
      </c>
      <c r="D1732" s="8">
        <v>15</v>
      </c>
      <c r="E1732" s="2" t="str">
        <f>_xlfn.XLOOKUP(B1732,products[productID],products[productName],"Not available",0)</f>
        <v>Escargots de Bourgogne</v>
      </c>
      <c r="F1732">
        <f>_xlfn.XLOOKUP(B1732,products[productID],products[categoryID],"Not found",0)</f>
        <v>8</v>
      </c>
      <c r="G1732" t="str">
        <f>_xlfn.XLOOKUP(F1732,categories[categoryID],categories[categoryName],"not found",0)</f>
        <v>Seafood</v>
      </c>
      <c r="H1732" s="4">
        <f>Table8[[#This Row],[Unit_price]]*Table8[[#This Row],[Quantity_sold]]</f>
        <v>198.75</v>
      </c>
      <c r="I1732" t="str">
        <f>_xlfn.XLOOKUP(Table8[[#This Row],[orderId]],orders[orderID],orders[customerID],"not seen",0)</f>
        <v>QUEEN</v>
      </c>
      <c r="J1732">
        <f>_xlfn.XLOOKUP(Table8[[#This Row],[orderId]],orders[orderID],orders[employeeID],"not found",0)</f>
        <v>4</v>
      </c>
      <c r="K1732" t="str">
        <f>_xlfn.XLOOKUP(Table8[[#This Row],[Employee_id]],employees[employeeID],employees[employeeName],"Not found",0)</f>
        <v>Margaret Peacock</v>
      </c>
      <c r="L1732" s="1">
        <f>_xlfn.XLOOKUP(Table8[[#This Row],[orderId]],orders[orderID],orders[orderDate],"not found",0)</f>
        <v>42061</v>
      </c>
      <c r="M1732" s="1">
        <f>VLOOKUP(Table8[[#This Row],[orderId]],orders[],6,0)</f>
        <v>42067</v>
      </c>
      <c r="N1732">
        <f>Table8[[#This Row],[Shipped date]]-Table8[[#This Row],[order_date]]</f>
        <v>6</v>
      </c>
    </row>
    <row r="1733" spans="1:14" x14ac:dyDescent="0.35">
      <c r="A1733" s="3">
        <v>10914</v>
      </c>
      <c r="B1733" s="12">
        <v>71</v>
      </c>
      <c r="C1733" s="6">
        <v>21.5</v>
      </c>
      <c r="D1733" s="9">
        <v>25</v>
      </c>
      <c r="E1733" s="2" t="str">
        <f>_xlfn.XLOOKUP(B1733,products[productID],products[productName],"Not available",0)</f>
        <v>Flotemysost</v>
      </c>
      <c r="F1733">
        <f>_xlfn.XLOOKUP(B1733,products[productID],products[categoryID],"Not found",0)</f>
        <v>4</v>
      </c>
      <c r="G1733" t="str">
        <f>_xlfn.XLOOKUP(F1733,categories[categoryID],categories[categoryName],"not found",0)</f>
        <v>Dairy Products</v>
      </c>
      <c r="H1733" s="4">
        <f>Table8[[#This Row],[Unit_price]]*Table8[[#This Row],[Quantity_sold]]</f>
        <v>537.5</v>
      </c>
      <c r="I1733" t="str">
        <f>_xlfn.XLOOKUP(Table8[[#This Row],[orderId]],orders[orderID],orders[customerID],"not seen",0)</f>
        <v>QUEEN</v>
      </c>
      <c r="J1733">
        <f>_xlfn.XLOOKUP(Table8[[#This Row],[orderId]],orders[orderID],orders[employeeID],"not found",0)</f>
        <v>6</v>
      </c>
      <c r="K1733" t="str">
        <f>_xlfn.XLOOKUP(Table8[[#This Row],[Employee_id]],employees[employeeID],employees[employeeName],"Not found",0)</f>
        <v>Michael Suyama</v>
      </c>
      <c r="L1733" s="1">
        <f>_xlfn.XLOOKUP(Table8[[#This Row],[orderId]],orders[orderID],orders[orderDate],"not found",0)</f>
        <v>42062</v>
      </c>
      <c r="M1733" s="1">
        <f>VLOOKUP(Table8[[#This Row],[orderId]],orders[],6,0)</f>
        <v>42065</v>
      </c>
      <c r="N1733">
        <f>Table8[[#This Row],[Shipped date]]-Table8[[#This Row],[order_date]]</f>
        <v>3</v>
      </c>
    </row>
    <row r="1734" spans="1:14" x14ac:dyDescent="0.35">
      <c r="A1734" s="2">
        <v>10915</v>
      </c>
      <c r="B1734" s="11">
        <v>17</v>
      </c>
      <c r="C1734" s="5">
        <v>39</v>
      </c>
      <c r="D1734" s="8">
        <v>10</v>
      </c>
      <c r="E1734" s="2" t="str">
        <f>_xlfn.XLOOKUP(B1734,products[productID],products[productName],"Not available",0)</f>
        <v>Alice Mutton</v>
      </c>
      <c r="F1734">
        <f>_xlfn.XLOOKUP(B1734,products[productID],products[categoryID],"Not found",0)</f>
        <v>6</v>
      </c>
      <c r="G1734" t="str">
        <f>_xlfn.XLOOKUP(F1734,categories[categoryID],categories[categoryName],"not found",0)</f>
        <v>Meat &amp; Poultry</v>
      </c>
      <c r="H1734" s="4">
        <f>Table8[[#This Row],[Unit_price]]*Table8[[#This Row],[Quantity_sold]]</f>
        <v>390</v>
      </c>
      <c r="I1734" t="str">
        <f>_xlfn.XLOOKUP(Table8[[#This Row],[orderId]],orders[orderID],orders[customerID],"not seen",0)</f>
        <v>TORTU</v>
      </c>
      <c r="J1734">
        <f>_xlfn.XLOOKUP(Table8[[#This Row],[orderId]],orders[orderID],orders[employeeID],"not found",0)</f>
        <v>2</v>
      </c>
      <c r="K1734" t="str">
        <f>_xlfn.XLOOKUP(Table8[[#This Row],[Employee_id]],employees[employeeID],employees[employeeName],"Not found",0)</f>
        <v>Andrew Fuller</v>
      </c>
      <c r="L1734" s="1">
        <f>_xlfn.XLOOKUP(Table8[[#This Row],[orderId]],orders[orderID],orders[orderDate],"not found",0)</f>
        <v>42062</v>
      </c>
      <c r="M1734" s="1">
        <f>VLOOKUP(Table8[[#This Row],[orderId]],orders[],6,0)</f>
        <v>42065</v>
      </c>
      <c r="N1734">
        <f>Table8[[#This Row],[Shipped date]]-Table8[[#This Row],[order_date]]</f>
        <v>3</v>
      </c>
    </row>
    <row r="1735" spans="1:14" x14ac:dyDescent="0.35">
      <c r="A1735" s="3">
        <v>10915</v>
      </c>
      <c r="B1735" s="12">
        <v>33</v>
      </c>
      <c r="C1735" s="6">
        <v>2.5</v>
      </c>
      <c r="D1735" s="9">
        <v>30</v>
      </c>
      <c r="E1735" s="2" t="str">
        <f>_xlfn.XLOOKUP(B1735,products[productID],products[productName],"Not available",0)</f>
        <v>Geitost</v>
      </c>
      <c r="F1735">
        <f>_xlfn.XLOOKUP(B1735,products[productID],products[categoryID],"Not found",0)</f>
        <v>4</v>
      </c>
      <c r="G1735" t="str">
        <f>_xlfn.XLOOKUP(F1735,categories[categoryID],categories[categoryName],"not found",0)</f>
        <v>Dairy Products</v>
      </c>
      <c r="H1735" s="4">
        <f>Table8[[#This Row],[Unit_price]]*Table8[[#This Row],[Quantity_sold]]</f>
        <v>75</v>
      </c>
      <c r="I1735" t="str">
        <f>_xlfn.XLOOKUP(Table8[[#This Row],[orderId]],orders[orderID],orders[customerID],"not seen",0)</f>
        <v>TORTU</v>
      </c>
      <c r="J1735">
        <f>_xlfn.XLOOKUP(Table8[[#This Row],[orderId]],orders[orderID],orders[employeeID],"not found",0)</f>
        <v>2</v>
      </c>
      <c r="K1735" t="str">
        <f>_xlfn.XLOOKUP(Table8[[#This Row],[Employee_id]],employees[employeeID],employees[employeeName],"Not found",0)</f>
        <v>Andrew Fuller</v>
      </c>
      <c r="L1735" s="1">
        <f>_xlfn.XLOOKUP(Table8[[#This Row],[orderId]],orders[orderID],orders[orderDate],"not found",0)</f>
        <v>42062</v>
      </c>
      <c r="M1735" s="1">
        <f>VLOOKUP(Table8[[#This Row],[orderId]],orders[],6,0)</f>
        <v>42065</v>
      </c>
      <c r="N1735">
        <f>Table8[[#This Row],[Shipped date]]-Table8[[#This Row],[order_date]]</f>
        <v>3</v>
      </c>
    </row>
    <row r="1736" spans="1:14" x14ac:dyDescent="0.35">
      <c r="A1736" s="2">
        <v>10915</v>
      </c>
      <c r="B1736" s="11">
        <v>54</v>
      </c>
      <c r="C1736" s="5">
        <v>7.45</v>
      </c>
      <c r="D1736" s="8">
        <v>10</v>
      </c>
      <c r="E1736" s="2" t="str">
        <f>_xlfn.XLOOKUP(B1736,products[productID],products[productName],"Not available",0)</f>
        <v>Tourtière</v>
      </c>
      <c r="F1736">
        <f>_xlfn.XLOOKUP(B1736,products[productID],products[categoryID],"Not found",0)</f>
        <v>6</v>
      </c>
      <c r="G1736" t="str">
        <f>_xlfn.XLOOKUP(F1736,categories[categoryID],categories[categoryName],"not found",0)</f>
        <v>Meat &amp; Poultry</v>
      </c>
      <c r="H1736" s="4">
        <f>Table8[[#This Row],[Unit_price]]*Table8[[#This Row],[Quantity_sold]]</f>
        <v>74.5</v>
      </c>
      <c r="I1736" t="str">
        <f>_xlfn.XLOOKUP(Table8[[#This Row],[orderId]],orders[orderID],orders[customerID],"not seen",0)</f>
        <v>TORTU</v>
      </c>
      <c r="J1736">
        <f>_xlfn.XLOOKUP(Table8[[#This Row],[orderId]],orders[orderID],orders[employeeID],"not found",0)</f>
        <v>2</v>
      </c>
      <c r="K1736" t="str">
        <f>_xlfn.XLOOKUP(Table8[[#This Row],[Employee_id]],employees[employeeID],employees[employeeName],"Not found",0)</f>
        <v>Andrew Fuller</v>
      </c>
      <c r="L1736" s="1">
        <f>_xlfn.XLOOKUP(Table8[[#This Row],[orderId]],orders[orderID],orders[orderDate],"not found",0)</f>
        <v>42062</v>
      </c>
      <c r="M1736" s="1">
        <f>VLOOKUP(Table8[[#This Row],[orderId]],orders[],6,0)</f>
        <v>42065</v>
      </c>
      <c r="N1736">
        <f>Table8[[#This Row],[Shipped date]]-Table8[[#This Row],[order_date]]</f>
        <v>3</v>
      </c>
    </row>
    <row r="1737" spans="1:14" x14ac:dyDescent="0.35">
      <c r="A1737" s="3">
        <v>10916</v>
      </c>
      <c r="B1737" s="12">
        <v>16</v>
      </c>
      <c r="C1737" s="6">
        <v>17.45</v>
      </c>
      <c r="D1737" s="9">
        <v>6</v>
      </c>
      <c r="E1737" s="2" t="str">
        <f>_xlfn.XLOOKUP(B1737,products[productID],products[productName],"Not available",0)</f>
        <v>Pavlova</v>
      </c>
      <c r="F1737">
        <f>_xlfn.XLOOKUP(B1737,products[productID],products[categoryID],"Not found",0)</f>
        <v>3</v>
      </c>
      <c r="G1737" t="str">
        <f>_xlfn.XLOOKUP(F1737,categories[categoryID],categories[categoryName],"not found",0)</f>
        <v>Confections</v>
      </c>
      <c r="H1737" s="4">
        <f>Table8[[#This Row],[Unit_price]]*Table8[[#This Row],[Quantity_sold]]</f>
        <v>104.69999999999999</v>
      </c>
      <c r="I1737" t="str">
        <f>_xlfn.XLOOKUP(Table8[[#This Row],[orderId]],orders[orderID],orders[customerID],"not seen",0)</f>
        <v>RANCH</v>
      </c>
      <c r="J1737">
        <f>_xlfn.XLOOKUP(Table8[[#This Row],[orderId]],orders[orderID],orders[employeeID],"not found",0)</f>
        <v>1</v>
      </c>
      <c r="K1737" t="str">
        <f>_xlfn.XLOOKUP(Table8[[#This Row],[Employee_id]],employees[employeeID],employees[employeeName],"Not found",0)</f>
        <v>Nancy Davolio</v>
      </c>
      <c r="L1737" s="1">
        <f>_xlfn.XLOOKUP(Table8[[#This Row],[orderId]],orders[orderID],orders[orderDate],"not found",0)</f>
        <v>42062</v>
      </c>
      <c r="M1737" s="1">
        <f>VLOOKUP(Table8[[#This Row],[orderId]],orders[],6,0)</f>
        <v>42072</v>
      </c>
      <c r="N1737">
        <f>Table8[[#This Row],[Shipped date]]-Table8[[#This Row],[order_date]]</f>
        <v>10</v>
      </c>
    </row>
    <row r="1738" spans="1:14" x14ac:dyDescent="0.35">
      <c r="A1738" s="2">
        <v>10916</v>
      </c>
      <c r="B1738" s="11">
        <v>32</v>
      </c>
      <c r="C1738" s="5">
        <v>32</v>
      </c>
      <c r="D1738" s="8">
        <v>6</v>
      </c>
      <c r="E1738" s="2" t="str">
        <f>_xlfn.XLOOKUP(B1738,products[productID],products[productName],"Not available",0)</f>
        <v>Mascarpone Fabioli</v>
      </c>
      <c r="F1738">
        <f>_xlfn.XLOOKUP(B1738,products[productID],products[categoryID],"Not found",0)</f>
        <v>4</v>
      </c>
      <c r="G1738" t="str">
        <f>_xlfn.XLOOKUP(F1738,categories[categoryID],categories[categoryName],"not found",0)</f>
        <v>Dairy Products</v>
      </c>
      <c r="H1738" s="4">
        <f>Table8[[#This Row],[Unit_price]]*Table8[[#This Row],[Quantity_sold]]</f>
        <v>192</v>
      </c>
      <c r="I1738" t="str">
        <f>_xlfn.XLOOKUP(Table8[[#This Row],[orderId]],orders[orderID],orders[customerID],"not seen",0)</f>
        <v>RANCH</v>
      </c>
      <c r="J1738">
        <f>_xlfn.XLOOKUP(Table8[[#This Row],[orderId]],orders[orderID],orders[employeeID],"not found",0)</f>
        <v>1</v>
      </c>
      <c r="K1738" t="str">
        <f>_xlfn.XLOOKUP(Table8[[#This Row],[Employee_id]],employees[employeeID],employees[employeeName],"Not found",0)</f>
        <v>Nancy Davolio</v>
      </c>
      <c r="L1738" s="1">
        <f>_xlfn.XLOOKUP(Table8[[#This Row],[orderId]],orders[orderID],orders[orderDate],"not found",0)</f>
        <v>42062</v>
      </c>
      <c r="M1738" s="1">
        <f>VLOOKUP(Table8[[#This Row],[orderId]],orders[],6,0)</f>
        <v>42072</v>
      </c>
      <c r="N1738">
        <f>Table8[[#This Row],[Shipped date]]-Table8[[#This Row],[order_date]]</f>
        <v>10</v>
      </c>
    </row>
    <row r="1739" spans="1:14" x14ac:dyDescent="0.35">
      <c r="A1739" s="3">
        <v>10916</v>
      </c>
      <c r="B1739" s="12">
        <v>57</v>
      </c>
      <c r="C1739" s="6">
        <v>19.5</v>
      </c>
      <c r="D1739" s="9">
        <v>20</v>
      </c>
      <c r="E1739" s="2" t="str">
        <f>_xlfn.XLOOKUP(B1739,products[productID],products[productName],"Not available",0)</f>
        <v>Ravioli Angelo</v>
      </c>
      <c r="F1739">
        <f>_xlfn.XLOOKUP(B1739,products[productID],products[categoryID],"Not found",0)</f>
        <v>5</v>
      </c>
      <c r="G1739" t="str">
        <f>_xlfn.XLOOKUP(F1739,categories[categoryID],categories[categoryName],"not found",0)</f>
        <v>Grains &amp; Cereals</v>
      </c>
      <c r="H1739" s="4">
        <f>Table8[[#This Row],[Unit_price]]*Table8[[#This Row],[Quantity_sold]]</f>
        <v>390</v>
      </c>
      <c r="I1739" t="str">
        <f>_xlfn.XLOOKUP(Table8[[#This Row],[orderId]],orders[orderID],orders[customerID],"not seen",0)</f>
        <v>RANCH</v>
      </c>
      <c r="J1739">
        <f>_xlfn.XLOOKUP(Table8[[#This Row],[orderId]],orders[orderID],orders[employeeID],"not found",0)</f>
        <v>1</v>
      </c>
      <c r="K1739" t="str">
        <f>_xlfn.XLOOKUP(Table8[[#This Row],[Employee_id]],employees[employeeID],employees[employeeName],"Not found",0)</f>
        <v>Nancy Davolio</v>
      </c>
      <c r="L1739" s="1">
        <f>_xlfn.XLOOKUP(Table8[[#This Row],[orderId]],orders[orderID],orders[orderDate],"not found",0)</f>
        <v>42062</v>
      </c>
      <c r="M1739" s="1">
        <f>VLOOKUP(Table8[[#This Row],[orderId]],orders[],6,0)</f>
        <v>42072</v>
      </c>
      <c r="N1739">
        <f>Table8[[#This Row],[Shipped date]]-Table8[[#This Row],[order_date]]</f>
        <v>10</v>
      </c>
    </row>
    <row r="1740" spans="1:14" x14ac:dyDescent="0.35">
      <c r="A1740" s="2">
        <v>10917</v>
      </c>
      <c r="B1740" s="11">
        <v>30</v>
      </c>
      <c r="C1740" s="5">
        <v>25.89</v>
      </c>
      <c r="D1740" s="8">
        <v>1</v>
      </c>
      <c r="E1740" s="2" t="str">
        <f>_xlfn.XLOOKUP(B1740,products[productID],products[productName],"Not available",0)</f>
        <v>Nord-Ost Matjeshering</v>
      </c>
      <c r="F1740">
        <f>_xlfn.XLOOKUP(B1740,products[productID],products[categoryID],"Not found",0)</f>
        <v>8</v>
      </c>
      <c r="G1740" t="str">
        <f>_xlfn.XLOOKUP(F1740,categories[categoryID],categories[categoryName],"not found",0)</f>
        <v>Seafood</v>
      </c>
      <c r="H1740" s="4">
        <f>Table8[[#This Row],[Unit_price]]*Table8[[#This Row],[Quantity_sold]]</f>
        <v>25.89</v>
      </c>
      <c r="I1740" t="str">
        <f>_xlfn.XLOOKUP(Table8[[#This Row],[orderId]],orders[orderID],orders[customerID],"not seen",0)</f>
        <v>ROMEY</v>
      </c>
      <c r="J1740">
        <f>_xlfn.XLOOKUP(Table8[[#This Row],[orderId]],orders[orderID],orders[employeeID],"not found",0)</f>
        <v>4</v>
      </c>
      <c r="K1740" t="str">
        <f>_xlfn.XLOOKUP(Table8[[#This Row],[Employee_id]],employees[employeeID],employees[employeeName],"Not found",0)</f>
        <v>Margaret Peacock</v>
      </c>
      <c r="L1740" s="1">
        <f>_xlfn.XLOOKUP(Table8[[#This Row],[orderId]],orders[orderID],orders[orderDate],"not found",0)</f>
        <v>42065</v>
      </c>
      <c r="M1740" s="1">
        <f>VLOOKUP(Table8[[#This Row],[orderId]],orders[],6,0)</f>
        <v>42074</v>
      </c>
      <c r="N1740">
        <f>Table8[[#This Row],[Shipped date]]-Table8[[#This Row],[order_date]]</f>
        <v>9</v>
      </c>
    </row>
    <row r="1741" spans="1:14" x14ac:dyDescent="0.35">
      <c r="A1741" s="3">
        <v>10917</v>
      </c>
      <c r="B1741" s="12">
        <v>60</v>
      </c>
      <c r="C1741" s="6">
        <v>34</v>
      </c>
      <c r="D1741" s="9">
        <v>10</v>
      </c>
      <c r="E1741" s="2" t="str">
        <f>_xlfn.XLOOKUP(B1741,products[productID],products[productName],"Not available",0)</f>
        <v>Camembert Pierrot</v>
      </c>
      <c r="F1741">
        <f>_xlfn.XLOOKUP(B1741,products[productID],products[categoryID],"Not found",0)</f>
        <v>4</v>
      </c>
      <c r="G1741" t="str">
        <f>_xlfn.XLOOKUP(F1741,categories[categoryID],categories[categoryName],"not found",0)</f>
        <v>Dairy Products</v>
      </c>
      <c r="H1741" s="4">
        <f>Table8[[#This Row],[Unit_price]]*Table8[[#This Row],[Quantity_sold]]</f>
        <v>340</v>
      </c>
      <c r="I1741" t="str">
        <f>_xlfn.XLOOKUP(Table8[[#This Row],[orderId]],orders[orderID],orders[customerID],"not seen",0)</f>
        <v>ROMEY</v>
      </c>
      <c r="J1741">
        <f>_xlfn.XLOOKUP(Table8[[#This Row],[orderId]],orders[orderID],orders[employeeID],"not found",0)</f>
        <v>4</v>
      </c>
      <c r="K1741" t="str">
        <f>_xlfn.XLOOKUP(Table8[[#This Row],[Employee_id]],employees[employeeID],employees[employeeName],"Not found",0)</f>
        <v>Margaret Peacock</v>
      </c>
      <c r="L1741" s="1">
        <f>_xlfn.XLOOKUP(Table8[[#This Row],[orderId]],orders[orderID],orders[orderDate],"not found",0)</f>
        <v>42065</v>
      </c>
      <c r="M1741" s="1">
        <f>VLOOKUP(Table8[[#This Row],[orderId]],orders[],6,0)</f>
        <v>42074</v>
      </c>
      <c r="N1741">
        <f>Table8[[#This Row],[Shipped date]]-Table8[[#This Row],[order_date]]</f>
        <v>9</v>
      </c>
    </row>
    <row r="1742" spans="1:14" x14ac:dyDescent="0.35">
      <c r="A1742" s="2">
        <v>10918</v>
      </c>
      <c r="B1742" s="11">
        <v>1</v>
      </c>
      <c r="C1742" s="5">
        <v>18</v>
      </c>
      <c r="D1742" s="8">
        <v>60</v>
      </c>
      <c r="E1742" s="2" t="str">
        <f>_xlfn.XLOOKUP(B1742,products[productID],products[productName],"Not available",0)</f>
        <v>Chai</v>
      </c>
      <c r="F1742">
        <f>_xlfn.XLOOKUP(B1742,products[productID],products[categoryID],"Not found",0)</f>
        <v>1</v>
      </c>
      <c r="G1742" t="str">
        <f>_xlfn.XLOOKUP(F1742,categories[categoryID],categories[categoryName],"not found",0)</f>
        <v>Beverages</v>
      </c>
      <c r="H1742" s="4">
        <f>Table8[[#This Row],[Unit_price]]*Table8[[#This Row],[Quantity_sold]]</f>
        <v>1080</v>
      </c>
      <c r="I1742" t="str">
        <f>_xlfn.XLOOKUP(Table8[[#This Row],[orderId]],orders[orderID],orders[customerID],"not seen",0)</f>
        <v>BOTTM</v>
      </c>
      <c r="J1742">
        <f>_xlfn.XLOOKUP(Table8[[#This Row],[orderId]],orders[orderID],orders[employeeID],"not found",0)</f>
        <v>3</v>
      </c>
      <c r="K1742" t="str">
        <f>_xlfn.XLOOKUP(Table8[[#This Row],[Employee_id]],employees[employeeID],employees[employeeName],"Not found",0)</f>
        <v>Janet Leverling</v>
      </c>
      <c r="L1742" s="1">
        <f>_xlfn.XLOOKUP(Table8[[#This Row],[orderId]],orders[orderID],orders[orderDate],"not found",0)</f>
        <v>42065</v>
      </c>
      <c r="M1742" s="1">
        <f>VLOOKUP(Table8[[#This Row],[orderId]],orders[],6,0)</f>
        <v>42074</v>
      </c>
      <c r="N1742">
        <f>Table8[[#This Row],[Shipped date]]-Table8[[#This Row],[order_date]]</f>
        <v>9</v>
      </c>
    </row>
    <row r="1743" spans="1:14" x14ac:dyDescent="0.35">
      <c r="A1743" s="3">
        <v>10918</v>
      </c>
      <c r="B1743" s="12">
        <v>60</v>
      </c>
      <c r="C1743" s="6">
        <v>34</v>
      </c>
      <c r="D1743" s="9">
        <v>25</v>
      </c>
      <c r="E1743" s="2" t="str">
        <f>_xlfn.XLOOKUP(B1743,products[productID],products[productName],"Not available",0)</f>
        <v>Camembert Pierrot</v>
      </c>
      <c r="F1743">
        <f>_xlfn.XLOOKUP(B1743,products[productID],products[categoryID],"Not found",0)</f>
        <v>4</v>
      </c>
      <c r="G1743" t="str">
        <f>_xlfn.XLOOKUP(F1743,categories[categoryID],categories[categoryName],"not found",0)</f>
        <v>Dairy Products</v>
      </c>
      <c r="H1743" s="4">
        <f>Table8[[#This Row],[Unit_price]]*Table8[[#This Row],[Quantity_sold]]</f>
        <v>850</v>
      </c>
      <c r="I1743" t="str">
        <f>_xlfn.XLOOKUP(Table8[[#This Row],[orderId]],orders[orderID],orders[customerID],"not seen",0)</f>
        <v>BOTTM</v>
      </c>
      <c r="J1743">
        <f>_xlfn.XLOOKUP(Table8[[#This Row],[orderId]],orders[orderID],orders[employeeID],"not found",0)</f>
        <v>3</v>
      </c>
      <c r="K1743" t="str">
        <f>_xlfn.XLOOKUP(Table8[[#This Row],[Employee_id]],employees[employeeID],employees[employeeName],"Not found",0)</f>
        <v>Janet Leverling</v>
      </c>
      <c r="L1743" s="1">
        <f>_xlfn.XLOOKUP(Table8[[#This Row],[orderId]],orders[orderID],orders[orderDate],"not found",0)</f>
        <v>42065</v>
      </c>
      <c r="M1743" s="1">
        <f>VLOOKUP(Table8[[#This Row],[orderId]],orders[],6,0)</f>
        <v>42074</v>
      </c>
      <c r="N1743">
        <f>Table8[[#This Row],[Shipped date]]-Table8[[#This Row],[order_date]]</f>
        <v>9</v>
      </c>
    </row>
    <row r="1744" spans="1:14" x14ac:dyDescent="0.35">
      <c r="A1744" s="2">
        <v>10919</v>
      </c>
      <c r="B1744" s="11">
        <v>16</v>
      </c>
      <c r="C1744" s="5">
        <v>17.45</v>
      </c>
      <c r="D1744" s="8">
        <v>24</v>
      </c>
      <c r="E1744" s="2" t="str">
        <f>_xlfn.XLOOKUP(B1744,products[productID],products[productName],"Not available",0)</f>
        <v>Pavlova</v>
      </c>
      <c r="F1744">
        <f>_xlfn.XLOOKUP(B1744,products[productID],products[categoryID],"Not found",0)</f>
        <v>3</v>
      </c>
      <c r="G1744" t="str">
        <f>_xlfn.XLOOKUP(F1744,categories[categoryID],categories[categoryName],"not found",0)</f>
        <v>Confections</v>
      </c>
      <c r="H1744" s="4">
        <f>Table8[[#This Row],[Unit_price]]*Table8[[#This Row],[Quantity_sold]]</f>
        <v>418.79999999999995</v>
      </c>
      <c r="I1744" t="str">
        <f>_xlfn.XLOOKUP(Table8[[#This Row],[orderId]],orders[orderID],orders[customerID],"not seen",0)</f>
        <v>LINOD</v>
      </c>
      <c r="J1744">
        <f>_xlfn.XLOOKUP(Table8[[#This Row],[orderId]],orders[orderID],orders[employeeID],"not found",0)</f>
        <v>2</v>
      </c>
      <c r="K1744" t="str">
        <f>_xlfn.XLOOKUP(Table8[[#This Row],[Employee_id]],employees[employeeID],employees[employeeName],"Not found",0)</f>
        <v>Andrew Fuller</v>
      </c>
      <c r="L1744" s="1">
        <f>_xlfn.XLOOKUP(Table8[[#This Row],[orderId]],orders[orderID],orders[orderDate],"not found",0)</f>
        <v>42065</v>
      </c>
      <c r="M1744" s="1">
        <f>VLOOKUP(Table8[[#This Row],[orderId]],orders[],6,0)</f>
        <v>42067</v>
      </c>
      <c r="N1744">
        <f>Table8[[#This Row],[Shipped date]]-Table8[[#This Row],[order_date]]</f>
        <v>2</v>
      </c>
    </row>
    <row r="1745" spans="1:14" x14ac:dyDescent="0.35">
      <c r="A1745" s="3">
        <v>10919</v>
      </c>
      <c r="B1745" s="12">
        <v>25</v>
      </c>
      <c r="C1745" s="6">
        <v>14</v>
      </c>
      <c r="D1745" s="9">
        <v>24</v>
      </c>
      <c r="E1745" s="2" t="str">
        <f>_xlfn.XLOOKUP(B1745,products[productID],products[productName],"Not available",0)</f>
        <v>NuNuCa Nuß-Nougat-Creme</v>
      </c>
      <c r="F1745">
        <f>_xlfn.XLOOKUP(B1745,products[productID],products[categoryID],"Not found",0)</f>
        <v>3</v>
      </c>
      <c r="G1745" t="str">
        <f>_xlfn.XLOOKUP(F1745,categories[categoryID],categories[categoryName],"not found",0)</f>
        <v>Confections</v>
      </c>
      <c r="H1745" s="4">
        <f>Table8[[#This Row],[Unit_price]]*Table8[[#This Row],[Quantity_sold]]</f>
        <v>336</v>
      </c>
      <c r="I1745" t="str">
        <f>_xlfn.XLOOKUP(Table8[[#This Row],[orderId]],orders[orderID],orders[customerID],"not seen",0)</f>
        <v>LINOD</v>
      </c>
      <c r="J1745">
        <f>_xlfn.XLOOKUP(Table8[[#This Row],[orderId]],orders[orderID],orders[employeeID],"not found",0)</f>
        <v>2</v>
      </c>
      <c r="K1745" t="str">
        <f>_xlfn.XLOOKUP(Table8[[#This Row],[Employee_id]],employees[employeeID],employees[employeeName],"Not found",0)</f>
        <v>Andrew Fuller</v>
      </c>
      <c r="L1745" s="1">
        <f>_xlfn.XLOOKUP(Table8[[#This Row],[orderId]],orders[orderID],orders[orderDate],"not found",0)</f>
        <v>42065</v>
      </c>
      <c r="M1745" s="1">
        <f>VLOOKUP(Table8[[#This Row],[orderId]],orders[],6,0)</f>
        <v>42067</v>
      </c>
      <c r="N1745">
        <f>Table8[[#This Row],[Shipped date]]-Table8[[#This Row],[order_date]]</f>
        <v>2</v>
      </c>
    </row>
    <row r="1746" spans="1:14" x14ac:dyDescent="0.35">
      <c r="A1746" s="2">
        <v>10919</v>
      </c>
      <c r="B1746" s="11">
        <v>40</v>
      </c>
      <c r="C1746" s="5">
        <v>18.399999999999999</v>
      </c>
      <c r="D1746" s="8">
        <v>20</v>
      </c>
      <c r="E1746" s="2" t="str">
        <f>_xlfn.XLOOKUP(B1746,products[productID],products[productName],"Not available",0)</f>
        <v>Boston Crab Meat</v>
      </c>
      <c r="F1746">
        <f>_xlfn.XLOOKUP(B1746,products[productID],products[categoryID],"Not found",0)</f>
        <v>8</v>
      </c>
      <c r="G1746" t="str">
        <f>_xlfn.XLOOKUP(F1746,categories[categoryID],categories[categoryName],"not found",0)</f>
        <v>Seafood</v>
      </c>
      <c r="H1746" s="4">
        <f>Table8[[#This Row],[Unit_price]]*Table8[[#This Row],[Quantity_sold]]</f>
        <v>368</v>
      </c>
      <c r="I1746" t="str">
        <f>_xlfn.XLOOKUP(Table8[[#This Row],[orderId]],orders[orderID],orders[customerID],"not seen",0)</f>
        <v>LINOD</v>
      </c>
      <c r="J1746">
        <f>_xlfn.XLOOKUP(Table8[[#This Row],[orderId]],orders[orderID],orders[employeeID],"not found",0)</f>
        <v>2</v>
      </c>
      <c r="K1746" t="str">
        <f>_xlfn.XLOOKUP(Table8[[#This Row],[Employee_id]],employees[employeeID],employees[employeeName],"Not found",0)</f>
        <v>Andrew Fuller</v>
      </c>
      <c r="L1746" s="1">
        <f>_xlfn.XLOOKUP(Table8[[#This Row],[orderId]],orders[orderID],orders[orderDate],"not found",0)</f>
        <v>42065</v>
      </c>
      <c r="M1746" s="1">
        <f>VLOOKUP(Table8[[#This Row],[orderId]],orders[],6,0)</f>
        <v>42067</v>
      </c>
      <c r="N1746">
        <f>Table8[[#This Row],[Shipped date]]-Table8[[#This Row],[order_date]]</f>
        <v>2</v>
      </c>
    </row>
    <row r="1747" spans="1:14" x14ac:dyDescent="0.35">
      <c r="A1747" s="3">
        <v>10920</v>
      </c>
      <c r="B1747" s="12">
        <v>50</v>
      </c>
      <c r="C1747" s="6">
        <v>16.25</v>
      </c>
      <c r="D1747" s="9">
        <v>24</v>
      </c>
      <c r="E1747" s="2" t="str">
        <f>_xlfn.XLOOKUP(B1747,products[productID],products[productName],"Not available",0)</f>
        <v>Valkoinen suklaa</v>
      </c>
      <c r="F1747">
        <f>_xlfn.XLOOKUP(B1747,products[productID],products[categoryID],"Not found",0)</f>
        <v>3</v>
      </c>
      <c r="G1747" t="str">
        <f>_xlfn.XLOOKUP(F1747,categories[categoryID],categories[categoryName],"not found",0)</f>
        <v>Confections</v>
      </c>
      <c r="H1747" s="4">
        <f>Table8[[#This Row],[Unit_price]]*Table8[[#This Row],[Quantity_sold]]</f>
        <v>390</v>
      </c>
      <c r="I1747" t="str">
        <f>_xlfn.XLOOKUP(Table8[[#This Row],[orderId]],orders[orderID],orders[customerID],"not seen",0)</f>
        <v>AROUT</v>
      </c>
      <c r="J1747">
        <f>_xlfn.XLOOKUP(Table8[[#This Row],[orderId]],orders[orderID],orders[employeeID],"not found",0)</f>
        <v>4</v>
      </c>
      <c r="K1747" t="str">
        <f>_xlfn.XLOOKUP(Table8[[#This Row],[Employee_id]],employees[employeeID],employees[employeeName],"Not found",0)</f>
        <v>Margaret Peacock</v>
      </c>
      <c r="L1747" s="1">
        <f>_xlfn.XLOOKUP(Table8[[#This Row],[orderId]],orders[orderID],orders[orderDate],"not found",0)</f>
        <v>42066</v>
      </c>
      <c r="M1747" s="1">
        <f>VLOOKUP(Table8[[#This Row],[orderId]],orders[],6,0)</f>
        <v>42072</v>
      </c>
      <c r="N1747">
        <f>Table8[[#This Row],[Shipped date]]-Table8[[#This Row],[order_date]]</f>
        <v>6</v>
      </c>
    </row>
    <row r="1748" spans="1:14" x14ac:dyDescent="0.35">
      <c r="A1748" s="2">
        <v>10921</v>
      </c>
      <c r="B1748" s="11">
        <v>35</v>
      </c>
      <c r="C1748" s="5">
        <v>18</v>
      </c>
      <c r="D1748" s="8">
        <v>10</v>
      </c>
      <c r="E1748" s="2" t="str">
        <f>_xlfn.XLOOKUP(B1748,products[productID],products[productName],"Not available",0)</f>
        <v>Steeleye Stout</v>
      </c>
      <c r="F1748">
        <f>_xlfn.XLOOKUP(B1748,products[productID],products[categoryID],"Not found",0)</f>
        <v>1</v>
      </c>
      <c r="G1748" t="str">
        <f>_xlfn.XLOOKUP(F1748,categories[categoryID],categories[categoryName],"not found",0)</f>
        <v>Beverages</v>
      </c>
      <c r="H1748" s="4">
        <f>Table8[[#This Row],[Unit_price]]*Table8[[#This Row],[Quantity_sold]]</f>
        <v>180</v>
      </c>
      <c r="I1748" t="str">
        <f>_xlfn.XLOOKUP(Table8[[#This Row],[orderId]],orders[orderID],orders[customerID],"not seen",0)</f>
        <v>VAFFE</v>
      </c>
      <c r="J1748">
        <f>_xlfn.XLOOKUP(Table8[[#This Row],[orderId]],orders[orderID],orders[employeeID],"not found",0)</f>
        <v>1</v>
      </c>
      <c r="K1748" t="str">
        <f>_xlfn.XLOOKUP(Table8[[#This Row],[Employee_id]],employees[employeeID],employees[employeeName],"Not found",0)</f>
        <v>Nancy Davolio</v>
      </c>
      <c r="L1748" s="1">
        <f>_xlfn.XLOOKUP(Table8[[#This Row],[orderId]],orders[orderID],orders[orderDate],"not found",0)</f>
        <v>42066</v>
      </c>
      <c r="M1748" s="1">
        <f>VLOOKUP(Table8[[#This Row],[orderId]],orders[],6,0)</f>
        <v>42072</v>
      </c>
      <c r="N1748">
        <f>Table8[[#This Row],[Shipped date]]-Table8[[#This Row],[order_date]]</f>
        <v>6</v>
      </c>
    </row>
    <row r="1749" spans="1:14" x14ac:dyDescent="0.35">
      <c r="A1749" s="3">
        <v>10921</v>
      </c>
      <c r="B1749" s="12">
        <v>63</v>
      </c>
      <c r="C1749" s="6">
        <v>43.9</v>
      </c>
      <c r="D1749" s="9">
        <v>40</v>
      </c>
      <c r="E1749" s="2" t="str">
        <f>_xlfn.XLOOKUP(B1749,products[productID],products[productName],"Not available",0)</f>
        <v>Vegie-spread</v>
      </c>
      <c r="F1749">
        <f>_xlfn.XLOOKUP(B1749,products[productID],products[categoryID],"Not found",0)</f>
        <v>2</v>
      </c>
      <c r="G1749" t="str">
        <f>_xlfn.XLOOKUP(F1749,categories[categoryID],categories[categoryName],"not found",0)</f>
        <v>Condiments</v>
      </c>
      <c r="H1749" s="4">
        <f>Table8[[#This Row],[Unit_price]]*Table8[[#This Row],[Quantity_sold]]</f>
        <v>1756</v>
      </c>
      <c r="I1749" t="str">
        <f>_xlfn.XLOOKUP(Table8[[#This Row],[orderId]],orders[orderID],orders[customerID],"not seen",0)</f>
        <v>VAFFE</v>
      </c>
      <c r="J1749">
        <f>_xlfn.XLOOKUP(Table8[[#This Row],[orderId]],orders[orderID],orders[employeeID],"not found",0)</f>
        <v>1</v>
      </c>
      <c r="K1749" t="str">
        <f>_xlfn.XLOOKUP(Table8[[#This Row],[Employee_id]],employees[employeeID],employees[employeeName],"Not found",0)</f>
        <v>Nancy Davolio</v>
      </c>
      <c r="L1749" s="1">
        <f>_xlfn.XLOOKUP(Table8[[#This Row],[orderId]],orders[orderID],orders[orderDate],"not found",0)</f>
        <v>42066</v>
      </c>
      <c r="M1749" s="1">
        <f>VLOOKUP(Table8[[#This Row],[orderId]],orders[],6,0)</f>
        <v>42072</v>
      </c>
      <c r="N1749">
        <f>Table8[[#This Row],[Shipped date]]-Table8[[#This Row],[order_date]]</f>
        <v>6</v>
      </c>
    </row>
    <row r="1750" spans="1:14" x14ac:dyDescent="0.35">
      <c r="A1750" s="2">
        <v>10922</v>
      </c>
      <c r="B1750" s="11">
        <v>17</v>
      </c>
      <c r="C1750" s="5">
        <v>39</v>
      </c>
      <c r="D1750" s="8">
        <v>15</v>
      </c>
      <c r="E1750" s="2" t="str">
        <f>_xlfn.XLOOKUP(B1750,products[productID],products[productName],"Not available",0)</f>
        <v>Alice Mutton</v>
      </c>
      <c r="F1750">
        <f>_xlfn.XLOOKUP(B1750,products[productID],products[categoryID],"Not found",0)</f>
        <v>6</v>
      </c>
      <c r="G1750" t="str">
        <f>_xlfn.XLOOKUP(F1750,categories[categoryID],categories[categoryName],"not found",0)</f>
        <v>Meat &amp; Poultry</v>
      </c>
      <c r="H1750" s="4">
        <f>Table8[[#This Row],[Unit_price]]*Table8[[#This Row],[Quantity_sold]]</f>
        <v>585</v>
      </c>
      <c r="I1750" t="str">
        <f>_xlfn.XLOOKUP(Table8[[#This Row],[orderId]],orders[orderID],orders[customerID],"not seen",0)</f>
        <v>HANAR</v>
      </c>
      <c r="J1750">
        <f>_xlfn.XLOOKUP(Table8[[#This Row],[orderId]],orders[orderID],orders[employeeID],"not found",0)</f>
        <v>5</v>
      </c>
      <c r="K1750" t="str">
        <f>_xlfn.XLOOKUP(Table8[[#This Row],[Employee_id]],employees[employeeID],employees[employeeName],"Not found",0)</f>
        <v>Steven Buchanan</v>
      </c>
      <c r="L1750" s="1">
        <f>_xlfn.XLOOKUP(Table8[[#This Row],[orderId]],orders[orderID],orders[orderDate],"not found",0)</f>
        <v>42066</v>
      </c>
      <c r="M1750" s="1">
        <f>VLOOKUP(Table8[[#This Row],[orderId]],orders[],6,0)</f>
        <v>42068</v>
      </c>
      <c r="N1750">
        <f>Table8[[#This Row],[Shipped date]]-Table8[[#This Row],[order_date]]</f>
        <v>2</v>
      </c>
    </row>
    <row r="1751" spans="1:14" x14ac:dyDescent="0.35">
      <c r="A1751" s="3">
        <v>10922</v>
      </c>
      <c r="B1751" s="12">
        <v>24</v>
      </c>
      <c r="C1751" s="6">
        <v>4.5</v>
      </c>
      <c r="D1751" s="9">
        <v>35</v>
      </c>
      <c r="E1751" s="2" t="str">
        <f>_xlfn.XLOOKUP(B1751,products[productID],products[productName],"Not available",0)</f>
        <v>Guarana Fantastica</v>
      </c>
      <c r="F1751">
        <f>_xlfn.XLOOKUP(B1751,products[productID],products[categoryID],"Not found",0)</f>
        <v>1</v>
      </c>
      <c r="G1751" t="str">
        <f>_xlfn.XLOOKUP(F1751,categories[categoryID],categories[categoryName],"not found",0)</f>
        <v>Beverages</v>
      </c>
      <c r="H1751" s="4">
        <f>Table8[[#This Row],[Unit_price]]*Table8[[#This Row],[Quantity_sold]]</f>
        <v>157.5</v>
      </c>
      <c r="I1751" t="str">
        <f>_xlfn.XLOOKUP(Table8[[#This Row],[orderId]],orders[orderID],orders[customerID],"not seen",0)</f>
        <v>HANAR</v>
      </c>
      <c r="J1751">
        <f>_xlfn.XLOOKUP(Table8[[#This Row],[orderId]],orders[orderID],orders[employeeID],"not found",0)</f>
        <v>5</v>
      </c>
      <c r="K1751" t="str">
        <f>_xlfn.XLOOKUP(Table8[[#This Row],[Employee_id]],employees[employeeID],employees[employeeName],"Not found",0)</f>
        <v>Steven Buchanan</v>
      </c>
      <c r="L1751" s="1">
        <f>_xlfn.XLOOKUP(Table8[[#This Row],[orderId]],orders[orderID],orders[orderDate],"not found",0)</f>
        <v>42066</v>
      </c>
      <c r="M1751" s="1">
        <f>VLOOKUP(Table8[[#This Row],[orderId]],orders[],6,0)</f>
        <v>42068</v>
      </c>
      <c r="N1751">
        <f>Table8[[#This Row],[Shipped date]]-Table8[[#This Row],[order_date]]</f>
        <v>2</v>
      </c>
    </row>
    <row r="1752" spans="1:14" x14ac:dyDescent="0.35">
      <c r="A1752" s="2">
        <v>10923</v>
      </c>
      <c r="B1752" s="11">
        <v>42</v>
      </c>
      <c r="C1752" s="5">
        <v>14</v>
      </c>
      <c r="D1752" s="8">
        <v>10</v>
      </c>
      <c r="E1752" s="2" t="str">
        <f>_xlfn.XLOOKUP(B1752,products[productID],products[productName],"Not available",0)</f>
        <v>Singaporean Hokkien Fried Mee</v>
      </c>
      <c r="F1752">
        <f>_xlfn.XLOOKUP(B1752,products[productID],products[categoryID],"Not found",0)</f>
        <v>5</v>
      </c>
      <c r="G1752" t="str">
        <f>_xlfn.XLOOKUP(F1752,categories[categoryID],categories[categoryName],"not found",0)</f>
        <v>Grains &amp; Cereals</v>
      </c>
      <c r="H1752" s="4">
        <f>Table8[[#This Row],[Unit_price]]*Table8[[#This Row],[Quantity_sold]]</f>
        <v>140</v>
      </c>
      <c r="I1752" t="str">
        <f>_xlfn.XLOOKUP(Table8[[#This Row],[orderId]],orders[orderID],orders[customerID],"not seen",0)</f>
        <v>LAMAI</v>
      </c>
      <c r="J1752">
        <f>_xlfn.XLOOKUP(Table8[[#This Row],[orderId]],orders[orderID],orders[employeeID],"not found",0)</f>
        <v>7</v>
      </c>
      <c r="K1752" t="str">
        <f>_xlfn.XLOOKUP(Table8[[#This Row],[Employee_id]],employees[employeeID],employees[employeeName],"Not found",0)</f>
        <v>Robert King</v>
      </c>
      <c r="L1752" s="1">
        <f>_xlfn.XLOOKUP(Table8[[#This Row],[orderId]],orders[orderID],orders[orderDate],"not found",0)</f>
        <v>42066</v>
      </c>
      <c r="M1752" s="1">
        <f>VLOOKUP(Table8[[#This Row],[orderId]],orders[],6,0)</f>
        <v>42076</v>
      </c>
      <c r="N1752">
        <f>Table8[[#This Row],[Shipped date]]-Table8[[#This Row],[order_date]]</f>
        <v>10</v>
      </c>
    </row>
    <row r="1753" spans="1:14" x14ac:dyDescent="0.35">
      <c r="A1753" s="3">
        <v>10923</v>
      </c>
      <c r="B1753" s="12">
        <v>43</v>
      </c>
      <c r="C1753" s="6">
        <v>46</v>
      </c>
      <c r="D1753" s="9">
        <v>10</v>
      </c>
      <c r="E1753" s="2" t="str">
        <f>_xlfn.XLOOKUP(B1753,products[productID],products[productName],"Not available",0)</f>
        <v>Ipoh Coffee</v>
      </c>
      <c r="F1753">
        <f>_xlfn.XLOOKUP(B1753,products[productID],products[categoryID],"Not found",0)</f>
        <v>1</v>
      </c>
      <c r="G1753" t="str">
        <f>_xlfn.XLOOKUP(F1753,categories[categoryID],categories[categoryName],"not found",0)</f>
        <v>Beverages</v>
      </c>
      <c r="H1753" s="4">
        <f>Table8[[#This Row],[Unit_price]]*Table8[[#This Row],[Quantity_sold]]</f>
        <v>460</v>
      </c>
      <c r="I1753" t="str">
        <f>_xlfn.XLOOKUP(Table8[[#This Row],[orderId]],orders[orderID],orders[customerID],"not seen",0)</f>
        <v>LAMAI</v>
      </c>
      <c r="J1753">
        <f>_xlfn.XLOOKUP(Table8[[#This Row],[orderId]],orders[orderID],orders[employeeID],"not found",0)</f>
        <v>7</v>
      </c>
      <c r="K1753" t="str">
        <f>_xlfn.XLOOKUP(Table8[[#This Row],[Employee_id]],employees[employeeID],employees[employeeName],"Not found",0)</f>
        <v>Robert King</v>
      </c>
      <c r="L1753" s="1">
        <f>_xlfn.XLOOKUP(Table8[[#This Row],[orderId]],orders[orderID],orders[orderDate],"not found",0)</f>
        <v>42066</v>
      </c>
      <c r="M1753" s="1">
        <f>VLOOKUP(Table8[[#This Row],[orderId]],orders[],6,0)</f>
        <v>42076</v>
      </c>
      <c r="N1753">
        <f>Table8[[#This Row],[Shipped date]]-Table8[[#This Row],[order_date]]</f>
        <v>10</v>
      </c>
    </row>
    <row r="1754" spans="1:14" x14ac:dyDescent="0.35">
      <c r="A1754" s="2">
        <v>10923</v>
      </c>
      <c r="B1754" s="11">
        <v>67</v>
      </c>
      <c r="C1754" s="5">
        <v>14</v>
      </c>
      <c r="D1754" s="8">
        <v>24</v>
      </c>
      <c r="E1754" s="2" t="str">
        <f>_xlfn.XLOOKUP(B1754,products[productID],products[productName],"Not available",0)</f>
        <v>Laughing Lumberjack Lager</v>
      </c>
      <c r="F1754">
        <f>_xlfn.XLOOKUP(B1754,products[productID],products[categoryID],"Not found",0)</f>
        <v>1</v>
      </c>
      <c r="G1754" t="str">
        <f>_xlfn.XLOOKUP(F1754,categories[categoryID],categories[categoryName],"not found",0)</f>
        <v>Beverages</v>
      </c>
      <c r="H1754" s="4">
        <f>Table8[[#This Row],[Unit_price]]*Table8[[#This Row],[Quantity_sold]]</f>
        <v>336</v>
      </c>
      <c r="I1754" t="str">
        <f>_xlfn.XLOOKUP(Table8[[#This Row],[orderId]],orders[orderID],orders[customerID],"not seen",0)</f>
        <v>LAMAI</v>
      </c>
      <c r="J1754">
        <f>_xlfn.XLOOKUP(Table8[[#This Row],[orderId]],orders[orderID],orders[employeeID],"not found",0)</f>
        <v>7</v>
      </c>
      <c r="K1754" t="str">
        <f>_xlfn.XLOOKUP(Table8[[#This Row],[Employee_id]],employees[employeeID],employees[employeeName],"Not found",0)</f>
        <v>Robert King</v>
      </c>
      <c r="L1754" s="1">
        <f>_xlfn.XLOOKUP(Table8[[#This Row],[orderId]],orders[orderID],orders[orderDate],"not found",0)</f>
        <v>42066</v>
      </c>
      <c r="M1754" s="1">
        <f>VLOOKUP(Table8[[#This Row],[orderId]],orders[],6,0)</f>
        <v>42076</v>
      </c>
      <c r="N1754">
        <f>Table8[[#This Row],[Shipped date]]-Table8[[#This Row],[order_date]]</f>
        <v>10</v>
      </c>
    </row>
    <row r="1755" spans="1:14" x14ac:dyDescent="0.35">
      <c r="A1755" s="3">
        <v>10924</v>
      </c>
      <c r="B1755" s="12">
        <v>10</v>
      </c>
      <c r="C1755" s="6">
        <v>31</v>
      </c>
      <c r="D1755" s="9">
        <v>20</v>
      </c>
      <c r="E1755" s="2" t="str">
        <f>_xlfn.XLOOKUP(B1755,products[productID],products[productName],"Not available",0)</f>
        <v>Ikura</v>
      </c>
      <c r="F1755">
        <f>_xlfn.XLOOKUP(B1755,products[productID],products[categoryID],"Not found",0)</f>
        <v>8</v>
      </c>
      <c r="G1755" t="str">
        <f>_xlfn.XLOOKUP(F1755,categories[categoryID],categories[categoryName],"not found",0)</f>
        <v>Seafood</v>
      </c>
      <c r="H1755" s="4">
        <f>Table8[[#This Row],[Unit_price]]*Table8[[#This Row],[Quantity_sold]]</f>
        <v>620</v>
      </c>
      <c r="I1755" t="str">
        <f>_xlfn.XLOOKUP(Table8[[#This Row],[orderId]],orders[orderID],orders[customerID],"not seen",0)</f>
        <v>BERGS</v>
      </c>
      <c r="J1755">
        <f>_xlfn.XLOOKUP(Table8[[#This Row],[orderId]],orders[orderID],orders[employeeID],"not found",0)</f>
        <v>3</v>
      </c>
      <c r="K1755" t="str">
        <f>_xlfn.XLOOKUP(Table8[[#This Row],[Employee_id]],employees[employeeID],employees[employeeName],"Not found",0)</f>
        <v>Janet Leverling</v>
      </c>
      <c r="L1755" s="1">
        <f>_xlfn.XLOOKUP(Table8[[#This Row],[orderId]],orders[orderID],orders[orderDate],"not found",0)</f>
        <v>42067</v>
      </c>
      <c r="M1755" s="1">
        <f>VLOOKUP(Table8[[#This Row],[orderId]],orders[],6,0)</f>
        <v>42102</v>
      </c>
      <c r="N1755">
        <f>Table8[[#This Row],[Shipped date]]-Table8[[#This Row],[order_date]]</f>
        <v>35</v>
      </c>
    </row>
    <row r="1756" spans="1:14" x14ac:dyDescent="0.35">
      <c r="A1756" s="2">
        <v>10924</v>
      </c>
      <c r="B1756" s="11">
        <v>28</v>
      </c>
      <c r="C1756" s="5">
        <v>45.6</v>
      </c>
      <c r="D1756" s="8">
        <v>30</v>
      </c>
      <c r="E1756" s="2" t="str">
        <f>_xlfn.XLOOKUP(B1756,products[productID],products[productName],"Not available",0)</f>
        <v>Rössle Sauerkraut</v>
      </c>
      <c r="F1756">
        <f>_xlfn.XLOOKUP(B1756,products[productID],products[categoryID],"Not found",0)</f>
        <v>7</v>
      </c>
      <c r="G1756" t="str">
        <f>_xlfn.XLOOKUP(F1756,categories[categoryID],categories[categoryName],"not found",0)</f>
        <v>Produce</v>
      </c>
      <c r="H1756" s="4">
        <f>Table8[[#This Row],[Unit_price]]*Table8[[#This Row],[Quantity_sold]]</f>
        <v>1368</v>
      </c>
      <c r="I1756" t="str">
        <f>_xlfn.XLOOKUP(Table8[[#This Row],[orderId]],orders[orderID],orders[customerID],"not seen",0)</f>
        <v>BERGS</v>
      </c>
      <c r="J1756">
        <f>_xlfn.XLOOKUP(Table8[[#This Row],[orderId]],orders[orderID],orders[employeeID],"not found",0)</f>
        <v>3</v>
      </c>
      <c r="K1756" t="str">
        <f>_xlfn.XLOOKUP(Table8[[#This Row],[Employee_id]],employees[employeeID],employees[employeeName],"Not found",0)</f>
        <v>Janet Leverling</v>
      </c>
      <c r="L1756" s="1">
        <f>_xlfn.XLOOKUP(Table8[[#This Row],[orderId]],orders[orderID],orders[orderDate],"not found",0)</f>
        <v>42067</v>
      </c>
      <c r="M1756" s="1">
        <f>VLOOKUP(Table8[[#This Row],[orderId]],orders[],6,0)</f>
        <v>42102</v>
      </c>
      <c r="N1756">
        <f>Table8[[#This Row],[Shipped date]]-Table8[[#This Row],[order_date]]</f>
        <v>35</v>
      </c>
    </row>
    <row r="1757" spans="1:14" x14ac:dyDescent="0.35">
      <c r="A1757" s="3">
        <v>10924</v>
      </c>
      <c r="B1757" s="12">
        <v>75</v>
      </c>
      <c r="C1757" s="6">
        <v>7.75</v>
      </c>
      <c r="D1757" s="9">
        <v>6</v>
      </c>
      <c r="E1757" s="2" t="str">
        <f>_xlfn.XLOOKUP(B1757,products[productID],products[productName],"Not available",0)</f>
        <v>Rhönbräu Klosterbier</v>
      </c>
      <c r="F1757">
        <f>_xlfn.XLOOKUP(B1757,products[productID],products[categoryID],"Not found",0)</f>
        <v>1</v>
      </c>
      <c r="G1757" t="str">
        <f>_xlfn.XLOOKUP(F1757,categories[categoryID],categories[categoryName],"not found",0)</f>
        <v>Beverages</v>
      </c>
      <c r="H1757" s="4">
        <f>Table8[[#This Row],[Unit_price]]*Table8[[#This Row],[Quantity_sold]]</f>
        <v>46.5</v>
      </c>
      <c r="I1757" t="str">
        <f>_xlfn.XLOOKUP(Table8[[#This Row],[orderId]],orders[orderID],orders[customerID],"not seen",0)</f>
        <v>BERGS</v>
      </c>
      <c r="J1757">
        <f>_xlfn.XLOOKUP(Table8[[#This Row],[orderId]],orders[orderID],orders[employeeID],"not found",0)</f>
        <v>3</v>
      </c>
      <c r="K1757" t="str">
        <f>_xlfn.XLOOKUP(Table8[[#This Row],[Employee_id]],employees[employeeID],employees[employeeName],"Not found",0)</f>
        <v>Janet Leverling</v>
      </c>
      <c r="L1757" s="1">
        <f>_xlfn.XLOOKUP(Table8[[#This Row],[orderId]],orders[orderID],orders[orderDate],"not found",0)</f>
        <v>42067</v>
      </c>
      <c r="M1757" s="1">
        <f>VLOOKUP(Table8[[#This Row],[orderId]],orders[],6,0)</f>
        <v>42102</v>
      </c>
      <c r="N1757">
        <f>Table8[[#This Row],[Shipped date]]-Table8[[#This Row],[order_date]]</f>
        <v>35</v>
      </c>
    </row>
    <row r="1758" spans="1:14" x14ac:dyDescent="0.35">
      <c r="A1758" s="2">
        <v>10925</v>
      </c>
      <c r="B1758" s="11">
        <v>36</v>
      </c>
      <c r="C1758" s="5">
        <v>19</v>
      </c>
      <c r="D1758" s="8">
        <v>25</v>
      </c>
      <c r="E1758" s="2" t="str">
        <f>_xlfn.XLOOKUP(B1758,products[productID],products[productName],"Not available",0)</f>
        <v>Inlagd Sill</v>
      </c>
      <c r="F1758">
        <f>_xlfn.XLOOKUP(B1758,products[productID],products[categoryID],"Not found",0)</f>
        <v>8</v>
      </c>
      <c r="G1758" t="str">
        <f>_xlfn.XLOOKUP(F1758,categories[categoryID],categories[categoryName],"not found",0)</f>
        <v>Seafood</v>
      </c>
      <c r="H1758" s="4">
        <f>Table8[[#This Row],[Unit_price]]*Table8[[#This Row],[Quantity_sold]]</f>
        <v>475</v>
      </c>
      <c r="I1758" t="str">
        <f>_xlfn.XLOOKUP(Table8[[#This Row],[orderId]],orders[orderID],orders[customerID],"not seen",0)</f>
        <v>HANAR</v>
      </c>
      <c r="J1758">
        <f>_xlfn.XLOOKUP(Table8[[#This Row],[orderId]],orders[orderID],orders[employeeID],"not found",0)</f>
        <v>3</v>
      </c>
      <c r="K1758" t="str">
        <f>_xlfn.XLOOKUP(Table8[[#This Row],[Employee_id]],employees[employeeID],employees[employeeName],"Not found",0)</f>
        <v>Janet Leverling</v>
      </c>
      <c r="L1758" s="1">
        <f>_xlfn.XLOOKUP(Table8[[#This Row],[orderId]],orders[orderID],orders[orderDate],"not found",0)</f>
        <v>42067</v>
      </c>
      <c r="M1758" s="1">
        <f>VLOOKUP(Table8[[#This Row],[orderId]],orders[],6,0)</f>
        <v>42076</v>
      </c>
      <c r="N1758">
        <f>Table8[[#This Row],[Shipped date]]-Table8[[#This Row],[order_date]]</f>
        <v>9</v>
      </c>
    </row>
    <row r="1759" spans="1:14" x14ac:dyDescent="0.35">
      <c r="A1759" s="3">
        <v>10925</v>
      </c>
      <c r="B1759" s="12">
        <v>52</v>
      </c>
      <c r="C1759" s="6">
        <v>7</v>
      </c>
      <c r="D1759" s="9">
        <v>12</v>
      </c>
      <c r="E1759" s="2" t="str">
        <f>_xlfn.XLOOKUP(B1759,products[productID],products[productName],"Not available",0)</f>
        <v>Filo Mix</v>
      </c>
      <c r="F1759">
        <f>_xlfn.XLOOKUP(B1759,products[productID],products[categoryID],"Not found",0)</f>
        <v>5</v>
      </c>
      <c r="G1759" t="str">
        <f>_xlfn.XLOOKUP(F1759,categories[categoryID],categories[categoryName],"not found",0)</f>
        <v>Grains &amp; Cereals</v>
      </c>
      <c r="H1759" s="4">
        <f>Table8[[#This Row],[Unit_price]]*Table8[[#This Row],[Quantity_sold]]</f>
        <v>84</v>
      </c>
      <c r="I1759" t="str">
        <f>_xlfn.XLOOKUP(Table8[[#This Row],[orderId]],orders[orderID],orders[customerID],"not seen",0)</f>
        <v>HANAR</v>
      </c>
      <c r="J1759">
        <f>_xlfn.XLOOKUP(Table8[[#This Row],[orderId]],orders[orderID],orders[employeeID],"not found",0)</f>
        <v>3</v>
      </c>
      <c r="K1759" t="str">
        <f>_xlfn.XLOOKUP(Table8[[#This Row],[Employee_id]],employees[employeeID],employees[employeeName],"Not found",0)</f>
        <v>Janet Leverling</v>
      </c>
      <c r="L1759" s="1">
        <f>_xlfn.XLOOKUP(Table8[[#This Row],[orderId]],orders[orderID],orders[orderDate],"not found",0)</f>
        <v>42067</v>
      </c>
      <c r="M1759" s="1">
        <f>VLOOKUP(Table8[[#This Row],[orderId]],orders[],6,0)</f>
        <v>42076</v>
      </c>
      <c r="N1759">
        <f>Table8[[#This Row],[Shipped date]]-Table8[[#This Row],[order_date]]</f>
        <v>9</v>
      </c>
    </row>
    <row r="1760" spans="1:14" x14ac:dyDescent="0.35">
      <c r="A1760" s="2">
        <v>10926</v>
      </c>
      <c r="B1760" s="11">
        <v>11</v>
      </c>
      <c r="C1760" s="5">
        <v>21</v>
      </c>
      <c r="D1760" s="8">
        <v>2</v>
      </c>
      <c r="E1760" s="2" t="str">
        <f>_xlfn.XLOOKUP(B1760,products[productID],products[productName],"Not available",0)</f>
        <v>Queso Cabrales</v>
      </c>
      <c r="F1760">
        <f>_xlfn.XLOOKUP(B1760,products[productID],products[categoryID],"Not found",0)</f>
        <v>4</v>
      </c>
      <c r="G1760" t="str">
        <f>_xlfn.XLOOKUP(F1760,categories[categoryID],categories[categoryName],"not found",0)</f>
        <v>Dairy Products</v>
      </c>
      <c r="H1760" s="4">
        <f>Table8[[#This Row],[Unit_price]]*Table8[[#This Row],[Quantity_sold]]</f>
        <v>42</v>
      </c>
      <c r="I1760" t="str">
        <f>_xlfn.XLOOKUP(Table8[[#This Row],[orderId]],orders[orderID],orders[customerID],"not seen",0)</f>
        <v>ANATR</v>
      </c>
      <c r="J1760">
        <f>_xlfn.XLOOKUP(Table8[[#This Row],[orderId]],orders[orderID],orders[employeeID],"not found",0)</f>
        <v>4</v>
      </c>
      <c r="K1760" t="str">
        <f>_xlfn.XLOOKUP(Table8[[#This Row],[Employee_id]],employees[employeeID],employees[employeeName],"Not found",0)</f>
        <v>Margaret Peacock</v>
      </c>
      <c r="L1760" s="1">
        <f>_xlfn.XLOOKUP(Table8[[#This Row],[orderId]],orders[orderID],orders[orderDate],"not found",0)</f>
        <v>42067</v>
      </c>
      <c r="M1760" s="1">
        <f>VLOOKUP(Table8[[#This Row],[orderId]],orders[],6,0)</f>
        <v>42074</v>
      </c>
      <c r="N1760">
        <f>Table8[[#This Row],[Shipped date]]-Table8[[#This Row],[order_date]]</f>
        <v>7</v>
      </c>
    </row>
    <row r="1761" spans="1:14" x14ac:dyDescent="0.35">
      <c r="A1761" s="3">
        <v>10926</v>
      </c>
      <c r="B1761" s="12">
        <v>13</v>
      </c>
      <c r="C1761" s="6">
        <v>6</v>
      </c>
      <c r="D1761" s="9">
        <v>10</v>
      </c>
      <c r="E1761" s="2" t="str">
        <f>_xlfn.XLOOKUP(B1761,products[productID],products[productName],"Not available",0)</f>
        <v>Konbu</v>
      </c>
      <c r="F1761">
        <f>_xlfn.XLOOKUP(B1761,products[productID],products[categoryID],"Not found",0)</f>
        <v>8</v>
      </c>
      <c r="G1761" t="str">
        <f>_xlfn.XLOOKUP(F1761,categories[categoryID],categories[categoryName],"not found",0)</f>
        <v>Seafood</v>
      </c>
      <c r="H1761" s="4">
        <f>Table8[[#This Row],[Unit_price]]*Table8[[#This Row],[Quantity_sold]]</f>
        <v>60</v>
      </c>
      <c r="I1761" t="str">
        <f>_xlfn.XLOOKUP(Table8[[#This Row],[orderId]],orders[orderID],orders[customerID],"not seen",0)</f>
        <v>ANATR</v>
      </c>
      <c r="J1761">
        <f>_xlfn.XLOOKUP(Table8[[#This Row],[orderId]],orders[orderID],orders[employeeID],"not found",0)</f>
        <v>4</v>
      </c>
      <c r="K1761" t="str">
        <f>_xlfn.XLOOKUP(Table8[[#This Row],[Employee_id]],employees[employeeID],employees[employeeName],"Not found",0)</f>
        <v>Margaret Peacock</v>
      </c>
      <c r="L1761" s="1">
        <f>_xlfn.XLOOKUP(Table8[[#This Row],[orderId]],orders[orderID],orders[orderDate],"not found",0)</f>
        <v>42067</v>
      </c>
      <c r="M1761" s="1">
        <f>VLOOKUP(Table8[[#This Row],[orderId]],orders[],6,0)</f>
        <v>42074</v>
      </c>
      <c r="N1761">
        <f>Table8[[#This Row],[Shipped date]]-Table8[[#This Row],[order_date]]</f>
        <v>7</v>
      </c>
    </row>
    <row r="1762" spans="1:14" x14ac:dyDescent="0.35">
      <c r="A1762" s="2">
        <v>10926</v>
      </c>
      <c r="B1762" s="11">
        <v>19</v>
      </c>
      <c r="C1762" s="5">
        <v>9.1999999999999993</v>
      </c>
      <c r="D1762" s="8">
        <v>7</v>
      </c>
      <c r="E1762" s="2" t="str">
        <f>_xlfn.XLOOKUP(B1762,products[productID],products[productName],"Not available",0)</f>
        <v>Teatime Chocolate Biscuits</v>
      </c>
      <c r="F1762">
        <f>_xlfn.XLOOKUP(B1762,products[productID],products[categoryID],"Not found",0)</f>
        <v>3</v>
      </c>
      <c r="G1762" t="str">
        <f>_xlfn.XLOOKUP(F1762,categories[categoryID],categories[categoryName],"not found",0)</f>
        <v>Confections</v>
      </c>
      <c r="H1762" s="4">
        <f>Table8[[#This Row],[Unit_price]]*Table8[[#This Row],[Quantity_sold]]</f>
        <v>64.399999999999991</v>
      </c>
      <c r="I1762" t="str">
        <f>_xlfn.XLOOKUP(Table8[[#This Row],[orderId]],orders[orderID],orders[customerID],"not seen",0)</f>
        <v>ANATR</v>
      </c>
      <c r="J1762">
        <f>_xlfn.XLOOKUP(Table8[[#This Row],[orderId]],orders[orderID],orders[employeeID],"not found",0)</f>
        <v>4</v>
      </c>
      <c r="K1762" t="str">
        <f>_xlfn.XLOOKUP(Table8[[#This Row],[Employee_id]],employees[employeeID],employees[employeeName],"Not found",0)</f>
        <v>Margaret Peacock</v>
      </c>
      <c r="L1762" s="1">
        <f>_xlfn.XLOOKUP(Table8[[#This Row],[orderId]],orders[orderID],orders[orderDate],"not found",0)</f>
        <v>42067</v>
      </c>
      <c r="M1762" s="1">
        <f>VLOOKUP(Table8[[#This Row],[orderId]],orders[],6,0)</f>
        <v>42074</v>
      </c>
      <c r="N1762">
        <f>Table8[[#This Row],[Shipped date]]-Table8[[#This Row],[order_date]]</f>
        <v>7</v>
      </c>
    </row>
    <row r="1763" spans="1:14" x14ac:dyDescent="0.35">
      <c r="A1763" s="3">
        <v>10926</v>
      </c>
      <c r="B1763" s="12">
        <v>72</v>
      </c>
      <c r="C1763" s="6">
        <v>34.799999999999997</v>
      </c>
      <c r="D1763" s="9">
        <v>10</v>
      </c>
      <c r="E1763" s="2" t="str">
        <f>_xlfn.XLOOKUP(B1763,products[productID],products[productName],"Not available",0)</f>
        <v>Mozzarella di Giovanni</v>
      </c>
      <c r="F1763">
        <f>_xlfn.XLOOKUP(B1763,products[productID],products[categoryID],"Not found",0)</f>
        <v>4</v>
      </c>
      <c r="G1763" t="str">
        <f>_xlfn.XLOOKUP(F1763,categories[categoryID],categories[categoryName],"not found",0)</f>
        <v>Dairy Products</v>
      </c>
      <c r="H1763" s="4">
        <f>Table8[[#This Row],[Unit_price]]*Table8[[#This Row],[Quantity_sold]]</f>
        <v>348</v>
      </c>
      <c r="I1763" t="str">
        <f>_xlfn.XLOOKUP(Table8[[#This Row],[orderId]],orders[orderID],orders[customerID],"not seen",0)</f>
        <v>ANATR</v>
      </c>
      <c r="J1763">
        <f>_xlfn.XLOOKUP(Table8[[#This Row],[orderId]],orders[orderID],orders[employeeID],"not found",0)</f>
        <v>4</v>
      </c>
      <c r="K1763" t="str">
        <f>_xlfn.XLOOKUP(Table8[[#This Row],[Employee_id]],employees[employeeID],employees[employeeName],"Not found",0)</f>
        <v>Margaret Peacock</v>
      </c>
      <c r="L1763" s="1">
        <f>_xlfn.XLOOKUP(Table8[[#This Row],[orderId]],orders[orderID],orders[orderDate],"not found",0)</f>
        <v>42067</v>
      </c>
      <c r="M1763" s="1">
        <f>VLOOKUP(Table8[[#This Row],[orderId]],orders[],6,0)</f>
        <v>42074</v>
      </c>
      <c r="N1763">
        <f>Table8[[#This Row],[Shipped date]]-Table8[[#This Row],[order_date]]</f>
        <v>7</v>
      </c>
    </row>
    <row r="1764" spans="1:14" x14ac:dyDescent="0.35">
      <c r="A1764" s="2">
        <v>10927</v>
      </c>
      <c r="B1764" s="11">
        <v>20</v>
      </c>
      <c r="C1764" s="5">
        <v>81</v>
      </c>
      <c r="D1764" s="8">
        <v>5</v>
      </c>
      <c r="E1764" s="2" t="str">
        <f>_xlfn.XLOOKUP(B1764,products[productID],products[productName],"Not available",0)</f>
        <v>Sir Rodney's Marmalade</v>
      </c>
      <c r="F1764">
        <f>_xlfn.XLOOKUP(B1764,products[productID],products[categoryID],"Not found",0)</f>
        <v>3</v>
      </c>
      <c r="G1764" t="str">
        <f>_xlfn.XLOOKUP(F1764,categories[categoryID],categories[categoryName],"not found",0)</f>
        <v>Confections</v>
      </c>
      <c r="H1764" s="4">
        <f>Table8[[#This Row],[Unit_price]]*Table8[[#This Row],[Quantity_sold]]</f>
        <v>405</v>
      </c>
      <c r="I1764" t="str">
        <f>_xlfn.XLOOKUP(Table8[[#This Row],[orderId]],orders[orderID],orders[customerID],"not seen",0)</f>
        <v>LACOR</v>
      </c>
      <c r="J1764">
        <f>_xlfn.XLOOKUP(Table8[[#This Row],[orderId]],orders[orderID],orders[employeeID],"not found",0)</f>
        <v>4</v>
      </c>
      <c r="K1764" t="str">
        <f>_xlfn.XLOOKUP(Table8[[#This Row],[Employee_id]],employees[employeeID],employees[employeeName],"Not found",0)</f>
        <v>Margaret Peacock</v>
      </c>
      <c r="L1764" s="1">
        <f>_xlfn.XLOOKUP(Table8[[#This Row],[orderId]],orders[orderID],orders[orderDate],"not found",0)</f>
        <v>42068</v>
      </c>
      <c r="M1764" s="1">
        <f>VLOOKUP(Table8[[#This Row],[orderId]],orders[],6,0)</f>
        <v>42102</v>
      </c>
      <c r="N1764">
        <f>Table8[[#This Row],[Shipped date]]-Table8[[#This Row],[order_date]]</f>
        <v>34</v>
      </c>
    </row>
    <row r="1765" spans="1:14" x14ac:dyDescent="0.35">
      <c r="A1765" s="3">
        <v>10927</v>
      </c>
      <c r="B1765" s="12">
        <v>52</v>
      </c>
      <c r="C1765" s="6">
        <v>7</v>
      </c>
      <c r="D1765" s="9">
        <v>5</v>
      </c>
      <c r="E1765" s="2" t="str">
        <f>_xlfn.XLOOKUP(B1765,products[productID],products[productName],"Not available",0)</f>
        <v>Filo Mix</v>
      </c>
      <c r="F1765">
        <f>_xlfn.XLOOKUP(B1765,products[productID],products[categoryID],"Not found",0)</f>
        <v>5</v>
      </c>
      <c r="G1765" t="str">
        <f>_xlfn.XLOOKUP(F1765,categories[categoryID],categories[categoryName],"not found",0)</f>
        <v>Grains &amp; Cereals</v>
      </c>
      <c r="H1765" s="4">
        <f>Table8[[#This Row],[Unit_price]]*Table8[[#This Row],[Quantity_sold]]</f>
        <v>35</v>
      </c>
      <c r="I1765" t="str">
        <f>_xlfn.XLOOKUP(Table8[[#This Row],[orderId]],orders[orderID],orders[customerID],"not seen",0)</f>
        <v>LACOR</v>
      </c>
      <c r="J1765">
        <f>_xlfn.XLOOKUP(Table8[[#This Row],[orderId]],orders[orderID],orders[employeeID],"not found",0)</f>
        <v>4</v>
      </c>
      <c r="K1765" t="str">
        <f>_xlfn.XLOOKUP(Table8[[#This Row],[Employee_id]],employees[employeeID],employees[employeeName],"Not found",0)</f>
        <v>Margaret Peacock</v>
      </c>
      <c r="L1765" s="1">
        <f>_xlfn.XLOOKUP(Table8[[#This Row],[orderId]],orders[orderID],orders[orderDate],"not found",0)</f>
        <v>42068</v>
      </c>
      <c r="M1765" s="1">
        <f>VLOOKUP(Table8[[#This Row],[orderId]],orders[],6,0)</f>
        <v>42102</v>
      </c>
      <c r="N1765">
        <f>Table8[[#This Row],[Shipped date]]-Table8[[#This Row],[order_date]]</f>
        <v>34</v>
      </c>
    </row>
    <row r="1766" spans="1:14" x14ac:dyDescent="0.35">
      <c r="A1766" s="2">
        <v>10927</v>
      </c>
      <c r="B1766" s="11">
        <v>76</v>
      </c>
      <c r="C1766" s="5">
        <v>18</v>
      </c>
      <c r="D1766" s="8">
        <v>20</v>
      </c>
      <c r="E1766" s="2" t="str">
        <f>_xlfn.XLOOKUP(B1766,products[productID],products[productName],"Not available",0)</f>
        <v>Lakkaliköri</v>
      </c>
      <c r="F1766">
        <f>_xlfn.XLOOKUP(B1766,products[productID],products[categoryID],"Not found",0)</f>
        <v>1</v>
      </c>
      <c r="G1766" t="str">
        <f>_xlfn.XLOOKUP(F1766,categories[categoryID],categories[categoryName],"not found",0)</f>
        <v>Beverages</v>
      </c>
      <c r="H1766" s="4">
        <f>Table8[[#This Row],[Unit_price]]*Table8[[#This Row],[Quantity_sold]]</f>
        <v>360</v>
      </c>
      <c r="I1766" t="str">
        <f>_xlfn.XLOOKUP(Table8[[#This Row],[orderId]],orders[orderID],orders[customerID],"not seen",0)</f>
        <v>LACOR</v>
      </c>
      <c r="J1766">
        <f>_xlfn.XLOOKUP(Table8[[#This Row],[orderId]],orders[orderID],orders[employeeID],"not found",0)</f>
        <v>4</v>
      </c>
      <c r="K1766" t="str">
        <f>_xlfn.XLOOKUP(Table8[[#This Row],[Employee_id]],employees[employeeID],employees[employeeName],"Not found",0)</f>
        <v>Margaret Peacock</v>
      </c>
      <c r="L1766" s="1">
        <f>_xlfn.XLOOKUP(Table8[[#This Row],[orderId]],orders[orderID],orders[orderDate],"not found",0)</f>
        <v>42068</v>
      </c>
      <c r="M1766" s="1">
        <f>VLOOKUP(Table8[[#This Row],[orderId]],orders[],6,0)</f>
        <v>42102</v>
      </c>
      <c r="N1766">
        <f>Table8[[#This Row],[Shipped date]]-Table8[[#This Row],[order_date]]</f>
        <v>34</v>
      </c>
    </row>
    <row r="1767" spans="1:14" x14ac:dyDescent="0.35">
      <c r="A1767" s="3">
        <v>10928</v>
      </c>
      <c r="B1767" s="12">
        <v>47</v>
      </c>
      <c r="C1767" s="6">
        <v>9.5</v>
      </c>
      <c r="D1767" s="9">
        <v>5</v>
      </c>
      <c r="E1767" s="2" t="str">
        <f>_xlfn.XLOOKUP(B1767,products[productID],products[productName],"Not available",0)</f>
        <v>Zaanse koeken</v>
      </c>
      <c r="F1767">
        <f>_xlfn.XLOOKUP(B1767,products[productID],products[categoryID],"Not found",0)</f>
        <v>3</v>
      </c>
      <c r="G1767" t="str">
        <f>_xlfn.XLOOKUP(F1767,categories[categoryID],categories[categoryName],"not found",0)</f>
        <v>Confections</v>
      </c>
      <c r="H1767" s="4">
        <f>Table8[[#This Row],[Unit_price]]*Table8[[#This Row],[Quantity_sold]]</f>
        <v>47.5</v>
      </c>
      <c r="I1767" t="str">
        <f>_xlfn.XLOOKUP(Table8[[#This Row],[orderId]],orders[orderID],orders[customerID],"not seen",0)</f>
        <v>GALED</v>
      </c>
      <c r="J1767">
        <f>_xlfn.XLOOKUP(Table8[[#This Row],[orderId]],orders[orderID],orders[employeeID],"not found",0)</f>
        <v>1</v>
      </c>
      <c r="K1767" t="str">
        <f>_xlfn.XLOOKUP(Table8[[#This Row],[Employee_id]],employees[employeeID],employees[employeeName],"Not found",0)</f>
        <v>Nancy Davolio</v>
      </c>
      <c r="L1767" s="1">
        <f>_xlfn.XLOOKUP(Table8[[#This Row],[orderId]],orders[orderID],orders[orderDate],"not found",0)</f>
        <v>42068</v>
      </c>
      <c r="M1767" s="1">
        <f>VLOOKUP(Table8[[#This Row],[orderId]],orders[],6,0)</f>
        <v>42081</v>
      </c>
      <c r="N1767">
        <f>Table8[[#This Row],[Shipped date]]-Table8[[#This Row],[order_date]]</f>
        <v>13</v>
      </c>
    </row>
    <row r="1768" spans="1:14" x14ac:dyDescent="0.35">
      <c r="A1768" s="2">
        <v>10928</v>
      </c>
      <c r="B1768" s="11">
        <v>76</v>
      </c>
      <c r="C1768" s="5">
        <v>18</v>
      </c>
      <c r="D1768" s="8">
        <v>5</v>
      </c>
      <c r="E1768" s="2" t="str">
        <f>_xlfn.XLOOKUP(B1768,products[productID],products[productName],"Not available",0)</f>
        <v>Lakkaliköri</v>
      </c>
      <c r="F1768">
        <f>_xlfn.XLOOKUP(B1768,products[productID],products[categoryID],"Not found",0)</f>
        <v>1</v>
      </c>
      <c r="G1768" t="str">
        <f>_xlfn.XLOOKUP(F1768,categories[categoryID],categories[categoryName],"not found",0)</f>
        <v>Beverages</v>
      </c>
      <c r="H1768" s="4">
        <f>Table8[[#This Row],[Unit_price]]*Table8[[#This Row],[Quantity_sold]]</f>
        <v>90</v>
      </c>
      <c r="I1768" t="str">
        <f>_xlfn.XLOOKUP(Table8[[#This Row],[orderId]],orders[orderID],orders[customerID],"not seen",0)</f>
        <v>GALED</v>
      </c>
      <c r="J1768">
        <f>_xlfn.XLOOKUP(Table8[[#This Row],[orderId]],orders[orderID],orders[employeeID],"not found",0)</f>
        <v>1</v>
      </c>
      <c r="K1768" t="str">
        <f>_xlfn.XLOOKUP(Table8[[#This Row],[Employee_id]],employees[employeeID],employees[employeeName],"Not found",0)</f>
        <v>Nancy Davolio</v>
      </c>
      <c r="L1768" s="1">
        <f>_xlfn.XLOOKUP(Table8[[#This Row],[orderId]],orders[orderID],orders[orderDate],"not found",0)</f>
        <v>42068</v>
      </c>
      <c r="M1768" s="1">
        <f>VLOOKUP(Table8[[#This Row],[orderId]],orders[],6,0)</f>
        <v>42081</v>
      </c>
      <c r="N1768">
        <f>Table8[[#This Row],[Shipped date]]-Table8[[#This Row],[order_date]]</f>
        <v>13</v>
      </c>
    </row>
    <row r="1769" spans="1:14" x14ac:dyDescent="0.35">
      <c r="A1769" s="3">
        <v>10929</v>
      </c>
      <c r="B1769" s="12">
        <v>21</v>
      </c>
      <c r="C1769" s="6">
        <v>10</v>
      </c>
      <c r="D1769" s="9">
        <v>60</v>
      </c>
      <c r="E1769" s="2" t="str">
        <f>_xlfn.XLOOKUP(B1769,products[productID],products[productName],"Not available",0)</f>
        <v>Sir Rodney's Scones</v>
      </c>
      <c r="F1769">
        <f>_xlfn.XLOOKUP(B1769,products[productID],products[categoryID],"Not found",0)</f>
        <v>3</v>
      </c>
      <c r="G1769" t="str">
        <f>_xlfn.XLOOKUP(F1769,categories[categoryID],categories[categoryName],"not found",0)</f>
        <v>Confections</v>
      </c>
      <c r="H1769" s="4">
        <f>Table8[[#This Row],[Unit_price]]*Table8[[#This Row],[Quantity_sold]]</f>
        <v>600</v>
      </c>
      <c r="I1769" t="str">
        <f>_xlfn.XLOOKUP(Table8[[#This Row],[orderId]],orders[orderID],orders[customerID],"not seen",0)</f>
        <v>FRANK</v>
      </c>
      <c r="J1769">
        <f>_xlfn.XLOOKUP(Table8[[#This Row],[orderId]],orders[orderID],orders[employeeID],"not found",0)</f>
        <v>6</v>
      </c>
      <c r="K1769" t="str">
        <f>_xlfn.XLOOKUP(Table8[[#This Row],[Employee_id]],employees[employeeID],employees[employeeName],"Not found",0)</f>
        <v>Michael Suyama</v>
      </c>
      <c r="L1769" s="1">
        <f>_xlfn.XLOOKUP(Table8[[#This Row],[orderId]],orders[orderID],orders[orderDate],"not found",0)</f>
        <v>42068</v>
      </c>
      <c r="M1769" s="1">
        <f>VLOOKUP(Table8[[#This Row],[orderId]],orders[],6,0)</f>
        <v>42075</v>
      </c>
      <c r="N1769">
        <f>Table8[[#This Row],[Shipped date]]-Table8[[#This Row],[order_date]]</f>
        <v>7</v>
      </c>
    </row>
    <row r="1770" spans="1:14" x14ac:dyDescent="0.35">
      <c r="A1770" s="2">
        <v>10929</v>
      </c>
      <c r="B1770" s="11">
        <v>75</v>
      </c>
      <c r="C1770" s="5">
        <v>7.75</v>
      </c>
      <c r="D1770" s="8">
        <v>49</v>
      </c>
      <c r="E1770" s="2" t="str">
        <f>_xlfn.XLOOKUP(B1770,products[productID],products[productName],"Not available",0)</f>
        <v>Rhönbräu Klosterbier</v>
      </c>
      <c r="F1770">
        <f>_xlfn.XLOOKUP(B1770,products[productID],products[categoryID],"Not found",0)</f>
        <v>1</v>
      </c>
      <c r="G1770" t="str">
        <f>_xlfn.XLOOKUP(F1770,categories[categoryID],categories[categoryName],"not found",0)</f>
        <v>Beverages</v>
      </c>
      <c r="H1770" s="4">
        <f>Table8[[#This Row],[Unit_price]]*Table8[[#This Row],[Quantity_sold]]</f>
        <v>379.75</v>
      </c>
      <c r="I1770" t="str">
        <f>_xlfn.XLOOKUP(Table8[[#This Row],[orderId]],orders[orderID],orders[customerID],"not seen",0)</f>
        <v>FRANK</v>
      </c>
      <c r="J1770">
        <f>_xlfn.XLOOKUP(Table8[[#This Row],[orderId]],orders[orderID],orders[employeeID],"not found",0)</f>
        <v>6</v>
      </c>
      <c r="K1770" t="str">
        <f>_xlfn.XLOOKUP(Table8[[#This Row],[Employee_id]],employees[employeeID],employees[employeeName],"Not found",0)</f>
        <v>Michael Suyama</v>
      </c>
      <c r="L1770" s="1">
        <f>_xlfn.XLOOKUP(Table8[[#This Row],[orderId]],orders[orderID],orders[orderDate],"not found",0)</f>
        <v>42068</v>
      </c>
      <c r="M1770" s="1">
        <f>VLOOKUP(Table8[[#This Row],[orderId]],orders[],6,0)</f>
        <v>42075</v>
      </c>
      <c r="N1770">
        <f>Table8[[#This Row],[Shipped date]]-Table8[[#This Row],[order_date]]</f>
        <v>7</v>
      </c>
    </row>
    <row r="1771" spans="1:14" x14ac:dyDescent="0.35">
      <c r="A1771" s="3">
        <v>10929</v>
      </c>
      <c r="B1771" s="12">
        <v>77</v>
      </c>
      <c r="C1771" s="6">
        <v>13</v>
      </c>
      <c r="D1771" s="9">
        <v>15</v>
      </c>
      <c r="E1771" s="2" t="str">
        <f>_xlfn.XLOOKUP(B1771,products[productID],products[productName],"Not available",0)</f>
        <v>Original Frankfurter Grüne Soße</v>
      </c>
      <c r="F1771">
        <f>_xlfn.XLOOKUP(B1771,products[productID],products[categoryID],"Not found",0)</f>
        <v>2</v>
      </c>
      <c r="G1771" t="str">
        <f>_xlfn.XLOOKUP(F1771,categories[categoryID],categories[categoryName],"not found",0)</f>
        <v>Condiments</v>
      </c>
      <c r="H1771" s="4">
        <f>Table8[[#This Row],[Unit_price]]*Table8[[#This Row],[Quantity_sold]]</f>
        <v>195</v>
      </c>
      <c r="I1771" t="str">
        <f>_xlfn.XLOOKUP(Table8[[#This Row],[orderId]],orders[orderID],orders[customerID],"not seen",0)</f>
        <v>FRANK</v>
      </c>
      <c r="J1771">
        <f>_xlfn.XLOOKUP(Table8[[#This Row],[orderId]],orders[orderID],orders[employeeID],"not found",0)</f>
        <v>6</v>
      </c>
      <c r="K1771" t="str">
        <f>_xlfn.XLOOKUP(Table8[[#This Row],[Employee_id]],employees[employeeID],employees[employeeName],"Not found",0)</f>
        <v>Michael Suyama</v>
      </c>
      <c r="L1771" s="1">
        <f>_xlfn.XLOOKUP(Table8[[#This Row],[orderId]],orders[orderID],orders[orderDate],"not found",0)</f>
        <v>42068</v>
      </c>
      <c r="M1771" s="1">
        <f>VLOOKUP(Table8[[#This Row],[orderId]],orders[],6,0)</f>
        <v>42075</v>
      </c>
      <c r="N1771">
        <f>Table8[[#This Row],[Shipped date]]-Table8[[#This Row],[order_date]]</f>
        <v>7</v>
      </c>
    </row>
    <row r="1772" spans="1:14" x14ac:dyDescent="0.35">
      <c r="A1772" s="2">
        <v>10930</v>
      </c>
      <c r="B1772" s="11">
        <v>21</v>
      </c>
      <c r="C1772" s="5">
        <v>10</v>
      </c>
      <c r="D1772" s="8">
        <v>36</v>
      </c>
      <c r="E1772" s="2" t="str">
        <f>_xlfn.XLOOKUP(B1772,products[productID],products[productName],"Not available",0)</f>
        <v>Sir Rodney's Scones</v>
      </c>
      <c r="F1772">
        <f>_xlfn.XLOOKUP(B1772,products[productID],products[categoryID],"Not found",0)</f>
        <v>3</v>
      </c>
      <c r="G1772" t="str">
        <f>_xlfn.XLOOKUP(F1772,categories[categoryID],categories[categoryName],"not found",0)</f>
        <v>Confections</v>
      </c>
      <c r="H1772" s="4">
        <f>Table8[[#This Row],[Unit_price]]*Table8[[#This Row],[Quantity_sold]]</f>
        <v>360</v>
      </c>
      <c r="I1772" t="str">
        <f>_xlfn.XLOOKUP(Table8[[#This Row],[orderId]],orders[orderID],orders[customerID],"not seen",0)</f>
        <v>SUPRD</v>
      </c>
      <c r="J1772">
        <f>_xlfn.XLOOKUP(Table8[[#This Row],[orderId]],orders[orderID],orders[employeeID],"not found",0)</f>
        <v>4</v>
      </c>
      <c r="K1772" t="str">
        <f>_xlfn.XLOOKUP(Table8[[#This Row],[Employee_id]],employees[employeeID],employees[employeeName],"Not found",0)</f>
        <v>Margaret Peacock</v>
      </c>
      <c r="L1772" s="1">
        <f>_xlfn.XLOOKUP(Table8[[#This Row],[orderId]],orders[orderID],orders[orderDate],"not found",0)</f>
        <v>42069</v>
      </c>
      <c r="M1772" s="1">
        <f>VLOOKUP(Table8[[#This Row],[orderId]],orders[],6,0)</f>
        <v>42081</v>
      </c>
      <c r="N1772">
        <f>Table8[[#This Row],[Shipped date]]-Table8[[#This Row],[order_date]]</f>
        <v>12</v>
      </c>
    </row>
    <row r="1773" spans="1:14" x14ac:dyDescent="0.35">
      <c r="A1773" s="3">
        <v>10930</v>
      </c>
      <c r="B1773" s="12">
        <v>27</v>
      </c>
      <c r="C1773" s="6">
        <v>43.9</v>
      </c>
      <c r="D1773" s="9">
        <v>25</v>
      </c>
      <c r="E1773" s="2" t="str">
        <f>_xlfn.XLOOKUP(B1773,products[productID],products[productName],"Not available",0)</f>
        <v>Schoggi Schokolade</v>
      </c>
      <c r="F1773">
        <f>_xlfn.XLOOKUP(B1773,products[productID],products[categoryID],"Not found",0)</f>
        <v>3</v>
      </c>
      <c r="G1773" t="str">
        <f>_xlfn.XLOOKUP(F1773,categories[categoryID],categories[categoryName],"not found",0)</f>
        <v>Confections</v>
      </c>
      <c r="H1773" s="4">
        <f>Table8[[#This Row],[Unit_price]]*Table8[[#This Row],[Quantity_sold]]</f>
        <v>1097.5</v>
      </c>
      <c r="I1773" t="str">
        <f>_xlfn.XLOOKUP(Table8[[#This Row],[orderId]],orders[orderID],orders[customerID],"not seen",0)</f>
        <v>SUPRD</v>
      </c>
      <c r="J1773">
        <f>_xlfn.XLOOKUP(Table8[[#This Row],[orderId]],orders[orderID],orders[employeeID],"not found",0)</f>
        <v>4</v>
      </c>
      <c r="K1773" t="str">
        <f>_xlfn.XLOOKUP(Table8[[#This Row],[Employee_id]],employees[employeeID],employees[employeeName],"Not found",0)</f>
        <v>Margaret Peacock</v>
      </c>
      <c r="L1773" s="1">
        <f>_xlfn.XLOOKUP(Table8[[#This Row],[orderId]],orders[orderID],orders[orderDate],"not found",0)</f>
        <v>42069</v>
      </c>
      <c r="M1773" s="1">
        <f>VLOOKUP(Table8[[#This Row],[orderId]],orders[],6,0)</f>
        <v>42081</v>
      </c>
      <c r="N1773">
        <f>Table8[[#This Row],[Shipped date]]-Table8[[#This Row],[order_date]]</f>
        <v>12</v>
      </c>
    </row>
    <row r="1774" spans="1:14" x14ac:dyDescent="0.35">
      <c r="A1774" s="2">
        <v>10930</v>
      </c>
      <c r="B1774" s="11">
        <v>55</v>
      </c>
      <c r="C1774" s="5">
        <v>24</v>
      </c>
      <c r="D1774" s="8">
        <v>25</v>
      </c>
      <c r="E1774" s="2" t="str">
        <f>_xlfn.XLOOKUP(B1774,products[productID],products[productName],"Not available",0)</f>
        <v>Pâté chinois</v>
      </c>
      <c r="F1774">
        <f>_xlfn.XLOOKUP(B1774,products[productID],products[categoryID],"Not found",0)</f>
        <v>6</v>
      </c>
      <c r="G1774" t="str">
        <f>_xlfn.XLOOKUP(F1774,categories[categoryID],categories[categoryName],"not found",0)</f>
        <v>Meat &amp; Poultry</v>
      </c>
      <c r="H1774" s="4">
        <f>Table8[[#This Row],[Unit_price]]*Table8[[#This Row],[Quantity_sold]]</f>
        <v>600</v>
      </c>
      <c r="I1774" t="str">
        <f>_xlfn.XLOOKUP(Table8[[#This Row],[orderId]],orders[orderID],orders[customerID],"not seen",0)</f>
        <v>SUPRD</v>
      </c>
      <c r="J1774">
        <f>_xlfn.XLOOKUP(Table8[[#This Row],[orderId]],orders[orderID],orders[employeeID],"not found",0)</f>
        <v>4</v>
      </c>
      <c r="K1774" t="str">
        <f>_xlfn.XLOOKUP(Table8[[#This Row],[Employee_id]],employees[employeeID],employees[employeeName],"Not found",0)</f>
        <v>Margaret Peacock</v>
      </c>
      <c r="L1774" s="1">
        <f>_xlfn.XLOOKUP(Table8[[#This Row],[orderId]],orders[orderID],orders[orderDate],"not found",0)</f>
        <v>42069</v>
      </c>
      <c r="M1774" s="1">
        <f>VLOOKUP(Table8[[#This Row],[orderId]],orders[],6,0)</f>
        <v>42081</v>
      </c>
      <c r="N1774">
        <f>Table8[[#This Row],[Shipped date]]-Table8[[#This Row],[order_date]]</f>
        <v>12</v>
      </c>
    </row>
    <row r="1775" spans="1:14" x14ac:dyDescent="0.35">
      <c r="A1775" s="3">
        <v>10930</v>
      </c>
      <c r="B1775" s="12">
        <v>58</v>
      </c>
      <c r="C1775" s="6">
        <v>13.25</v>
      </c>
      <c r="D1775" s="9">
        <v>30</v>
      </c>
      <c r="E1775" s="2" t="str">
        <f>_xlfn.XLOOKUP(B1775,products[productID],products[productName],"Not available",0)</f>
        <v>Escargots de Bourgogne</v>
      </c>
      <c r="F1775">
        <f>_xlfn.XLOOKUP(B1775,products[productID],products[categoryID],"Not found",0)</f>
        <v>8</v>
      </c>
      <c r="G1775" t="str">
        <f>_xlfn.XLOOKUP(F1775,categories[categoryID],categories[categoryName],"not found",0)</f>
        <v>Seafood</v>
      </c>
      <c r="H1775" s="4">
        <f>Table8[[#This Row],[Unit_price]]*Table8[[#This Row],[Quantity_sold]]</f>
        <v>397.5</v>
      </c>
      <c r="I1775" t="str">
        <f>_xlfn.XLOOKUP(Table8[[#This Row],[orderId]],orders[orderID],orders[customerID],"not seen",0)</f>
        <v>SUPRD</v>
      </c>
      <c r="J1775">
        <f>_xlfn.XLOOKUP(Table8[[#This Row],[orderId]],orders[orderID],orders[employeeID],"not found",0)</f>
        <v>4</v>
      </c>
      <c r="K1775" t="str">
        <f>_xlfn.XLOOKUP(Table8[[#This Row],[Employee_id]],employees[employeeID],employees[employeeName],"Not found",0)</f>
        <v>Margaret Peacock</v>
      </c>
      <c r="L1775" s="1">
        <f>_xlfn.XLOOKUP(Table8[[#This Row],[orderId]],orders[orderID],orders[orderDate],"not found",0)</f>
        <v>42069</v>
      </c>
      <c r="M1775" s="1">
        <f>VLOOKUP(Table8[[#This Row],[orderId]],orders[],6,0)</f>
        <v>42081</v>
      </c>
      <c r="N1775">
        <f>Table8[[#This Row],[Shipped date]]-Table8[[#This Row],[order_date]]</f>
        <v>12</v>
      </c>
    </row>
    <row r="1776" spans="1:14" x14ac:dyDescent="0.35">
      <c r="A1776" s="2">
        <v>10931</v>
      </c>
      <c r="B1776" s="11">
        <v>13</v>
      </c>
      <c r="C1776" s="5">
        <v>6</v>
      </c>
      <c r="D1776" s="8">
        <v>42</v>
      </c>
      <c r="E1776" s="2" t="str">
        <f>_xlfn.XLOOKUP(B1776,products[productID],products[productName],"Not available",0)</f>
        <v>Konbu</v>
      </c>
      <c r="F1776">
        <f>_xlfn.XLOOKUP(B1776,products[productID],products[categoryID],"Not found",0)</f>
        <v>8</v>
      </c>
      <c r="G1776" t="str">
        <f>_xlfn.XLOOKUP(F1776,categories[categoryID],categories[categoryName],"not found",0)</f>
        <v>Seafood</v>
      </c>
      <c r="H1776" s="4">
        <f>Table8[[#This Row],[Unit_price]]*Table8[[#This Row],[Quantity_sold]]</f>
        <v>252</v>
      </c>
      <c r="I1776" t="str">
        <f>_xlfn.XLOOKUP(Table8[[#This Row],[orderId]],orders[orderID],orders[customerID],"not seen",0)</f>
        <v>RICSU</v>
      </c>
      <c r="J1776">
        <f>_xlfn.XLOOKUP(Table8[[#This Row],[orderId]],orders[orderID],orders[employeeID],"not found",0)</f>
        <v>4</v>
      </c>
      <c r="K1776" t="str">
        <f>_xlfn.XLOOKUP(Table8[[#This Row],[Employee_id]],employees[employeeID],employees[employeeName],"Not found",0)</f>
        <v>Margaret Peacock</v>
      </c>
      <c r="L1776" s="1">
        <f>_xlfn.XLOOKUP(Table8[[#This Row],[orderId]],orders[orderID],orders[orderDate],"not found",0)</f>
        <v>42069</v>
      </c>
      <c r="M1776" s="1">
        <f>VLOOKUP(Table8[[#This Row],[orderId]],orders[],6,0)</f>
        <v>42082</v>
      </c>
      <c r="N1776">
        <f>Table8[[#This Row],[Shipped date]]-Table8[[#This Row],[order_date]]</f>
        <v>13</v>
      </c>
    </row>
    <row r="1777" spans="1:14" x14ac:dyDescent="0.35">
      <c r="A1777" s="3">
        <v>10931</v>
      </c>
      <c r="B1777" s="12">
        <v>57</v>
      </c>
      <c r="C1777" s="6">
        <v>19.5</v>
      </c>
      <c r="D1777" s="9">
        <v>30</v>
      </c>
      <c r="E1777" s="2" t="str">
        <f>_xlfn.XLOOKUP(B1777,products[productID],products[productName],"Not available",0)</f>
        <v>Ravioli Angelo</v>
      </c>
      <c r="F1777">
        <f>_xlfn.XLOOKUP(B1777,products[productID],products[categoryID],"Not found",0)</f>
        <v>5</v>
      </c>
      <c r="G1777" t="str">
        <f>_xlfn.XLOOKUP(F1777,categories[categoryID],categories[categoryName],"not found",0)</f>
        <v>Grains &amp; Cereals</v>
      </c>
      <c r="H1777" s="4">
        <f>Table8[[#This Row],[Unit_price]]*Table8[[#This Row],[Quantity_sold]]</f>
        <v>585</v>
      </c>
      <c r="I1777" t="str">
        <f>_xlfn.XLOOKUP(Table8[[#This Row],[orderId]],orders[orderID],orders[customerID],"not seen",0)</f>
        <v>RICSU</v>
      </c>
      <c r="J1777">
        <f>_xlfn.XLOOKUP(Table8[[#This Row],[orderId]],orders[orderID],orders[employeeID],"not found",0)</f>
        <v>4</v>
      </c>
      <c r="K1777" t="str">
        <f>_xlfn.XLOOKUP(Table8[[#This Row],[Employee_id]],employees[employeeID],employees[employeeName],"Not found",0)</f>
        <v>Margaret Peacock</v>
      </c>
      <c r="L1777" s="1">
        <f>_xlfn.XLOOKUP(Table8[[#This Row],[orderId]],orders[orderID],orders[orderDate],"not found",0)</f>
        <v>42069</v>
      </c>
      <c r="M1777" s="1">
        <f>VLOOKUP(Table8[[#This Row],[orderId]],orders[],6,0)</f>
        <v>42082</v>
      </c>
      <c r="N1777">
        <f>Table8[[#This Row],[Shipped date]]-Table8[[#This Row],[order_date]]</f>
        <v>13</v>
      </c>
    </row>
    <row r="1778" spans="1:14" x14ac:dyDescent="0.35">
      <c r="A1778" s="2">
        <v>10932</v>
      </c>
      <c r="B1778" s="11">
        <v>16</v>
      </c>
      <c r="C1778" s="5">
        <v>17.45</v>
      </c>
      <c r="D1778" s="8">
        <v>30</v>
      </c>
      <c r="E1778" s="2" t="str">
        <f>_xlfn.XLOOKUP(B1778,products[productID],products[productName],"Not available",0)</f>
        <v>Pavlova</v>
      </c>
      <c r="F1778">
        <f>_xlfn.XLOOKUP(B1778,products[productID],products[categoryID],"Not found",0)</f>
        <v>3</v>
      </c>
      <c r="G1778" t="str">
        <f>_xlfn.XLOOKUP(F1778,categories[categoryID],categories[categoryName],"not found",0)</f>
        <v>Confections</v>
      </c>
      <c r="H1778" s="4">
        <f>Table8[[#This Row],[Unit_price]]*Table8[[#This Row],[Quantity_sold]]</f>
        <v>523.5</v>
      </c>
      <c r="I1778" t="str">
        <f>_xlfn.XLOOKUP(Table8[[#This Row],[orderId]],orders[orderID],orders[customerID],"not seen",0)</f>
        <v>BONAP</v>
      </c>
      <c r="J1778">
        <f>_xlfn.XLOOKUP(Table8[[#This Row],[orderId]],orders[orderID],orders[employeeID],"not found",0)</f>
        <v>8</v>
      </c>
      <c r="K1778" t="str">
        <f>_xlfn.XLOOKUP(Table8[[#This Row],[Employee_id]],employees[employeeID],employees[employeeName],"Not found",0)</f>
        <v>Laura Callahan</v>
      </c>
      <c r="L1778" s="1">
        <f>_xlfn.XLOOKUP(Table8[[#This Row],[orderId]],orders[orderID],orders[orderDate],"not found",0)</f>
        <v>42069</v>
      </c>
      <c r="M1778" s="1">
        <f>VLOOKUP(Table8[[#This Row],[orderId]],orders[],6,0)</f>
        <v>42087</v>
      </c>
      <c r="N1778">
        <f>Table8[[#This Row],[Shipped date]]-Table8[[#This Row],[order_date]]</f>
        <v>18</v>
      </c>
    </row>
    <row r="1779" spans="1:14" x14ac:dyDescent="0.35">
      <c r="A1779" s="3">
        <v>10932</v>
      </c>
      <c r="B1779" s="12">
        <v>62</v>
      </c>
      <c r="C1779" s="6">
        <v>49.3</v>
      </c>
      <c r="D1779" s="9">
        <v>14</v>
      </c>
      <c r="E1779" s="2" t="str">
        <f>_xlfn.XLOOKUP(B1779,products[productID],products[productName],"Not available",0)</f>
        <v>Tarte au sucre</v>
      </c>
      <c r="F1779">
        <f>_xlfn.XLOOKUP(B1779,products[productID],products[categoryID],"Not found",0)</f>
        <v>3</v>
      </c>
      <c r="G1779" t="str">
        <f>_xlfn.XLOOKUP(F1779,categories[categoryID],categories[categoryName],"not found",0)</f>
        <v>Confections</v>
      </c>
      <c r="H1779" s="4">
        <f>Table8[[#This Row],[Unit_price]]*Table8[[#This Row],[Quantity_sold]]</f>
        <v>690.19999999999993</v>
      </c>
      <c r="I1779" t="str">
        <f>_xlfn.XLOOKUP(Table8[[#This Row],[orderId]],orders[orderID],orders[customerID],"not seen",0)</f>
        <v>BONAP</v>
      </c>
      <c r="J1779">
        <f>_xlfn.XLOOKUP(Table8[[#This Row],[orderId]],orders[orderID],orders[employeeID],"not found",0)</f>
        <v>8</v>
      </c>
      <c r="K1779" t="str">
        <f>_xlfn.XLOOKUP(Table8[[#This Row],[Employee_id]],employees[employeeID],employees[employeeName],"Not found",0)</f>
        <v>Laura Callahan</v>
      </c>
      <c r="L1779" s="1">
        <f>_xlfn.XLOOKUP(Table8[[#This Row],[orderId]],orders[orderID],orders[orderDate],"not found",0)</f>
        <v>42069</v>
      </c>
      <c r="M1779" s="1">
        <f>VLOOKUP(Table8[[#This Row],[orderId]],orders[],6,0)</f>
        <v>42087</v>
      </c>
      <c r="N1779">
        <f>Table8[[#This Row],[Shipped date]]-Table8[[#This Row],[order_date]]</f>
        <v>18</v>
      </c>
    </row>
    <row r="1780" spans="1:14" x14ac:dyDescent="0.35">
      <c r="A1780" s="2">
        <v>10932</v>
      </c>
      <c r="B1780" s="11">
        <v>72</v>
      </c>
      <c r="C1780" s="5">
        <v>34.799999999999997</v>
      </c>
      <c r="D1780" s="8">
        <v>16</v>
      </c>
      <c r="E1780" s="2" t="str">
        <f>_xlfn.XLOOKUP(B1780,products[productID],products[productName],"Not available",0)</f>
        <v>Mozzarella di Giovanni</v>
      </c>
      <c r="F1780">
        <f>_xlfn.XLOOKUP(B1780,products[productID],products[categoryID],"Not found",0)</f>
        <v>4</v>
      </c>
      <c r="G1780" t="str">
        <f>_xlfn.XLOOKUP(F1780,categories[categoryID],categories[categoryName],"not found",0)</f>
        <v>Dairy Products</v>
      </c>
      <c r="H1780" s="4">
        <f>Table8[[#This Row],[Unit_price]]*Table8[[#This Row],[Quantity_sold]]</f>
        <v>556.79999999999995</v>
      </c>
      <c r="I1780" t="str">
        <f>_xlfn.XLOOKUP(Table8[[#This Row],[orderId]],orders[orderID],orders[customerID],"not seen",0)</f>
        <v>BONAP</v>
      </c>
      <c r="J1780">
        <f>_xlfn.XLOOKUP(Table8[[#This Row],[orderId]],orders[orderID],orders[employeeID],"not found",0)</f>
        <v>8</v>
      </c>
      <c r="K1780" t="str">
        <f>_xlfn.XLOOKUP(Table8[[#This Row],[Employee_id]],employees[employeeID],employees[employeeName],"Not found",0)</f>
        <v>Laura Callahan</v>
      </c>
      <c r="L1780" s="1">
        <f>_xlfn.XLOOKUP(Table8[[#This Row],[orderId]],orders[orderID],orders[orderDate],"not found",0)</f>
        <v>42069</v>
      </c>
      <c r="M1780" s="1">
        <f>VLOOKUP(Table8[[#This Row],[orderId]],orders[],6,0)</f>
        <v>42087</v>
      </c>
      <c r="N1780">
        <f>Table8[[#This Row],[Shipped date]]-Table8[[#This Row],[order_date]]</f>
        <v>18</v>
      </c>
    </row>
    <row r="1781" spans="1:14" x14ac:dyDescent="0.35">
      <c r="A1781" s="3">
        <v>10932</v>
      </c>
      <c r="B1781" s="12">
        <v>75</v>
      </c>
      <c r="C1781" s="6">
        <v>7.75</v>
      </c>
      <c r="D1781" s="9">
        <v>20</v>
      </c>
      <c r="E1781" s="2" t="str">
        <f>_xlfn.XLOOKUP(B1781,products[productID],products[productName],"Not available",0)</f>
        <v>Rhönbräu Klosterbier</v>
      </c>
      <c r="F1781">
        <f>_xlfn.XLOOKUP(B1781,products[productID],products[categoryID],"Not found",0)</f>
        <v>1</v>
      </c>
      <c r="G1781" t="str">
        <f>_xlfn.XLOOKUP(F1781,categories[categoryID],categories[categoryName],"not found",0)</f>
        <v>Beverages</v>
      </c>
      <c r="H1781" s="4">
        <f>Table8[[#This Row],[Unit_price]]*Table8[[#This Row],[Quantity_sold]]</f>
        <v>155</v>
      </c>
      <c r="I1781" t="str">
        <f>_xlfn.XLOOKUP(Table8[[#This Row],[orderId]],orders[orderID],orders[customerID],"not seen",0)</f>
        <v>BONAP</v>
      </c>
      <c r="J1781">
        <f>_xlfn.XLOOKUP(Table8[[#This Row],[orderId]],orders[orderID],orders[employeeID],"not found",0)</f>
        <v>8</v>
      </c>
      <c r="K1781" t="str">
        <f>_xlfn.XLOOKUP(Table8[[#This Row],[Employee_id]],employees[employeeID],employees[employeeName],"Not found",0)</f>
        <v>Laura Callahan</v>
      </c>
      <c r="L1781" s="1">
        <f>_xlfn.XLOOKUP(Table8[[#This Row],[orderId]],orders[orderID],orders[orderDate],"not found",0)</f>
        <v>42069</v>
      </c>
      <c r="M1781" s="1">
        <f>VLOOKUP(Table8[[#This Row],[orderId]],orders[],6,0)</f>
        <v>42087</v>
      </c>
      <c r="N1781">
        <f>Table8[[#This Row],[Shipped date]]-Table8[[#This Row],[order_date]]</f>
        <v>18</v>
      </c>
    </row>
    <row r="1782" spans="1:14" x14ac:dyDescent="0.35">
      <c r="A1782" s="2">
        <v>10933</v>
      </c>
      <c r="B1782" s="11">
        <v>53</v>
      </c>
      <c r="C1782" s="5">
        <v>32.799999999999997</v>
      </c>
      <c r="D1782" s="8">
        <v>2</v>
      </c>
      <c r="E1782" s="2" t="str">
        <f>_xlfn.XLOOKUP(B1782,products[productID],products[productName],"Not available",0)</f>
        <v>Perth Pasties</v>
      </c>
      <c r="F1782">
        <f>_xlfn.XLOOKUP(B1782,products[productID],products[categoryID],"Not found",0)</f>
        <v>6</v>
      </c>
      <c r="G1782" t="str">
        <f>_xlfn.XLOOKUP(F1782,categories[categoryID],categories[categoryName],"not found",0)</f>
        <v>Meat &amp; Poultry</v>
      </c>
      <c r="H1782" s="4">
        <f>Table8[[#This Row],[Unit_price]]*Table8[[#This Row],[Quantity_sold]]</f>
        <v>65.599999999999994</v>
      </c>
      <c r="I1782" t="str">
        <f>_xlfn.XLOOKUP(Table8[[#This Row],[orderId]],orders[orderID],orders[customerID],"not seen",0)</f>
        <v>ISLAT</v>
      </c>
      <c r="J1782">
        <f>_xlfn.XLOOKUP(Table8[[#This Row],[orderId]],orders[orderID],orders[employeeID],"not found",0)</f>
        <v>6</v>
      </c>
      <c r="K1782" t="str">
        <f>_xlfn.XLOOKUP(Table8[[#This Row],[Employee_id]],employees[employeeID],employees[employeeName],"Not found",0)</f>
        <v>Michael Suyama</v>
      </c>
      <c r="L1782" s="1">
        <f>_xlfn.XLOOKUP(Table8[[#This Row],[orderId]],orders[orderID],orders[orderDate],"not found",0)</f>
        <v>42069</v>
      </c>
      <c r="M1782" s="1">
        <f>VLOOKUP(Table8[[#This Row],[orderId]],orders[],6,0)</f>
        <v>42079</v>
      </c>
      <c r="N1782">
        <f>Table8[[#This Row],[Shipped date]]-Table8[[#This Row],[order_date]]</f>
        <v>10</v>
      </c>
    </row>
    <row r="1783" spans="1:14" x14ac:dyDescent="0.35">
      <c r="A1783" s="3">
        <v>10933</v>
      </c>
      <c r="B1783" s="12">
        <v>61</v>
      </c>
      <c r="C1783" s="6">
        <v>28.5</v>
      </c>
      <c r="D1783" s="9">
        <v>30</v>
      </c>
      <c r="E1783" s="2" t="str">
        <f>_xlfn.XLOOKUP(B1783,products[productID],products[productName],"Not available",0)</f>
        <v>Sirop d'érable</v>
      </c>
      <c r="F1783">
        <f>_xlfn.XLOOKUP(B1783,products[productID],products[categoryID],"Not found",0)</f>
        <v>2</v>
      </c>
      <c r="G1783" t="str">
        <f>_xlfn.XLOOKUP(F1783,categories[categoryID],categories[categoryName],"not found",0)</f>
        <v>Condiments</v>
      </c>
      <c r="H1783" s="4">
        <f>Table8[[#This Row],[Unit_price]]*Table8[[#This Row],[Quantity_sold]]</f>
        <v>855</v>
      </c>
      <c r="I1783" t="str">
        <f>_xlfn.XLOOKUP(Table8[[#This Row],[orderId]],orders[orderID],orders[customerID],"not seen",0)</f>
        <v>ISLAT</v>
      </c>
      <c r="J1783">
        <f>_xlfn.XLOOKUP(Table8[[#This Row],[orderId]],orders[orderID],orders[employeeID],"not found",0)</f>
        <v>6</v>
      </c>
      <c r="K1783" t="str">
        <f>_xlfn.XLOOKUP(Table8[[#This Row],[Employee_id]],employees[employeeID],employees[employeeName],"Not found",0)</f>
        <v>Michael Suyama</v>
      </c>
      <c r="L1783" s="1">
        <f>_xlfn.XLOOKUP(Table8[[#This Row],[orderId]],orders[orderID],orders[orderDate],"not found",0)</f>
        <v>42069</v>
      </c>
      <c r="M1783" s="1">
        <f>VLOOKUP(Table8[[#This Row],[orderId]],orders[],6,0)</f>
        <v>42079</v>
      </c>
      <c r="N1783">
        <f>Table8[[#This Row],[Shipped date]]-Table8[[#This Row],[order_date]]</f>
        <v>10</v>
      </c>
    </row>
    <row r="1784" spans="1:14" x14ac:dyDescent="0.35">
      <c r="A1784" s="2">
        <v>10934</v>
      </c>
      <c r="B1784" s="11">
        <v>6</v>
      </c>
      <c r="C1784" s="5">
        <v>25</v>
      </c>
      <c r="D1784" s="8">
        <v>20</v>
      </c>
      <c r="E1784" s="2" t="str">
        <f>_xlfn.XLOOKUP(B1784,products[productID],products[productName],"Not available",0)</f>
        <v>Grandma's Boysenberry Spread</v>
      </c>
      <c r="F1784">
        <f>_xlfn.XLOOKUP(B1784,products[productID],products[categoryID],"Not found",0)</f>
        <v>2</v>
      </c>
      <c r="G1784" t="str">
        <f>_xlfn.XLOOKUP(F1784,categories[categoryID],categories[categoryName],"not found",0)</f>
        <v>Condiments</v>
      </c>
      <c r="H1784" s="4">
        <f>Table8[[#This Row],[Unit_price]]*Table8[[#This Row],[Quantity_sold]]</f>
        <v>500</v>
      </c>
      <c r="I1784" t="str">
        <f>_xlfn.XLOOKUP(Table8[[#This Row],[orderId]],orders[orderID],orders[customerID],"not seen",0)</f>
        <v>LEHMS</v>
      </c>
      <c r="J1784">
        <f>_xlfn.XLOOKUP(Table8[[#This Row],[orderId]],orders[orderID],orders[employeeID],"not found",0)</f>
        <v>3</v>
      </c>
      <c r="K1784" t="str">
        <f>_xlfn.XLOOKUP(Table8[[#This Row],[Employee_id]],employees[employeeID],employees[employeeName],"Not found",0)</f>
        <v>Janet Leverling</v>
      </c>
      <c r="L1784" s="1">
        <f>_xlfn.XLOOKUP(Table8[[#This Row],[orderId]],orders[orderID],orders[orderDate],"not found",0)</f>
        <v>42072</v>
      </c>
      <c r="M1784" s="1">
        <f>VLOOKUP(Table8[[#This Row],[orderId]],orders[],6,0)</f>
        <v>42075</v>
      </c>
      <c r="N1784">
        <f>Table8[[#This Row],[Shipped date]]-Table8[[#This Row],[order_date]]</f>
        <v>3</v>
      </c>
    </row>
    <row r="1785" spans="1:14" x14ac:dyDescent="0.35">
      <c r="A1785" s="3">
        <v>10935</v>
      </c>
      <c r="B1785" s="12">
        <v>1</v>
      </c>
      <c r="C1785" s="6">
        <v>18</v>
      </c>
      <c r="D1785" s="9">
        <v>21</v>
      </c>
      <c r="E1785" s="2" t="str">
        <f>_xlfn.XLOOKUP(B1785,products[productID],products[productName],"Not available",0)</f>
        <v>Chai</v>
      </c>
      <c r="F1785">
        <f>_xlfn.XLOOKUP(B1785,products[productID],products[categoryID],"Not found",0)</f>
        <v>1</v>
      </c>
      <c r="G1785" t="str">
        <f>_xlfn.XLOOKUP(F1785,categories[categoryID],categories[categoryName],"not found",0)</f>
        <v>Beverages</v>
      </c>
      <c r="H1785" s="4">
        <f>Table8[[#This Row],[Unit_price]]*Table8[[#This Row],[Quantity_sold]]</f>
        <v>378</v>
      </c>
      <c r="I1785" t="str">
        <f>_xlfn.XLOOKUP(Table8[[#This Row],[orderId]],orders[orderID],orders[customerID],"not seen",0)</f>
        <v>WELLI</v>
      </c>
      <c r="J1785">
        <f>_xlfn.XLOOKUP(Table8[[#This Row],[orderId]],orders[orderID],orders[employeeID],"not found",0)</f>
        <v>4</v>
      </c>
      <c r="K1785" t="str">
        <f>_xlfn.XLOOKUP(Table8[[#This Row],[Employee_id]],employees[employeeID],employees[employeeName],"Not found",0)</f>
        <v>Margaret Peacock</v>
      </c>
      <c r="L1785" s="1">
        <f>_xlfn.XLOOKUP(Table8[[#This Row],[orderId]],orders[orderID],orders[orderDate],"not found",0)</f>
        <v>42072</v>
      </c>
      <c r="M1785" s="1">
        <f>VLOOKUP(Table8[[#This Row],[orderId]],orders[],6,0)</f>
        <v>42081</v>
      </c>
      <c r="N1785">
        <f>Table8[[#This Row],[Shipped date]]-Table8[[#This Row],[order_date]]</f>
        <v>9</v>
      </c>
    </row>
    <row r="1786" spans="1:14" x14ac:dyDescent="0.35">
      <c r="A1786" s="2">
        <v>10935</v>
      </c>
      <c r="B1786" s="11">
        <v>18</v>
      </c>
      <c r="C1786" s="5">
        <v>62.5</v>
      </c>
      <c r="D1786" s="8">
        <v>4</v>
      </c>
      <c r="E1786" s="2" t="str">
        <f>_xlfn.XLOOKUP(B1786,products[productID],products[productName],"Not available",0)</f>
        <v>Carnarvon Tigers</v>
      </c>
      <c r="F1786">
        <f>_xlfn.XLOOKUP(B1786,products[productID],products[categoryID],"Not found",0)</f>
        <v>8</v>
      </c>
      <c r="G1786" t="str">
        <f>_xlfn.XLOOKUP(F1786,categories[categoryID],categories[categoryName],"not found",0)</f>
        <v>Seafood</v>
      </c>
      <c r="H1786" s="4">
        <f>Table8[[#This Row],[Unit_price]]*Table8[[#This Row],[Quantity_sold]]</f>
        <v>250</v>
      </c>
      <c r="I1786" t="str">
        <f>_xlfn.XLOOKUP(Table8[[#This Row],[orderId]],orders[orderID],orders[customerID],"not seen",0)</f>
        <v>WELLI</v>
      </c>
      <c r="J1786">
        <f>_xlfn.XLOOKUP(Table8[[#This Row],[orderId]],orders[orderID],orders[employeeID],"not found",0)</f>
        <v>4</v>
      </c>
      <c r="K1786" t="str">
        <f>_xlfn.XLOOKUP(Table8[[#This Row],[Employee_id]],employees[employeeID],employees[employeeName],"Not found",0)</f>
        <v>Margaret Peacock</v>
      </c>
      <c r="L1786" s="1">
        <f>_xlfn.XLOOKUP(Table8[[#This Row],[orderId]],orders[orderID],orders[orderDate],"not found",0)</f>
        <v>42072</v>
      </c>
      <c r="M1786" s="1">
        <f>VLOOKUP(Table8[[#This Row],[orderId]],orders[],6,0)</f>
        <v>42081</v>
      </c>
      <c r="N1786">
        <f>Table8[[#This Row],[Shipped date]]-Table8[[#This Row],[order_date]]</f>
        <v>9</v>
      </c>
    </row>
    <row r="1787" spans="1:14" x14ac:dyDescent="0.35">
      <c r="A1787" s="3">
        <v>10935</v>
      </c>
      <c r="B1787" s="12">
        <v>23</v>
      </c>
      <c r="C1787" s="6">
        <v>9</v>
      </c>
      <c r="D1787" s="9">
        <v>8</v>
      </c>
      <c r="E1787" s="2" t="str">
        <f>_xlfn.XLOOKUP(B1787,products[productID],products[productName],"Not available",0)</f>
        <v>Tunnbröd</v>
      </c>
      <c r="F1787">
        <f>_xlfn.XLOOKUP(B1787,products[productID],products[categoryID],"Not found",0)</f>
        <v>5</v>
      </c>
      <c r="G1787" t="str">
        <f>_xlfn.XLOOKUP(F1787,categories[categoryID],categories[categoryName],"not found",0)</f>
        <v>Grains &amp; Cereals</v>
      </c>
      <c r="H1787" s="4">
        <f>Table8[[#This Row],[Unit_price]]*Table8[[#This Row],[Quantity_sold]]</f>
        <v>72</v>
      </c>
      <c r="I1787" t="str">
        <f>_xlfn.XLOOKUP(Table8[[#This Row],[orderId]],orders[orderID],orders[customerID],"not seen",0)</f>
        <v>WELLI</v>
      </c>
      <c r="J1787">
        <f>_xlfn.XLOOKUP(Table8[[#This Row],[orderId]],orders[orderID],orders[employeeID],"not found",0)</f>
        <v>4</v>
      </c>
      <c r="K1787" t="str">
        <f>_xlfn.XLOOKUP(Table8[[#This Row],[Employee_id]],employees[employeeID],employees[employeeName],"Not found",0)</f>
        <v>Margaret Peacock</v>
      </c>
      <c r="L1787" s="1">
        <f>_xlfn.XLOOKUP(Table8[[#This Row],[orderId]],orders[orderID],orders[orderDate],"not found",0)</f>
        <v>42072</v>
      </c>
      <c r="M1787" s="1">
        <f>VLOOKUP(Table8[[#This Row],[orderId]],orders[],6,0)</f>
        <v>42081</v>
      </c>
      <c r="N1787">
        <f>Table8[[#This Row],[Shipped date]]-Table8[[#This Row],[order_date]]</f>
        <v>9</v>
      </c>
    </row>
    <row r="1788" spans="1:14" x14ac:dyDescent="0.35">
      <c r="A1788" s="2">
        <v>10936</v>
      </c>
      <c r="B1788" s="11">
        <v>36</v>
      </c>
      <c r="C1788" s="5">
        <v>19</v>
      </c>
      <c r="D1788" s="8">
        <v>30</v>
      </c>
      <c r="E1788" s="2" t="str">
        <f>_xlfn.XLOOKUP(B1788,products[productID],products[productName],"Not available",0)</f>
        <v>Inlagd Sill</v>
      </c>
      <c r="F1788">
        <f>_xlfn.XLOOKUP(B1788,products[productID],products[categoryID],"Not found",0)</f>
        <v>8</v>
      </c>
      <c r="G1788" t="str">
        <f>_xlfn.XLOOKUP(F1788,categories[categoryID],categories[categoryName],"not found",0)</f>
        <v>Seafood</v>
      </c>
      <c r="H1788" s="4">
        <f>Table8[[#This Row],[Unit_price]]*Table8[[#This Row],[Quantity_sold]]</f>
        <v>570</v>
      </c>
      <c r="I1788" t="str">
        <f>_xlfn.XLOOKUP(Table8[[#This Row],[orderId]],orders[orderID],orders[customerID],"not seen",0)</f>
        <v>GREAL</v>
      </c>
      <c r="J1788">
        <f>_xlfn.XLOOKUP(Table8[[#This Row],[orderId]],orders[orderID],orders[employeeID],"not found",0)</f>
        <v>3</v>
      </c>
      <c r="K1788" t="str">
        <f>_xlfn.XLOOKUP(Table8[[#This Row],[Employee_id]],employees[employeeID],employees[employeeName],"Not found",0)</f>
        <v>Janet Leverling</v>
      </c>
      <c r="L1788" s="1">
        <f>_xlfn.XLOOKUP(Table8[[#This Row],[orderId]],orders[orderID],orders[orderDate],"not found",0)</f>
        <v>42072</v>
      </c>
      <c r="M1788" s="1">
        <f>VLOOKUP(Table8[[#This Row],[orderId]],orders[],6,0)</f>
        <v>42081</v>
      </c>
      <c r="N1788">
        <f>Table8[[#This Row],[Shipped date]]-Table8[[#This Row],[order_date]]</f>
        <v>9</v>
      </c>
    </row>
    <row r="1789" spans="1:14" x14ac:dyDescent="0.35">
      <c r="A1789" s="3">
        <v>10937</v>
      </c>
      <c r="B1789" s="12">
        <v>28</v>
      </c>
      <c r="C1789" s="6">
        <v>45.6</v>
      </c>
      <c r="D1789" s="9">
        <v>8</v>
      </c>
      <c r="E1789" s="2" t="str">
        <f>_xlfn.XLOOKUP(B1789,products[productID],products[productName],"Not available",0)</f>
        <v>Rössle Sauerkraut</v>
      </c>
      <c r="F1789">
        <f>_xlfn.XLOOKUP(B1789,products[productID],products[categoryID],"Not found",0)</f>
        <v>7</v>
      </c>
      <c r="G1789" t="str">
        <f>_xlfn.XLOOKUP(F1789,categories[categoryID],categories[categoryName],"not found",0)</f>
        <v>Produce</v>
      </c>
      <c r="H1789" s="4">
        <f>Table8[[#This Row],[Unit_price]]*Table8[[#This Row],[Quantity_sold]]</f>
        <v>364.8</v>
      </c>
      <c r="I1789" t="str">
        <f>_xlfn.XLOOKUP(Table8[[#This Row],[orderId]],orders[orderID],orders[customerID],"not seen",0)</f>
        <v>CACTU</v>
      </c>
      <c r="J1789">
        <f>_xlfn.XLOOKUP(Table8[[#This Row],[orderId]],orders[orderID],orders[employeeID],"not found",0)</f>
        <v>7</v>
      </c>
      <c r="K1789" t="str">
        <f>_xlfn.XLOOKUP(Table8[[#This Row],[Employee_id]],employees[employeeID],employees[employeeName],"Not found",0)</f>
        <v>Robert King</v>
      </c>
      <c r="L1789" s="1">
        <f>_xlfn.XLOOKUP(Table8[[#This Row],[orderId]],orders[orderID],orders[orderDate],"not found",0)</f>
        <v>42073</v>
      </c>
      <c r="M1789" s="1">
        <f>VLOOKUP(Table8[[#This Row],[orderId]],orders[],6,0)</f>
        <v>42076</v>
      </c>
      <c r="N1789">
        <f>Table8[[#This Row],[Shipped date]]-Table8[[#This Row],[order_date]]</f>
        <v>3</v>
      </c>
    </row>
    <row r="1790" spans="1:14" x14ac:dyDescent="0.35">
      <c r="A1790" s="2">
        <v>10937</v>
      </c>
      <c r="B1790" s="11">
        <v>34</v>
      </c>
      <c r="C1790" s="5">
        <v>14</v>
      </c>
      <c r="D1790" s="8">
        <v>20</v>
      </c>
      <c r="E1790" s="2" t="str">
        <f>_xlfn.XLOOKUP(B1790,products[productID],products[productName],"Not available",0)</f>
        <v>Sasquatch Ale</v>
      </c>
      <c r="F1790">
        <f>_xlfn.XLOOKUP(B1790,products[productID],products[categoryID],"Not found",0)</f>
        <v>1</v>
      </c>
      <c r="G1790" t="str">
        <f>_xlfn.XLOOKUP(F1790,categories[categoryID],categories[categoryName],"not found",0)</f>
        <v>Beverages</v>
      </c>
      <c r="H1790" s="4">
        <f>Table8[[#This Row],[Unit_price]]*Table8[[#This Row],[Quantity_sold]]</f>
        <v>280</v>
      </c>
      <c r="I1790" t="str">
        <f>_xlfn.XLOOKUP(Table8[[#This Row],[orderId]],orders[orderID],orders[customerID],"not seen",0)</f>
        <v>CACTU</v>
      </c>
      <c r="J1790">
        <f>_xlfn.XLOOKUP(Table8[[#This Row],[orderId]],orders[orderID],orders[employeeID],"not found",0)</f>
        <v>7</v>
      </c>
      <c r="K1790" t="str">
        <f>_xlfn.XLOOKUP(Table8[[#This Row],[Employee_id]],employees[employeeID],employees[employeeName],"Not found",0)</f>
        <v>Robert King</v>
      </c>
      <c r="L1790" s="1">
        <f>_xlfn.XLOOKUP(Table8[[#This Row],[orderId]],orders[orderID],orders[orderDate],"not found",0)</f>
        <v>42073</v>
      </c>
      <c r="M1790" s="1">
        <f>VLOOKUP(Table8[[#This Row],[orderId]],orders[],6,0)</f>
        <v>42076</v>
      </c>
      <c r="N1790">
        <f>Table8[[#This Row],[Shipped date]]-Table8[[#This Row],[order_date]]</f>
        <v>3</v>
      </c>
    </row>
    <row r="1791" spans="1:14" x14ac:dyDescent="0.35">
      <c r="A1791" s="3">
        <v>10938</v>
      </c>
      <c r="B1791" s="12">
        <v>13</v>
      </c>
      <c r="C1791" s="6">
        <v>6</v>
      </c>
      <c r="D1791" s="9">
        <v>20</v>
      </c>
      <c r="E1791" s="2" t="str">
        <f>_xlfn.XLOOKUP(B1791,products[productID],products[productName],"Not available",0)</f>
        <v>Konbu</v>
      </c>
      <c r="F1791">
        <f>_xlfn.XLOOKUP(B1791,products[productID],products[categoryID],"Not found",0)</f>
        <v>8</v>
      </c>
      <c r="G1791" t="str">
        <f>_xlfn.XLOOKUP(F1791,categories[categoryID],categories[categoryName],"not found",0)</f>
        <v>Seafood</v>
      </c>
      <c r="H1791" s="4">
        <f>Table8[[#This Row],[Unit_price]]*Table8[[#This Row],[Quantity_sold]]</f>
        <v>120</v>
      </c>
      <c r="I1791" t="str">
        <f>_xlfn.XLOOKUP(Table8[[#This Row],[orderId]],orders[orderID],orders[customerID],"not seen",0)</f>
        <v>QUICK</v>
      </c>
      <c r="J1791">
        <f>_xlfn.XLOOKUP(Table8[[#This Row],[orderId]],orders[orderID],orders[employeeID],"not found",0)</f>
        <v>3</v>
      </c>
      <c r="K1791" t="str">
        <f>_xlfn.XLOOKUP(Table8[[#This Row],[Employee_id]],employees[employeeID],employees[employeeName],"Not found",0)</f>
        <v>Janet Leverling</v>
      </c>
      <c r="L1791" s="1">
        <f>_xlfn.XLOOKUP(Table8[[#This Row],[orderId]],orders[orderID],orders[orderDate],"not found",0)</f>
        <v>42073</v>
      </c>
      <c r="M1791" s="1">
        <f>VLOOKUP(Table8[[#This Row],[orderId]],orders[],6,0)</f>
        <v>42079</v>
      </c>
      <c r="N1791">
        <f>Table8[[#This Row],[Shipped date]]-Table8[[#This Row],[order_date]]</f>
        <v>6</v>
      </c>
    </row>
    <row r="1792" spans="1:14" x14ac:dyDescent="0.35">
      <c r="A1792" s="2">
        <v>10938</v>
      </c>
      <c r="B1792" s="11">
        <v>43</v>
      </c>
      <c r="C1792" s="5">
        <v>46</v>
      </c>
      <c r="D1792" s="8">
        <v>24</v>
      </c>
      <c r="E1792" s="2" t="str">
        <f>_xlfn.XLOOKUP(B1792,products[productID],products[productName],"Not available",0)</f>
        <v>Ipoh Coffee</v>
      </c>
      <c r="F1792">
        <f>_xlfn.XLOOKUP(B1792,products[productID],products[categoryID],"Not found",0)</f>
        <v>1</v>
      </c>
      <c r="G1792" t="str">
        <f>_xlfn.XLOOKUP(F1792,categories[categoryID],categories[categoryName],"not found",0)</f>
        <v>Beverages</v>
      </c>
      <c r="H1792" s="4">
        <f>Table8[[#This Row],[Unit_price]]*Table8[[#This Row],[Quantity_sold]]</f>
        <v>1104</v>
      </c>
      <c r="I1792" t="str">
        <f>_xlfn.XLOOKUP(Table8[[#This Row],[orderId]],orders[orderID],orders[customerID],"not seen",0)</f>
        <v>QUICK</v>
      </c>
      <c r="J1792">
        <f>_xlfn.XLOOKUP(Table8[[#This Row],[orderId]],orders[orderID],orders[employeeID],"not found",0)</f>
        <v>3</v>
      </c>
      <c r="K1792" t="str">
        <f>_xlfn.XLOOKUP(Table8[[#This Row],[Employee_id]],employees[employeeID],employees[employeeName],"Not found",0)</f>
        <v>Janet Leverling</v>
      </c>
      <c r="L1792" s="1">
        <f>_xlfn.XLOOKUP(Table8[[#This Row],[orderId]],orders[orderID],orders[orderDate],"not found",0)</f>
        <v>42073</v>
      </c>
      <c r="M1792" s="1">
        <f>VLOOKUP(Table8[[#This Row],[orderId]],orders[],6,0)</f>
        <v>42079</v>
      </c>
      <c r="N1792">
        <f>Table8[[#This Row],[Shipped date]]-Table8[[#This Row],[order_date]]</f>
        <v>6</v>
      </c>
    </row>
    <row r="1793" spans="1:14" x14ac:dyDescent="0.35">
      <c r="A1793" s="3">
        <v>10938</v>
      </c>
      <c r="B1793" s="12">
        <v>60</v>
      </c>
      <c r="C1793" s="6">
        <v>34</v>
      </c>
      <c r="D1793" s="9">
        <v>49</v>
      </c>
      <c r="E1793" s="2" t="str">
        <f>_xlfn.XLOOKUP(B1793,products[productID],products[productName],"Not available",0)</f>
        <v>Camembert Pierrot</v>
      </c>
      <c r="F1793">
        <f>_xlfn.XLOOKUP(B1793,products[productID],products[categoryID],"Not found",0)</f>
        <v>4</v>
      </c>
      <c r="G1793" t="str">
        <f>_xlfn.XLOOKUP(F1793,categories[categoryID],categories[categoryName],"not found",0)</f>
        <v>Dairy Products</v>
      </c>
      <c r="H1793" s="4">
        <f>Table8[[#This Row],[Unit_price]]*Table8[[#This Row],[Quantity_sold]]</f>
        <v>1666</v>
      </c>
      <c r="I1793" t="str">
        <f>_xlfn.XLOOKUP(Table8[[#This Row],[orderId]],orders[orderID],orders[customerID],"not seen",0)</f>
        <v>QUICK</v>
      </c>
      <c r="J1793">
        <f>_xlfn.XLOOKUP(Table8[[#This Row],[orderId]],orders[orderID],orders[employeeID],"not found",0)</f>
        <v>3</v>
      </c>
      <c r="K1793" t="str">
        <f>_xlfn.XLOOKUP(Table8[[#This Row],[Employee_id]],employees[employeeID],employees[employeeName],"Not found",0)</f>
        <v>Janet Leverling</v>
      </c>
      <c r="L1793" s="1">
        <f>_xlfn.XLOOKUP(Table8[[#This Row],[orderId]],orders[orderID],orders[orderDate],"not found",0)</f>
        <v>42073</v>
      </c>
      <c r="M1793" s="1">
        <f>VLOOKUP(Table8[[#This Row],[orderId]],orders[],6,0)</f>
        <v>42079</v>
      </c>
      <c r="N1793">
        <f>Table8[[#This Row],[Shipped date]]-Table8[[#This Row],[order_date]]</f>
        <v>6</v>
      </c>
    </row>
    <row r="1794" spans="1:14" x14ac:dyDescent="0.35">
      <c r="A1794" s="2">
        <v>10938</v>
      </c>
      <c r="B1794" s="11">
        <v>71</v>
      </c>
      <c r="C1794" s="5">
        <v>21.5</v>
      </c>
      <c r="D1794" s="8">
        <v>35</v>
      </c>
      <c r="E1794" s="2" t="str">
        <f>_xlfn.XLOOKUP(B1794,products[productID],products[productName],"Not available",0)</f>
        <v>Flotemysost</v>
      </c>
      <c r="F1794">
        <f>_xlfn.XLOOKUP(B1794,products[productID],products[categoryID],"Not found",0)</f>
        <v>4</v>
      </c>
      <c r="G1794" t="str">
        <f>_xlfn.XLOOKUP(F1794,categories[categoryID],categories[categoryName],"not found",0)</f>
        <v>Dairy Products</v>
      </c>
      <c r="H1794" s="4">
        <f>Table8[[#This Row],[Unit_price]]*Table8[[#This Row],[Quantity_sold]]</f>
        <v>752.5</v>
      </c>
      <c r="I1794" t="str">
        <f>_xlfn.XLOOKUP(Table8[[#This Row],[orderId]],orders[orderID],orders[customerID],"not seen",0)</f>
        <v>QUICK</v>
      </c>
      <c r="J1794">
        <f>_xlfn.XLOOKUP(Table8[[#This Row],[orderId]],orders[orderID],orders[employeeID],"not found",0)</f>
        <v>3</v>
      </c>
      <c r="K1794" t="str">
        <f>_xlfn.XLOOKUP(Table8[[#This Row],[Employee_id]],employees[employeeID],employees[employeeName],"Not found",0)</f>
        <v>Janet Leverling</v>
      </c>
      <c r="L1794" s="1">
        <f>_xlfn.XLOOKUP(Table8[[#This Row],[orderId]],orders[orderID],orders[orderDate],"not found",0)</f>
        <v>42073</v>
      </c>
      <c r="M1794" s="1">
        <f>VLOOKUP(Table8[[#This Row],[orderId]],orders[],6,0)</f>
        <v>42079</v>
      </c>
      <c r="N1794">
        <f>Table8[[#This Row],[Shipped date]]-Table8[[#This Row],[order_date]]</f>
        <v>6</v>
      </c>
    </row>
    <row r="1795" spans="1:14" x14ac:dyDescent="0.35">
      <c r="A1795" s="3">
        <v>10939</v>
      </c>
      <c r="B1795" s="12">
        <v>2</v>
      </c>
      <c r="C1795" s="6">
        <v>19</v>
      </c>
      <c r="D1795" s="9">
        <v>10</v>
      </c>
      <c r="E1795" s="2" t="str">
        <f>_xlfn.XLOOKUP(B1795,products[productID],products[productName],"Not available",0)</f>
        <v>Chang</v>
      </c>
      <c r="F1795">
        <f>_xlfn.XLOOKUP(B1795,products[productID],products[categoryID],"Not found",0)</f>
        <v>1</v>
      </c>
      <c r="G1795" t="str">
        <f>_xlfn.XLOOKUP(F1795,categories[categoryID],categories[categoryName],"not found",0)</f>
        <v>Beverages</v>
      </c>
      <c r="H1795" s="4">
        <f>Table8[[#This Row],[Unit_price]]*Table8[[#This Row],[Quantity_sold]]</f>
        <v>190</v>
      </c>
      <c r="I1795" t="str">
        <f>_xlfn.XLOOKUP(Table8[[#This Row],[orderId]],orders[orderID],orders[customerID],"not seen",0)</f>
        <v>MAGAA</v>
      </c>
      <c r="J1795">
        <f>_xlfn.XLOOKUP(Table8[[#This Row],[orderId]],orders[orderID],orders[employeeID],"not found",0)</f>
        <v>2</v>
      </c>
      <c r="K1795" t="str">
        <f>_xlfn.XLOOKUP(Table8[[#This Row],[Employee_id]],employees[employeeID],employees[employeeName],"Not found",0)</f>
        <v>Andrew Fuller</v>
      </c>
      <c r="L1795" s="1">
        <f>_xlfn.XLOOKUP(Table8[[#This Row],[orderId]],orders[orderID],orders[orderDate],"not found",0)</f>
        <v>42073</v>
      </c>
      <c r="M1795" s="1">
        <f>VLOOKUP(Table8[[#This Row],[orderId]],orders[],6,0)</f>
        <v>42076</v>
      </c>
      <c r="N1795">
        <f>Table8[[#This Row],[Shipped date]]-Table8[[#This Row],[order_date]]</f>
        <v>3</v>
      </c>
    </row>
    <row r="1796" spans="1:14" x14ac:dyDescent="0.35">
      <c r="A1796" s="2">
        <v>10939</v>
      </c>
      <c r="B1796" s="11">
        <v>67</v>
      </c>
      <c r="C1796" s="5">
        <v>14</v>
      </c>
      <c r="D1796" s="8">
        <v>40</v>
      </c>
      <c r="E1796" s="2" t="str">
        <f>_xlfn.XLOOKUP(B1796,products[productID],products[productName],"Not available",0)</f>
        <v>Laughing Lumberjack Lager</v>
      </c>
      <c r="F1796">
        <f>_xlfn.XLOOKUP(B1796,products[productID],products[categoryID],"Not found",0)</f>
        <v>1</v>
      </c>
      <c r="G1796" t="str">
        <f>_xlfn.XLOOKUP(F1796,categories[categoryID],categories[categoryName],"not found",0)</f>
        <v>Beverages</v>
      </c>
      <c r="H1796" s="4">
        <f>Table8[[#This Row],[Unit_price]]*Table8[[#This Row],[Quantity_sold]]</f>
        <v>560</v>
      </c>
      <c r="I1796" t="str">
        <f>_xlfn.XLOOKUP(Table8[[#This Row],[orderId]],orders[orderID],orders[customerID],"not seen",0)</f>
        <v>MAGAA</v>
      </c>
      <c r="J1796">
        <f>_xlfn.XLOOKUP(Table8[[#This Row],[orderId]],orders[orderID],orders[employeeID],"not found",0)</f>
        <v>2</v>
      </c>
      <c r="K1796" t="str">
        <f>_xlfn.XLOOKUP(Table8[[#This Row],[Employee_id]],employees[employeeID],employees[employeeName],"Not found",0)</f>
        <v>Andrew Fuller</v>
      </c>
      <c r="L1796" s="1">
        <f>_xlfn.XLOOKUP(Table8[[#This Row],[orderId]],orders[orderID],orders[orderDate],"not found",0)</f>
        <v>42073</v>
      </c>
      <c r="M1796" s="1">
        <f>VLOOKUP(Table8[[#This Row],[orderId]],orders[],6,0)</f>
        <v>42076</v>
      </c>
      <c r="N1796">
        <f>Table8[[#This Row],[Shipped date]]-Table8[[#This Row],[order_date]]</f>
        <v>3</v>
      </c>
    </row>
    <row r="1797" spans="1:14" x14ac:dyDescent="0.35">
      <c r="A1797" s="3">
        <v>10940</v>
      </c>
      <c r="B1797" s="12">
        <v>7</v>
      </c>
      <c r="C1797" s="6">
        <v>30</v>
      </c>
      <c r="D1797" s="9">
        <v>8</v>
      </c>
      <c r="E1797" s="2" t="str">
        <f>_xlfn.XLOOKUP(B1797,products[productID],products[productName],"Not available",0)</f>
        <v>Uncle Bob's Organic Dried Pears</v>
      </c>
      <c r="F1797">
        <f>_xlfn.XLOOKUP(B1797,products[productID],products[categoryID],"Not found",0)</f>
        <v>7</v>
      </c>
      <c r="G1797" t="str">
        <f>_xlfn.XLOOKUP(F1797,categories[categoryID],categories[categoryName],"not found",0)</f>
        <v>Produce</v>
      </c>
      <c r="H1797" s="4">
        <f>Table8[[#This Row],[Unit_price]]*Table8[[#This Row],[Quantity_sold]]</f>
        <v>240</v>
      </c>
      <c r="I1797" t="str">
        <f>_xlfn.XLOOKUP(Table8[[#This Row],[orderId]],orders[orderID],orders[customerID],"not seen",0)</f>
        <v>BONAP</v>
      </c>
      <c r="J1797">
        <f>_xlfn.XLOOKUP(Table8[[#This Row],[orderId]],orders[orderID],orders[employeeID],"not found",0)</f>
        <v>8</v>
      </c>
      <c r="K1797" t="str">
        <f>_xlfn.XLOOKUP(Table8[[#This Row],[Employee_id]],employees[employeeID],employees[employeeName],"Not found",0)</f>
        <v>Laura Callahan</v>
      </c>
      <c r="L1797" s="1">
        <f>_xlfn.XLOOKUP(Table8[[#This Row],[orderId]],orders[orderID],orders[orderDate],"not found",0)</f>
        <v>42074</v>
      </c>
      <c r="M1797" s="1">
        <f>VLOOKUP(Table8[[#This Row],[orderId]],orders[],6,0)</f>
        <v>42086</v>
      </c>
      <c r="N1797">
        <f>Table8[[#This Row],[Shipped date]]-Table8[[#This Row],[order_date]]</f>
        <v>12</v>
      </c>
    </row>
    <row r="1798" spans="1:14" x14ac:dyDescent="0.35">
      <c r="A1798" s="2">
        <v>10940</v>
      </c>
      <c r="B1798" s="11">
        <v>13</v>
      </c>
      <c r="C1798" s="5">
        <v>6</v>
      </c>
      <c r="D1798" s="8">
        <v>20</v>
      </c>
      <c r="E1798" s="2" t="str">
        <f>_xlfn.XLOOKUP(B1798,products[productID],products[productName],"Not available",0)</f>
        <v>Konbu</v>
      </c>
      <c r="F1798">
        <f>_xlfn.XLOOKUP(B1798,products[productID],products[categoryID],"Not found",0)</f>
        <v>8</v>
      </c>
      <c r="G1798" t="str">
        <f>_xlfn.XLOOKUP(F1798,categories[categoryID],categories[categoryName],"not found",0)</f>
        <v>Seafood</v>
      </c>
      <c r="H1798" s="4">
        <f>Table8[[#This Row],[Unit_price]]*Table8[[#This Row],[Quantity_sold]]</f>
        <v>120</v>
      </c>
      <c r="I1798" t="str">
        <f>_xlfn.XLOOKUP(Table8[[#This Row],[orderId]],orders[orderID],orders[customerID],"not seen",0)</f>
        <v>BONAP</v>
      </c>
      <c r="J1798">
        <f>_xlfn.XLOOKUP(Table8[[#This Row],[orderId]],orders[orderID],orders[employeeID],"not found",0)</f>
        <v>8</v>
      </c>
      <c r="K1798" t="str">
        <f>_xlfn.XLOOKUP(Table8[[#This Row],[Employee_id]],employees[employeeID],employees[employeeName],"Not found",0)</f>
        <v>Laura Callahan</v>
      </c>
      <c r="L1798" s="1">
        <f>_xlfn.XLOOKUP(Table8[[#This Row],[orderId]],orders[orderID],orders[orderDate],"not found",0)</f>
        <v>42074</v>
      </c>
      <c r="M1798" s="1">
        <f>VLOOKUP(Table8[[#This Row],[orderId]],orders[],6,0)</f>
        <v>42086</v>
      </c>
      <c r="N1798">
        <f>Table8[[#This Row],[Shipped date]]-Table8[[#This Row],[order_date]]</f>
        <v>12</v>
      </c>
    </row>
    <row r="1799" spans="1:14" x14ac:dyDescent="0.35">
      <c r="A1799" s="3">
        <v>10941</v>
      </c>
      <c r="B1799" s="12">
        <v>31</v>
      </c>
      <c r="C1799" s="6">
        <v>12.5</v>
      </c>
      <c r="D1799" s="9">
        <v>44</v>
      </c>
      <c r="E1799" s="2" t="str">
        <f>_xlfn.XLOOKUP(B1799,products[productID],products[productName],"Not available",0)</f>
        <v>Gorgonzola Telino</v>
      </c>
      <c r="F1799">
        <f>_xlfn.XLOOKUP(B1799,products[productID],products[categoryID],"Not found",0)</f>
        <v>4</v>
      </c>
      <c r="G1799" t="str">
        <f>_xlfn.XLOOKUP(F1799,categories[categoryID],categories[categoryName],"not found",0)</f>
        <v>Dairy Products</v>
      </c>
      <c r="H1799" s="4">
        <f>Table8[[#This Row],[Unit_price]]*Table8[[#This Row],[Quantity_sold]]</f>
        <v>550</v>
      </c>
      <c r="I1799" t="str">
        <f>_xlfn.XLOOKUP(Table8[[#This Row],[orderId]],orders[orderID],orders[customerID],"not seen",0)</f>
        <v>SAVEA</v>
      </c>
      <c r="J1799">
        <f>_xlfn.XLOOKUP(Table8[[#This Row],[orderId]],orders[orderID],orders[employeeID],"not found",0)</f>
        <v>7</v>
      </c>
      <c r="K1799" t="str">
        <f>_xlfn.XLOOKUP(Table8[[#This Row],[Employee_id]],employees[employeeID],employees[employeeName],"Not found",0)</f>
        <v>Robert King</v>
      </c>
      <c r="L1799" s="1">
        <f>_xlfn.XLOOKUP(Table8[[#This Row],[orderId]],orders[orderID],orders[orderDate],"not found",0)</f>
        <v>42074</v>
      </c>
      <c r="M1799" s="1">
        <f>VLOOKUP(Table8[[#This Row],[orderId]],orders[],6,0)</f>
        <v>42083</v>
      </c>
      <c r="N1799">
        <f>Table8[[#This Row],[Shipped date]]-Table8[[#This Row],[order_date]]</f>
        <v>9</v>
      </c>
    </row>
    <row r="1800" spans="1:14" x14ac:dyDescent="0.35">
      <c r="A1800" s="2">
        <v>10941</v>
      </c>
      <c r="B1800" s="11">
        <v>62</v>
      </c>
      <c r="C1800" s="5">
        <v>49.3</v>
      </c>
      <c r="D1800" s="8">
        <v>30</v>
      </c>
      <c r="E1800" s="2" t="str">
        <f>_xlfn.XLOOKUP(B1800,products[productID],products[productName],"Not available",0)</f>
        <v>Tarte au sucre</v>
      </c>
      <c r="F1800">
        <f>_xlfn.XLOOKUP(B1800,products[productID],products[categoryID],"Not found",0)</f>
        <v>3</v>
      </c>
      <c r="G1800" t="str">
        <f>_xlfn.XLOOKUP(F1800,categories[categoryID],categories[categoryName],"not found",0)</f>
        <v>Confections</v>
      </c>
      <c r="H1800" s="4">
        <f>Table8[[#This Row],[Unit_price]]*Table8[[#This Row],[Quantity_sold]]</f>
        <v>1479</v>
      </c>
      <c r="I1800" t="str">
        <f>_xlfn.XLOOKUP(Table8[[#This Row],[orderId]],orders[orderID],orders[customerID],"not seen",0)</f>
        <v>SAVEA</v>
      </c>
      <c r="J1800">
        <f>_xlfn.XLOOKUP(Table8[[#This Row],[orderId]],orders[orderID],orders[employeeID],"not found",0)</f>
        <v>7</v>
      </c>
      <c r="K1800" t="str">
        <f>_xlfn.XLOOKUP(Table8[[#This Row],[Employee_id]],employees[employeeID],employees[employeeName],"Not found",0)</f>
        <v>Robert King</v>
      </c>
      <c r="L1800" s="1">
        <f>_xlfn.XLOOKUP(Table8[[#This Row],[orderId]],orders[orderID],orders[orderDate],"not found",0)</f>
        <v>42074</v>
      </c>
      <c r="M1800" s="1">
        <f>VLOOKUP(Table8[[#This Row],[orderId]],orders[],6,0)</f>
        <v>42083</v>
      </c>
      <c r="N1800">
        <f>Table8[[#This Row],[Shipped date]]-Table8[[#This Row],[order_date]]</f>
        <v>9</v>
      </c>
    </row>
    <row r="1801" spans="1:14" x14ac:dyDescent="0.35">
      <c r="A1801" s="3">
        <v>10941</v>
      </c>
      <c r="B1801" s="12">
        <v>68</v>
      </c>
      <c r="C1801" s="6">
        <v>12.5</v>
      </c>
      <c r="D1801" s="9">
        <v>80</v>
      </c>
      <c r="E1801" s="2" t="str">
        <f>_xlfn.XLOOKUP(B1801,products[productID],products[productName],"Not available",0)</f>
        <v>Scottish Longbreads</v>
      </c>
      <c r="F1801">
        <f>_xlfn.XLOOKUP(B1801,products[productID],products[categoryID],"Not found",0)</f>
        <v>3</v>
      </c>
      <c r="G1801" t="str">
        <f>_xlfn.XLOOKUP(F1801,categories[categoryID],categories[categoryName],"not found",0)</f>
        <v>Confections</v>
      </c>
      <c r="H1801" s="4">
        <f>Table8[[#This Row],[Unit_price]]*Table8[[#This Row],[Quantity_sold]]</f>
        <v>1000</v>
      </c>
      <c r="I1801" t="str">
        <f>_xlfn.XLOOKUP(Table8[[#This Row],[orderId]],orders[orderID],orders[customerID],"not seen",0)</f>
        <v>SAVEA</v>
      </c>
      <c r="J1801">
        <f>_xlfn.XLOOKUP(Table8[[#This Row],[orderId]],orders[orderID],orders[employeeID],"not found",0)</f>
        <v>7</v>
      </c>
      <c r="K1801" t="str">
        <f>_xlfn.XLOOKUP(Table8[[#This Row],[Employee_id]],employees[employeeID],employees[employeeName],"Not found",0)</f>
        <v>Robert King</v>
      </c>
      <c r="L1801" s="1">
        <f>_xlfn.XLOOKUP(Table8[[#This Row],[orderId]],orders[orderID],orders[orderDate],"not found",0)</f>
        <v>42074</v>
      </c>
      <c r="M1801" s="1">
        <f>VLOOKUP(Table8[[#This Row],[orderId]],orders[],6,0)</f>
        <v>42083</v>
      </c>
      <c r="N1801">
        <f>Table8[[#This Row],[Shipped date]]-Table8[[#This Row],[order_date]]</f>
        <v>9</v>
      </c>
    </row>
    <row r="1802" spans="1:14" x14ac:dyDescent="0.35">
      <c r="A1802" s="2">
        <v>10941</v>
      </c>
      <c r="B1802" s="11">
        <v>72</v>
      </c>
      <c r="C1802" s="5">
        <v>34.799999999999997</v>
      </c>
      <c r="D1802" s="8">
        <v>50</v>
      </c>
      <c r="E1802" s="2" t="str">
        <f>_xlfn.XLOOKUP(B1802,products[productID],products[productName],"Not available",0)</f>
        <v>Mozzarella di Giovanni</v>
      </c>
      <c r="F1802">
        <f>_xlfn.XLOOKUP(B1802,products[productID],products[categoryID],"Not found",0)</f>
        <v>4</v>
      </c>
      <c r="G1802" t="str">
        <f>_xlfn.XLOOKUP(F1802,categories[categoryID],categories[categoryName],"not found",0)</f>
        <v>Dairy Products</v>
      </c>
      <c r="H1802" s="4">
        <f>Table8[[#This Row],[Unit_price]]*Table8[[#This Row],[Quantity_sold]]</f>
        <v>1739.9999999999998</v>
      </c>
      <c r="I1802" t="str">
        <f>_xlfn.XLOOKUP(Table8[[#This Row],[orderId]],orders[orderID],orders[customerID],"not seen",0)</f>
        <v>SAVEA</v>
      </c>
      <c r="J1802">
        <f>_xlfn.XLOOKUP(Table8[[#This Row],[orderId]],orders[orderID],orders[employeeID],"not found",0)</f>
        <v>7</v>
      </c>
      <c r="K1802" t="str">
        <f>_xlfn.XLOOKUP(Table8[[#This Row],[Employee_id]],employees[employeeID],employees[employeeName],"Not found",0)</f>
        <v>Robert King</v>
      </c>
      <c r="L1802" s="1">
        <f>_xlfn.XLOOKUP(Table8[[#This Row],[orderId]],orders[orderID],orders[orderDate],"not found",0)</f>
        <v>42074</v>
      </c>
      <c r="M1802" s="1">
        <f>VLOOKUP(Table8[[#This Row],[orderId]],orders[],6,0)</f>
        <v>42083</v>
      </c>
      <c r="N1802">
        <f>Table8[[#This Row],[Shipped date]]-Table8[[#This Row],[order_date]]</f>
        <v>9</v>
      </c>
    </row>
    <row r="1803" spans="1:14" x14ac:dyDescent="0.35">
      <c r="A1803" s="3">
        <v>10942</v>
      </c>
      <c r="B1803" s="12">
        <v>49</v>
      </c>
      <c r="C1803" s="6">
        <v>20</v>
      </c>
      <c r="D1803" s="9">
        <v>28</v>
      </c>
      <c r="E1803" s="2" t="str">
        <f>_xlfn.XLOOKUP(B1803,products[productID],products[productName],"Not available",0)</f>
        <v>Maxilaku</v>
      </c>
      <c r="F1803">
        <f>_xlfn.XLOOKUP(B1803,products[productID],products[categoryID],"Not found",0)</f>
        <v>3</v>
      </c>
      <c r="G1803" t="str">
        <f>_xlfn.XLOOKUP(F1803,categories[categoryID],categories[categoryName],"not found",0)</f>
        <v>Confections</v>
      </c>
      <c r="H1803" s="4">
        <f>Table8[[#This Row],[Unit_price]]*Table8[[#This Row],[Quantity_sold]]</f>
        <v>560</v>
      </c>
      <c r="I1803" t="str">
        <f>_xlfn.XLOOKUP(Table8[[#This Row],[orderId]],orders[orderID],orders[customerID],"not seen",0)</f>
        <v>REGGC</v>
      </c>
      <c r="J1803">
        <f>_xlfn.XLOOKUP(Table8[[#This Row],[orderId]],orders[orderID],orders[employeeID],"not found",0)</f>
        <v>9</v>
      </c>
      <c r="K1803" t="str">
        <f>_xlfn.XLOOKUP(Table8[[#This Row],[Employee_id]],employees[employeeID],employees[employeeName],"Not found",0)</f>
        <v>Anne Dodsworth</v>
      </c>
      <c r="L1803" s="1">
        <f>_xlfn.XLOOKUP(Table8[[#This Row],[orderId]],orders[orderID],orders[orderDate],"not found",0)</f>
        <v>42074</v>
      </c>
      <c r="M1803" s="1">
        <f>VLOOKUP(Table8[[#This Row],[orderId]],orders[],6,0)</f>
        <v>42081</v>
      </c>
      <c r="N1803">
        <f>Table8[[#This Row],[Shipped date]]-Table8[[#This Row],[order_date]]</f>
        <v>7</v>
      </c>
    </row>
    <row r="1804" spans="1:14" x14ac:dyDescent="0.35">
      <c r="A1804" s="2">
        <v>10943</v>
      </c>
      <c r="B1804" s="11">
        <v>13</v>
      </c>
      <c r="C1804" s="5">
        <v>6</v>
      </c>
      <c r="D1804" s="8">
        <v>15</v>
      </c>
      <c r="E1804" s="2" t="str">
        <f>_xlfn.XLOOKUP(B1804,products[productID],products[productName],"Not available",0)</f>
        <v>Konbu</v>
      </c>
      <c r="F1804">
        <f>_xlfn.XLOOKUP(B1804,products[productID],products[categoryID],"Not found",0)</f>
        <v>8</v>
      </c>
      <c r="G1804" t="str">
        <f>_xlfn.XLOOKUP(F1804,categories[categoryID],categories[categoryName],"not found",0)</f>
        <v>Seafood</v>
      </c>
      <c r="H1804" s="4">
        <f>Table8[[#This Row],[Unit_price]]*Table8[[#This Row],[Quantity_sold]]</f>
        <v>90</v>
      </c>
      <c r="I1804" t="str">
        <f>_xlfn.XLOOKUP(Table8[[#This Row],[orderId]],orders[orderID],orders[customerID],"not seen",0)</f>
        <v>BSBEV</v>
      </c>
      <c r="J1804">
        <f>_xlfn.XLOOKUP(Table8[[#This Row],[orderId]],orders[orderID],orders[employeeID],"not found",0)</f>
        <v>4</v>
      </c>
      <c r="K1804" t="str">
        <f>_xlfn.XLOOKUP(Table8[[#This Row],[Employee_id]],employees[employeeID],employees[employeeName],"Not found",0)</f>
        <v>Margaret Peacock</v>
      </c>
      <c r="L1804" s="1">
        <f>_xlfn.XLOOKUP(Table8[[#This Row],[orderId]],orders[orderID],orders[orderDate],"not found",0)</f>
        <v>42074</v>
      </c>
      <c r="M1804" s="1">
        <f>VLOOKUP(Table8[[#This Row],[orderId]],orders[],6,0)</f>
        <v>42082</v>
      </c>
      <c r="N1804">
        <f>Table8[[#This Row],[Shipped date]]-Table8[[#This Row],[order_date]]</f>
        <v>8</v>
      </c>
    </row>
    <row r="1805" spans="1:14" x14ac:dyDescent="0.35">
      <c r="A1805" s="3">
        <v>10943</v>
      </c>
      <c r="B1805" s="12">
        <v>22</v>
      </c>
      <c r="C1805" s="6">
        <v>21</v>
      </c>
      <c r="D1805" s="9">
        <v>21</v>
      </c>
      <c r="E1805" s="2" t="str">
        <f>_xlfn.XLOOKUP(B1805,products[productID],products[productName],"Not available",0)</f>
        <v>Gustaf's Knackebröd</v>
      </c>
      <c r="F1805">
        <f>_xlfn.XLOOKUP(B1805,products[productID],products[categoryID],"Not found",0)</f>
        <v>5</v>
      </c>
      <c r="G1805" t="str">
        <f>_xlfn.XLOOKUP(F1805,categories[categoryID],categories[categoryName],"not found",0)</f>
        <v>Grains &amp; Cereals</v>
      </c>
      <c r="H1805" s="4">
        <f>Table8[[#This Row],[Unit_price]]*Table8[[#This Row],[Quantity_sold]]</f>
        <v>441</v>
      </c>
      <c r="I1805" t="str">
        <f>_xlfn.XLOOKUP(Table8[[#This Row],[orderId]],orders[orderID],orders[customerID],"not seen",0)</f>
        <v>BSBEV</v>
      </c>
      <c r="J1805">
        <f>_xlfn.XLOOKUP(Table8[[#This Row],[orderId]],orders[orderID],orders[employeeID],"not found",0)</f>
        <v>4</v>
      </c>
      <c r="K1805" t="str">
        <f>_xlfn.XLOOKUP(Table8[[#This Row],[Employee_id]],employees[employeeID],employees[employeeName],"Not found",0)</f>
        <v>Margaret Peacock</v>
      </c>
      <c r="L1805" s="1">
        <f>_xlfn.XLOOKUP(Table8[[#This Row],[orderId]],orders[orderID],orders[orderDate],"not found",0)</f>
        <v>42074</v>
      </c>
      <c r="M1805" s="1">
        <f>VLOOKUP(Table8[[#This Row],[orderId]],orders[],6,0)</f>
        <v>42082</v>
      </c>
      <c r="N1805">
        <f>Table8[[#This Row],[Shipped date]]-Table8[[#This Row],[order_date]]</f>
        <v>8</v>
      </c>
    </row>
    <row r="1806" spans="1:14" x14ac:dyDescent="0.35">
      <c r="A1806" s="2">
        <v>10943</v>
      </c>
      <c r="B1806" s="11">
        <v>46</v>
      </c>
      <c r="C1806" s="5">
        <v>12</v>
      </c>
      <c r="D1806" s="8">
        <v>15</v>
      </c>
      <c r="E1806" s="2" t="str">
        <f>_xlfn.XLOOKUP(B1806,products[productID],products[productName],"Not available",0)</f>
        <v>Spegesild</v>
      </c>
      <c r="F1806">
        <f>_xlfn.XLOOKUP(B1806,products[productID],products[categoryID],"Not found",0)</f>
        <v>8</v>
      </c>
      <c r="G1806" t="str">
        <f>_xlfn.XLOOKUP(F1806,categories[categoryID],categories[categoryName],"not found",0)</f>
        <v>Seafood</v>
      </c>
      <c r="H1806" s="4">
        <f>Table8[[#This Row],[Unit_price]]*Table8[[#This Row],[Quantity_sold]]</f>
        <v>180</v>
      </c>
      <c r="I1806" t="str">
        <f>_xlfn.XLOOKUP(Table8[[#This Row],[orderId]],orders[orderID],orders[customerID],"not seen",0)</f>
        <v>BSBEV</v>
      </c>
      <c r="J1806">
        <f>_xlfn.XLOOKUP(Table8[[#This Row],[orderId]],orders[orderID],orders[employeeID],"not found",0)</f>
        <v>4</v>
      </c>
      <c r="K1806" t="str">
        <f>_xlfn.XLOOKUP(Table8[[#This Row],[Employee_id]],employees[employeeID],employees[employeeName],"Not found",0)</f>
        <v>Margaret Peacock</v>
      </c>
      <c r="L1806" s="1">
        <f>_xlfn.XLOOKUP(Table8[[#This Row],[orderId]],orders[orderID],orders[orderDate],"not found",0)</f>
        <v>42074</v>
      </c>
      <c r="M1806" s="1">
        <f>VLOOKUP(Table8[[#This Row],[orderId]],orders[],6,0)</f>
        <v>42082</v>
      </c>
      <c r="N1806">
        <f>Table8[[#This Row],[Shipped date]]-Table8[[#This Row],[order_date]]</f>
        <v>8</v>
      </c>
    </row>
    <row r="1807" spans="1:14" x14ac:dyDescent="0.35">
      <c r="A1807" s="3">
        <v>10944</v>
      </c>
      <c r="B1807" s="12">
        <v>11</v>
      </c>
      <c r="C1807" s="6">
        <v>21</v>
      </c>
      <c r="D1807" s="9">
        <v>5</v>
      </c>
      <c r="E1807" s="2" t="str">
        <f>_xlfn.XLOOKUP(B1807,products[productID],products[productName],"Not available",0)</f>
        <v>Queso Cabrales</v>
      </c>
      <c r="F1807">
        <f>_xlfn.XLOOKUP(B1807,products[productID],products[categoryID],"Not found",0)</f>
        <v>4</v>
      </c>
      <c r="G1807" t="str">
        <f>_xlfn.XLOOKUP(F1807,categories[categoryID],categories[categoryName],"not found",0)</f>
        <v>Dairy Products</v>
      </c>
      <c r="H1807" s="4">
        <f>Table8[[#This Row],[Unit_price]]*Table8[[#This Row],[Quantity_sold]]</f>
        <v>105</v>
      </c>
      <c r="I1807" t="str">
        <f>_xlfn.XLOOKUP(Table8[[#This Row],[orderId]],orders[orderID],orders[customerID],"not seen",0)</f>
        <v>BOTTM</v>
      </c>
      <c r="J1807">
        <f>_xlfn.XLOOKUP(Table8[[#This Row],[orderId]],orders[orderID],orders[employeeID],"not found",0)</f>
        <v>6</v>
      </c>
      <c r="K1807" t="str">
        <f>_xlfn.XLOOKUP(Table8[[#This Row],[Employee_id]],employees[employeeID],employees[employeeName],"Not found",0)</f>
        <v>Michael Suyama</v>
      </c>
      <c r="L1807" s="1">
        <f>_xlfn.XLOOKUP(Table8[[#This Row],[orderId]],orders[orderID],orders[orderDate],"not found",0)</f>
        <v>42075</v>
      </c>
      <c r="M1807" s="1">
        <f>VLOOKUP(Table8[[#This Row],[orderId]],orders[],6,0)</f>
        <v>42076</v>
      </c>
      <c r="N1807">
        <f>Table8[[#This Row],[Shipped date]]-Table8[[#This Row],[order_date]]</f>
        <v>1</v>
      </c>
    </row>
    <row r="1808" spans="1:14" x14ac:dyDescent="0.35">
      <c r="A1808" s="2">
        <v>10944</v>
      </c>
      <c r="B1808" s="11">
        <v>44</v>
      </c>
      <c r="C1808" s="5">
        <v>19.45</v>
      </c>
      <c r="D1808" s="8">
        <v>18</v>
      </c>
      <c r="E1808" s="2" t="str">
        <f>_xlfn.XLOOKUP(B1808,products[productID],products[productName],"Not available",0)</f>
        <v>Gula Malacca</v>
      </c>
      <c r="F1808">
        <f>_xlfn.XLOOKUP(B1808,products[productID],products[categoryID],"Not found",0)</f>
        <v>2</v>
      </c>
      <c r="G1808" t="str">
        <f>_xlfn.XLOOKUP(F1808,categories[categoryID],categories[categoryName],"not found",0)</f>
        <v>Condiments</v>
      </c>
      <c r="H1808" s="4">
        <f>Table8[[#This Row],[Unit_price]]*Table8[[#This Row],[Quantity_sold]]</f>
        <v>350.09999999999997</v>
      </c>
      <c r="I1808" t="str">
        <f>_xlfn.XLOOKUP(Table8[[#This Row],[orderId]],orders[orderID],orders[customerID],"not seen",0)</f>
        <v>BOTTM</v>
      </c>
      <c r="J1808">
        <f>_xlfn.XLOOKUP(Table8[[#This Row],[orderId]],orders[orderID],orders[employeeID],"not found",0)</f>
        <v>6</v>
      </c>
      <c r="K1808" t="str">
        <f>_xlfn.XLOOKUP(Table8[[#This Row],[Employee_id]],employees[employeeID],employees[employeeName],"Not found",0)</f>
        <v>Michael Suyama</v>
      </c>
      <c r="L1808" s="1">
        <f>_xlfn.XLOOKUP(Table8[[#This Row],[orderId]],orders[orderID],orders[orderDate],"not found",0)</f>
        <v>42075</v>
      </c>
      <c r="M1808" s="1">
        <f>VLOOKUP(Table8[[#This Row],[orderId]],orders[],6,0)</f>
        <v>42076</v>
      </c>
      <c r="N1808">
        <f>Table8[[#This Row],[Shipped date]]-Table8[[#This Row],[order_date]]</f>
        <v>1</v>
      </c>
    </row>
    <row r="1809" spans="1:14" x14ac:dyDescent="0.35">
      <c r="A1809" s="3">
        <v>10944</v>
      </c>
      <c r="B1809" s="12">
        <v>56</v>
      </c>
      <c r="C1809" s="6">
        <v>38</v>
      </c>
      <c r="D1809" s="9">
        <v>18</v>
      </c>
      <c r="E1809" s="2" t="str">
        <f>_xlfn.XLOOKUP(B1809,products[productID],products[productName],"Not available",0)</f>
        <v>Gnocchi di nonna Alice</v>
      </c>
      <c r="F1809">
        <f>_xlfn.XLOOKUP(B1809,products[productID],products[categoryID],"Not found",0)</f>
        <v>5</v>
      </c>
      <c r="G1809" t="str">
        <f>_xlfn.XLOOKUP(F1809,categories[categoryID],categories[categoryName],"not found",0)</f>
        <v>Grains &amp; Cereals</v>
      </c>
      <c r="H1809" s="4">
        <f>Table8[[#This Row],[Unit_price]]*Table8[[#This Row],[Quantity_sold]]</f>
        <v>684</v>
      </c>
      <c r="I1809" t="str">
        <f>_xlfn.XLOOKUP(Table8[[#This Row],[orderId]],orders[orderID],orders[customerID],"not seen",0)</f>
        <v>BOTTM</v>
      </c>
      <c r="J1809">
        <f>_xlfn.XLOOKUP(Table8[[#This Row],[orderId]],orders[orderID],orders[employeeID],"not found",0)</f>
        <v>6</v>
      </c>
      <c r="K1809" t="str">
        <f>_xlfn.XLOOKUP(Table8[[#This Row],[Employee_id]],employees[employeeID],employees[employeeName],"Not found",0)</f>
        <v>Michael Suyama</v>
      </c>
      <c r="L1809" s="1">
        <f>_xlfn.XLOOKUP(Table8[[#This Row],[orderId]],orders[orderID],orders[orderDate],"not found",0)</f>
        <v>42075</v>
      </c>
      <c r="M1809" s="1">
        <f>VLOOKUP(Table8[[#This Row],[orderId]],orders[],6,0)</f>
        <v>42076</v>
      </c>
      <c r="N1809">
        <f>Table8[[#This Row],[Shipped date]]-Table8[[#This Row],[order_date]]</f>
        <v>1</v>
      </c>
    </row>
    <row r="1810" spans="1:14" x14ac:dyDescent="0.35">
      <c r="A1810" s="2">
        <v>10945</v>
      </c>
      <c r="B1810" s="11">
        <v>13</v>
      </c>
      <c r="C1810" s="5">
        <v>6</v>
      </c>
      <c r="D1810" s="8">
        <v>20</v>
      </c>
      <c r="E1810" s="2" t="str">
        <f>_xlfn.XLOOKUP(B1810,products[productID],products[productName],"Not available",0)</f>
        <v>Konbu</v>
      </c>
      <c r="F1810">
        <f>_xlfn.XLOOKUP(B1810,products[productID],products[categoryID],"Not found",0)</f>
        <v>8</v>
      </c>
      <c r="G1810" t="str">
        <f>_xlfn.XLOOKUP(F1810,categories[categoryID],categories[categoryName],"not found",0)</f>
        <v>Seafood</v>
      </c>
      <c r="H1810" s="4">
        <f>Table8[[#This Row],[Unit_price]]*Table8[[#This Row],[Quantity_sold]]</f>
        <v>120</v>
      </c>
      <c r="I1810" t="str">
        <f>_xlfn.XLOOKUP(Table8[[#This Row],[orderId]],orders[orderID],orders[customerID],"not seen",0)</f>
        <v>MORGK</v>
      </c>
      <c r="J1810">
        <f>_xlfn.XLOOKUP(Table8[[#This Row],[orderId]],orders[orderID],orders[employeeID],"not found",0)</f>
        <v>4</v>
      </c>
      <c r="K1810" t="str">
        <f>_xlfn.XLOOKUP(Table8[[#This Row],[Employee_id]],employees[employeeID],employees[employeeName],"Not found",0)</f>
        <v>Margaret Peacock</v>
      </c>
      <c r="L1810" s="1">
        <f>_xlfn.XLOOKUP(Table8[[#This Row],[orderId]],orders[orderID],orders[orderDate],"not found",0)</f>
        <v>42075</v>
      </c>
      <c r="M1810" s="1">
        <f>VLOOKUP(Table8[[#This Row],[orderId]],orders[],6,0)</f>
        <v>42081</v>
      </c>
      <c r="N1810">
        <f>Table8[[#This Row],[Shipped date]]-Table8[[#This Row],[order_date]]</f>
        <v>6</v>
      </c>
    </row>
    <row r="1811" spans="1:14" x14ac:dyDescent="0.35">
      <c r="A1811" s="3">
        <v>10945</v>
      </c>
      <c r="B1811" s="12">
        <v>31</v>
      </c>
      <c r="C1811" s="6">
        <v>12.5</v>
      </c>
      <c r="D1811" s="9">
        <v>10</v>
      </c>
      <c r="E1811" s="2" t="str">
        <f>_xlfn.XLOOKUP(B1811,products[productID],products[productName],"Not available",0)</f>
        <v>Gorgonzola Telino</v>
      </c>
      <c r="F1811">
        <f>_xlfn.XLOOKUP(B1811,products[productID],products[categoryID],"Not found",0)</f>
        <v>4</v>
      </c>
      <c r="G1811" t="str">
        <f>_xlfn.XLOOKUP(F1811,categories[categoryID],categories[categoryName],"not found",0)</f>
        <v>Dairy Products</v>
      </c>
      <c r="H1811" s="4">
        <f>Table8[[#This Row],[Unit_price]]*Table8[[#This Row],[Quantity_sold]]</f>
        <v>125</v>
      </c>
      <c r="I1811" t="str">
        <f>_xlfn.XLOOKUP(Table8[[#This Row],[orderId]],orders[orderID],orders[customerID],"not seen",0)</f>
        <v>MORGK</v>
      </c>
      <c r="J1811">
        <f>_xlfn.XLOOKUP(Table8[[#This Row],[orderId]],orders[orderID],orders[employeeID],"not found",0)</f>
        <v>4</v>
      </c>
      <c r="K1811" t="str">
        <f>_xlfn.XLOOKUP(Table8[[#This Row],[Employee_id]],employees[employeeID],employees[employeeName],"Not found",0)</f>
        <v>Margaret Peacock</v>
      </c>
      <c r="L1811" s="1">
        <f>_xlfn.XLOOKUP(Table8[[#This Row],[orderId]],orders[orderID],orders[orderDate],"not found",0)</f>
        <v>42075</v>
      </c>
      <c r="M1811" s="1">
        <f>VLOOKUP(Table8[[#This Row],[orderId]],orders[],6,0)</f>
        <v>42081</v>
      </c>
      <c r="N1811">
        <f>Table8[[#This Row],[Shipped date]]-Table8[[#This Row],[order_date]]</f>
        <v>6</v>
      </c>
    </row>
    <row r="1812" spans="1:14" x14ac:dyDescent="0.35">
      <c r="A1812" s="2">
        <v>10946</v>
      </c>
      <c r="B1812" s="11">
        <v>10</v>
      </c>
      <c r="C1812" s="5">
        <v>31</v>
      </c>
      <c r="D1812" s="8">
        <v>25</v>
      </c>
      <c r="E1812" s="2" t="str">
        <f>_xlfn.XLOOKUP(B1812,products[productID],products[productName],"Not available",0)</f>
        <v>Ikura</v>
      </c>
      <c r="F1812">
        <f>_xlfn.XLOOKUP(B1812,products[productID],products[categoryID],"Not found",0)</f>
        <v>8</v>
      </c>
      <c r="G1812" t="str">
        <f>_xlfn.XLOOKUP(F1812,categories[categoryID],categories[categoryName],"not found",0)</f>
        <v>Seafood</v>
      </c>
      <c r="H1812" s="4">
        <f>Table8[[#This Row],[Unit_price]]*Table8[[#This Row],[Quantity_sold]]</f>
        <v>775</v>
      </c>
      <c r="I1812" t="str">
        <f>_xlfn.XLOOKUP(Table8[[#This Row],[orderId]],orders[orderID],orders[customerID],"not seen",0)</f>
        <v>VAFFE</v>
      </c>
      <c r="J1812">
        <f>_xlfn.XLOOKUP(Table8[[#This Row],[orderId]],orders[orderID],orders[employeeID],"not found",0)</f>
        <v>1</v>
      </c>
      <c r="K1812" t="str">
        <f>_xlfn.XLOOKUP(Table8[[#This Row],[Employee_id]],employees[employeeID],employees[employeeName],"Not found",0)</f>
        <v>Nancy Davolio</v>
      </c>
      <c r="L1812" s="1">
        <f>_xlfn.XLOOKUP(Table8[[#This Row],[orderId]],orders[orderID],orders[orderDate],"not found",0)</f>
        <v>42075</v>
      </c>
      <c r="M1812" s="1">
        <f>VLOOKUP(Table8[[#This Row],[orderId]],orders[],6,0)</f>
        <v>42082</v>
      </c>
      <c r="N1812">
        <f>Table8[[#This Row],[Shipped date]]-Table8[[#This Row],[order_date]]</f>
        <v>7</v>
      </c>
    </row>
    <row r="1813" spans="1:14" x14ac:dyDescent="0.35">
      <c r="A1813" s="3">
        <v>10946</v>
      </c>
      <c r="B1813" s="12">
        <v>24</v>
      </c>
      <c r="C1813" s="6">
        <v>4.5</v>
      </c>
      <c r="D1813" s="9">
        <v>25</v>
      </c>
      <c r="E1813" s="2" t="str">
        <f>_xlfn.XLOOKUP(B1813,products[productID],products[productName],"Not available",0)</f>
        <v>Guarana Fantastica</v>
      </c>
      <c r="F1813">
        <f>_xlfn.XLOOKUP(B1813,products[productID],products[categoryID],"Not found",0)</f>
        <v>1</v>
      </c>
      <c r="G1813" t="str">
        <f>_xlfn.XLOOKUP(F1813,categories[categoryID],categories[categoryName],"not found",0)</f>
        <v>Beverages</v>
      </c>
      <c r="H1813" s="4">
        <f>Table8[[#This Row],[Unit_price]]*Table8[[#This Row],[Quantity_sold]]</f>
        <v>112.5</v>
      </c>
      <c r="I1813" t="str">
        <f>_xlfn.XLOOKUP(Table8[[#This Row],[orderId]],orders[orderID],orders[customerID],"not seen",0)</f>
        <v>VAFFE</v>
      </c>
      <c r="J1813">
        <f>_xlfn.XLOOKUP(Table8[[#This Row],[orderId]],orders[orderID],orders[employeeID],"not found",0)</f>
        <v>1</v>
      </c>
      <c r="K1813" t="str">
        <f>_xlfn.XLOOKUP(Table8[[#This Row],[Employee_id]],employees[employeeID],employees[employeeName],"Not found",0)</f>
        <v>Nancy Davolio</v>
      </c>
      <c r="L1813" s="1">
        <f>_xlfn.XLOOKUP(Table8[[#This Row],[orderId]],orders[orderID],orders[orderDate],"not found",0)</f>
        <v>42075</v>
      </c>
      <c r="M1813" s="1">
        <f>VLOOKUP(Table8[[#This Row],[orderId]],orders[],6,0)</f>
        <v>42082</v>
      </c>
      <c r="N1813">
        <f>Table8[[#This Row],[Shipped date]]-Table8[[#This Row],[order_date]]</f>
        <v>7</v>
      </c>
    </row>
    <row r="1814" spans="1:14" x14ac:dyDescent="0.35">
      <c r="A1814" s="2">
        <v>10946</v>
      </c>
      <c r="B1814" s="11">
        <v>77</v>
      </c>
      <c r="C1814" s="5">
        <v>13</v>
      </c>
      <c r="D1814" s="8">
        <v>40</v>
      </c>
      <c r="E1814" s="2" t="str">
        <f>_xlfn.XLOOKUP(B1814,products[productID],products[productName],"Not available",0)</f>
        <v>Original Frankfurter Grüne Soße</v>
      </c>
      <c r="F1814">
        <f>_xlfn.XLOOKUP(B1814,products[productID],products[categoryID],"Not found",0)</f>
        <v>2</v>
      </c>
      <c r="G1814" t="str">
        <f>_xlfn.XLOOKUP(F1814,categories[categoryID],categories[categoryName],"not found",0)</f>
        <v>Condiments</v>
      </c>
      <c r="H1814" s="4">
        <f>Table8[[#This Row],[Unit_price]]*Table8[[#This Row],[Quantity_sold]]</f>
        <v>520</v>
      </c>
      <c r="I1814" t="str">
        <f>_xlfn.XLOOKUP(Table8[[#This Row],[orderId]],orders[orderID],orders[customerID],"not seen",0)</f>
        <v>VAFFE</v>
      </c>
      <c r="J1814">
        <f>_xlfn.XLOOKUP(Table8[[#This Row],[orderId]],orders[orderID],orders[employeeID],"not found",0)</f>
        <v>1</v>
      </c>
      <c r="K1814" t="str">
        <f>_xlfn.XLOOKUP(Table8[[#This Row],[Employee_id]],employees[employeeID],employees[employeeName],"Not found",0)</f>
        <v>Nancy Davolio</v>
      </c>
      <c r="L1814" s="1">
        <f>_xlfn.XLOOKUP(Table8[[#This Row],[orderId]],orders[orderID],orders[orderDate],"not found",0)</f>
        <v>42075</v>
      </c>
      <c r="M1814" s="1">
        <f>VLOOKUP(Table8[[#This Row],[orderId]],orders[],6,0)</f>
        <v>42082</v>
      </c>
      <c r="N1814">
        <f>Table8[[#This Row],[Shipped date]]-Table8[[#This Row],[order_date]]</f>
        <v>7</v>
      </c>
    </row>
    <row r="1815" spans="1:14" x14ac:dyDescent="0.35">
      <c r="A1815" s="3">
        <v>10947</v>
      </c>
      <c r="B1815" s="12">
        <v>59</v>
      </c>
      <c r="C1815" s="6">
        <v>55</v>
      </c>
      <c r="D1815" s="9">
        <v>4</v>
      </c>
      <c r="E1815" s="2" t="str">
        <f>_xlfn.XLOOKUP(B1815,products[productID],products[productName],"Not available",0)</f>
        <v>Raclette Courdavault</v>
      </c>
      <c r="F1815">
        <f>_xlfn.XLOOKUP(B1815,products[productID],products[categoryID],"Not found",0)</f>
        <v>4</v>
      </c>
      <c r="G1815" t="str">
        <f>_xlfn.XLOOKUP(F1815,categories[categoryID],categories[categoryName],"not found",0)</f>
        <v>Dairy Products</v>
      </c>
      <c r="H1815" s="4">
        <f>Table8[[#This Row],[Unit_price]]*Table8[[#This Row],[Quantity_sold]]</f>
        <v>220</v>
      </c>
      <c r="I1815" t="str">
        <f>_xlfn.XLOOKUP(Table8[[#This Row],[orderId]],orders[orderID],orders[customerID],"not seen",0)</f>
        <v>BSBEV</v>
      </c>
      <c r="J1815">
        <f>_xlfn.XLOOKUP(Table8[[#This Row],[orderId]],orders[orderID],orders[employeeID],"not found",0)</f>
        <v>3</v>
      </c>
      <c r="K1815" t="str">
        <f>_xlfn.XLOOKUP(Table8[[#This Row],[Employee_id]],employees[employeeID],employees[employeeName],"Not found",0)</f>
        <v>Janet Leverling</v>
      </c>
      <c r="L1815" s="1">
        <f>_xlfn.XLOOKUP(Table8[[#This Row],[orderId]],orders[orderID],orders[orderDate],"not found",0)</f>
        <v>42076</v>
      </c>
      <c r="M1815" s="1">
        <f>VLOOKUP(Table8[[#This Row],[orderId]],orders[],6,0)</f>
        <v>42079</v>
      </c>
      <c r="N1815">
        <f>Table8[[#This Row],[Shipped date]]-Table8[[#This Row],[order_date]]</f>
        <v>3</v>
      </c>
    </row>
    <row r="1816" spans="1:14" x14ac:dyDescent="0.35">
      <c r="A1816" s="2">
        <v>10948</v>
      </c>
      <c r="B1816" s="11">
        <v>50</v>
      </c>
      <c r="C1816" s="5">
        <v>16.25</v>
      </c>
      <c r="D1816" s="8">
        <v>9</v>
      </c>
      <c r="E1816" s="2" t="str">
        <f>_xlfn.XLOOKUP(B1816,products[productID],products[productName],"Not available",0)</f>
        <v>Valkoinen suklaa</v>
      </c>
      <c r="F1816">
        <f>_xlfn.XLOOKUP(B1816,products[productID],products[categoryID],"Not found",0)</f>
        <v>3</v>
      </c>
      <c r="G1816" t="str">
        <f>_xlfn.XLOOKUP(F1816,categories[categoryID],categories[categoryName],"not found",0)</f>
        <v>Confections</v>
      </c>
      <c r="H1816" s="4">
        <f>Table8[[#This Row],[Unit_price]]*Table8[[#This Row],[Quantity_sold]]</f>
        <v>146.25</v>
      </c>
      <c r="I1816" t="str">
        <f>_xlfn.XLOOKUP(Table8[[#This Row],[orderId]],orders[orderID],orders[customerID],"not seen",0)</f>
        <v>GODOS</v>
      </c>
      <c r="J1816">
        <f>_xlfn.XLOOKUP(Table8[[#This Row],[orderId]],orders[orderID],orders[employeeID],"not found",0)</f>
        <v>3</v>
      </c>
      <c r="K1816" t="str">
        <f>_xlfn.XLOOKUP(Table8[[#This Row],[Employee_id]],employees[employeeID],employees[employeeName],"Not found",0)</f>
        <v>Janet Leverling</v>
      </c>
      <c r="L1816" s="1">
        <f>_xlfn.XLOOKUP(Table8[[#This Row],[orderId]],orders[orderID],orders[orderDate],"not found",0)</f>
        <v>42076</v>
      </c>
      <c r="M1816" s="1">
        <f>VLOOKUP(Table8[[#This Row],[orderId]],orders[],6,0)</f>
        <v>42082</v>
      </c>
      <c r="N1816">
        <f>Table8[[#This Row],[Shipped date]]-Table8[[#This Row],[order_date]]</f>
        <v>6</v>
      </c>
    </row>
    <row r="1817" spans="1:14" x14ac:dyDescent="0.35">
      <c r="A1817" s="3">
        <v>10948</v>
      </c>
      <c r="B1817" s="12">
        <v>51</v>
      </c>
      <c r="C1817" s="6">
        <v>53</v>
      </c>
      <c r="D1817" s="9">
        <v>40</v>
      </c>
      <c r="E1817" s="2" t="str">
        <f>_xlfn.XLOOKUP(B1817,products[productID],products[productName],"Not available",0)</f>
        <v>Manjimup Dried Apples</v>
      </c>
      <c r="F1817">
        <f>_xlfn.XLOOKUP(B1817,products[productID],products[categoryID],"Not found",0)</f>
        <v>7</v>
      </c>
      <c r="G1817" t="str">
        <f>_xlfn.XLOOKUP(F1817,categories[categoryID],categories[categoryName],"not found",0)</f>
        <v>Produce</v>
      </c>
      <c r="H1817" s="4">
        <f>Table8[[#This Row],[Unit_price]]*Table8[[#This Row],[Quantity_sold]]</f>
        <v>2120</v>
      </c>
      <c r="I1817" t="str">
        <f>_xlfn.XLOOKUP(Table8[[#This Row],[orderId]],orders[orderID],orders[customerID],"not seen",0)</f>
        <v>GODOS</v>
      </c>
      <c r="J1817">
        <f>_xlfn.XLOOKUP(Table8[[#This Row],[orderId]],orders[orderID],orders[employeeID],"not found",0)</f>
        <v>3</v>
      </c>
      <c r="K1817" t="str">
        <f>_xlfn.XLOOKUP(Table8[[#This Row],[Employee_id]],employees[employeeID],employees[employeeName],"Not found",0)</f>
        <v>Janet Leverling</v>
      </c>
      <c r="L1817" s="1">
        <f>_xlfn.XLOOKUP(Table8[[#This Row],[orderId]],orders[orderID],orders[orderDate],"not found",0)</f>
        <v>42076</v>
      </c>
      <c r="M1817" s="1">
        <f>VLOOKUP(Table8[[#This Row],[orderId]],orders[],6,0)</f>
        <v>42082</v>
      </c>
      <c r="N1817">
        <f>Table8[[#This Row],[Shipped date]]-Table8[[#This Row],[order_date]]</f>
        <v>6</v>
      </c>
    </row>
    <row r="1818" spans="1:14" x14ac:dyDescent="0.35">
      <c r="A1818" s="2">
        <v>10948</v>
      </c>
      <c r="B1818" s="11">
        <v>55</v>
      </c>
      <c r="C1818" s="5">
        <v>24</v>
      </c>
      <c r="D1818" s="8">
        <v>4</v>
      </c>
      <c r="E1818" s="2" t="str">
        <f>_xlfn.XLOOKUP(B1818,products[productID],products[productName],"Not available",0)</f>
        <v>Pâté chinois</v>
      </c>
      <c r="F1818">
        <f>_xlfn.XLOOKUP(B1818,products[productID],products[categoryID],"Not found",0)</f>
        <v>6</v>
      </c>
      <c r="G1818" t="str">
        <f>_xlfn.XLOOKUP(F1818,categories[categoryID],categories[categoryName],"not found",0)</f>
        <v>Meat &amp; Poultry</v>
      </c>
      <c r="H1818" s="4">
        <f>Table8[[#This Row],[Unit_price]]*Table8[[#This Row],[Quantity_sold]]</f>
        <v>96</v>
      </c>
      <c r="I1818" t="str">
        <f>_xlfn.XLOOKUP(Table8[[#This Row],[orderId]],orders[orderID],orders[customerID],"not seen",0)</f>
        <v>GODOS</v>
      </c>
      <c r="J1818">
        <f>_xlfn.XLOOKUP(Table8[[#This Row],[orderId]],orders[orderID],orders[employeeID],"not found",0)</f>
        <v>3</v>
      </c>
      <c r="K1818" t="str">
        <f>_xlfn.XLOOKUP(Table8[[#This Row],[Employee_id]],employees[employeeID],employees[employeeName],"Not found",0)</f>
        <v>Janet Leverling</v>
      </c>
      <c r="L1818" s="1">
        <f>_xlfn.XLOOKUP(Table8[[#This Row],[orderId]],orders[orderID],orders[orderDate],"not found",0)</f>
        <v>42076</v>
      </c>
      <c r="M1818" s="1">
        <f>VLOOKUP(Table8[[#This Row],[orderId]],orders[],6,0)</f>
        <v>42082</v>
      </c>
      <c r="N1818">
        <f>Table8[[#This Row],[Shipped date]]-Table8[[#This Row],[order_date]]</f>
        <v>6</v>
      </c>
    </row>
    <row r="1819" spans="1:14" x14ac:dyDescent="0.35">
      <c r="A1819" s="3">
        <v>10949</v>
      </c>
      <c r="B1819" s="12">
        <v>6</v>
      </c>
      <c r="C1819" s="6">
        <v>25</v>
      </c>
      <c r="D1819" s="9">
        <v>12</v>
      </c>
      <c r="E1819" s="2" t="str">
        <f>_xlfn.XLOOKUP(B1819,products[productID],products[productName],"Not available",0)</f>
        <v>Grandma's Boysenberry Spread</v>
      </c>
      <c r="F1819">
        <f>_xlfn.XLOOKUP(B1819,products[productID],products[categoryID],"Not found",0)</f>
        <v>2</v>
      </c>
      <c r="G1819" t="str">
        <f>_xlfn.XLOOKUP(F1819,categories[categoryID],categories[categoryName],"not found",0)</f>
        <v>Condiments</v>
      </c>
      <c r="H1819" s="4">
        <f>Table8[[#This Row],[Unit_price]]*Table8[[#This Row],[Quantity_sold]]</f>
        <v>300</v>
      </c>
      <c r="I1819" t="str">
        <f>_xlfn.XLOOKUP(Table8[[#This Row],[orderId]],orders[orderID],orders[customerID],"not seen",0)</f>
        <v>BOTTM</v>
      </c>
      <c r="J1819">
        <f>_xlfn.XLOOKUP(Table8[[#This Row],[orderId]],orders[orderID],orders[employeeID],"not found",0)</f>
        <v>2</v>
      </c>
      <c r="K1819" t="str">
        <f>_xlfn.XLOOKUP(Table8[[#This Row],[Employee_id]],employees[employeeID],employees[employeeName],"Not found",0)</f>
        <v>Andrew Fuller</v>
      </c>
      <c r="L1819" s="1">
        <f>_xlfn.XLOOKUP(Table8[[#This Row],[orderId]],orders[orderID],orders[orderDate],"not found",0)</f>
        <v>42076</v>
      </c>
      <c r="M1819" s="1">
        <f>VLOOKUP(Table8[[#This Row],[orderId]],orders[],6,0)</f>
        <v>42080</v>
      </c>
      <c r="N1819">
        <f>Table8[[#This Row],[Shipped date]]-Table8[[#This Row],[order_date]]</f>
        <v>4</v>
      </c>
    </row>
    <row r="1820" spans="1:14" x14ac:dyDescent="0.35">
      <c r="A1820" s="2">
        <v>10949</v>
      </c>
      <c r="B1820" s="11">
        <v>10</v>
      </c>
      <c r="C1820" s="5">
        <v>31</v>
      </c>
      <c r="D1820" s="8">
        <v>30</v>
      </c>
      <c r="E1820" s="2" t="str">
        <f>_xlfn.XLOOKUP(B1820,products[productID],products[productName],"Not available",0)</f>
        <v>Ikura</v>
      </c>
      <c r="F1820">
        <f>_xlfn.XLOOKUP(B1820,products[productID],products[categoryID],"Not found",0)</f>
        <v>8</v>
      </c>
      <c r="G1820" t="str">
        <f>_xlfn.XLOOKUP(F1820,categories[categoryID],categories[categoryName],"not found",0)</f>
        <v>Seafood</v>
      </c>
      <c r="H1820" s="4">
        <f>Table8[[#This Row],[Unit_price]]*Table8[[#This Row],[Quantity_sold]]</f>
        <v>930</v>
      </c>
      <c r="I1820" t="str">
        <f>_xlfn.XLOOKUP(Table8[[#This Row],[orderId]],orders[orderID],orders[customerID],"not seen",0)</f>
        <v>BOTTM</v>
      </c>
      <c r="J1820">
        <f>_xlfn.XLOOKUP(Table8[[#This Row],[orderId]],orders[orderID],orders[employeeID],"not found",0)</f>
        <v>2</v>
      </c>
      <c r="K1820" t="str">
        <f>_xlfn.XLOOKUP(Table8[[#This Row],[Employee_id]],employees[employeeID],employees[employeeName],"Not found",0)</f>
        <v>Andrew Fuller</v>
      </c>
      <c r="L1820" s="1">
        <f>_xlfn.XLOOKUP(Table8[[#This Row],[orderId]],orders[orderID],orders[orderDate],"not found",0)</f>
        <v>42076</v>
      </c>
      <c r="M1820" s="1">
        <f>VLOOKUP(Table8[[#This Row],[orderId]],orders[],6,0)</f>
        <v>42080</v>
      </c>
      <c r="N1820">
        <f>Table8[[#This Row],[Shipped date]]-Table8[[#This Row],[order_date]]</f>
        <v>4</v>
      </c>
    </row>
    <row r="1821" spans="1:14" x14ac:dyDescent="0.35">
      <c r="A1821" s="3">
        <v>10949</v>
      </c>
      <c r="B1821" s="12">
        <v>17</v>
      </c>
      <c r="C1821" s="6">
        <v>39</v>
      </c>
      <c r="D1821" s="9">
        <v>6</v>
      </c>
      <c r="E1821" s="2" t="str">
        <f>_xlfn.XLOOKUP(B1821,products[productID],products[productName],"Not available",0)</f>
        <v>Alice Mutton</v>
      </c>
      <c r="F1821">
        <f>_xlfn.XLOOKUP(B1821,products[productID],products[categoryID],"Not found",0)</f>
        <v>6</v>
      </c>
      <c r="G1821" t="str">
        <f>_xlfn.XLOOKUP(F1821,categories[categoryID],categories[categoryName],"not found",0)</f>
        <v>Meat &amp; Poultry</v>
      </c>
      <c r="H1821" s="4">
        <f>Table8[[#This Row],[Unit_price]]*Table8[[#This Row],[Quantity_sold]]</f>
        <v>234</v>
      </c>
      <c r="I1821" t="str">
        <f>_xlfn.XLOOKUP(Table8[[#This Row],[orderId]],orders[orderID],orders[customerID],"not seen",0)</f>
        <v>BOTTM</v>
      </c>
      <c r="J1821">
        <f>_xlfn.XLOOKUP(Table8[[#This Row],[orderId]],orders[orderID],orders[employeeID],"not found",0)</f>
        <v>2</v>
      </c>
      <c r="K1821" t="str">
        <f>_xlfn.XLOOKUP(Table8[[#This Row],[Employee_id]],employees[employeeID],employees[employeeName],"Not found",0)</f>
        <v>Andrew Fuller</v>
      </c>
      <c r="L1821" s="1">
        <f>_xlfn.XLOOKUP(Table8[[#This Row],[orderId]],orders[orderID],orders[orderDate],"not found",0)</f>
        <v>42076</v>
      </c>
      <c r="M1821" s="1">
        <f>VLOOKUP(Table8[[#This Row],[orderId]],orders[],6,0)</f>
        <v>42080</v>
      </c>
      <c r="N1821">
        <f>Table8[[#This Row],[Shipped date]]-Table8[[#This Row],[order_date]]</f>
        <v>4</v>
      </c>
    </row>
    <row r="1822" spans="1:14" x14ac:dyDescent="0.35">
      <c r="A1822" s="2">
        <v>10949</v>
      </c>
      <c r="B1822" s="11">
        <v>62</v>
      </c>
      <c r="C1822" s="5">
        <v>49.3</v>
      </c>
      <c r="D1822" s="8">
        <v>60</v>
      </c>
      <c r="E1822" s="2" t="str">
        <f>_xlfn.XLOOKUP(B1822,products[productID],products[productName],"Not available",0)</f>
        <v>Tarte au sucre</v>
      </c>
      <c r="F1822">
        <f>_xlfn.XLOOKUP(B1822,products[productID],products[categoryID],"Not found",0)</f>
        <v>3</v>
      </c>
      <c r="G1822" t="str">
        <f>_xlfn.XLOOKUP(F1822,categories[categoryID],categories[categoryName],"not found",0)</f>
        <v>Confections</v>
      </c>
      <c r="H1822" s="4">
        <f>Table8[[#This Row],[Unit_price]]*Table8[[#This Row],[Quantity_sold]]</f>
        <v>2958</v>
      </c>
      <c r="I1822" t="str">
        <f>_xlfn.XLOOKUP(Table8[[#This Row],[orderId]],orders[orderID],orders[customerID],"not seen",0)</f>
        <v>BOTTM</v>
      </c>
      <c r="J1822">
        <f>_xlfn.XLOOKUP(Table8[[#This Row],[orderId]],orders[orderID],orders[employeeID],"not found",0)</f>
        <v>2</v>
      </c>
      <c r="K1822" t="str">
        <f>_xlfn.XLOOKUP(Table8[[#This Row],[Employee_id]],employees[employeeID],employees[employeeName],"Not found",0)</f>
        <v>Andrew Fuller</v>
      </c>
      <c r="L1822" s="1">
        <f>_xlfn.XLOOKUP(Table8[[#This Row],[orderId]],orders[orderID],orders[orderDate],"not found",0)</f>
        <v>42076</v>
      </c>
      <c r="M1822" s="1">
        <f>VLOOKUP(Table8[[#This Row],[orderId]],orders[],6,0)</f>
        <v>42080</v>
      </c>
      <c r="N1822">
        <f>Table8[[#This Row],[Shipped date]]-Table8[[#This Row],[order_date]]</f>
        <v>4</v>
      </c>
    </row>
    <row r="1823" spans="1:14" x14ac:dyDescent="0.35">
      <c r="A1823" s="3">
        <v>10950</v>
      </c>
      <c r="B1823" s="12">
        <v>4</v>
      </c>
      <c r="C1823" s="6">
        <v>22</v>
      </c>
      <c r="D1823" s="9">
        <v>5</v>
      </c>
      <c r="E1823" s="2" t="str">
        <f>_xlfn.XLOOKUP(B1823,products[productID],products[productName],"Not available",0)</f>
        <v>Chef Anton's Cajun Seasoning</v>
      </c>
      <c r="F1823">
        <f>_xlfn.XLOOKUP(B1823,products[productID],products[categoryID],"Not found",0)</f>
        <v>2</v>
      </c>
      <c r="G1823" t="str">
        <f>_xlfn.XLOOKUP(F1823,categories[categoryID],categories[categoryName],"not found",0)</f>
        <v>Condiments</v>
      </c>
      <c r="H1823" s="4">
        <f>Table8[[#This Row],[Unit_price]]*Table8[[#This Row],[Quantity_sold]]</f>
        <v>110</v>
      </c>
      <c r="I1823" t="str">
        <f>_xlfn.XLOOKUP(Table8[[#This Row],[orderId]],orders[orderID],orders[customerID],"not seen",0)</f>
        <v>MAGAA</v>
      </c>
      <c r="J1823">
        <f>_xlfn.XLOOKUP(Table8[[#This Row],[orderId]],orders[orderID],orders[employeeID],"not found",0)</f>
        <v>1</v>
      </c>
      <c r="K1823" t="str">
        <f>_xlfn.XLOOKUP(Table8[[#This Row],[Employee_id]],employees[employeeID],employees[employeeName],"Not found",0)</f>
        <v>Nancy Davolio</v>
      </c>
      <c r="L1823" s="1">
        <f>_xlfn.XLOOKUP(Table8[[#This Row],[orderId]],orders[orderID],orders[orderDate],"not found",0)</f>
        <v>42079</v>
      </c>
      <c r="M1823" s="1">
        <f>VLOOKUP(Table8[[#This Row],[orderId]],orders[],6,0)</f>
        <v>42086</v>
      </c>
      <c r="N1823">
        <f>Table8[[#This Row],[Shipped date]]-Table8[[#This Row],[order_date]]</f>
        <v>7</v>
      </c>
    </row>
    <row r="1824" spans="1:14" x14ac:dyDescent="0.35">
      <c r="A1824" s="2">
        <v>10951</v>
      </c>
      <c r="B1824" s="11">
        <v>33</v>
      </c>
      <c r="C1824" s="5">
        <v>2.5</v>
      </c>
      <c r="D1824" s="8">
        <v>15</v>
      </c>
      <c r="E1824" s="2" t="str">
        <f>_xlfn.XLOOKUP(B1824,products[productID],products[productName],"Not available",0)</f>
        <v>Geitost</v>
      </c>
      <c r="F1824">
        <f>_xlfn.XLOOKUP(B1824,products[productID],products[categoryID],"Not found",0)</f>
        <v>4</v>
      </c>
      <c r="G1824" t="str">
        <f>_xlfn.XLOOKUP(F1824,categories[categoryID],categories[categoryName],"not found",0)</f>
        <v>Dairy Products</v>
      </c>
      <c r="H1824" s="4">
        <f>Table8[[#This Row],[Unit_price]]*Table8[[#This Row],[Quantity_sold]]</f>
        <v>37.5</v>
      </c>
      <c r="I1824" t="str">
        <f>_xlfn.XLOOKUP(Table8[[#This Row],[orderId]],orders[orderID],orders[customerID],"not seen",0)</f>
        <v>RICSU</v>
      </c>
      <c r="J1824">
        <f>_xlfn.XLOOKUP(Table8[[#This Row],[orderId]],orders[orderID],orders[employeeID],"not found",0)</f>
        <v>9</v>
      </c>
      <c r="K1824" t="str">
        <f>_xlfn.XLOOKUP(Table8[[#This Row],[Employee_id]],employees[employeeID],employees[employeeName],"Not found",0)</f>
        <v>Anne Dodsworth</v>
      </c>
      <c r="L1824" s="1">
        <f>_xlfn.XLOOKUP(Table8[[#This Row],[orderId]],orders[orderID],orders[orderDate],"not found",0)</f>
        <v>42079</v>
      </c>
      <c r="M1824" s="1">
        <f>VLOOKUP(Table8[[#This Row],[orderId]],orders[],6,0)</f>
        <v>42101</v>
      </c>
      <c r="N1824">
        <f>Table8[[#This Row],[Shipped date]]-Table8[[#This Row],[order_date]]</f>
        <v>22</v>
      </c>
    </row>
    <row r="1825" spans="1:14" x14ac:dyDescent="0.35">
      <c r="A1825" s="3">
        <v>10951</v>
      </c>
      <c r="B1825" s="12">
        <v>41</v>
      </c>
      <c r="C1825" s="6">
        <v>9.65</v>
      </c>
      <c r="D1825" s="9">
        <v>6</v>
      </c>
      <c r="E1825" s="2" t="str">
        <f>_xlfn.XLOOKUP(B1825,products[productID],products[productName],"Not available",0)</f>
        <v>Jack's New England Clam Chowder</v>
      </c>
      <c r="F1825">
        <f>_xlfn.XLOOKUP(B1825,products[productID],products[categoryID],"Not found",0)</f>
        <v>8</v>
      </c>
      <c r="G1825" t="str">
        <f>_xlfn.XLOOKUP(F1825,categories[categoryID],categories[categoryName],"not found",0)</f>
        <v>Seafood</v>
      </c>
      <c r="H1825" s="4">
        <f>Table8[[#This Row],[Unit_price]]*Table8[[#This Row],[Quantity_sold]]</f>
        <v>57.900000000000006</v>
      </c>
      <c r="I1825" t="str">
        <f>_xlfn.XLOOKUP(Table8[[#This Row],[orderId]],orders[orderID],orders[customerID],"not seen",0)</f>
        <v>RICSU</v>
      </c>
      <c r="J1825">
        <f>_xlfn.XLOOKUP(Table8[[#This Row],[orderId]],orders[orderID],orders[employeeID],"not found",0)</f>
        <v>9</v>
      </c>
      <c r="K1825" t="str">
        <f>_xlfn.XLOOKUP(Table8[[#This Row],[Employee_id]],employees[employeeID],employees[employeeName],"Not found",0)</f>
        <v>Anne Dodsworth</v>
      </c>
      <c r="L1825" s="1">
        <f>_xlfn.XLOOKUP(Table8[[#This Row],[orderId]],orders[orderID],orders[orderDate],"not found",0)</f>
        <v>42079</v>
      </c>
      <c r="M1825" s="1">
        <f>VLOOKUP(Table8[[#This Row],[orderId]],orders[],6,0)</f>
        <v>42101</v>
      </c>
      <c r="N1825">
        <f>Table8[[#This Row],[Shipped date]]-Table8[[#This Row],[order_date]]</f>
        <v>22</v>
      </c>
    </row>
    <row r="1826" spans="1:14" x14ac:dyDescent="0.35">
      <c r="A1826" s="2">
        <v>10951</v>
      </c>
      <c r="B1826" s="11">
        <v>75</v>
      </c>
      <c r="C1826" s="5">
        <v>7.75</v>
      </c>
      <c r="D1826" s="8">
        <v>50</v>
      </c>
      <c r="E1826" s="2" t="str">
        <f>_xlfn.XLOOKUP(B1826,products[productID],products[productName],"Not available",0)</f>
        <v>Rhönbräu Klosterbier</v>
      </c>
      <c r="F1826">
        <f>_xlfn.XLOOKUP(B1826,products[productID],products[categoryID],"Not found",0)</f>
        <v>1</v>
      </c>
      <c r="G1826" t="str">
        <f>_xlfn.XLOOKUP(F1826,categories[categoryID],categories[categoryName],"not found",0)</f>
        <v>Beverages</v>
      </c>
      <c r="H1826" s="4">
        <f>Table8[[#This Row],[Unit_price]]*Table8[[#This Row],[Quantity_sold]]</f>
        <v>387.5</v>
      </c>
      <c r="I1826" t="str">
        <f>_xlfn.XLOOKUP(Table8[[#This Row],[orderId]],orders[orderID],orders[customerID],"not seen",0)</f>
        <v>RICSU</v>
      </c>
      <c r="J1826">
        <f>_xlfn.XLOOKUP(Table8[[#This Row],[orderId]],orders[orderID],orders[employeeID],"not found",0)</f>
        <v>9</v>
      </c>
      <c r="K1826" t="str">
        <f>_xlfn.XLOOKUP(Table8[[#This Row],[Employee_id]],employees[employeeID],employees[employeeName],"Not found",0)</f>
        <v>Anne Dodsworth</v>
      </c>
      <c r="L1826" s="1">
        <f>_xlfn.XLOOKUP(Table8[[#This Row],[orderId]],orders[orderID],orders[orderDate],"not found",0)</f>
        <v>42079</v>
      </c>
      <c r="M1826" s="1">
        <f>VLOOKUP(Table8[[#This Row],[orderId]],orders[],6,0)</f>
        <v>42101</v>
      </c>
      <c r="N1826">
        <f>Table8[[#This Row],[Shipped date]]-Table8[[#This Row],[order_date]]</f>
        <v>22</v>
      </c>
    </row>
    <row r="1827" spans="1:14" x14ac:dyDescent="0.35">
      <c r="A1827" s="3">
        <v>10952</v>
      </c>
      <c r="B1827" s="12">
        <v>6</v>
      </c>
      <c r="C1827" s="6">
        <v>25</v>
      </c>
      <c r="D1827" s="9">
        <v>16</v>
      </c>
      <c r="E1827" s="2" t="str">
        <f>_xlfn.XLOOKUP(B1827,products[productID],products[productName],"Not available",0)</f>
        <v>Grandma's Boysenberry Spread</v>
      </c>
      <c r="F1827">
        <f>_xlfn.XLOOKUP(B1827,products[productID],products[categoryID],"Not found",0)</f>
        <v>2</v>
      </c>
      <c r="G1827" t="str">
        <f>_xlfn.XLOOKUP(F1827,categories[categoryID],categories[categoryName],"not found",0)</f>
        <v>Condiments</v>
      </c>
      <c r="H1827" s="4">
        <f>Table8[[#This Row],[Unit_price]]*Table8[[#This Row],[Quantity_sold]]</f>
        <v>400</v>
      </c>
      <c r="I1827" t="str">
        <f>_xlfn.XLOOKUP(Table8[[#This Row],[orderId]],orders[orderID],orders[customerID],"not seen",0)</f>
        <v>ALFKI</v>
      </c>
      <c r="J1827">
        <f>_xlfn.XLOOKUP(Table8[[#This Row],[orderId]],orders[orderID],orders[employeeID],"not found",0)</f>
        <v>1</v>
      </c>
      <c r="K1827" t="str">
        <f>_xlfn.XLOOKUP(Table8[[#This Row],[Employee_id]],employees[employeeID],employees[employeeName],"Not found",0)</f>
        <v>Nancy Davolio</v>
      </c>
      <c r="L1827" s="1">
        <f>_xlfn.XLOOKUP(Table8[[#This Row],[orderId]],orders[orderID],orders[orderDate],"not found",0)</f>
        <v>42079</v>
      </c>
      <c r="M1827" s="1">
        <f>VLOOKUP(Table8[[#This Row],[orderId]],orders[],6,0)</f>
        <v>42087</v>
      </c>
      <c r="N1827">
        <f>Table8[[#This Row],[Shipped date]]-Table8[[#This Row],[order_date]]</f>
        <v>8</v>
      </c>
    </row>
    <row r="1828" spans="1:14" x14ac:dyDescent="0.35">
      <c r="A1828" s="2">
        <v>10952</v>
      </c>
      <c r="B1828" s="11">
        <v>28</v>
      </c>
      <c r="C1828" s="5">
        <v>45.6</v>
      </c>
      <c r="D1828" s="8">
        <v>2</v>
      </c>
      <c r="E1828" s="2" t="str">
        <f>_xlfn.XLOOKUP(B1828,products[productID],products[productName],"Not available",0)</f>
        <v>Rössle Sauerkraut</v>
      </c>
      <c r="F1828">
        <f>_xlfn.XLOOKUP(B1828,products[productID],products[categoryID],"Not found",0)</f>
        <v>7</v>
      </c>
      <c r="G1828" t="str">
        <f>_xlfn.XLOOKUP(F1828,categories[categoryID],categories[categoryName],"not found",0)</f>
        <v>Produce</v>
      </c>
      <c r="H1828" s="4">
        <f>Table8[[#This Row],[Unit_price]]*Table8[[#This Row],[Quantity_sold]]</f>
        <v>91.2</v>
      </c>
      <c r="I1828" t="str">
        <f>_xlfn.XLOOKUP(Table8[[#This Row],[orderId]],orders[orderID],orders[customerID],"not seen",0)</f>
        <v>ALFKI</v>
      </c>
      <c r="J1828">
        <f>_xlfn.XLOOKUP(Table8[[#This Row],[orderId]],orders[orderID],orders[employeeID],"not found",0)</f>
        <v>1</v>
      </c>
      <c r="K1828" t="str">
        <f>_xlfn.XLOOKUP(Table8[[#This Row],[Employee_id]],employees[employeeID],employees[employeeName],"Not found",0)</f>
        <v>Nancy Davolio</v>
      </c>
      <c r="L1828" s="1">
        <f>_xlfn.XLOOKUP(Table8[[#This Row],[orderId]],orders[orderID],orders[orderDate],"not found",0)</f>
        <v>42079</v>
      </c>
      <c r="M1828" s="1">
        <f>VLOOKUP(Table8[[#This Row],[orderId]],orders[],6,0)</f>
        <v>42087</v>
      </c>
      <c r="N1828">
        <f>Table8[[#This Row],[Shipped date]]-Table8[[#This Row],[order_date]]</f>
        <v>8</v>
      </c>
    </row>
    <row r="1829" spans="1:14" x14ac:dyDescent="0.35">
      <c r="A1829" s="3">
        <v>10953</v>
      </c>
      <c r="B1829" s="12">
        <v>20</v>
      </c>
      <c r="C1829" s="6">
        <v>81</v>
      </c>
      <c r="D1829" s="9">
        <v>50</v>
      </c>
      <c r="E1829" s="2" t="str">
        <f>_xlfn.XLOOKUP(B1829,products[productID],products[productName],"Not available",0)</f>
        <v>Sir Rodney's Marmalade</v>
      </c>
      <c r="F1829">
        <f>_xlfn.XLOOKUP(B1829,products[productID],products[categoryID],"Not found",0)</f>
        <v>3</v>
      </c>
      <c r="G1829" t="str">
        <f>_xlfn.XLOOKUP(F1829,categories[categoryID],categories[categoryName],"not found",0)</f>
        <v>Confections</v>
      </c>
      <c r="H1829" s="4">
        <f>Table8[[#This Row],[Unit_price]]*Table8[[#This Row],[Quantity_sold]]</f>
        <v>4050</v>
      </c>
      <c r="I1829" t="str">
        <f>_xlfn.XLOOKUP(Table8[[#This Row],[orderId]],orders[orderID],orders[customerID],"not seen",0)</f>
        <v>AROUT</v>
      </c>
      <c r="J1829">
        <f>_xlfn.XLOOKUP(Table8[[#This Row],[orderId]],orders[orderID],orders[employeeID],"not found",0)</f>
        <v>9</v>
      </c>
      <c r="K1829" t="str">
        <f>_xlfn.XLOOKUP(Table8[[#This Row],[Employee_id]],employees[employeeID],employees[employeeName],"Not found",0)</f>
        <v>Anne Dodsworth</v>
      </c>
      <c r="L1829" s="1">
        <f>_xlfn.XLOOKUP(Table8[[#This Row],[orderId]],orders[orderID],orders[orderDate],"not found",0)</f>
        <v>42079</v>
      </c>
      <c r="M1829" s="1">
        <f>VLOOKUP(Table8[[#This Row],[orderId]],orders[],6,0)</f>
        <v>42088</v>
      </c>
      <c r="N1829">
        <f>Table8[[#This Row],[Shipped date]]-Table8[[#This Row],[order_date]]</f>
        <v>9</v>
      </c>
    </row>
    <row r="1830" spans="1:14" x14ac:dyDescent="0.35">
      <c r="A1830" s="2">
        <v>10953</v>
      </c>
      <c r="B1830" s="11">
        <v>31</v>
      </c>
      <c r="C1830" s="5">
        <v>12.5</v>
      </c>
      <c r="D1830" s="8">
        <v>50</v>
      </c>
      <c r="E1830" s="2" t="str">
        <f>_xlfn.XLOOKUP(B1830,products[productID],products[productName],"Not available",0)</f>
        <v>Gorgonzola Telino</v>
      </c>
      <c r="F1830">
        <f>_xlfn.XLOOKUP(B1830,products[productID],products[categoryID],"Not found",0)</f>
        <v>4</v>
      </c>
      <c r="G1830" t="str">
        <f>_xlfn.XLOOKUP(F1830,categories[categoryID],categories[categoryName],"not found",0)</f>
        <v>Dairy Products</v>
      </c>
      <c r="H1830" s="4">
        <f>Table8[[#This Row],[Unit_price]]*Table8[[#This Row],[Quantity_sold]]</f>
        <v>625</v>
      </c>
      <c r="I1830" t="str">
        <f>_xlfn.XLOOKUP(Table8[[#This Row],[orderId]],orders[orderID],orders[customerID],"not seen",0)</f>
        <v>AROUT</v>
      </c>
      <c r="J1830">
        <f>_xlfn.XLOOKUP(Table8[[#This Row],[orderId]],orders[orderID],orders[employeeID],"not found",0)</f>
        <v>9</v>
      </c>
      <c r="K1830" t="str">
        <f>_xlfn.XLOOKUP(Table8[[#This Row],[Employee_id]],employees[employeeID],employees[employeeName],"Not found",0)</f>
        <v>Anne Dodsworth</v>
      </c>
      <c r="L1830" s="1">
        <f>_xlfn.XLOOKUP(Table8[[#This Row],[orderId]],orders[orderID],orders[orderDate],"not found",0)</f>
        <v>42079</v>
      </c>
      <c r="M1830" s="1">
        <f>VLOOKUP(Table8[[#This Row],[orderId]],orders[],6,0)</f>
        <v>42088</v>
      </c>
      <c r="N1830">
        <f>Table8[[#This Row],[Shipped date]]-Table8[[#This Row],[order_date]]</f>
        <v>9</v>
      </c>
    </row>
    <row r="1831" spans="1:14" x14ac:dyDescent="0.35">
      <c r="A1831" s="3">
        <v>10954</v>
      </c>
      <c r="B1831" s="12">
        <v>16</v>
      </c>
      <c r="C1831" s="6">
        <v>17.45</v>
      </c>
      <c r="D1831" s="9">
        <v>28</v>
      </c>
      <c r="E1831" s="2" t="str">
        <f>_xlfn.XLOOKUP(B1831,products[productID],products[productName],"Not available",0)</f>
        <v>Pavlova</v>
      </c>
      <c r="F1831">
        <f>_xlfn.XLOOKUP(B1831,products[productID],products[categoryID],"Not found",0)</f>
        <v>3</v>
      </c>
      <c r="G1831" t="str">
        <f>_xlfn.XLOOKUP(F1831,categories[categoryID],categories[categoryName],"not found",0)</f>
        <v>Confections</v>
      </c>
      <c r="H1831" s="4">
        <f>Table8[[#This Row],[Unit_price]]*Table8[[#This Row],[Quantity_sold]]</f>
        <v>488.59999999999997</v>
      </c>
      <c r="I1831" t="str">
        <f>_xlfn.XLOOKUP(Table8[[#This Row],[orderId]],orders[orderID],orders[customerID],"not seen",0)</f>
        <v>LINOD</v>
      </c>
      <c r="J1831">
        <f>_xlfn.XLOOKUP(Table8[[#This Row],[orderId]],orders[orderID],orders[employeeID],"not found",0)</f>
        <v>5</v>
      </c>
      <c r="K1831" t="str">
        <f>_xlfn.XLOOKUP(Table8[[#This Row],[Employee_id]],employees[employeeID],employees[employeeName],"Not found",0)</f>
        <v>Steven Buchanan</v>
      </c>
      <c r="L1831" s="1">
        <f>_xlfn.XLOOKUP(Table8[[#This Row],[orderId]],orders[orderID],orders[orderDate],"not found",0)</f>
        <v>42080</v>
      </c>
      <c r="M1831" s="1">
        <f>VLOOKUP(Table8[[#This Row],[orderId]],orders[],6,0)</f>
        <v>42083</v>
      </c>
      <c r="N1831">
        <f>Table8[[#This Row],[Shipped date]]-Table8[[#This Row],[order_date]]</f>
        <v>3</v>
      </c>
    </row>
    <row r="1832" spans="1:14" x14ac:dyDescent="0.35">
      <c r="A1832" s="2">
        <v>10954</v>
      </c>
      <c r="B1832" s="11">
        <v>31</v>
      </c>
      <c r="C1832" s="5">
        <v>12.5</v>
      </c>
      <c r="D1832" s="8">
        <v>25</v>
      </c>
      <c r="E1832" s="2" t="str">
        <f>_xlfn.XLOOKUP(B1832,products[productID],products[productName],"Not available",0)</f>
        <v>Gorgonzola Telino</v>
      </c>
      <c r="F1832">
        <f>_xlfn.XLOOKUP(B1832,products[productID],products[categoryID],"Not found",0)</f>
        <v>4</v>
      </c>
      <c r="G1832" t="str">
        <f>_xlfn.XLOOKUP(F1832,categories[categoryID],categories[categoryName],"not found",0)</f>
        <v>Dairy Products</v>
      </c>
      <c r="H1832" s="4">
        <f>Table8[[#This Row],[Unit_price]]*Table8[[#This Row],[Quantity_sold]]</f>
        <v>312.5</v>
      </c>
      <c r="I1832" t="str">
        <f>_xlfn.XLOOKUP(Table8[[#This Row],[orderId]],orders[orderID],orders[customerID],"not seen",0)</f>
        <v>LINOD</v>
      </c>
      <c r="J1832">
        <f>_xlfn.XLOOKUP(Table8[[#This Row],[orderId]],orders[orderID],orders[employeeID],"not found",0)</f>
        <v>5</v>
      </c>
      <c r="K1832" t="str">
        <f>_xlfn.XLOOKUP(Table8[[#This Row],[Employee_id]],employees[employeeID],employees[employeeName],"Not found",0)</f>
        <v>Steven Buchanan</v>
      </c>
      <c r="L1832" s="1">
        <f>_xlfn.XLOOKUP(Table8[[#This Row],[orderId]],orders[orderID],orders[orderDate],"not found",0)</f>
        <v>42080</v>
      </c>
      <c r="M1832" s="1">
        <f>VLOOKUP(Table8[[#This Row],[orderId]],orders[],6,0)</f>
        <v>42083</v>
      </c>
      <c r="N1832">
        <f>Table8[[#This Row],[Shipped date]]-Table8[[#This Row],[order_date]]</f>
        <v>3</v>
      </c>
    </row>
    <row r="1833" spans="1:14" x14ac:dyDescent="0.35">
      <c r="A1833" s="3">
        <v>10954</v>
      </c>
      <c r="B1833" s="12">
        <v>45</v>
      </c>
      <c r="C1833" s="6">
        <v>9.5</v>
      </c>
      <c r="D1833" s="9">
        <v>30</v>
      </c>
      <c r="E1833" s="2" t="str">
        <f>_xlfn.XLOOKUP(B1833,products[productID],products[productName],"Not available",0)</f>
        <v>Rogede sild</v>
      </c>
      <c r="F1833">
        <f>_xlfn.XLOOKUP(B1833,products[productID],products[categoryID],"Not found",0)</f>
        <v>8</v>
      </c>
      <c r="G1833" t="str">
        <f>_xlfn.XLOOKUP(F1833,categories[categoryID],categories[categoryName],"not found",0)</f>
        <v>Seafood</v>
      </c>
      <c r="H1833" s="4">
        <f>Table8[[#This Row],[Unit_price]]*Table8[[#This Row],[Quantity_sold]]</f>
        <v>285</v>
      </c>
      <c r="I1833" t="str">
        <f>_xlfn.XLOOKUP(Table8[[#This Row],[orderId]],orders[orderID],orders[customerID],"not seen",0)</f>
        <v>LINOD</v>
      </c>
      <c r="J1833">
        <f>_xlfn.XLOOKUP(Table8[[#This Row],[orderId]],orders[orderID],orders[employeeID],"not found",0)</f>
        <v>5</v>
      </c>
      <c r="K1833" t="str">
        <f>_xlfn.XLOOKUP(Table8[[#This Row],[Employee_id]],employees[employeeID],employees[employeeName],"Not found",0)</f>
        <v>Steven Buchanan</v>
      </c>
      <c r="L1833" s="1">
        <f>_xlfn.XLOOKUP(Table8[[#This Row],[orderId]],orders[orderID],orders[orderDate],"not found",0)</f>
        <v>42080</v>
      </c>
      <c r="M1833" s="1">
        <f>VLOOKUP(Table8[[#This Row],[orderId]],orders[],6,0)</f>
        <v>42083</v>
      </c>
      <c r="N1833">
        <f>Table8[[#This Row],[Shipped date]]-Table8[[#This Row],[order_date]]</f>
        <v>3</v>
      </c>
    </row>
    <row r="1834" spans="1:14" x14ac:dyDescent="0.35">
      <c r="A1834" s="2">
        <v>10954</v>
      </c>
      <c r="B1834" s="11">
        <v>60</v>
      </c>
      <c r="C1834" s="5">
        <v>34</v>
      </c>
      <c r="D1834" s="8">
        <v>24</v>
      </c>
      <c r="E1834" s="2" t="str">
        <f>_xlfn.XLOOKUP(B1834,products[productID],products[productName],"Not available",0)</f>
        <v>Camembert Pierrot</v>
      </c>
      <c r="F1834">
        <f>_xlfn.XLOOKUP(B1834,products[productID],products[categoryID],"Not found",0)</f>
        <v>4</v>
      </c>
      <c r="G1834" t="str">
        <f>_xlfn.XLOOKUP(F1834,categories[categoryID],categories[categoryName],"not found",0)</f>
        <v>Dairy Products</v>
      </c>
      <c r="H1834" s="4">
        <f>Table8[[#This Row],[Unit_price]]*Table8[[#This Row],[Quantity_sold]]</f>
        <v>816</v>
      </c>
      <c r="I1834" t="str">
        <f>_xlfn.XLOOKUP(Table8[[#This Row],[orderId]],orders[orderID],orders[customerID],"not seen",0)</f>
        <v>LINOD</v>
      </c>
      <c r="J1834">
        <f>_xlfn.XLOOKUP(Table8[[#This Row],[orderId]],orders[orderID],orders[employeeID],"not found",0)</f>
        <v>5</v>
      </c>
      <c r="K1834" t="str">
        <f>_xlfn.XLOOKUP(Table8[[#This Row],[Employee_id]],employees[employeeID],employees[employeeName],"Not found",0)</f>
        <v>Steven Buchanan</v>
      </c>
      <c r="L1834" s="1">
        <f>_xlfn.XLOOKUP(Table8[[#This Row],[orderId]],orders[orderID],orders[orderDate],"not found",0)</f>
        <v>42080</v>
      </c>
      <c r="M1834" s="1">
        <f>VLOOKUP(Table8[[#This Row],[orderId]],orders[],6,0)</f>
        <v>42083</v>
      </c>
      <c r="N1834">
        <f>Table8[[#This Row],[Shipped date]]-Table8[[#This Row],[order_date]]</f>
        <v>3</v>
      </c>
    </row>
    <row r="1835" spans="1:14" x14ac:dyDescent="0.35">
      <c r="A1835" s="3">
        <v>10955</v>
      </c>
      <c r="B1835" s="12">
        <v>75</v>
      </c>
      <c r="C1835" s="6">
        <v>7.75</v>
      </c>
      <c r="D1835" s="9">
        <v>12</v>
      </c>
      <c r="E1835" s="2" t="str">
        <f>_xlfn.XLOOKUP(B1835,products[productID],products[productName],"Not available",0)</f>
        <v>Rhönbräu Klosterbier</v>
      </c>
      <c r="F1835">
        <f>_xlfn.XLOOKUP(B1835,products[productID],products[categoryID],"Not found",0)</f>
        <v>1</v>
      </c>
      <c r="G1835" t="str">
        <f>_xlfn.XLOOKUP(F1835,categories[categoryID],categories[categoryName],"not found",0)</f>
        <v>Beverages</v>
      </c>
      <c r="H1835" s="4">
        <f>Table8[[#This Row],[Unit_price]]*Table8[[#This Row],[Quantity_sold]]</f>
        <v>93</v>
      </c>
      <c r="I1835" t="str">
        <f>_xlfn.XLOOKUP(Table8[[#This Row],[orderId]],orders[orderID],orders[customerID],"not seen",0)</f>
        <v>FOLKO</v>
      </c>
      <c r="J1835">
        <f>_xlfn.XLOOKUP(Table8[[#This Row],[orderId]],orders[orderID],orders[employeeID],"not found",0)</f>
        <v>8</v>
      </c>
      <c r="K1835" t="str">
        <f>_xlfn.XLOOKUP(Table8[[#This Row],[Employee_id]],employees[employeeID],employees[employeeName],"Not found",0)</f>
        <v>Laura Callahan</v>
      </c>
      <c r="L1835" s="1">
        <f>_xlfn.XLOOKUP(Table8[[#This Row],[orderId]],orders[orderID],orders[orderDate],"not found",0)</f>
        <v>42080</v>
      </c>
      <c r="M1835" s="1">
        <f>VLOOKUP(Table8[[#This Row],[orderId]],orders[],6,0)</f>
        <v>42083</v>
      </c>
      <c r="N1835">
        <f>Table8[[#This Row],[Shipped date]]-Table8[[#This Row],[order_date]]</f>
        <v>3</v>
      </c>
    </row>
    <row r="1836" spans="1:14" x14ac:dyDescent="0.35">
      <c r="A1836" s="2">
        <v>10956</v>
      </c>
      <c r="B1836" s="11">
        <v>21</v>
      </c>
      <c r="C1836" s="5">
        <v>10</v>
      </c>
      <c r="D1836" s="8">
        <v>12</v>
      </c>
      <c r="E1836" s="2" t="str">
        <f>_xlfn.XLOOKUP(B1836,products[productID],products[productName],"Not available",0)</f>
        <v>Sir Rodney's Scones</v>
      </c>
      <c r="F1836">
        <f>_xlfn.XLOOKUP(B1836,products[productID],products[categoryID],"Not found",0)</f>
        <v>3</v>
      </c>
      <c r="G1836" t="str">
        <f>_xlfn.XLOOKUP(F1836,categories[categoryID],categories[categoryName],"not found",0)</f>
        <v>Confections</v>
      </c>
      <c r="H1836" s="4">
        <f>Table8[[#This Row],[Unit_price]]*Table8[[#This Row],[Quantity_sold]]</f>
        <v>120</v>
      </c>
      <c r="I1836" t="str">
        <f>_xlfn.XLOOKUP(Table8[[#This Row],[orderId]],orders[orderID],orders[customerID],"not seen",0)</f>
        <v>BLAUS</v>
      </c>
      <c r="J1836">
        <f>_xlfn.XLOOKUP(Table8[[#This Row],[orderId]],orders[orderID],orders[employeeID],"not found",0)</f>
        <v>6</v>
      </c>
      <c r="K1836" t="str">
        <f>_xlfn.XLOOKUP(Table8[[#This Row],[Employee_id]],employees[employeeID],employees[employeeName],"Not found",0)</f>
        <v>Michael Suyama</v>
      </c>
      <c r="L1836" s="1">
        <f>_xlfn.XLOOKUP(Table8[[#This Row],[orderId]],orders[orderID],orders[orderDate],"not found",0)</f>
        <v>42080</v>
      </c>
      <c r="M1836" s="1">
        <f>VLOOKUP(Table8[[#This Row],[orderId]],orders[],6,0)</f>
        <v>42083</v>
      </c>
      <c r="N1836">
        <f>Table8[[#This Row],[Shipped date]]-Table8[[#This Row],[order_date]]</f>
        <v>3</v>
      </c>
    </row>
    <row r="1837" spans="1:14" x14ac:dyDescent="0.35">
      <c r="A1837" s="3">
        <v>10956</v>
      </c>
      <c r="B1837" s="12">
        <v>47</v>
      </c>
      <c r="C1837" s="6">
        <v>9.5</v>
      </c>
      <c r="D1837" s="9">
        <v>14</v>
      </c>
      <c r="E1837" s="2" t="str">
        <f>_xlfn.XLOOKUP(B1837,products[productID],products[productName],"Not available",0)</f>
        <v>Zaanse koeken</v>
      </c>
      <c r="F1837">
        <f>_xlfn.XLOOKUP(B1837,products[productID],products[categoryID],"Not found",0)</f>
        <v>3</v>
      </c>
      <c r="G1837" t="str">
        <f>_xlfn.XLOOKUP(F1837,categories[categoryID],categories[categoryName],"not found",0)</f>
        <v>Confections</v>
      </c>
      <c r="H1837" s="4">
        <f>Table8[[#This Row],[Unit_price]]*Table8[[#This Row],[Quantity_sold]]</f>
        <v>133</v>
      </c>
      <c r="I1837" t="str">
        <f>_xlfn.XLOOKUP(Table8[[#This Row],[orderId]],orders[orderID],orders[customerID],"not seen",0)</f>
        <v>BLAUS</v>
      </c>
      <c r="J1837">
        <f>_xlfn.XLOOKUP(Table8[[#This Row],[orderId]],orders[orderID],orders[employeeID],"not found",0)</f>
        <v>6</v>
      </c>
      <c r="K1837" t="str">
        <f>_xlfn.XLOOKUP(Table8[[#This Row],[Employee_id]],employees[employeeID],employees[employeeName],"Not found",0)</f>
        <v>Michael Suyama</v>
      </c>
      <c r="L1837" s="1">
        <f>_xlfn.XLOOKUP(Table8[[#This Row],[orderId]],orders[orderID],orders[orderDate],"not found",0)</f>
        <v>42080</v>
      </c>
      <c r="M1837" s="1">
        <f>VLOOKUP(Table8[[#This Row],[orderId]],orders[],6,0)</f>
        <v>42083</v>
      </c>
      <c r="N1837">
        <f>Table8[[#This Row],[Shipped date]]-Table8[[#This Row],[order_date]]</f>
        <v>3</v>
      </c>
    </row>
    <row r="1838" spans="1:14" x14ac:dyDescent="0.35">
      <c r="A1838" s="2">
        <v>10956</v>
      </c>
      <c r="B1838" s="11">
        <v>51</v>
      </c>
      <c r="C1838" s="5">
        <v>53</v>
      </c>
      <c r="D1838" s="8">
        <v>8</v>
      </c>
      <c r="E1838" s="2" t="str">
        <f>_xlfn.XLOOKUP(B1838,products[productID],products[productName],"Not available",0)</f>
        <v>Manjimup Dried Apples</v>
      </c>
      <c r="F1838">
        <f>_xlfn.XLOOKUP(B1838,products[productID],products[categoryID],"Not found",0)</f>
        <v>7</v>
      </c>
      <c r="G1838" t="str">
        <f>_xlfn.XLOOKUP(F1838,categories[categoryID],categories[categoryName],"not found",0)</f>
        <v>Produce</v>
      </c>
      <c r="H1838" s="4">
        <f>Table8[[#This Row],[Unit_price]]*Table8[[#This Row],[Quantity_sold]]</f>
        <v>424</v>
      </c>
      <c r="I1838" t="str">
        <f>_xlfn.XLOOKUP(Table8[[#This Row],[orderId]],orders[orderID],orders[customerID],"not seen",0)</f>
        <v>BLAUS</v>
      </c>
      <c r="J1838">
        <f>_xlfn.XLOOKUP(Table8[[#This Row],[orderId]],orders[orderID],orders[employeeID],"not found",0)</f>
        <v>6</v>
      </c>
      <c r="K1838" t="str">
        <f>_xlfn.XLOOKUP(Table8[[#This Row],[Employee_id]],employees[employeeID],employees[employeeName],"Not found",0)</f>
        <v>Michael Suyama</v>
      </c>
      <c r="L1838" s="1">
        <f>_xlfn.XLOOKUP(Table8[[#This Row],[orderId]],orders[orderID],orders[orderDate],"not found",0)</f>
        <v>42080</v>
      </c>
      <c r="M1838" s="1">
        <f>VLOOKUP(Table8[[#This Row],[orderId]],orders[],6,0)</f>
        <v>42083</v>
      </c>
      <c r="N1838">
        <f>Table8[[#This Row],[Shipped date]]-Table8[[#This Row],[order_date]]</f>
        <v>3</v>
      </c>
    </row>
    <row r="1839" spans="1:14" x14ac:dyDescent="0.35">
      <c r="A1839" s="3">
        <v>10957</v>
      </c>
      <c r="B1839" s="12">
        <v>30</v>
      </c>
      <c r="C1839" s="6">
        <v>25.89</v>
      </c>
      <c r="D1839" s="9">
        <v>30</v>
      </c>
      <c r="E1839" s="2" t="str">
        <f>_xlfn.XLOOKUP(B1839,products[productID],products[productName],"Not available",0)</f>
        <v>Nord-Ost Matjeshering</v>
      </c>
      <c r="F1839">
        <f>_xlfn.XLOOKUP(B1839,products[productID],products[categoryID],"Not found",0)</f>
        <v>8</v>
      </c>
      <c r="G1839" t="str">
        <f>_xlfn.XLOOKUP(F1839,categories[categoryID],categories[categoryName],"not found",0)</f>
        <v>Seafood</v>
      </c>
      <c r="H1839" s="4">
        <f>Table8[[#This Row],[Unit_price]]*Table8[[#This Row],[Quantity_sold]]</f>
        <v>776.7</v>
      </c>
      <c r="I1839" t="str">
        <f>_xlfn.XLOOKUP(Table8[[#This Row],[orderId]],orders[orderID],orders[customerID],"not seen",0)</f>
        <v>HILAA</v>
      </c>
      <c r="J1839">
        <f>_xlfn.XLOOKUP(Table8[[#This Row],[orderId]],orders[orderID],orders[employeeID],"not found",0)</f>
        <v>8</v>
      </c>
      <c r="K1839" t="str">
        <f>_xlfn.XLOOKUP(Table8[[#This Row],[Employee_id]],employees[employeeID],employees[employeeName],"Not found",0)</f>
        <v>Laura Callahan</v>
      </c>
      <c r="L1839" s="1">
        <f>_xlfn.XLOOKUP(Table8[[#This Row],[orderId]],orders[orderID],orders[orderDate],"not found",0)</f>
        <v>42081</v>
      </c>
      <c r="M1839" s="1">
        <f>VLOOKUP(Table8[[#This Row],[orderId]],orders[],6,0)</f>
        <v>42090</v>
      </c>
      <c r="N1839">
        <f>Table8[[#This Row],[Shipped date]]-Table8[[#This Row],[order_date]]</f>
        <v>9</v>
      </c>
    </row>
    <row r="1840" spans="1:14" x14ac:dyDescent="0.35">
      <c r="A1840" s="2">
        <v>10957</v>
      </c>
      <c r="B1840" s="11">
        <v>35</v>
      </c>
      <c r="C1840" s="5">
        <v>18</v>
      </c>
      <c r="D1840" s="8">
        <v>40</v>
      </c>
      <c r="E1840" s="2" t="str">
        <f>_xlfn.XLOOKUP(B1840,products[productID],products[productName],"Not available",0)</f>
        <v>Steeleye Stout</v>
      </c>
      <c r="F1840">
        <f>_xlfn.XLOOKUP(B1840,products[productID],products[categoryID],"Not found",0)</f>
        <v>1</v>
      </c>
      <c r="G1840" t="str">
        <f>_xlfn.XLOOKUP(F1840,categories[categoryID],categories[categoryName],"not found",0)</f>
        <v>Beverages</v>
      </c>
      <c r="H1840" s="4">
        <f>Table8[[#This Row],[Unit_price]]*Table8[[#This Row],[Quantity_sold]]</f>
        <v>720</v>
      </c>
      <c r="I1840" t="str">
        <f>_xlfn.XLOOKUP(Table8[[#This Row],[orderId]],orders[orderID],orders[customerID],"not seen",0)</f>
        <v>HILAA</v>
      </c>
      <c r="J1840">
        <f>_xlfn.XLOOKUP(Table8[[#This Row],[orderId]],orders[orderID],orders[employeeID],"not found",0)</f>
        <v>8</v>
      </c>
      <c r="K1840" t="str">
        <f>_xlfn.XLOOKUP(Table8[[#This Row],[Employee_id]],employees[employeeID],employees[employeeName],"Not found",0)</f>
        <v>Laura Callahan</v>
      </c>
      <c r="L1840" s="1">
        <f>_xlfn.XLOOKUP(Table8[[#This Row],[orderId]],orders[orderID],orders[orderDate],"not found",0)</f>
        <v>42081</v>
      </c>
      <c r="M1840" s="1">
        <f>VLOOKUP(Table8[[#This Row],[orderId]],orders[],6,0)</f>
        <v>42090</v>
      </c>
      <c r="N1840">
        <f>Table8[[#This Row],[Shipped date]]-Table8[[#This Row],[order_date]]</f>
        <v>9</v>
      </c>
    </row>
    <row r="1841" spans="1:14" x14ac:dyDescent="0.35">
      <c r="A1841" s="3">
        <v>10957</v>
      </c>
      <c r="B1841" s="12">
        <v>64</v>
      </c>
      <c r="C1841" s="6">
        <v>33.25</v>
      </c>
      <c r="D1841" s="9">
        <v>8</v>
      </c>
      <c r="E1841" s="2" t="str">
        <f>_xlfn.XLOOKUP(B1841,products[productID],products[productName],"Not available",0)</f>
        <v>Wimmers gute Semmelknödel</v>
      </c>
      <c r="F1841">
        <f>_xlfn.XLOOKUP(B1841,products[productID],products[categoryID],"Not found",0)</f>
        <v>5</v>
      </c>
      <c r="G1841" t="str">
        <f>_xlfn.XLOOKUP(F1841,categories[categoryID],categories[categoryName],"not found",0)</f>
        <v>Grains &amp; Cereals</v>
      </c>
      <c r="H1841" s="4">
        <f>Table8[[#This Row],[Unit_price]]*Table8[[#This Row],[Quantity_sold]]</f>
        <v>266</v>
      </c>
      <c r="I1841" t="str">
        <f>_xlfn.XLOOKUP(Table8[[#This Row],[orderId]],orders[orderID],orders[customerID],"not seen",0)</f>
        <v>HILAA</v>
      </c>
      <c r="J1841">
        <f>_xlfn.XLOOKUP(Table8[[#This Row],[orderId]],orders[orderID],orders[employeeID],"not found",0)</f>
        <v>8</v>
      </c>
      <c r="K1841" t="str">
        <f>_xlfn.XLOOKUP(Table8[[#This Row],[Employee_id]],employees[employeeID],employees[employeeName],"Not found",0)</f>
        <v>Laura Callahan</v>
      </c>
      <c r="L1841" s="1">
        <f>_xlfn.XLOOKUP(Table8[[#This Row],[orderId]],orders[orderID],orders[orderDate],"not found",0)</f>
        <v>42081</v>
      </c>
      <c r="M1841" s="1">
        <f>VLOOKUP(Table8[[#This Row],[orderId]],orders[],6,0)</f>
        <v>42090</v>
      </c>
      <c r="N1841">
        <f>Table8[[#This Row],[Shipped date]]-Table8[[#This Row],[order_date]]</f>
        <v>9</v>
      </c>
    </row>
    <row r="1842" spans="1:14" x14ac:dyDescent="0.35">
      <c r="A1842" s="2">
        <v>10958</v>
      </c>
      <c r="B1842" s="11">
        <v>5</v>
      </c>
      <c r="C1842" s="5">
        <v>21.35</v>
      </c>
      <c r="D1842" s="8">
        <v>20</v>
      </c>
      <c r="E1842" s="2" t="str">
        <f>_xlfn.XLOOKUP(B1842,products[productID],products[productName],"Not available",0)</f>
        <v>Chef Anton's Gumbo Mix</v>
      </c>
      <c r="F1842">
        <f>_xlfn.XLOOKUP(B1842,products[productID],products[categoryID],"Not found",0)</f>
        <v>2</v>
      </c>
      <c r="G1842" t="str">
        <f>_xlfn.XLOOKUP(F1842,categories[categoryID],categories[categoryName],"not found",0)</f>
        <v>Condiments</v>
      </c>
      <c r="H1842" s="4">
        <f>Table8[[#This Row],[Unit_price]]*Table8[[#This Row],[Quantity_sold]]</f>
        <v>427</v>
      </c>
      <c r="I1842" t="str">
        <f>_xlfn.XLOOKUP(Table8[[#This Row],[orderId]],orders[orderID],orders[customerID],"not seen",0)</f>
        <v>OCEAN</v>
      </c>
      <c r="J1842">
        <f>_xlfn.XLOOKUP(Table8[[#This Row],[orderId]],orders[orderID],orders[employeeID],"not found",0)</f>
        <v>7</v>
      </c>
      <c r="K1842" t="str">
        <f>_xlfn.XLOOKUP(Table8[[#This Row],[Employee_id]],employees[employeeID],employees[employeeName],"Not found",0)</f>
        <v>Robert King</v>
      </c>
      <c r="L1842" s="1">
        <f>_xlfn.XLOOKUP(Table8[[#This Row],[orderId]],orders[orderID],orders[orderDate],"not found",0)</f>
        <v>42081</v>
      </c>
      <c r="M1842" s="1">
        <f>VLOOKUP(Table8[[#This Row],[orderId]],orders[],6,0)</f>
        <v>42090</v>
      </c>
      <c r="N1842">
        <f>Table8[[#This Row],[Shipped date]]-Table8[[#This Row],[order_date]]</f>
        <v>9</v>
      </c>
    </row>
    <row r="1843" spans="1:14" x14ac:dyDescent="0.35">
      <c r="A1843" s="3">
        <v>10958</v>
      </c>
      <c r="B1843" s="12">
        <v>7</v>
      </c>
      <c r="C1843" s="6">
        <v>30</v>
      </c>
      <c r="D1843" s="9">
        <v>6</v>
      </c>
      <c r="E1843" s="2" t="str">
        <f>_xlfn.XLOOKUP(B1843,products[productID],products[productName],"Not available",0)</f>
        <v>Uncle Bob's Organic Dried Pears</v>
      </c>
      <c r="F1843">
        <f>_xlfn.XLOOKUP(B1843,products[productID],products[categoryID],"Not found",0)</f>
        <v>7</v>
      </c>
      <c r="G1843" t="str">
        <f>_xlfn.XLOOKUP(F1843,categories[categoryID],categories[categoryName],"not found",0)</f>
        <v>Produce</v>
      </c>
      <c r="H1843" s="4">
        <f>Table8[[#This Row],[Unit_price]]*Table8[[#This Row],[Quantity_sold]]</f>
        <v>180</v>
      </c>
      <c r="I1843" t="str">
        <f>_xlfn.XLOOKUP(Table8[[#This Row],[orderId]],orders[orderID],orders[customerID],"not seen",0)</f>
        <v>OCEAN</v>
      </c>
      <c r="J1843">
        <f>_xlfn.XLOOKUP(Table8[[#This Row],[orderId]],orders[orderID],orders[employeeID],"not found",0)</f>
        <v>7</v>
      </c>
      <c r="K1843" t="str">
        <f>_xlfn.XLOOKUP(Table8[[#This Row],[Employee_id]],employees[employeeID],employees[employeeName],"Not found",0)</f>
        <v>Robert King</v>
      </c>
      <c r="L1843" s="1">
        <f>_xlfn.XLOOKUP(Table8[[#This Row],[orderId]],orders[orderID],orders[orderDate],"not found",0)</f>
        <v>42081</v>
      </c>
      <c r="M1843" s="1">
        <f>VLOOKUP(Table8[[#This Row],[orderId]],orders[],6,0)</f>
        <v>42090</v>
      </c>
      <c r="N1843">
        <f>Table8[[#This Row],[Shipped date]]-Table8[[#This Row],[order_date]]</f>
        <v>9</v>
      </c>
    </row>
    <row r="1844" spans="1:14" x14ac:dyDescent="0.35">
      <c r="A1844" s="2">
        <v>10958</v>
      </c>
      <c r="B1844" s="11">
        <v>72</v>
      </c>
      <c r="C1844" s="5">
        <v>34.799999999999997</v>
      </c>
      <c r="D1844" s="8">
        <v>5</v>
      </c>
      <c r="E1844" s="2" t="str">
        <f>_xlfn.XLOOKUP(B1844,products[productID],products[productName],"Not available",0)</f>
        <v>Mozzarella di Giovanni</v>
      </c>
      <c r="F1844">
        <f>_xlfn.XLOOKUP(B1844,products[productID],products[categoryID],"Not found",0)</f>
        <v>4</v>
      </c>
      <c r="G1844" t="str">
        <f>_xlfn.XLOOKUP(F1844,categories[categoryID],categories[categoryName],"not found",0)</f>
        <v>Dairy Products</v>
      </c>
      <c r="H1844" s="4">
        <f>Table8[[#This Row],[Unit_price]]*Table8[[#This Row],[Quantity_sold]]</f>
        <v>174</v>
      </c>
      <c r="I1844" t="str">
        <f>_xlfn.XLOOKUP(Table8[[#This Row],[orderId]],orders[orderID],orders[customerID],"not seen",0)</f>
        <v>OCEAN</v>
      </c>
      <c r="J1844">
        <f>_xlfn.XLOOKUP(Table8[[#This Row],[orderId]],orders[orderID],orders[employeeID],"not found",0)</f>
        <v>7</v>
      </c>
      <c r="K1844" t="str">
        <f>_xlfn.XLOOKUP(Table8[[#This Row],[Employee_id]],employees[employeeID],employees[employeeName],"Not found",0)</f>
        <v>Robert King</v>
      </c>
      <c r="L1844" s="1">
        <f>_xlfn.XLOOKUP(Table8[[#This Row],[orderId]],orders[orderID],orders[orderDate],"not found",0)</f>
        <v>42081</v>
      </c>
      <c r="M1844" s="1">
        <f>VLOOKUP(Table8[[#This Row],[orderId]],orders[],6,0)</f>
        <v>42090</v>
      </c>
      <c r="N1844">
        <f>Table8[[#This Row],[Shipped date]]-Table8[[#This Row],[order_date]]</f>
        <v>9</v>
      </c>
    </row>
    <row r="1845" spans="1:14" x14ac:dyDescent="0.35">
      <c r="A1845" s="3">
        <v>10959</v>
      </c>
      <c r="B1845" s="12">
        <v>75</v>
      </c>
      <c r="C1845" s="6">
        <v>7.75</v>
      </c>
      <c r="D1845" s="9">
        <v>20</v>
      </c>
      <c r="E1845" s="2" t="str">
        <f>_xlfn.XLOOKUP(B1845,products[productID],products[productName],"Not available",0)</f>
        <v>Rhönbräu Klosterbier</v>
      </c>
      <c r="F1845">
        <f>_xlfn.XLOOKUP(B1845,products[productID],products[categoryID],"Not found",0)</f>
        <v>1</v>
      </c>
      <c r="G1845" t="str">
        <f>_xlfn.XLOOKUP(F1845,categories[categoryID],categories[categoryName],"not found",0)</f>
        <v>Beverages</v>
      </c>
      <c r="H1845" s="4">
        <f>Table8[[#This Row],[Unit_price]]*Table8[[#This Row],[Quantity_sold]]</f>
        <v>155</v>
      </c>
      <c r="I1845" t="str">
        <f>_xlfn.XLOOKUP(Table8[[#This Row],[orderId]],orders[orderID],orders[customerID],"not seen",0)</f>
        <v>GOURL</v>
      </c>
      <c r="J1845">
        <f>_xlfn.XLOOKUP(Table8[[#This Row],[orderId]],orders[orderID],orders[employeeID],"not found",0)</f>
        <v>6</v>
      </c>
      <c r="K1845" t="str">
        <f>_xlfn.XLOOKUP(Table8[[#This Row],[Employee_id]],employees[employeeID],employees[employeeName],"Not found",0)</f>
        <v>Michael Suyama</v>
      </c>
      <c r="L1845" s="1">
        <f>_xlfn.XLOOKUP(Table8[[#This Row],[orderId]],orders[orderID],orders[orderDate],"not found",0)</f>
        <v>42081</v>
      </c>
      <c r="M1845" s="1">
        <f>VLOOKUP(Table8[[#This Row],[orderId]],orders[],6,0)</f>
        <v>42086</v>
      </c>
      <c r="N1845">
        <f>Table8[[#This Row],[Shipped date]]-Table8[[#This Row],[order_date]]</f>
        <v>5</v>
      </c>
    </row>
    <row r="1846" spans="1:14" x14ac:dyDescent="0.35">
      <c r="A1846" s="2">
        <v>10960</v>
      </c>
      <c r="B1846" s="11">
        <v>24</v>
      </c>
      <c r="C1846" s="5">
        <v>4.5</v>
      </c>
      <c r="D1846" s="8">
        <v>10</v>
      </c>
      <c r="E1846" s="2" t="str">
        <f>_xlfn.XLOOKUP(B1846,products[productID],products[productName],"Not available",0)</f>
        <v>Guarana Fantastica</v>
      </c>
      <c r="F1846">
        <f>_xlfn.XLOOKUP(B1846,products[productID],products[categoryID],"Not found",0)</f>
        <v>1</v>
      </c>
      <c r="G1846" t="str">
        <f>_xlfn.XLOOKUP(F1846,categories[categoryID],categories[categoryName],"not found",0)</f>
        <v>Beverages</v>
      </c>
      <c r="H1846" s="4">
        <f>Table8[[#This Row],[Unit_price]]*Table8[[#This Row],[Quantity_sold]]</f>
        <v>45</v>
      </c>
      <c r="I1846" t="str">
        <f>_xlfn.XLOOKUP(Table8[[#This Row],[orderId]],orders[orderID],orders[customerID],"not seen",0)</f>
        <v>HILAA</v>
      </c>
      <c r="J1846">
        <f>_xlfn.XLOOKUP(Table8[[#This Row],[orderId]],orders[orderID],orders[employeeID],"not found",0)</f>
        <v>3</v>
      </c>
      <c r="K1846" t="str">
        <f>_xlfn.XLOOKUP(Table8[[#This Row],[Employee_id]],employees[employeeID],employees[employeeName],"Not found",0)</f>
        <v>Janet Leverling</v>
      </c>
      <c r="L1846" s="1">
        <f>_xlfn.XLOOKUP(Table8[[#This Row],[orderId]],orders[orderID],orders[orderDate],"not found",0)</f>
        <v>42082</v>
      </c>
      <c r="M1846" s="1">
        <f>VLOOKUP(Table8[[#This Row],[orderId]],orders[],6,0)</f>
        <v>42102</v>
      </c>
      <c r="N1846">
        <f>Table8[[#This Row],[Shipped date]]-Table8[[#This Row],[order_date]]</f>
        <v>20</v>
      </c>
    </row>
    <row r="1847" spans="1:14" x14ac:dyDescent="0.35">
      <c r="A1847" s="3">
        <v>10960</v>
      </c>
      <c r="B1847" s="12">
        <v>41</v>
      </c>
      <c r="C1847" s="6">
        <v>9.65</v>
      </c>
      <c r="D1847" s="9">
        <v>24</v>
      </c>
      <c r="E1847" s="2" t="str">
        <f>_xlfn.XLOOKUP(B1847,products[productID],products[productName],"Not available",0)</f>
        <v>Jack's New England Clam Chowder</v>
      </c>
      <c r="F1847">
        <f>_xlfn.XLOOKUP(B1847,products[productID],products[categoryID],"Not found",0)</f>
        <v>8</v>
      </c>
      <c r="G1847" t="str">
        <f>_xlfn.XLOOKUP(F1847,categories[categoryID],categories[categoryName],"not found",0)</f>
        <v>Seafood</v>
      </c>
      <c r="H1847" s="4">
        <f>Table8[[#This Row],[Unit_price]]*Table8[[#This Row],[Quantity_sold]]</f>
        <v>231.60000000000002</v>
      </c>
      <c r="I1847" t="str">
        <f>_xlfn.XLOOKUP(Table8[[#This Row],[orderId]],orders[orderID],orders[customerID],"not seen",0)</f>
        <v>HILAA</v>
      </c>
      <c r="J1847">
        <f>_xlfn.XLOOKUP(Table8[[#This Row],[orderId]],orders[orderID],orders[employeeID],"not found",0)</f>
        <v>3</v>
      </c>
      <c r="K1847" t="str">
        <f>_xlfn.XLOOKUP(Table8[[#This Row],[Employee_id]],employees[employeeID],employees[employeeName],"Not found",0)</f>
        <v>Janet Leverling</v>
      </c>
      <c r="L1847" s="1">
        <f>_xlfn.XLOOKUP(Table8[[#This Row],[orderId]],orders[orderID],orders[orderDate],"not found",0)</f>
        <v>42082</v>
      </c>
      <c r="M1847" s="1">
        <f>VLOOKUP(Table8[[#This Row],[orderId]],orders[],6,0)</f>
        <v>42102</v>
      </c>
      <c r="N1847">
        <f>Table8[[#This Row],[Shipped date]]-Table8[[#This Row],[order_date]]</f>
        <v>20</v>
      </c>
    </row>
    <row r="1848" spans="1:14" x14ac:dyDescent="0.35">
      <c r="A1848" s="2">
        <v>10961</v>
      </c>
      <c r="B1848" s="11">
        <v>52</v>
      </c>
      <c r="C1848" s="5">
        <v>7</v>
      </c>
      <c r="D1848" s="8">
        <v>6</v>
      </c>
      <c r="E1848" s="2" t="str">
        <f>_xlfn.XLOOKUP(B1848,products[productID],products[productName],"Not available",0)</f>
        <v>Filo Mix</v>
      </c>
      <c r="F1848">
        <f>_xlfn.XLOOKUP(B1848,products[productID],products[categoryID],"Not found",0)</f>
        <v>5</v>
      </c>
      <c r="G1848" t="str">
        <f>_xlfn.XLOOKUP(F1848,categories[categoryID],categories[categoryName],"not found",0)</f>
        <v>Grains &amp; Cereals</v>
      </c>
      <c r="H1848" s="4">
        <f>Table8[[#This Row],[Unit_price]]*Table8[[#This Row],[Quantity_sold]]</f>
        <v>42</v>
      </c>
      <c r="I1848" t="str">
        <f>_xlfn.XLOOKUP(Table8[[#This Row],[orderId]],orders[orderID],orders[customerID],"not seen",0)</f>
        <v>QUEEN</v>
      </c>
      <c r="J1848">
        <f>_xlfn.XLOOKUP(Table8[[#This Row],[orderId]],orders[orderID],orders[employeeID],"not found",0)</f>
        <v>8</v>
      </c>
      <c r="K1848" t="str">
        <f>_xlfn.XLOOKUP(Table8[[#This Row],[Employee_id]],employees[employeeID],employees[employeeName],"Not found",0)</f>
        <v>Laura Callahan</v>
      </c>
      <c r="L1848" s="1">
        <f>_xlfn.XLOOKUP(Table8[[#This Row],[orderId]],orders[orderID],orders[orderDate],"not found",0)</f>
        <v>42082</v>
      </c>
      <c r="M1848" s="1">
        <f>VLOOKUP(Table8[[#This Row],[orderId]],orders[],6,0)</f>
        <v>42093</v>
      </c>
      <c r="N1848">
        <f>Table8[[#This Row],[Shipped date]]-Table8[[#This Row],[order_date]]</f>
        <v>11</v>
      </c>
    </row>
    <row r="1849" spans="1:14" x14ac:dyDescent="0.35">
      <c r="A1849" s="3">
        <v>10961</v>
      </c>
      <c r="B1849" s="12">
        <v>76</v>
      </c>
      <c r="C1849" s="6">
        <v>18</v>
      </c>
      <c r="D1849" s="9">
        <v>60</v>
      </c>
      <c r="E1849" s="2" t="str">
        <f>_xlfn.XLOOKUP(B1849,products[productID],products[productName],"Not available",0)</f>
        <v>Lakkaliköri</v>
      </c>
      <c r="F1849">
        <f>_xlfn.XLOOKUP(B1849,products[productID],products[categoryID],"Not found",0)</f>
        <v>1</v>
      </c>
      <c r="G1849" t="str">
        <f>_xlfn.XLOOKUP(F1849,categories[categoryID],categories[categoryName],"not found",0)</f>
        <v>Beverages</v>
      </c>
      <c r="H1849" s="4">
        <f>Table8[[#This Row],[Unit_price]]*Table8[[#This Row],[Quantity_sold]]</f>
        <v>1080</v>
      </c>
      <c r="I1849" t="str">
        <f>_xlfn.XLOOKUP(Table8[[#This Row],[orderId]],orders[orderID],orders[customerID],"not seen",0)</f>
        <v>QUEEN</v>
      </c>
      <c r="J1849">
        <f>_xlfn.XLOOKUP(Table8[[#This Row],[orderId]],orders[orderID],orders[employeeID],"not found",0)</f>
        <v>8</v>
      </c>
      <c r="K1849" t="str">
        <f>_xlfn.XLOOKUP(Table8[[#This Row],[Employee_id]],employees[employeeID],employees[employeeName],"Not found",0)</f>
        <v>Laura Callahan</v>
      </c>
      <c r="L1849" s="1">
        <f>_xlfn.XLOOKUP(Table8[[#This Row],[orderId]],orders[orderID],orders[orderDate],"not found",0)</f>
        <v>42082</v>
      </c>
      <c r="M1849" s="1">
        <f>VLOOKUP(Table8[[#This Row],[orderId]],orders[],6,0)</f>
        <v>42093</v>
      </c>
      <c r="N1849">
        <f>Table8[[#This Row],[Shipped date]]-Table8[[#This Row],[order_date]]</f>
        <v>11</v>
      </c>
    </row>
    <row r="1850" spans="1:14" x14ac:dyDescent="0.35">
      <c r="A1850" s="2">
        <v>10962</v>
      </c>
      <c r="B1850" s="11">
        <v>7</v>
      </c>
      <c r="C1850" s="5">
        <v>30</v>
      </c>
      <c r="D1850" s="8">
        <v>45</v>
      </c>
      <c r="E1850" s="2" t="str">
        <f>_xlfn.XLOOKUP(B1850,products[productID],products[productName],"Not available",0)</f>
        <v>Uncle Bob's Organic Dried Pears</v>
      </c>
      <c r="F1850">
        <f>_xlfn.XLOOKUP(B1850,products[productID],products[categoryID],"Not found",0)</f>
        <v>7</v>
      </c>
      <c r="G1850" t="str">
        <f>_xlfn.XLOOKUP(F1850,categories[categoryID],categories[categoryName],"not found",0)</f>
        <v>Produce</v>
      </c>
      <c r="H1850" s="4">
        <f>Table8[[#This Row],[Unit_price]]*Table8[[#This Row],[Quantity_sold]]</f>
        <v>1350</v>
      </c>
      <c r="I1850" t="str">
        <f>_xlfn.XLOOKUP(Table8[[#This Row],[orderId]],orders[orderID],orders[customerID],"not seen",0)</f>
        <v>QUICK</v>
      </c>
      <c r="J1850">
        <f>_xlfn.XLOOKUP(Table8[[#This Row],[orderId]],orders[orderID],orders[employeeID],"not found",0)</f>
        <v>8</v>
      </c>
      <c r="K1850" t="str">
        <f>_xlfn.XLOOKUP(Table8[[#This Row],[Employee_id]],employees[employeeID],employees[employeeName],"Not found",0)</f>
        <v>Laura Callahan</v>
      </c>
      <c r="L1850" s="1">
        <f>_xlfn.XLOOKUP(Table8[[#This Row],[orderId]],orders[orderID],orders[orderDate],"not found",0)</f>
        <v>42082</v>
      </c>
      <c r="M1850" s="1">
        <f>VLOOKUP(Table8[[#This Row],[orderId]],orders[],6,0)</f>
        <v>42086</v>
      </c>
      <c r="N1850">
        <f>Table8[[#This Row],[Shipped date]]-Table8[[#This Row],[order_date]]</f>
        <v>4</v>
      </c>
    </row>
    <row r="1851" spans="1:14" x14ac:dyDescent="0.35">
      <c r="A1851" s="3">
        <v>10962</v>
      </c>
      <c r="B1851" s="12">
        <v>13</v>
      </c>
      <c r="C1851" s="6">
        <v>6</v>
      </c>
      <c r="D1851" s="9">
        <v>77</v>
      </c>
      <c r="E1851" s="2" t="str">
        <f>_xlfn.XLOOKUP(B1851,products[productID],products[productName],"Not available",0)</f>
        <v>Konbu</v>
      </c>
      <c r="F1851">
        <f>_xlfn.XLOOKUP(B1851,products[productID],products[categoryID],"Not found",0)</f>
        <v>8</v>
      </c>
      <c r="G1851" t="str">
        <f>_xlfn.XLOOKUP(F1851,categories[categoryID],categories[categoryName],"not found",0)</f>
        <v>Seafood</v>
      </c>
      <c r="H1851" s="4">
        <f>Table8[[#This Row],[Unit_price]]*Table8[[#This Row],[Quantity_sold]]</f>
        <v>462</v>
      </c>
      <c r="I1851" t="str">
        <f>_xlfn.XLOOKUP(Table8[[#This Row],[orderId]],orders[orderID],orders[customerID],"not seen",0)</f>
        <v>QUICK</v>
      </c>
      <c r="J1851">
        <f>_xlfn.XLOOKUP(Table8[[#This Row],[orderId]],orders[orderID],orders[employeeID],"not found",0)</f>
        <v>8</v>
      </c>
      <c r="K1851" t="str">
        <f>_xlfn.XLOOKUP(Table8[[#This Row],[Employee_id]],employees[employeeID],employees[employeeName],"Not found",0)</f>
        <v>Laura Callahan</v>
      </c>
      <c r="L1851" s="1">
        <f>_xlfn.XLOOKUP(Table8[[#This Row],[orderId]],orders[orderID],orders[orderDate],"not found",0)</f>
        <v>42082</v>
      </c>
      <c r="M1851" s="1">
        <f>VLOOKUP(Table8[[#This Row],[orderId]],orders[],6,0)</f>
        <v>42086</v>
      </c>
      <c r="N1851">
        <f>Table8[[#This Row],[Shipped date]]-Table8[[#This Row],[order_date]]</f>
        <v>4</v>
      </c>
    </row>
    <row r="1852" spans="1:14" x14ac:dyDescent="0.35">
      <c r="A1852" s="2">
        <v>10962</v>
      </c>
      <c r="B1852" s="11">
        <v>53</v>
      </c>
      <c r="C1852" s="5">
        <v>32.799999999999997</v>
      </c>
      <c r="D1852" s="8">
        <v>20</v>
      </c>
      <c r="E1852" s="2" t="str">
        <f>_xlfn.XLOOKUP(B1852,products[productID],products[productName],"Not available",0)</f>
        <v>Perth Pasties</v>
      </c>
      <c r="F1852">
        <f>_xlfn.XLOOKUP(B1852,products[productID],products[categoryID],"Not found",0)</f>
        <v>6</v>
      </c>
      <c r="G1852" t="str">
        <f>_xlfn.XLOOKUP(F1852,categories[categoryID],categories[categoryName],"not found",0)</f>
        <v>Meat &amp; Poultry</v>
      </c>
      <c r="H1852" s="4">
        <f>Table8[[#This Row],[Unit_price]]*Table8[[#This Row],[Quantity_sold]]</f>
        <v>656</v>
      </c>
      <c r="I1852" t="str">
        <f>_xlfn.XLOOKUP(Table8[[#This Row],[orderId]],orders[orderID],orders[customerID],"not seen",0)</f>
        <v>QUICK</v>
      </c>
      <c r="J1852">
        <f>_xlfn.XLOOKUP(Table8[[#This Row],[orderId]],orders[orderID],orders[employeeID],"not found",0)</f>
        <v>8</v>
      </c>
      <c r="K1852" t="str">
        <f>_xlfn.XLOOKUP(Table8[[#This Row],[Employee_id]],employees[employeeID],employees[employeeName],"Not found",0)</f>
        <v>Laura Callahan</v>
      </c>
      <c r="L1852" s="1">
        <f>_xlfn.XLOOKUP(Table8[[#This Row],[orderId]],orders[orderID],orders[orderDate],"not found",0)</f>
        <v>42082</v>
      </c>
      <c r="M1852" s="1">
        <f>VLOOKUP(Table8[[#This Row],[orderId]],orders[],6,0)</f>
        <v>42086</v>
      </c>
      <c r="N1852">
        <f>Table8[[#This Row],[Shipped date]]-Table8[[#This Row],[order_date]]</f>
        <v>4</v>
      </c>
    </row>
    <row r="1853" spans="1:14" x14ac:dyDescent="0.35">
      <c r="A1853" s="3">
        <v>10962</v>
      </c>
      <c r="B1853" s="12">
        <v>69</v>
      </c>
      <c r="C1853" s="6">
        <v>36</v>
      </c>
      <c r="D1853" s="9">
        <v>9</v>
      </c>
      <c r="E1853" s="2" t="str">
        <f>_xlfn.XLOOKUP(B1853,products[productID],products[productName],"Not available",0)</f>
        <v>Gudbrandsdalsost</v>
      </c>
      <c r="F1853">
        <f>_xlfn.XLOOKUP(B1853,products[productID],products[categoryID],"Not found",0)</f>
        <v>4</v>
      </c>
      <c r="G1853" t="str">
        <f>_xlfn.XLOOKUP(F1853,categories[categoryID],categories[categoryName],"not found",0)</f>
        <v>Dairy Products</v>
      </c>
      <c r="H1853" s="4">
        <f>Table8[[#This Row],[Unit_price]]*Table8[[#This Row],[Quantity_sold]]</f>
        <v>324</v>
      </c>
      <c r="I1853" t="str">
        <f>_xlfn.XLOOKUP(Table8[[#This Row],[orderId]],orders[orderID],orders[customerID],"not seen",0)</f>
        <v>QUICK</v>
      </c>
      <c r="J1853">
        <f>_xlfn.XLOOKUP(Table8[[#This Row],[orderId]],orders[orderID],orders[employeeID],"not found",0)</f>
        <v>8</v>
      </c>
      <c r="K1853" t="str">
        <f>_xlfn.XLOOKUP(Table8[[#This Row],[Employee_id]],employees[employeeID],employees[employeeName],"Not found",0)</f>
        <v>Laura Callahan</v>
      </c>
      <c r="L1853" s="1">
        <f>_xlfn.XLOOKUP(Table8[[#This Row],[orderId]],orders[orderID],orders[orderDate],"not found",0)</f>
        <v>42082</v>
      </c>
      <c r="M1853" s="1">
        <f>VLOOKUP(Table8[[#This Row],[orderId]],orders[],6,0)</f>
        <v>42086</v>
      </c>
      <c r="N1853">
        <f>Table8[[#This Row],[Shipped date]]-Table8[[#This Row],[order_date]]</f>
        <v>4</v>
      </c>
    </row>
    <row r="1854" spans="1:14" x14ac:dyDescent="0.35">
      <c r="A1854" s="2">
        <v>10962</v>
      </c>
      <c r="B1854" s="11">
        <v>76</v>
      </c>
      <c r="C1854" s="5">
        <v>18</v>
      </c>
      <c r="D1854" s="8">
        <v>44</v>
      </c>
      <c r="E1854" s="2" t="str">
        <f>_xlfn.XLOOKUP(B1854,products[productID],products[productName],"Not available",0)</f>
        <v>Lakkaliköri</v>
      </c>
      <c r="F1854">
        <f>_xlfn.XLOOKUP(B1854,products[productID],products[categoryID],"Not found",0)</f>
        <v>1</v>
      </c>
      <c r="G1854" t="str">
        <f>_xlfn.XLOOKUP(F1854,categories[categoryID],categories[categoryName],"not found",0)</f>
        <v>Beverages</v>
      </c>
      <c r="H1854" s="4">
        <f>Table8[[#This Row],[Unit_price]]*Table8[[#This Row],[Quantity_sold]]</f>
        <v>792</v>
      </c>
      <c r="I1854" t="str">
        <f>_xlfn.XLOOKUP(Table8[[#This Row],[orderId]],orders[orderID],orders[customerID],"not seen",0)</f>
        <v>QUICK</v>
      </c>
      <c r="J1854">
        <f>_xlfn.XLOOKUP(Table8[[#This Row],[orderId]],orders[orderID],orders[employeeID],"not found",0)</f>
        <v>8</v>
      </c>
      <c r="K1854" t="str">
        <f>_xlfn.XLOOKUP(Table8[[#This Row],[Employee_id]],employees[employeeID],employees[employeeName],"Not found",0)</f>
        <v>Laura Callahan</v>
      </c>
      <c r="L1854" s="1">
        <f>_xlfn.XLOOKUP(Table8[[#This Row],[orderId]],orders[orderID],orders[orderDate],"not found",0)</f>
        <v>42082</v>
      </c>
      <c r="M1854" s="1">
        <f>VLOOKUP(Table8[[#This Row],[orderId]],orders[],6,0)</f>
        <v>42086</v>
      </c>
      <c r="N1854">
        <f>Table8[[#This Row],[Shipped date]]-Table8[[#This Row],[order_date]]</f>
        <v>4</v>
      </c>
    </row>
    <row r="1855" spans="1:14" x14ac:dyDescent="0.35">
      <c r="A1855" s="3">
        <v>10963</v>
      </c>
      <c r="B1855" s="12">
        <v>60</v>
      </c>
      <c r="C1855" s="6">
        <v>34</v>
      </c>
      <c r="D1855" s="9">
        <v>2</v>
      </c>
      <c r="E1855" s="2" t="str">
        <f>_xlfn.XLOOKUP(B1855,products[productID],products[productName],"Not available",0)</f>
        <v>Camembert Pierrot</v>
      </c>
      <c r="F1855">
        <f>_xlfn.XLOOKUP(B1855,products[productID],products[categoryID],"Not found",0)</f>
        <v>4</v>
      </c>
      <c r="G1855" t="str">
        <f>_xlfn.XLOOKUP(F1855,categories[categoryID],categories[categoryName],"not found",0)</f>
        <v>Dairy Products</v>
      </c>
      <c r="H1855" s="4">
        <f>Table8[[#This Row],[Unit_price]]*Table8[[#This Row],[Quantity_sold]]</f>
        <v>68</v>
      </c>
      <c r="I1855" t="str">
        <f>_xlfn.XLOOKUP(Table8[[#This Row],[orderId]],orders[orderID],orders[customerID],"not seen",0)</f>
        <v>FURIB</v>
      </c>
      <c r="J1855">
        <f>_xlfn.XLOOKUP(Table8[[#This Row],[orderId]],orders[orderID],orders[employeeID],"not found",0)</f>
        <v>9</v>
      </c>
      <c r="K1855" t="str">
        <f>_xlfn.XLOOKUP(Table8[[#This Row],[Employee_id]],employees[employeeID],employees[employeeName],"Not found",0)</f>
        <v>Anne Dodsworth</v>
      </c>
      <c r="L1855" s="1">
        <f>_xlfn.XLOOKUP(Table8[[#This Row],[orderId]],orders[orderID],orders[orderDate],"not found",0)</f>
        <v>42082</v>
      </c>
      <c r="M1855" s="1">
        <f>VLOOKUP(Table8[[#This Row],[orderId]],orders[],6,0)</f>
        <v>42089</v>
      </c>
      <c r="N1855">
        <f>Table8[[#This Row],[Shipped date]]-Table8[[#This Row],[order_date]]</f>
        <v>7</v>
      </c>
    </row>
    <row r="1856" spans="1:14" x14ac:dyDescent="0.35">
      <c r="A1856" s="2">
        <v>10964</v>
      </c>
      <c r="B1856" s="11">
        <v>18</v>
      </c>
      <c r="C1856" s="5">
        <v>62.5</v>
      </c>
      <c r="D1856" s="8">
        <v>6</v>
      </c>
      <c r="E1856" s="2" t="str">
        <f>_xlfn.XLOOKUP(B1856,products[productID],products[productName],"Not available",0)</f>
        <v>Carnarvon Tigers</v>
      </c>
      <c r="F1856">
        <f>_xlfn.XLOOKUP(B1856,products[productID],products[categoryID],"Not found",0)</f>
        <v>8</v>
      </c>
      <c r="G1856" t="str">
        <f>_xlfn.XLOOKUP(F1856,categories[categoryID],categories[categoryName],"not found",0)</f>
        <v>Seafood</v>
      </c>
      <c r="H1856" s="4">
        <f>Table8[[#This Row],[Unit_price]]*Table8[[#This Row],[Quantity_sold]]</f>
        <v>375</v>
      </c>
      <c r="I1856" t="str">
        <f>_xlfn.XLOOKUP(Table8[[#This Row],[orderId]],orders[orderID],orders[customerID],"not seen",0)</f>
        <v>SPECD</v>
      </c>
      <c r="J1856">
        <f>_xlfn.XLOOKUP(Table8[[#This Row],[orderId]],orders[orderID],orders[employeeID],"not found",0)</f>
        <v>3</v>
      </c>
      <c r="K1856" t="str">
        <f>_xlfn.XLOOKUP(Table8[[#This Row],[Employee_id]],employees[employeeID],employees[employeeName],"Not found",0)</f>
        <v>Janet Leverling</v>
      </c>
      <c r="L1856" s="1">
        <f>_xlfn.XLOOKUP(Table8[[#This Row],[orderId]],orders[orderID],orders[orderDate],"not found",0)</f>
        <v>42083</v>
      </c>
      <c r="M1856" s="1">
        <f>VLOOKUP(Table8[[#This Row],[orderId]],orders[],6,0)</f>
        <v>42087</v>
      </c>
      <c r="N1856">
        <f>Table8[[#This Row],[Shipped date]]-Table8[[#This Row],[order_date]]</f>
        <v>4</v>
      </c>
    </row>
    <row r="1857" spans="1:14" x14ac:dyDescent="0.35">
      <c r="A1857" s="3">
        <v>10964</v>
      </c>
      <c r="B1857" s="12">
        <v>38</v>
      </c>
      <c r="C1857" s="6">
        <v>263.5</v>
      </c>
      <c r="D1857" s="9">
        <v>5</v>
      </c>
      <c r="E1857" s="2" t="str">
        <f>_xlfn.XLOOKUP(B1857,products[productID],products[productName],"Not available",0)</f>
        <v>Côte de Blaye</v>
      </c>
      <c r="F1857">
        <f>_xlfn.XLOOKUP(B1857,products[productID],products[categoryID],"Not found",0)</f>
        <v>1</v>
      </c>
      <c r="G1857" t="str">
        <f>_xlfn.XLOOKUP(F1857,categories[categoryID],categories[categoryName],"not found",0)</f>
        <v>Beverages</v>
      </c>
      <c r="H1857" s="4">
        <f>Table8[[#This Row],[Unit_price]]*Table8[[#This Row],[Quantity_sold]]</f>
        <v>1317.5</v>
      </c>
      <c r="I1857" t="str">
        <f>_xlfn.XLOOKUP(Table8[[#This Row],[orderId]],orders[orderID],orders[customerID],"not seen",0)</f>
        <v>SPECD</v>
      </c>
      <c r="J1857">
        <f>_xlfn.XLOOKUP(Table8[[#This Row],[orderId]],orders[orderID],orders[employeeID],"not found",0)</f>
        <v>3</v>
      </c>
      <c r="K1857" t="str">
        <f>_xlfn.XLOOKUP(Table8[[#This Row],[Employee_id]],employees[employeeID],employees[employeeName],"Not found",0)</f>
        <v>Janet Leverling</v>
      </c>
      <c r="L1857" s="1">
        <f>_xlfn.XLOOKUP(Table8[[#This Row],[orderId]],orders[orderID],orders[orderDate],"not found",0)</f>
        <v>42083</v>
      </c>
      <c r="M1857" s="1">
        <f>VLOOKUP(Table8[[#This Row],[orderId]],orders[],6,0)</f>
        <v>42087</v>
      </c>
      <c r="N1857">
        <f>Table8[[#This Row],[Shipped date]]-Table8[[#This Row],[order_date]]</f>
        <v>4</v>
      </c>
    </row>
    <row r="1858" spans="1:14" x14ac:dyDescent="0.35">
      <c r="A1858" s="2">
        <v>10964</v>
      </c>
      <c r="B1858" s="11">
        <v>69</v>
      </c>
      <c r="C1858" s="5">
        <v>36</v>
      </c>
      <c r="D1858" s="8">
        <v>10</v>
      </c>
      <c r="E1858" s="2" t="str">
        <f>_xlfn.XLOOKUP(B1858,products[productID],products[productName],"Not available",0)</f>
        <v>Gudbrandsdalsost</v>
      </c>
      <c r="F1858">
        <f>_xlfn.XLOOKUP(B1858,products[productID],products[categoryID],"Not found",0)</f>
        <v>4</v>
      </c>
      <c r="G1858" t="str">
        <f>_xlfn.XLOOKUP(F1858,categories[categoryID],categories[categoryName],"not found",0)</f>
        <v>Dairy Products</v>
      </c>
      <c r="H1858" s="4">
        <f>Table8[[#This Row],[Unit_price]]*Table8[[#This Row],[Quantity_sold]]</f>
        <v>360</v>
      </c>
      <c r="I1858" t="str">
        <f>_xlfn.XLOOKUP(Table8[[#This Row],[orderId]],orders[orderID],orders[customerID],"not seen",0)</f>
        <v>SPECD</v>
      </c>
      <c r="J1858">
        <f>_xlfn.XLOOKUP(Table8[[#This Row],[orderId]],orders[orderID],orders[employeeID],"not found",0)</f>
        <v>3</v>
      </c>
      <c r="K1858" t="str">
        <f>_xlfn.XLOOKUP(Table8[[#This Row],[Employee_id]],employees[employeeID],employees[employeeName],"Not found",0)</f>
        <v>Janet Leverling</v>
      </c>
      <c r="L1858" s="1">
        <f>_xlfn.XLOOKUP(Table8[[#This Row],[orderId]],orders[orderID],orders[orderDate],"not found",0)</f>
        <v>42083</v>
      </c>
      <c r="M1858" s="1">
        <f>VLOOKUP(Table8[[#This Row],[orderId]],orders[],6,0)</f>
        <v>42087</v>
      </c>
      <c r="N1858">
        <f>Table8[[#This Row],[Shipped date]]-Table8[[#This Row],[order_date]]</f>
        <v>4</v>
      </c>
    </row>
    <row r="1859" spans="1:14" x14ac:dyDescent="0.35">
      <c r="A1859" s="3">
        <v>10965</v>
      </c>
      <c r="B1859" s="12">
        <v>51</v>
      </c>
      <c r="C1859" s="6">
        <v>53</v>
      </c>
      <c r="D1859" s="9">
        <v>16</v>
      </c>
      <c r="E1859" s="2" t="str">
        <f>_xlfn.XLOOKUP(B1859,products[productID],products[productName],"Not available",0)</f>
        <v>Manjimup Dried Apples</v>
      </c>
      <c r="F1859">
        <f>_xlfn.XLOOKUP(B1859,products[productID],products[categoryID],"Not found",0)</f>
        <v>7</v>
      </c>
      <c r="G1859" t="str">
        <f>_xlfn.XLOOKUP(F1859,categories[categoryID],categories[categoryName],"not found",0)</f>
        <v>Produce</v>
      </c>
      <c r="H1859" s="4">
        <f>Table8[[#This Row],[Unit_price]]*Table8[[#This Row],[Quantity_sold]]</f>
        <v>848</v>
      </c>
      <c r="I1859" t="str">
        <f>_xlfn.XLOOKUP(Table8[[#This Row],[orderId]],orders[orderID],orders[customerID],"not seen",0)</f>
        <v>OLDWO</v>
      </c>
      <c r="J1859">
        <f>_xlfn.XLOOKUP(Table8[[#This Row],[orderId]],orders[orderID],orders[employeeID],"not found",0)</f>
        <v>6</v>
      </c>
      <c r="K1859" t="str">
        <f>_xlfn.XLOOKUP(Table8[[#This Row],[Employee_id]],employees[employeeID],employees[employeeName],"Not found",0)</f>
        <v>Michael Suyama</v>
      </c>
      <c r="L1859" s="1">
        <f>_xlfn.XLOOKUP(Table8[[#This Row],[orderId]],orders[orderID],orders[orderDate],"not found",0)</f>
        <v>42083</v>
      </c>
      <c r="M1859" s="1">
        <f>VLOOKUP(Table8[[#This Row],[orderId]],orders[],6,0)</f>
        <v>42093</v>
      </c>
      <c r="N1859">
        <f>Table8[[#This Row],[Shipped date]]-Table8[[#This Row],[order_date]]</f>
        <v>10</v>
      </c>
    </row>
    <row r="1860" spans="1:14" x14ac:dyDescent="0.35">
      <c r="A1860" s="2">
        <v>10966</v>
      </c>
      <c r="B1860" s="11">
        <v>37</v>
      </c>
      <c r="C1860" s="5">
        <v>26</v>
      </c>
      <c r="D1860" s="8">
        <v>8</v>
      </c>
      <c r="E1860" s="2" t="str">
        <f>_xlfn.XLOOKUP(B1860,products[productID],products[productName],"Not available",0)</f>
        <v>Gravad lax</v>
      </c>
      <c r="F1860">
        <f>_xlfn.XLOOKUP(B1860,products[productID],products[categoryID],"Not found",0)</f>
        <v>8</v>
      </c>
      <c r="G1860" t="str">
        <f>_xlfn.XLOOKUP(F1860,categories[categoryID],categories[categoryName],"not found",0)</f>
        <v>Seafood</v>
      </c>
      <c r="H1860" s="4">
        <f>Table8[[#This Row],[Unit_price]]*Table8[[#This Row],[Quantity_sold]]</f>
        <v>208</v>
      </c>
      <c r="I1860" t="str">
        <f>_xlfn.XLOOKUP(Table8[[#This Row],[orderId]],orders[orderID],orders[customerID],"not seen",0)</f>
        <v>CHOPS</v>
      </c>
      <c r="J1860">
        <f>_xlfn.XLOOKUP(Table8[[#This Row],[orderId]],orders[orderID],orders[employeeID],"not found",0)</f>
        <v>4</v>
      </c>
      <c r="K1860" t="str">
        <f>_xlfn.XLOOKUP(Table8[[#This Row],[Employee_id]],employees[employeeID],employees[employeeName],"Not found",0)</f>
        <v>Margaret Peacock</v>
      </c>
      <c r="L1860" s="1">
        <f>_xlfn.XLOOKUP(Table8[[#This Row],[orderId]],orders[orderID],orders[orderDate],"not found",0)</f>
        <v>42083</v>
      </c>
      <c r="M1860" s="1">
        <f>VLOOKUP(Table8[[#This Row],[orderId]],orders[],6,0)</f>
        <v>42102</v>
      </c>
      <c r="N1860">
        <f>Table8[[#This Row],[Shipped date]]-Table8[[#This Row],[order_date]]</f>
        <v>19</v>
      </c>
    </row>
    <row r="1861" spans="1:14" x14ac:dyDescent="0.35">
      <c r="A1861" s="3">
        <v>10966</v>
      </c>
      <c r="B1861" s="12">
        <v>56</v>
      </c>
      <c r="C1861" s="6">
        <v>38</v>
      </c>
      <c r="D1861" s="9">
        <v>12</v>
      </c>
      <c r="E1861" s="2" t="str">
        <f>_xlfn.XLOOKUP(B1861,products[productID],products[productName],"Not available",0)</f>
        <v>Gnocchi di nonna Alice</v>
      </c>
      <c r="F1861">
        <f>_xlfn.XLOOKUP(B1861,products[productID],products[categoryID],"Not found",0)</f>
        <v>5</v>
      </c>
      <c r="G1861" t="str">
        <f>_xlfn.XLOOKUP(F1861,categories[categoryID],categories[categoryName],"not found",0)</f>
        <v>Grains &amp; Cereals</v>
      </c>
      <c r="H1861" s="4">
        <f>Table8[[#This Row],[Unit_price]]*Table8[[#This Row],[Quantity_sold]]</f>
        <v>456</v>
      </c>
      <c r="I1861" t="str">
        <f>_xlfn.XLOOKUP(Table8[[#This Row],[orderId]],orders[orderID],orders[customerID],"not seen",0)</f>
        <v>CHOPS</v>
      </c>
      <c r="J1861">
        <f>_xlfn.XLOOKUP(Table8[[#This Row],[orderId]],orders[orderID],orders[employeeID],"not found",0)</f>
        <v>4</v>
      </c>
      <c r="K1861" t="str">
        <f>_xlfn.XLOOKUP(Table8[[#This Row],[Employee_id]],employees[employeeID],employees[employeeName],"Not found",0)</f>
        <v>Margaret Peacock</v>
      </c>
      <c r="L1861" s="1">
        <f>_xlfn.XLOOKUP(Table8[[#This Row],[orderId]],orders[orderID],orders[orderDate],"not found",0)</f>
        <v>42083</v>
      </c>
      <c r="M1861" s="1">
        <f>VLOOKUP(Table8[[#This Row],[orderId]],orders[],6,0)</f>
        <v>42102</v>
      </c>
      <c r="N1861">
        <f>Table8[[#This Row],[Shipped date]]-Table8[[#This Row],[order_date]]</f>
        <v>19</v>
      </c>
    </row>
    <row r="1862" spans="1:14" x14ac:dyDescent="0.35">
      <c r="A1862" s="2">
        <v>10966</v>
      </c>
      <c r="B1862" s="11">
        <v>62</v>
      </c>
      <c r="C1862" s="5">
        <v>49.3</v>
      </c>
      <c r="D1862" s="8">
        <v>12</v>
      </c>
      <c r="E1862" s="2" t="str">
        <f>_xlfn.XLOOKUP(B1862,products[productID],products[productName],"Not available",0)</f>
        <v>Tarte au sucre</v>
      </c>
      <c r="F1862">
        <f>_xlfn.XLOOKUP(B1862,products[productID],products[categoryID],"Not found",0)</f>
        <v>3</v>
      </c>
      <c r="G1862" t="str">
        <f>_xlfn.XLOOKUP(F1862,categories[categoryID],categories[categoryName],"not found",0)</f>
        <v>Confections</v>
      </c>
      <c r="H1862" s="4">
        <f>Table8[[#This Row],[Unit_price]]*Table8[[#This Row],[Quantity_sold]]</f>
        <v>591.59999999999991</v>
      </c>
      <c r="I1862" t="str">
        <f>_xlfn.XLOOKUP(Table8[[#This Row],[orderId]],orders[orderID],orders[customerID],"not seen",0)</f>
        <v>CHOPS</v>
      </c>
      <c r="J1862">
        <f>_xlfn.XLOOKUP(Table8[[#This Row],[orderId]],orders[orderID],orders[employeeID],"not found",0)</f>
        <v>4</v>
      </c>
      <c r="K1862" t="str">
        <f>_xlfn.XLOOKUP(Table8[[#This Row],[Employee_id]],employees[employeeID],employees[employeeName],"Not found",0)</f>
        <v>Margaret Peacock</v>
      </c>
      <c r="L1862" s="1">
        <f>_xlfn.XLOOKUP(Table8[[#This Row],[orderId]],orders[orderID],orders[orderDate],"not found",0)</f>
        <v>42083</v>
      </c>
      <c r="M1862" s="1">
        <f>VLOOKUP(Table8[[#This Row],[orderId]],orders[],6,0)</f>
        <v>42102</v>
      </c>
      <c r="N1862">
        <f>Table8[[#This Row],[Shipped date]]-Table8[[#This Row],[order_date]]</f>
        <v>19</v>
      </c>
    </row>
    <row r="1863" spans="1:14" x14ac:dyDescent="0.35">
      <c r="A1863" s="3">
        <v>10967</v>
      </c>
      <c r="B1863" s="12">
        <v>19</v>
      </c>
      <c r="C1863" s="6">
        <v>9.1999999999999993</v>
      </c>
      <c r="D1863" s="9">
        <v>12</v>
      </c>
      <c r="E1863" s="2" t="str">
        <f>_xlfn.XLOOKUP(B1863,products[productID],products[productName],"Not available",0)</f>
        <v>Teatime Chocolate Biscuits</v>
      </c>
      <c r="F1863">
        <f>_xlfn.XLOOKUP(B1863,products[productID],products[categoryID],"Not found",0)</f>
        <v>3</v>
      </c>
      <c r="G1863" t="str">
        <f>_xlfn.XLOOKUP(F1863,categories[categoryID],categories[categoryName],"not found",0)</f>
        <v>Confections</v>
      </c>
      <c r="H1863" s="4">
        <f>Table8[[#This Row],[Unit_price]]*Table8[[#This Row],[Quantity_sold]]</f>
        <v>110.39999999999999</v>
      </c>
      <c r="I1863" t="str">
        <f>_xlfn.XLOOKUP(Table8[[#This Row],[orderId]],orders[orderID],orders[customerID],"not seen",0)</f>
        <v>TOMSP</v>
      </c>
      <c r="J1863">
        <f>_xlfn.XLOOKUP(Table8[[#This Row],[orderId]],orders[orderID],orders[employeeID],"not found",0)</f>
        <v>2</v>
      </c>
      <c r="K1863" t="str">
        <f>_xlfn.XLOOKUP(Table8[[#This Row],[Employee_id]],employees[employeeID],employees[employeeName],"Not found",0)</f>
        <v>Andrew Fuller</v>
      </c>
      <c r="L1863" s="1">
        <f>_xlfn.XLOOKUP(Table8[[#This Row],[orderId]],orders[orderID],orders[orderDate],"not found",0)</f>
        <v>42086</v>
      </c>
      <c r="M1863" s="1">
        <f>VLOOKUP(Table8[[#This Row],[orderId]],orders[],6,0)</f>
        <v>42096</v>
      </c>
      <c r="N1863">
        <f>Table8[[#This Row],[Shipped date]]-Table8[[#This Row],[order_date]]</f>
        <v>10</v>
      </c>
    </row>
    <row r="1864" spans="1:14" x14ac:dyDescent="0.35">
      <c r="A1864" s="2">
        <v>10967</v>
      </c>
      <c r="B1864" s="11">
        <v>49</v>
      </c>
      <c r="C1864" s="5">
        <v>20</v>
      </c>
      <c r="D1864" s="8">
        <v>40</v>
      </c>
      <c r="E1864" s="2" t="str">
        <f>_xlfn.XLOOKUP(B1864,products[productID],products[productName],"Not available",0)</f>
        <v>Maxilaku</v>
      </c>
      <c r="F1864">
        <f>_xlfn.XLOOKUP(B1864,products[productID],products[categoryID],"Not found",0)</f>
        <v>3</v>
      </c>
      <c r="G1864" t="str">
        <f>_xlfn.XLOOKUP(F1864,categories[categoryID],categories[categoryName],"not found",0)</f>
        <v>Confections</v>
      </c>
      <c r="H1864" s="4">
        <f>Table8[[#This Row],[Unit_price]]*Table8[[#This Row],[Quantity_sold]]</f>
        <v>800</v>
      </c>
      <c r="I1864" t="str">
        <f>_xlfn.XLOOKUP(Table8[[#This Row],[orderId]],orders[orderID],orders[customerID],"not seen",0)</f>
        <v>TOMSP</v>
      </c>
      <c r="J1864">
        <f>_xlfn.XLOOKUP(Table8[[#This Row],[orderId]],orders[orderID],orders[employeeID],"not found",0)</f>
        <v>2</v>
      </c>
      <c r="K1864" t="str">
        <f>_xlfn.XLOOKUP(Table8[[#This Row],[Employee_id]],employees[employeeID],employees[employeeName],"Not found",0)</f>
        <v>Andrew Fuller</v>
      </c>
      <c r="L1864" s="1">
        <f>_xlfn.XLOOKUP(Table8[[#This Row],[orderId]],orders[orderID],orders[orderDate],"not found",0)</f>
        <v>42086</v>
      </c>
      <c r="M1864" s="1">
        <f>VLOOKUP(Table8[[#This Row],[orderId]],orders[],6,0)</f>
        <v>42096</v>
      </c>
      <c r="N1864">
        <f>Table8[[#This Row],[Shipped date]]-Table8[[#This Row],[order_date]]</f>
        <v>10</v>
      </c>
    </row>
    <row r="1865" spans="1:14" x14ac:dyDescent="0.35">
      <c r="A1865" s="3">
        <v>10968</v>
      </c>
      <c r="B1865" s="12">
        <v>12</v>
      </c>
      <c r="C1865" s="6">
        <v>38</v>
      </c>
      <c r="D1865" s="9">
        <v>30</v>
      </c>
      <c r="E1865" s="2" t="str">
        <f>_xlfn.XLOOKUP(B1865,products[productID],products[productName],"Not available",0)</f>
        <v>Queso Manchego La Pastora</v>
      </c>
      <c r="F1865">
        <f>_xlfn.XLOOKUP(B1865,products[productID],products[categoryID],"Not found",0)</f>
        <v>4</v>
      </c>
      <c r="G1865" t="str">
        <f>_xlfn.XLOOKUP(F1865,categories[categoryID],categories[categoryName],"not found",0)</f>
        <v>Dairy Products</v>
      </c>
      <c r="H1865" s="4">
        <f>Table8[[#This Row],[Unit_price]]*Table8[[#This Row],[Quantity_sold]]</f>
        <v>1140</v>
      </c>
      <c r="I1865" t="str">
        <f>_xlfn.XLOOKUP(Table8[[#This Row],[orderId]],orders[orderID],orders[customerID],"not seen",0)</f>
        <v>ERNSH</v>
      </c>
      <c r="J1865">
        <f>_xlfn.XLOOKUP(Table8[[#This Row],[orderId]],orders[orderID],orders[employeeID],"not found",0)</f>
        <v>1</v>
      </c>
      <c r="K1865" t="str">
        <f>_xlfn.XLOOKUP(Table8[[#This Row],[Employee_id]],employees[employeeID],employees[employeeName],"Not found",0)</f>
        <v>Nancy Davolio</v>
      </c>
      <c r="L1865" s="1">
        <f>_xlfn.XLOOKUP(Table8[[#This Row],[orderId]],orders[orderID],orders[orderDate],"not found",0)</f>
        <v>42086</v>
      </c>
      <c r="M1865" s="1">
        <f>VLOOKUP(Table8[[#This Row],[orderId]],orders[],6,0)</f>
        <v>42095</v>
      </c>
      <c r="N1865">
        <f>Table8[[#This Row],[Shipped date]]-Table8[[#This Row],[order_date]]</f>
        <v>9</v>
      </c>
    </row>
    <row r="1866" spans="1:14" x14ac:dyDescent="0.35">
      <c r="A1866" s="2">
        <v>10968</v>
      </c>
      <c r="B1866" s="11">
        <v>24</v>
      </c>
      <c r="C1866" s="5">
        <v>4.5</v>
      </c>
      <c r="D1866" s="8">
        <v>30</v>
      </c>
      <c r="E1866" s="2" t="str">
        <f>_xlfn.XLOOKUP(B1866,products[productID],products[productName],"Not available",0)</f>
        <v>Guarana Fantastica</v>
      </c>
      <c r="F1866">
        <f>_xlfn.XLOOKUP(B1866,products[productID],products[categoryID],"Not found",0)</f>
        <v>1</v>
      </c>
      <c r="G1866" t="str">
        <f>_xlfn.XLOOKUP(F1866,categories[categoryID],categories[categoryName],"not found",0)</f>
        <v>Beverages</v>
      </c>
      <c r="H1866" s="4">
        <f>Table8[[#This Row],[Unit_price]]*Table8[[#This Row],[Quantity_sold]]</f>
        <v>135</v>
      </c>
      <c r="I1866" t="str">
        <f>_xlfn.XLOOKUP(Table8[[#This Row],[orderId]],orders[orderID],orders[customerID],"not seen",0)</f>
        <v>ERNSH</v>
      </c>
      <c r="J1866">
        <f>_xlfn.XLOOKUP(Table8[[#This Row],[orderId]],orders[orderID],orders[employeeID],"not found",0)</f>
        <v>1</v>
      </c>
      <c r="K1866" t="str">
        <f>_xlfn.XLOOKUP(Table8[[#This Row],[Employee_id]],employees[employeeID],employees[employeeName],"Not found",0)</f>
        <v>Nancy Davolio</v>
      </c>
      <c r="L1866" s="1">
        <f>_xlfn.XLOOKUP(Table8[[#This Row],[orderId]],orders[orderID],orders[orderDate],"not found",0)</f>
        <v>42086</v>
      </c>
      <c r="M1866" s="1">
        <f>VLOOKUP(Table8[[#This Row],[orderId]],orders[],6,0)</f>
        <v>42095</v>
      </c>
      <c r="N1866">
        <f>Table8[[#This Row],[Shipped date]]-Table8[[#This Row],[order_date]]</f>
        <v>9</v>
      </c>
    </row>
    <row r="1867" spans="1:14" x14ac:dyDescent="0.35">
      <c r="A1867" s="3">
        <v>10968</v>
      </c>
      <c r="B1867" s="12">
        <v>64</v>
      </c>
      <c r="C1867" s="6">
        <v>33.25</v>
      </c>
      <c r="D1867" s="9">
        <v>4</v>
      </c>
      <c r="E1867" s="2" t="str">
        <f>_xlfn.XLOOKUP(B1867,products[productID],products[productName],"Not available",0)</f>
        <v>Wimmers gute Semmelknödel</v>
      </c>
      <c r="F1867">
        <f>_xlfn.XLOOKUP(B1867,products[productID],products[categoryID],"Not found",0)</f>
        <v>5</v>
      </c>
      <c r="G1867" t="str">
        <f>_xlfn.XLOOKUP(F1867,categories[categoryID],categories[categoryName],"not found",0)</f>
        <v>Grains &amp; Cereals</v>
      </c>
      <c r="H1867" s="4">
        <f>Table8[[#This Row],[Unit_price]]*Table8[[#This Row],[Quantity_sold]]</f>
        <v>133</v>
      </c>
      <c r="I1867" t="str">
        <f>_xlfn.XLOOKUP(Table8[[#This Row],[orderId]],orders[orderID],orders[customerID],"not seen",0)</f>
        <v>ERNSH</v>
      </c>
      <c r="J1867">
        <f>_xlfn.XLOOKUP(Table8[[#This Row],[orderId]],orders[orderID],orders[employeeID],"not found",0)</f>
        <v>1</v>
      </c>
      <c r="K1867" t="str">
        <f>_xlfn.XLOOKUP(Table8[[#This Row],[Employee_id]],employees[employeeID],employees[employeeName],"Not found",0)</f>
        <v>Nancy Davolio</v>
      </c>
      <c r="L1867" s="1">
        <f>_xlfn.XLOOKUP(Table8[[#This Row],[orderId]],orders[orderID],orders[orderDate],"not found",0)</f>
        <v>42086</v>
      </c>
      <c r="M1867" s="1">
        <f>VLOOKUP(Table8[[#This Row],[orderId]],orders[],6,0)</f>
        <v>42095</v>
      </c>
      <c r="N1867">
        <f>Table8[[#This Row],[Shipped date]]-Table8[[#This Row],[order_date]]</f>
        <v>9</v>
      </c>
    </row>
    <row r="1868" spans="1:14" x14ac:dyDescent="0.35">
      <c r="A1868" s="2">
        <v>10969</v>
      </c>
      <c r="B1868" s="11">
        <v>46</v>
      </c>
      <c r="C1868" s="5">
        <v>12</v>
      </c>
      <c r="D1868" s="8">
        <v>9</v>
      </c>
      <c r="E1868" s="2" t="str">
        <f>_xlfn.XLOOKUP(B1868,products[productID],products[productName],"Not available",0)</f>
        <v>Spegesild</v>
      </c>
      <c r="F1868">
        <f>_xlfn.XLOOKUP(B1868,products[productID],products[categoryID],"Not found",0)</f>
        <v>8</v>
      </c>
      <c r="G1868" t="str">
        <f>_xlfn.XLOOKUP(F1868,categories[categoryID],categories[categoryName],"not found",0)</f>
        <v>Seafood</v>
      </c>
      <c r="H1868" s="4">
        <f>Table8[[#This Row],[Unit_price]]*Table8[[#This Row],[Quantity_sold]]</f>
        <v>108</v>
      </c>
      <c r="I1868" t="str">
        <f>_xlfn.XLOOKUP(Table8[[#This Row],[orderId]],orders[orderID],orders[customerID],"not seen",0)</f>
        <v>COMMI</v>
      </c>
      <c r="J1868">
        <f>_xlfn.XLOOKUP(Table8[[#This Row],[orderId]],orders[orderID],orders[employeeID],"not found",0)</f>
        <v>1</v>
      </c>
      <c r="K1868" t="str">
        <f>_xlfn.XLOOKUP(Table8[[#This Row],[Employee_id]],employees[employeeID],employees[employeeName],"Not found",0)</f>
        <v>Nancy Davolio</v>
      </c>
      <c r="L1868" s="1">
        <f>_xlfn.XLOOKUP(Table8[[#This Row],[orderId]],orders[orderID],orders[orderDate],"not found",0)</f>
        <v>42086</v>
      </c>
      <c r="M1868" s="1">
        <f>VLOOKUP(Table8[[#This Row],[orderId]],orders[],6,0)</f>
        <v>42093</v>
      </c>
      <c r="N1868">
        <f>Table8[[#This Row],[Shipped date]]-Table8[[#This Row],[order_date]]</f>
        <v>7</v>
      </c>
    </row>
    <row r="1869" spans="1:14" x14ac:dyDescent="0.35">
      <c r="A1869" s="3">
        <v>10970</v>
      </c>
      <c r="B1869" s="12">
        <v>52</v>
      </c>
      <c r="C1869" s="6">
        <v>7</v>
      </c>
      <c r="D1869" s="9">
        <v>40</v>
      </c>
      <c r="E1869" s="2" t="str">
        <f>_xlfn.XLOOKUP(B1869,products[productID],products[productName],"Not available",0)</f>
        <v>Filo Mix</v>
      </c>
      <c r="F1869">
        <f>_xlfn.XLOOKUP(B1869,products[productID],products[categoryID],"Not found",0)</f>
        <v>5</v>
      </c>
      <c r="G1869" t="str">
        <f>_xlfn.XLOOKUP(F1869,categories[categoryID],categories[categoryName],"not found",0)</f>
        <v>Grains &amp; Cereals</v>
      </c>
      <c r="H1869" s="4">
        <f>Table8[[#This Row],[Unit_price]]*Table8[[#This Row],[Quantity_sold]]</f>
        <v>280</v>
      </c>
      <c r="I1869" t="str">
        <f>_xlfn.XLOOKUP(Table8[[#This Row],[orderId]],orders[orderID],orders[customerID],"not seen",0)</f>
        <v>BOLID</v>
      </c>
      <c r="J1869">
        <f>_xlfn.XLOOKUP(Table8[[#This Row],[orderId]],orders[orderID],orders[employeeID],"not found",0)</f>
        <v>9</v>
      </c>
      <c r="K1869" t="str">
        <f>_xlfn.XLOOKUP(Table8[[#This Row],[Employee_id]],employees[employeeID],employees[employeeName],"Not found",0)</f>
        <v>Anne Dodsworth</v>
      </c>
      <c r="L1869" s="1">
        <f>_xlfn.XLOOKUP(Table8[[#This Row],[orderId]],orders[orderID],orders[orderDate],"not found",0)</f>
        <v>42087</v>
      </c>
      <c r="M1869" s="1">
        <f>VLOOKUP(Table8[[#This Row],[orderId]],orders[],6,0)</f>
        <v>42118</v>
      </c>
      <c r="N1869">
        <f>Table8[[#This Row],[Shipped date]]-Table8[[#This Row],[order_date]]</f>
        <v>31</v>
      </c>
    </row>
    <row r="1870" spans="1:14" x14ac:dyDescent="0.35">
      <c r="A1870" s="2">
        <v>10971</v>
      </c>
      <c r="B1870" s="11">
        <v>29</v>
      </c>
      <c r="C1870" s="5">
        <v>123.79</v>
      </c>
      <c r="D1870" s="8">
        <v>14</v>
      </c>
      <c r="E1870" s="2" t="str">
        <f>_xlfn.XLOOKUP(B1870,products[productID],products[productName],"Not available",0)</f>
        <v>Thüringer Rostbratwurst</v>
      </c>
      <c r="F1870">
        <f>_xlfn.XLOOKUP(B1870,products[productID],products[categoryID],"Not found",0)</f>
        <v>6</v>
      </c>
      <c r="G1870" t="str">
        <f>_xlfn.XLOOKUP(F1870,categories[categoryID],categories[categoryName],"not found",0)</f>
        <v>Meat &amp; Poultry</v>
      </c>
      <c r="H1870" s="4">
        <f>Table8[[#This Row],[Unit_price]]*Table8[[#This Row],[Quantity_sold]]</f>
        <v>1733.0600000000002</v>
      </c>
      <c r="I1870" t="str">
        <f>_xlfn.XLOOKUP(Table8[[#This Row],[orderId]],orders[orderID],orders[customerID],"not seen",0)</f>
        <v>FRANR</v>
      </c>
      <c r="J1870">
        <f>_xlfn.XLOOKUP(Table8[[#This Row],[orderId]],orders[orderID],orders[employeeID],"not found",0)</f>
        <v>2</v>
      </c>
      <c r="K1870" t="str">
        <f>_xlfn.XLOOKUP(Table8[[#This Row],[Employee_id]],employees[employeeID],employees[employeeName],"Not found",0)</f>
        <v>Andrew Fuller</v>
      </c>
      <c r="L1870" s="1">
        <f>_xlfn.XLOOKUP(Table8[[#This Row],[orderId]],orders[orderID],orders[orderDate],"not found",0)</f>
        <v>42087</v>
      </c>
      <c r="M1870" s="1">
        <f>VLOOKUP(Table8[[#This Row],[orderId]],orders[],6,0)</f>
        <v>42096</v>
      </c>
      <c r="N1870">
        <f>Table8[[#This Row],[Shipped date]]-Table8[[#This Row],[order_date]]</f>
        <v>9</v>
      </c>
    </row>
    <row r="1871" spans="1:14" x14ac:dyDescent="0.35">
      <c r="A1871" s="3">
        <v>10972</v>
      </c>
      <c r="B1871" s="12">
        <v>17</v>
      </c>
      <c r="C1871" s="6">
        <v>39</v>
      </c>
      <c r="D1871" s="9">
        <v>6</v>
      </c>
      <c r="E1871" s="2" t="str">
        <f>_xlfn.XLOOKUP(B1871,products[productID],products[productName],"Not available",0)</f>
        <v>Alice Mutton</v>
      </c>
      <c r="F1871">
        <f>_xlfn.XLOOKUP(B1871,products[productID],products[categoryID],"Not found",0)</f>
        <v>6</v>
      </c>
      <c r="G1871" t="str">
        <f>_xlfn.XLOOKUP(F1871,categories[categoryID],categories[categoryName],"not found",0)</f>
        <v>Meat &amp; Poultry</v>
      </c>
      <c r="H1871" s="4">
        <f>Table8[[#This Row],[Unit_price]]*Table8[[#This Row],[Quantity_sold]]</f>
        <v>234</v>
      </c>
      <c r="I1871" t="str">
        <f>_xlfn.XLOOKUP(Table8[[#This Row],[orderId]],orders[orderID],orders[customerID],"not seen",0)</f>
        <v>LACOR</v>
      </c>
      <c r="J1871">
        <f>_xlfn.XLOOKUP(Table8[[#This Row],[orderId]],orders[orderID],orders[employeeID],"not found",0)</f>
        <v>4</v>
      </c>
      <c r="K1871" t="str">
        <f>_xlfn.XLOOKUP(Table8[[#This Row],[Employee_id]],employees[employeeID],employees[employeeName],"Not found",0)</f>
        <v>Margaret Peacock</v>
      </c>
      <c r="L1871" s="1">
        <f>_xlfn.XLOOKUP(Table8[[#This Row],[orderId]],orders[orderID],orders[orderDate],"not found",0)</f>
        <v>42087</v>
      </c>
      <c r="M1871" s="1">
        <f>VLOOKUP(Table8[[#This Row],[orderId]],orders[],6,0)</f>
        <v>42089</v>
      </c>
      <c r="N1871">
        <f>Table8[[#This Row],[Shipped date]]-Table8[[#This Row],[order_date]]</f>
        <v>2</v>
      </c>
    </row>
    <row r="1872" spans="1:14" x14ac:dyDescent="0.35">
      <c r="A1872" s="2">
        <v>10972</v>
      </c>
      <c r="B1872" s="11">
        <v>33</v>
      </c>
      <c r="C1872" s="5">
        <v>2.5</v>
      </c>
      <c r="D1872" s="8">
        <v>7</v>
      </c>
      <c r="E1872" s="2" t="str">
        <f>_xlfn.XLOOKUP(B1872,products[productID],products[productName],"Not available",0)</f>
        <v>Geitost</v>
      </c>
      <c r="F1872">
        <f>_xlfn.XLOOKUP(B1872,products[productID],products[categoryID],"Not found",0)</f>
        <v>4</v>
      </c>
      <c r="G1872" t="str">
        <f>_xlfn.XLOOKUP(F1872,categories[categoryID],categories[categoryName],"not found",0)</f>
        <v>Dairy Products</v>
      </c>
      <c r="H1872" s="4">
        <f>Table8[[#This Row],[Unit_price]]*Table8[[#This Row],[Quantity_sold]]</f>
        <v>17.5</v>
      </c>
      <c r="I1872" t="str">
        <f>_xlfn.XLOOKUP(Table8[[#This Row],[orderId]],orders[orderID],orders[customerID],"not seen",0)</f>
        <v>LACOR</v>
      </c>
      <c r="J1872">
        <f>_xlfn.XLOOKUP(Table8[[#This Row],[orderId]],orders[orderID],orders[employeeID],"not found",0)</f>
        <v>4</v>
      </c>
      <c r="K1872" t="str">
        <f>_xlfn.XLOOKUP(Table8[[#This Row],[Employee_id]],employees[employeeID],employees[employeeName],"Not found",0)</f>
        <v>Margaret Peacock</v>
      </c>
      <c r="L1872" s="1">
        <f>_xlfn.XLOOKUP(Table8[[#This Row],[orderId]],orders[orderID],orders[orderDate],"not found",0)</f>
        <v>42087</v>
      </c>
      <c r="M1872" s="1">
        <f>VLOOKUP(Table8[[#This Row],[orderId]],orders[],6,0)</f>
        <v>42089</v>
      </c>
      <c r="N1872">
        <f>Table8[[#This Row],[Shipped date]]-Table8[[#This Row],[order_date]]</f>
        <v>2</v>
      </c>
    </row>
    <row r="1873" spans="1:14" x14ac:dyDescent="0.35">
      <c r="A1873" s="3">
        <v>10973</v>
      </c>
      <c r="B1873" s="12">
        <v>26</v>
      </c>
      <c r="C1873" s="6">
        <v>31.23</v>
      </c>
      <c r="D1873" s="9">
        <v>5</v>
      </c>
      <c r="E1873" s="2" t="str">
        <f>_xlfn.XLOOKUP(B1873,products[productID],products[productName],"Not available",0)</f>
        <v>Gumbär Gummibärchen</v>
      </c>
      <c r="F1873">
        <f>_xlfn.XLOOKUP(B1873,products[productID],products[categoryID],"Not found",0)</f>
        <v>3</v>
      </c>
      <c r="G1873" t="str">
        <f>_xlfn.XLOOKUP(F1873,categories[categoryID],categories[categoryName],"not found",0)</f>
        <v>Confections</v>
      </c>
      <c r="H1873" s="4">
        <f>Table8[[#This Row],[Unit_price]]*Table8[[#This Row],[Quantity_sold]]</f>
        <v>156.15</v>
      </c>
      <c r="I1873" t="str">
        <f>_xlfn.XLOOKUP(Table8[[#This Row],[orderId]],orders[orderID],orders[customerID],"not seen",0)</f>
        <v>LACOR</v>
      </c>
      <c r="J1873">
        <f>_xlfn.XLOOKUP(Table8[[#This Row],[orderId]],orders[orderID],orders[employeeID],"not found",0)</f>
        <v>6</v>
      </c>
      <c r="K1873" t="str">
        <f>_xlfn.XLOOKUP(Table8[[#This Row],[Employee_id]],employees[employeeID],employees[employeeName],"Not found",0)</f>
        <v>Michael Suyama</v>
      </c>
      <c r="L1873" s="1">
        <f>_xlfn.XLOOKUP(Table8[[#This Row],[orderId]],orders[orderID],orders[orderDate],"not found",0)</f>
        <v>42087</v>
      </c>
      <c r="M1873" s="1">
        <f>VLOOKUP(Table8[[#This Row],[orderId]],orders[],6,0)</f>
        <v>42090</v>
      </c>
      <c r="N1873">
        <f>Table8[[#This Row],[Shipped date]]-Table8[[#This Row],[order_date]]</f>
        <v>3</v>
      </c>
    </row>
    <row r="1874" spans="1:14" x14ac:dyDescent="0.35">
      <c r="A1874" s="2">
        <v>10973</v>
      </c>
      <c r="B1874" s="11">
        <v>41</v>
      </c>
      <c r="C1874" s="5">
        <v>9.65</v>
      </c>
      <c r="D1874" s="8">
        <v>6</v>
      </c>
      <c r="E1874" s="2" t="str">
        <f>_xlfn.XLOOKUP(B1874,products[productID],products[productName],"Not available",0)</f>
        <v>Jack's New England Clam Chowder</v>
      </c>
      <c r="F1874">
        <f>_xlfn.XLOOKUP(B1874,products[productID],products[categoryID],"Not found",0)</f>
        <v>8</v>
      </c>
      <c r="G1874" t="str">
        <f>_xlfn.XLOOKUP(F1874,categories[categoryID],categories[categoryName],"not found",0)</f>
        <v>Seafood</v>
      </c>
      <c r="H1874" s="4">
        <f>Table8[[#This Row],[Unit_price]]*Table8[[#This Row],[Quantity_sold]]</f>
        <v>57.900000000000006</v>
      </c>
      <c r="I1874" t="str">
        <f>_xlfn.XLOOKUP(Table8[[#This Row],[orderId]],orders[orderID],orders[customerID],"not seen",0)</f>
        <v>LACOR</v>
      </c>
      <c r="J1874">
        <f>_xlfn.XLOOKUP(Table8[[#This Row],[orderId]],orders[orderID],orders[employeeID],"not found",0)</f>
        <v>6</v>
      </c>
      <c r="K1874" t="str">
        <f>_xlfn.XLOOKUP(Table8[[#This Row],[Employee_id]],employees[employeeID],employees[employeeName],"Not found",0)</f>
        <v>Michael Suyama</v>
      </c>
      <c r="L1874" s="1">
        <f>_xlfn.XLOOKUP(Table8[[#This Row],[orderId]],orders[orderID],orders[orderDate],"not found",0)</f>
        <v>42087</v>
      </c>
      <c r="M1874" s="1">
        <f>VLOOKUP(Table8[[#This Row],[orderId]],orders[],6,0)</f>
        <v>42090</v>
      </c>
      <c r="N1874">
        <f>Table8[[#This Row],[Shipped date]]-Table8[[#This Row],[order_date]]</f>
        <v>3</v>
      </c>
    </row>
    <row r="1875" spans="1:14" x14ac:dyDescent="0.35">
      <c r="A1875" s="3">
        <v>10973</v>
      </c>
      <c r="B1875" s="12">
        <v>75</v>
      </c>
      <c r="C1875" s="6">
        <v>7.75</v>
      </c>
      <c r="D1875" s="9">
        <v>10</v>
      </c>
      <c r="E1875" s="2" t="str">
        <f>_xlfn.XLOOKUP(B1875,products[productID],products[productName],"Not available",0)</f>
        <v>Rhönbräu Klosterbier</v>
      </c>
      <c r="F1875">
        <f>_xlfn.XLOOKUP(B1875,products[productID],products[categoryID],"Not found",0)</f>
        <v>1</v>
      </c>
      <c r="G1875" t="str">
        <f>_xlfn.XLOOKUP(F1875,categories[categoryID],categories[categoryName],"not found",0)</f>
        <v>Beverages</v>
      </c>
      <c r="H1875" s="4">
        <f>Table8[[#This Row],[Unit_price]]*Table8[[#This Row],[Quantity_sold]]</f>
        <v>77.5</v>
      </c>
      <c r="I1875" t="str">
        <f>_xlfn.XLOOKUP(Table8[[#This Row],[orderId]],orders[orderID],orders[customerID],"not seen",0)</f>
        <v>LACOR</v>
      </c>
      <c r="J1875">
        <f>_xlfn.XLOOKUP(Table8[[#This Row],[orderId]],orders[orderID],orders[employeeID],"not found",0)</f>
        <v>6</v>
      </c>
      <c r="K1875" t="str">
        <f>_xlfn.XLOOKUP(Table8[[#This Row],[Employee_id]],employees[employeeID],employees[employeeName],"Not found",0)</f>
        <v>Michael Suyama</v>
      </c>
      <c r="L1875" s="1">
        <f>_xlfn.XLOOKUP(Table8[[#This Row],[orderId]],orders[orderID],orders[orderDate],"not found",0)</f>
        <v>42087</v>
      </c>
      <c r="M1875" s="1">
        <f>VLOOKUP(Table8[[#This Row],[orderId]],orders[],6,0)</f>
        <v>42090</v>
      </c>
      <c r="N1875">
        <f>Table8[[#This Row],[Shipped date]]-Table8[[#This Row],[order_date]]</f>
        <v>3</v>
      </c>
    </row>
    <row r="1876" spans="1:14" x14ac:dyDescent="0.35">
      <c r="A1876" s="2">
        <v>10974</v>
      </c>
      <c r="B1876" s="11">
        <v>63</v>
      </c>
      <c r="C1876" s="5">
        <v>43.9</v>
      </c>
      <c r="D1876" s="8">
        <v>10</v>
      </c>
      <c r="E1876" s="2" t="str">
        <f>_xlfn.XLOOKUP(B1876,products[productID],products[productName],"Not available",0)</f>
        <v>Vegie-spread</v>
      </c>
      <c r="F1876">
        <f>_xlfn.XLOOKUP(B1876,products[productID],products[categoryID],"Not found",0)</f>
        <v>2</v>
      </c>
      <c r="G1876" t="str">
        <f>_xlfn.XLOOKUP(F1876,categories[categoryID],categories[categoryName],"not found",0)</f>
        <v>Condiments</v>
      </c>
      <c r="H1876" s="4">
        <f>Table8[[#This Row],[Unit_price]]*Table8[[#This Row],[Quantity_sold]]</f>
        <v>439</v>
      </c>
      <c r="I1876" t="str">
        <f>_xlfn.XLOOKUP(Table8[[#This Row],[orderId]],orders[orderID],orders[customerID],"not seen",0)</f>
        <v>SPLIR</v>
      </c>
      <c r="J1876">
        <f>_xlfn.XLOOKUP(Table8[[#This Row],[orderId]],orders[orderID],orders[employeeID],"not found",0)</f>
        <v>3</v>
      </c>
      <c r="K1876" t="str">
        <f>_xlfn.XLOOKUP(Table8[[#This Row],[Employee_id]],employees[employeeID],employees[employeeName],"Not found",0)</f>
        <v>Janet Leverling</v>
      </c>
      <c r="L1876" s="1">
        <f>_xlfn.XLOOKUP(Table8[[#This Row],[orderId]],orders[orderID],orders[orderDate],"not found",0)</f>
        <v>42088</v>
      </c>
      <c r="M1876" s="1">
        <f>VLOOKUP(Table8[[#This Row],[orderId]],orders[],6,0)</f>
        <v>42097</v>
      </c>
      <c r="N1876">
        <f>Table8[[#This Row],[Shipped date]]-Table8[[#This Row],[order_date]]</f>
        <v>9</v>
      </c>
    </row>
    <row r="1877" spans="1:14" x14ac:dyDescent="0.35">
      <c r="A1877" s="3">
        <v>10975</v>
      </c>
      <c r="B1877" s="12">
        <v>8</v>
      </c>
      <c r="C1877" s="6">
        <v>40</v>
      </c>
      <c r="D1877" s="9">
        <v>16</v>
      </c>
      <c r="E1877" s="2" t="str">
        <f>_xlfn.XLOOKUP(B1877,products[productID],products[productName],"Not available",0)</f>
        <v>Northwoods Cranberry Sauce</v>
      </c>
      <c r="F1877">
        <f>_xlfn.XLOOKUP(B1877,products[productID],products[categoryID],"Not found",0)</f>
        <v>2</v>
      </c>
      <c r="G1877" t="str">
        <f>_xlfn.XLOOKUP(F1877,categories[categoryID],categories[categoryName],"not found",0)</f>
        <v>Condiments</v>
      </c>
      <c r="H1877" s="4">
        <f>Table8[[#This Row],[Unit_price]]*Table8[[#This Row],[Quantity_sold]]</f>
        <v>640</v>
      </c>
      <c r="I1877" t="str">
        <f>_xlfn.XLOOKUP(Table8[[#This Row],[orderId]],orders[orderID],orders[customerID],"not seen",0)</f>
        <v>BOTTM</v>
      </c>
      <c r="J1877">
        <f>_xlfn.XLOOKUP(Table8[[#This Row],[orderId]],orders[orderID],orders[employeeID],"not found",0)</f>
        <v>1</v>
      </c>
      <c r="K1877" t="str">
        <f>_xlfn.XLOOKUP(Table8[[#This Row],[Employee_id]],employees[employeeID],employees[employeeName],"Not found",0)</f>
        <v>Nancy Davolio</v>
      </c>
      <c r="L1877" s="1">
        <f>_xlfn.XLOOKUP(Table8[[#This Row],[orderId]],orders[orderID],orders[orderDate],"not found",0)</f>
        <v>42088</v>
      </c>
      <c r="M1877" s="1">
        <f>VLOOKUP(Table8[[#This Row],[orderId]],orders[],6,0)</f>
        <v>42090</v>
      </c>
      <c r="N1877">
        <f>Table8[[#This Row],[Shipped date]]-Table8[[#This Row],[order_date]]</f>
        <v>2</v>
      </c>
    </row>
    <row r="1878" spans="1:14" x14ac:dyDescent="0.35">
      <c r="A1878" s="2">
        <v>10975</v>
      </c>
      <c r="B1878" s="11">
        <v>75</v>
      </c>
      <c r="C1878" s="5">
        <v>7.75</v>
      </c>
      <c r="D1878" s="8">
        <v>10</v>
      </c>
      <c r="E1878" s="2" t="str">
        <f>_xlfn.XLOOKUP(B1878,products[productID],products[productName],"Not available",0)</f>
        <v>Rhönbräu Klosterbier</v>
      </c>
      <c r="F1878">
        <f>_xlfn.XLOOKUP(B1878,products[productID],products[categoryID],"Not found",0)</f>
        <v>1</v>
      </c>
      <c r="G1878" t="str">
        <f>_xlfn.XLOOKUP(F1878,categories[categoryID],categories[categoryName],"not found",0)</f>
        <v>Beverages</v>
      </c>
      <c r="H1878" s="4">
        <f>Table8[[#This Row],[Unit_price]]*Table8[[#This Row],[Quantity_sold]]</f>
        <v>77.5</v>
      </c>
      <c r="I1878" t="str">
        <f>_xlfn.XLOOKUP(Table8[[#This Row],[orderId]],orders[orderID],orders[customerID],"not seen",0)</f>
        <v>BOTTM</v>
      </c>
      <c r="J1878">
        <f>_xlfn.XLOOKUP(Table8[[#This Row],[orderId]],orders[orderID],orders[employeeID],"not found",0)</f>
        <v>1</v>
      </c>
      <c r="K1878" t="str">
        <f>_xlfn.XLOOKUP(Table8[[#This Row],[Employee_id]],employees[employeeID],employees[employeeName],"Not found",0)</f>
        <v>Nancy Davolio</v>
      </c>
      <c r="L1878" s="1">
        <f>_xlfn.XLOOKUP(Table8[[#This Row],[orderId]],orders[orderID],orders[orderDate],"not found",0)</f>
        <v>42088</v>
      </c>
      <c r="M1878" s="1">
        <f>VLOOKUP(Table8[[#This Row],[orderId]],orders[],6,0)</f>
        <v>42090</v>
      </c>
      <c r="N1878">
        <f>Table8[[#This Row],[Shipped date]]-Table8[[#This Row],[order_date]]</f>
        <v>2</v>
      </c>
    </row>
    <row r="1879" spans="1:14" x14ac:dyDescent="0.35">
      <c r="A1879" s="3">
        <v>10976</v>
      </c>
      <c r="B1879" s="12">
        <v>28</v>
      </c>
      <c r="C1879" s="6">
        <v>45.6</v>
      </c>
      <c r="D1879" s="9">
        <v>20</v>
      </c>
      <c r="E1879" s="2" t="str">
        <f>_xlfn.XLOOKUP(B1879,products[productID],products[productName],"Not available",0)</f>
        <v>Rössle Sauerkraut</v>
      </c>
      <c r="F1879">
        <f>_xlfn.XLOOKUP(B1879,products[productID],products[categoryID],"Not found",0)</f>
        <v>7</v>
      </c>
      <c r="G1879" t="str">
        <f>_xlfn.XLOOKUP(F1879,categories[categoryID],categories[categoryName],"not found",0)</f>
        <v>Produce</v>
      </c>
      <c r="H1879" s="4">
        <f>Table8[[#This Row],[Unit_price]]*Table8[[#This Row],[Quantity_sold]]</f>
        <v>912</v>
      </c>
      <c r="I1879" t="str">
        <f>_xlfn.XLOOKUP(Table8[[#This Row],[orderId]],orders[orderID],orders[customerID],"not seen",0)</f>
        <v>HILAA</v>
      </c>
      <c r="J1879">
        <f>_xlfn.XLOOKUP(Table8[[#This Row],[orderId]],orders[orderID],orders[employeeID],"not found",0)</f>
        <v>1</v>
      </c>
      <c r="K1879" t="str">
        <f>_xlfn.XLOOKUP(Table8[[#This Row],[Employee_id]],employees[employeeID],employees[employeeName],"Not found",0)</f>
        <v>Nancy Davolio</v>
      </c>
      <c r="L1879" s="1">
        <f>_xlfn.XLOOKUP(Table8[[#This Row],[orderId]],orders[orderID],orders[orderDate],"not found",0)</f>
        <v>42088</v>
      </c>
      <c r="M1879" s="1">
        <f>VLOOKUP(Table8[[#This Row],[orderId]],orders[],6,0)</f>
        <v>42097</v>
      </c>
      <c r="N1879">
        <f>Table8[[#This Row],[Shipped date]]-Table8[[#This Row],[order_date]]</f>
        <v>9</v>
      </c>
    </row>
    <row r="1880" spans="1:14" x14ac:dyDescent="0.35">
      <c r="A1880" s="2">
        <v>10977</v>
      </c>
      <c r="B1880" s="11">
        <v>39</v>
      </c>
      <c r="C1880" s="5">
        <v>18</v>
      </c>
      <c r="D1880" s="8">
        <v>30</v>
      </c>
      <c r="E1880" s="2" t="str">
        <f>_xlfn.XLOOKUP(B1880,products[productID],products[productName],"Not available",0)</f>
        <v>Chartreuse verte</v>
      </c>
      <c r="F1880">
        <f>_xlfn.XLOOKUP(B1880,products[productID],products[categoryID],"Not found",0)</f>
        <v>1</v>
      </c>
      <c r="G1880" t="str">
        <f>_xlfn.XLOOKUP(F1880,categories[categoryID],categories[categoryName],"not found",0)</f>
        <v>Beverages</v>
      </c>
      <c r="H1880" s="4">
        <f>Table8[[#This Row],[Unit_price]]*Table8[[#This Row],[Quantity_sold]]</f>
        <v>540</v>
      </c>
      <c r="I1880" t="str">
        <f>_xlfn.XLOOKUP(Table8[[#This Row],[orderId]],orders[orderID],orders[customerID],"not seen",0)</f>
        <v>FOLKO</v>
      </c>
      <c r="J1880">
        <f>_xlfn.XLOOKUP(Table8[[#This Row],[orderId]],orders[orderID],orders[employeeID],"not found",0)</f>
        <v>8</v>
      </c>
      <c r="K1880" t="str">
        <f>_xlfn.XLOOKUP(Table8[[#This Row],[Employee_id]],employees[employeeID],employees[employeeName],"Not found",0)</f>
        <v>Laura Callahan</v>
      </c>
      <c r="L1880" s="1">
        <f>_xlfn.XLOOKUP(Table8[[#This Row],[orderId]],orders[orderID],orders[orderDate],"not found",0)</f>
        <v>42089</v>
      </c>
      <c r="M1880" s="1">
        <f>VLOOKUP(Table8[[#This Row],[orderId]],orders[],6,0)</f>
        <v>42104</v>
      </c>
      <c r="N1880">
        <f>Table8[[#This Row],[Shipped date]]-Table8[[#This Row],[order_date]]</f>
        <v>15</v>
      </c>
    </row>
    <row r="1881" spans="1:14" x14ac:dyDescent="0.35">
      <c r="A1881" s="3">
        <v>10977</v>
      </c>
      <c r="B1881" s="12">
        <v>47</v>
      </c>
      <c r="C1881" s="6">
        <v>9.5</v>
      </c>
      <c r="D1881" s="9">
        <v>30</v>
      </c>
      <c r="E1881" s="2" t="str">
        <f>_xlfn.XLOOKUP(B1881,products[productID],products[productName],"Not available",0)</f>
        <v>Zaanse koeken</v>
      </c>
      <c r="F1881">
        <f>_xlfn.XLOOKUP(B1881,products[productID],products[categoryID],"Not found",0)</f>
        <v>3</v>
      </c>
      <c r="G1881" t="str">
        <f>_xlfn.XLOOKUP(F1881,categories[categoryID],categories[categoryName],"not found",0)</f>
        <v>Confections</v>
      </c>
      <c r="H1881" s="4">
        <f>Table8[[#This Row],[Unit_price]]*Table8[[#This Row],[Quantity_sold]]</f>
        <v>285</v>
      </c>
      <c r="I1881" t="str">
        <f>_xlfn.XLOOKUP(Table8[[#This Row],[orderId]],orders[orderID],orders[customerID],"not seen",0)</f>
        <v>FOLKO</v>
      </c>
      <c r="J1881">
        <f>_xlfn.XLOOKUP(Table8[[#This Row],[orderId]],orders[orderID],orders[employeeID],"not found",0)</f>
        <v>8</v>
      </c>
      <c r="K1881" t="str">
        <f>_xlfn.XLOOKUP(Table8[[#This Row],[Employee_id]],employees[employeeID],employees[employeeName],"Not found",0)</f>
        <v>Laura Callahan</v>
      </c>
      <c r="L1881" s="1">
        <f>_xlfn.XLOOKUP(Table8[[#This Row],[orderId]],orders[orderID],orders[orderDate],"not found",0)</f>
        <v>42089</v>
      </c>
      <c r="M1881" s="1">
        <f>VLOOKUP(Table8[[#This Row],[orderId]],orders[],6,0)</f>
        <v>42104</v>
      </c>
      <c r="N1881">
        <f>Table8[[#This Row],[Shipped date]]-Table8[[#This Row],[order_date]]</f>
        <v>15</v>
      </c>
    </row>
    <row r="1882" spans="1:14" x14ac:dyDescent="0.35">
      <c r="A1882" s="2">
        <v>10977</v>
      </c>
      <c r="B1882" s="11">
        <v>51</v>
      </c>
      <c r="C1882" s="5">
        <v>53</v>
      </c>
      <c r="D1882" s="8">
        <v>10</v>
      </c>
      <c r="E1882" s="2" t="str">
        <f>_xlfn.XLOOKUP(B1882,products[productID],products[productName],"Not available",0)</f>
        <v>Manjimup Dried Apples</v>
      </c>
      <c r="F1882">
        <f>_xlfn.XLOOKUP(B1882,products[productID],products[categoryID],"Not found",0)</f>
        <v>7</v>
      </c>
      <c r="G1882" t="str">
        <f>_xlfn.XLOOKUP(F1882,categories[categoryID],categories[categoryName],"not found",0)</f>
        <v>Produce</v>
      </c>
      <c r="H1882" s="4">
        <f>Table8[[#This Row],[Unit_price]]*Table8[[#This Row],[Quantity_sold]]</f>
        <v>530</v>
      </c>
      <c r="I1882" t="str">
        <f>_xlfn.XLOOKUP(Table8[[#This Row],[orderId]],orders[orderID],orders[customerID],"not seen",0)</f>
        <v>FOLKO</v>
      </c>
      <c r="J1882">
        <f>_xlfn.XLOOKUP(Table8[[#This Row],[orderId]],orders[orderID],orders[employeeID],"not found",0)</f>
        <v>8</v>
      </c>
      <c r="K1882" t="str">
        <f>_xlfn.XLOOKUP(Table8[[#This Row],[Employee_id]],employees[employeeID],employees[employeeName],"Not found",0)</f>
        <v>Laura Callahan</v>
      </c>
      <c r="L1882" s="1">
        <f>_xlfn.XLOOKUP(Table8[[#This Row],[orderId]],orders[orderID],orders[orderDate],"not found",0)</f>
        <v>42089</v>
      </c>
      <c r="M1882" s="1">
        <f>VLOOKUP(Table8[[#This Row],[orderId]],orders[],6,0)</f>
        <v>42104</v>
      </c>
      <c r="N1882">
        <f>Table8[[#This Row],[Shipped date]]-Table8[[#This Row],[order_date]]</f>
        <v>15</v>
      </c>
    </row>
    <row r="1883" spans="1:14" x14ac:dyDescent="0.35">
      <c r="A1883" s="3">
        <v>10977</v>
      </c>
      <c r="B1883" s="12">
        <v>63</v>
      </c>
      <c r="C1883" s="6">
        <v>43.9</v>
      </c>
      <c r="D1883" s="9">
        <v>20</v>
      </c>
      <c r="E1883" s="2" t="str">
        <f>_xlfn.XLOOKUP(B1883,products[productID],products[productName],"Not available",0)</f>
        <v>Vegie-spread</v>
      </c>
      <c r="F1883">
        <f>_xlfn.XLOOKUP(B1883,products[productID],products[categoryID],"Not found",0)</f>
        <v>2</v>
      </c>
      <c r="G1883" t="str">
        <f>_xlfn.XLOOKUP(F1883,categories[categoryID],categories[categoryName],"not found",0)</f>
        <v>Condiments</v>
      </c>
      <c r="H1883" s="4">
        <f>Table8[[#This Row],[Unit_price]]*Table8[[#This Row],[Quantity_sold]]</f>
        <v>878</v>
      </c>
      <c r="I1883" t="str">
        <f>_xlfn.XLOOKUP(Table8[[#This Row],[orderId]],orders[orderID],orders[customerID],"not seen",0)</f>
        <v>FOLKO</v>
      </c>
      <c r="J1883">
        <f>_xlfn.XLOOKUP(Table8[[#This Row],[orderId]],orders[orderID],orders[employeeID],"not found",0)</f>
        <v>8</v>
      </c>
      <c r="K1883" t="str">
        <f>_xlfn.XLOOKUP(Table8[[#This Row],[Employee_id]],employees[employeeID],employees[employeeName],"Not found",0)</f>
        <v>Laura Callahan</v>
      </c>
      <c r="L1883" s="1">
        <f>_xlfn.XLOOKUP(Table8[[#This Row],[orderId]],orders[orderID],orders[orderDate],"not found",0)</f>
        <v>42089</v>
      </c>
      <c r="M1883" s="1">
        <f>VLOOKUP(Table8[[#This Row],[orderId]],orders[],6,0)</f>
        <v>42104</v>
      </c>
      <c r="N1883">
        <f>Table8[[#This Row],[Shipped date]]-Table8[[#This Row],[order_date]]</f>
        <v>15</v>
      </c>
    </row>
    <row r="1884" spans="1:14" x14ac:dyDescent="0.35">
      <c r="A1884" s="2">
        <v>10978</v>
      </c>
      <c r="B1884" s="11">
        <v>8</v>
      </c>
      <c r="C1884" s="5">
        <v>40</v>
      </c>
      <c r="D1884" s="8">
        <v>20</v>
      </c>
      <c r="E1884" s="2" t="str">
        <f>_xlfn.XLOOKUP(B1884,products[productID],products[productName],"Not available",0)</f>
        <v>Northwoods Cranberry Sauce</v>
      </c>
      <c r="F1884">
        <f>_xlfn.XLOOKUP(B1884,products[productID],products[categoryID],"Not found",0)</f>
        <v>2</v>
      </c>
      <c r="G1884" t="str">
        <f>_xlfn.XLOOKUP(F1884,categories[categoryID],categories[categoryName],"not found",0)</f>
        <v>Condiments</v>
      </c>
      <c r="H1884" s="4">
        <f>Table8[[#This Row],[Unit_price]]*Table8[[#This Row],[Quantity_sold]]</f>
        <v>800</v>
      </c>
      <c r="I1884" t="str">
        <f>_xlfn.XLOOKUP(Table8[[#This Row],[orderId]],orders[orderID],orders[customerID],"not seen",0)</f>
        <v>MAISD</v>
      </c>
      <c r="J1884">
        <f>_xlfn.XLOOKUP(Table8[[#This Row],[orderId]],orders[orderID],orders[employeeID],"not found",0)</f>
        <v>9</v>
      </c>
      <c r="K1884" t="str">
        <f>_xlfn.XLOOKUP(Table8[[#This Row],[Employee_id]],employees[employeeID],employees[employeeName],"Not found",0)</f>
        <v>Anne Dodsworth</v>
      </c>
      <c r="L1884" s="1">
        <f>_xlfn.XLOOKUP(Table8[[#This Row],[orderId]],orders[orderID],orders[orderDate],"not found",0)</f>
        <v>42089</v>
      </c>
      <c r="M1884" s="1">
        <f>VLOOKUP(Table8[[#This Row],[orderId]],orders[],6,0)</f>
        <v>42117</v>
      </c>
      <c r="N1884">
        <f>Table8[[#This Row],[Shipped date]]-Table8[[#This Row],[order_date]]</f>
        <v>28</v>
      </c>
    </row>
    <row r="1885" spans="1:14" x14ac:dyDescent="0.35">
      <c r="A1885" s="3">
        <v>10978</v>
      </c>
      <c r="B1885" s="12">
        <v>21</v>
      </c>
      <c r="C1885" s="6">
        <v>10</v>
      </c>
      <c r="D1885" s="9">
        <v>40</v>
      </c>
      <c r="E1885" s="2" t="str">
        <f>_xlfn.XLOOKUP(B1885,products[productID],products[productName],"Not available",0)</f>
        <v>Sir Rodney's Scones</v>
      </c>
      <c r="F1885">
        <f>_xlfn.XLOOKUP(B1885,products[productID],products[categoryID],"Not found",0)</f>
        <v>3</v>
      </c>
      <c r="G1885" t="str">
        <f>_xlfn.XLOOKUP(F1885,categories[categoryID],categories[categoryName],"not found",0)</f>
        <v>Confections</v>
      </c>
      <c r="H1885" s="4">
        <f>Table8[[#This Row],[Unit_price]]*Table8[[#This Row],[Quantity_sold]]</f>
        <v>400</v>
      </c>
      <c r="I1885" t="str">
        <f>_xlfn.XLOOKUP(Table8[[#This Row],[orderId]],orders[orderID],orders[customerID],"not seen",0)</f>
        <v>MAISD</v>
      </c>
      <c r="J1885">
        <f>_xlfn.XLOOKUP(Table8[[#This Row],[orderId]],orders[orderID],orders[employeeID],"not found",0)</f>
        <v>9</v>
      </c>
      <c r="K1885" t="str">
        <f>_xlfn.XLOOKUP(Table8[[#This Row],[Employee_id]],employees[employeeID],employees[employeeName],"Not found",0)</f>
        <v>Anne Dodsworth</v>
      </c>
      <c r="L1885" s="1">
        <f>_xlfn.XLOOKUP(Table8[[#This Row],[orderId]],orders[orderID],orders[orderDate],"not found",0)</f>
        <v>42089</v>
      </c>
      <c r="M1885" s="1">
        <f>VLOOKUP(Table8[[#This Row],[orderId]],orders[],6,0)</f>
        <v>42117</v>
      </c>
      <c r="N1885">
        <f>Table8[[#This Row],[Shipped date]]-Table8[[#This Row],[order_date]]</f>
        <v>28</v>
      </c>
    </row>
    <row r="1886" spans="1:14" x14ac:dyDescent="0.35">
      <c r="A1886" s="2">
        <v>10978</v>
      </c>
      <c r="B1886" s="11">
        <v>40</v>
      </c>
      <c r="C1886" s="5">
        <v>18.399999999999999</v>
      </c>
      <c r="D1886" s="8">
        <v>10</v>
      </c>
      <c r="E1886" s="2" t="str">
        <f>_xlfn.XLOOKUP(B1886,products[productID],products[productName],"Not available",0)</f>
        <v>Boston Crab Meat</v>
      </c>
      <c r="F1886">
        <f>_xlfn.XLOOKUP(B1886,products[productID],products[categoryID],"Not found",0)</f>
        <v>8</v>
      </c>
      <c r="G1886" t="str">
        <f>_xlfn.XLOOKUP(F1886,categories[categoryID],categories[categoryName],"not found",0)</f>
        <v>Seafood</v>
      </c>
      <c r="H1886" s="4">
        <f>Table8[[#This Row],[Unit_price]]*Table8[[#This Row],[Quantity_sold]]</f>
        <v>184</v>
      </c>
      <c r="I1886" t="str">
        <f>_xlfn.XLOOKUP(Table8[[#This Row],[orderId]],orders[orderID],orders[customerID],"not seen",0)</f>
        <v>MAISD</v>
      </c>
      <c r="J1886">
        <f>_xlfn.XLOOKUP(Table8[[#This Row],[orderId]],orders[orderID],orders[employeeID],"not found",0)</f>
        <v>9</v>
      </c>
      <c r="K1886" t="str">
        <f>_xlfn.XLOOKUP(Table8[[#This Row],[Employee_id]],employees[employeeID],employees[employeeName],"Not found",0)</f>
        <v>Anne Dodsworth</v>
      </c>
      <c r="L1886" s="1">
        <f>_xlfn.XLOOKUP(Table8[[#This Row],[orderId]],orders[orderID],orders[orderDate],"not found",0)</f>
        <v>42089</v>
      </c>
      <c r="M1886" s="1">
        <f>VLOOKUP(Table8[[#This Row],[orderId]],orders[],6,0)</f>
        <v>42117</v>
      </c>
      <c r="N1886">
        <f>Table8[[#This Row],[Shipped date]]-Table8[[#This Row],[order_date]]</f>
        <v>28</v>
      </c>
    </row>
    <row r="1887" spans="1:14" x14ac:dyDescent="0.35">
      <c r="A1887" s="3">
        <v>10978</v>
      </c>
      <c r="B1887" s="12">
        <v>44</v>
      </c>
      <c r="C1887" s="6">
        <v>19.45</v>
      </c>
      <c r="D1887" s="9">
        <v>6</v>
      </c>
      <c r="E1887" s="2" t="str">
        <f>_xlfn.XLOOKUP(B1887,products[productID],products[productName],"Not available",0)</f>
        <v>Gula Malacca</v>
      </c>
      <c r="F1887">
        <f>_xlfn.XLOOKUP(B1887,products[productID],products[categoryID],"Not found",0)</f>
        <v>2</v>
      </c>
      <c r="G1887" t="str">
        <f>_xlfn.XLOOKUP(F1887,categories[categoryID],categories[categoryName],"not found",0)</f>
        <v>Condiments</v>
      </c>
      <c r="H1887" s="4">
        <f>Table8[[#This Row],[Unit_price]]*Table8[[#This Row],[Quantity_sold]]</f>
        <v>116.69999999999999</v>
      </c>
      <c r="I1887" t="str">
        <f>_xlfn.XLOOKUP(Table8[[#This Row],[orderId]],orders[orderID],orders[customerID],"not seen",0)</f>
        <v>MAISD</v>
      </c>
      <c r="J1887">
        <f>_xlfn.XLOOKUP(Table8[[#This Row],[orderId]],orders[orderID],orders[employeeID],"not found",0)</f>
        <v>9</v>
      </c>
      <c r="K1887" t="str">
        <f>_xlfn.XLOOKUP(Table8[[#This Row],[Employee_id]],employees[employeeID],employees[employeeName],"Not found",0)</f>
        <v>Anne Dodsworth</v>
      </c>
      <c r="L1887" s="1">
        <f>_xlfn.XLOOKUP(Table8[[#This Row],[orderId]],orders[orderID],orders[orderDate],"not found",0)</f>
        <v>42089</v>
      </c>
      <c r="M1887" s="1">
        <f>VLOOKUP(Table8[[#This Row],[orderId]],orders[],6,0)</f>
        <v>42117</v>
      </c>
      <c r="N1887">
        <f>Table8[[#This Row],[Shipped date]]-Table8[[#This Row],[order_date]]</f>
        <v>28</v>
      </c>
    </row>
    <row r="1888" spans="1:14" x14ac:dyDescent="0.35">
      <c r="A1888" s="2">
        <v>10979</v>
      </c>
      <c r="B1888" s="11">
        <v>7</v>
      </c>
      <c r="C1888" s="5">
        <v>30</v>
      </c>
      <c r="D1888" s="8">
        <v>18</v>
      </c>
      <c r="E1888" s="2" t="str">
        <f>_xlfn.XLOOKUP(B1888,products[productID],products[productName],"Not available",0)</f>
        <v>Uncle Bob's Organic Dried Pears</v>
      </c>
      <c r="F1888">
        <f>_xlfn.XLOOKUP(B1888,products[productID],products[categoryID],"Not found",0)</f>
        <v>7</v>
      </c>
      <c r="G1888" t="str">
        <f>_xlfn.XLOOKUP(F1888,categories[categoryID],categories[categoryName],"not found",0)</f>
        <v>Produce</v>
      </c>
      <c r="H1888" s="4">
        <f>Table8[[#This Row],[Unit_price]]*Table8[[#This Row],[Quantity_sold]]</f>
        <v>540</v>
      </c>
      <c r="I1888" t="str">
        <f>_xlfn.XLOOKUP(Table8[[#This Row],[orderId]],orders[orderID],orders[customerID],"not seen",0)</f>
        <v>ERNSH</v>
      </c>
      <c r="J1888">
        <f>_xlfn.XLOOKUP(Table8[[#This Row],[orderId]],orders[orderID],orders[employeeID],"not found",0)</f>
        <v>8</v>
      </c>
      <c r="K1888" t="str">
        <f>_xlfn.XLOOKUP(Table8[[#This Row],[Employee_id]],employees[employeeID],employees[employeeName],"Not found",0)</f>
        <v>Laura Callahan</v>
      </c>
      <c r="L1888" s="1">
        <f>_xlfn.XLOOKUP(Table8[[#This Row],[orderId]],orders[orderID],orders[orderDate],"not found",0)</f>
        <v>42089</v>
      </c>
      <c r="M1888" s="1">
        <f>VLOOKUP(Table8[[#This Row],[orderId]],orders[],6,0)</f>
        <v>42094</v>
      </c>
      <c r="N1888">
        <f>Table8[[#This Row],[Shipped date]]-Table8[[#This Row],[order_date]]</f>
        <v>5</v>
      </c>
    </row>
    <row r="1889" spans="1:14" x14ac:dyDescent="0.35">
      <c r="A1889" s="3">
        <v>10979</v>
      </c>
      <c r="B1889" s="12">
        <v>12</v>
      </c>
      <c r="C1889" s="6">
        <v>38</v>
      </c>
      <c r="D1889" s="9">
        <v>20</v>
      </c>
      <c r="E1889" s="2" t="str">
        <f>_xlfn.XLOOKUP(B1889,products[productID],products[productName],"Not available",0)</f>
        <v>Queso Manchego La Pastora</v>
      </c>
      <c r="F1889">
        <f>_xlfn.XLOOKUP(B1889,products[productID],products[categoryID],"Not found",0)</f>
        <v>4</v>
      </c>
      <c r="G1889" t="str">
        <f>_xlfn.XLOOKUP(F1889,categories[categoryID],categories[categoryName],"not found",0)</f>
        <v>Dairy Products</v>
      </c>
      <c r="H1889" s="4">
        <f>Table8[[#This Row],[Unit_price]]*Table8[[#This Row],[Quantity_sold]]</f>
        <v>760</v>
      </c>
      <c r="I1889" t="str">
        <f>_xlfn.XLOOKUP(Table8[[#This Row],[orderId]],orders[orderID],orders[customerID],"not seen",0)</f>
        <v>ERNSH</v>
      </c>
      <c r="J1889">
        <f>_xlfn.XLOOKUP(Table8[[#This Row],[orderId]],orders[orderID],orders[employeeID],"not found",0)</f>
        <v>8</v>
      </c>
      <c r="K1889" t="str">
        <f>_xlfn.XLOOKUP(Table8[[#This Row],[Employee_id]],employees[employeeID],employees[employeeName],"Not found",0)</f>
        <v>Laura Callahan</v>
      </c>
      <c r="L1889" s="1">
        <f>_xlfn.XLOOKUP(Table8[[#This Row],[orderId]],orders[orderID],orders[orderDate],"not found",0)</f>
        <v>42089</v>
      </c>
      <c r="M1889" s="1">
        <f>VLOOKUP(Table8[[#This Row],[orderId]],orders[],6,0)</f>
        <v>42094</v>
      </c>
      <c r="N1889">
        <f>Table8[[#This Row],[Shipped date]]-Table8[[#This Row],[order_date]]</f>
        <v>5</v>
      </c>
    </row>
    <row r="1890" spans="1:14" x14ac:dyDescent="0.35">
      <c r="A1890" s="2">
        <v>10979</v>
      </c>
      <c r="B1890" s="11">
        <v>24</v>
      </c>
      <c r="C1890" s="5">
        <v>4.5</v>
      </c>
      <c r="D1890" s="8">
        <v>80</v>
      </c>
      <c r="E1890" s="2" t="str">
        <f>_xlfn.XLOOKUP(B1890,products[productID],products[productName],"Not available",0)</f>
        <v>Guarana Fantastica</v>
      </c>
      <c r="F1890">
        <f>_xlfn.XLOOKUP(B1890,products[productID],products[categoryID],"Not found",0)</f>
        <v>1</v>
      </c>
      <c r="G1890" t="str">
        <f>_xlfn.XLOOKUP(F1890,categories[categoryID],categories[categoryName],"not found",0)</f>
        <v>Beverages</v>
      </c>
      <c r="H1890" s="4">
        <f>Table8[[#This Row],[Unit_price]]*Table8[[#This Row],[Quantity_sold]]</f>
        <v>360</v>
      </c>
      <c r="I1890" t="str">
        <f>_xlfn.XLOOKUP(Table8[[#This Row],[orderId]],orders[orderID],orders[customerID],"not seen",0)</f>
        <v>ERNSH</v>
      </c>
      <c r="J1890">
        <f>_xlfn.XLOOKUP(Table8[[#This Row],[orderId]],orders[orderID],orders[employeeID],"not found",0)</f>
        <v>8</v>
      </c>
      <c r="K1890" t="str">
        <f>_xlfn.XLOOKUP(Table8[[#This Row],[Employee_id]],employees[employeeID],employees[employeeName],"Not found",0)</f>
        <v>Laura Callahan</v>
      </c>
      <c r="L1890" s="1">
        <f>_xlfn.XLOOKUP(Table8[[#This Row],[orderId]],orders[orderID],orders[orderDate],"not found",0)</f>
        <v>42089</v>
      </c>
      <c r="M1890" s="1">
        <f>VLOOKUP(Table8[[#This Row],[orderId]],orders[],6,0)</f>
        <v>42094</v>
      </c>
      <c r="N1890">
        <f>Table8[[#This Row],[Shipped date]]-Table8[[#This Row],[order_date]]</f>
        <v>5</v>
      </c>
    </row>
    <row r="1891" spans="1:14" x14ac:dyDescent="0.35">
      <c r="A1891" s="3">
        <v>10979</v>
      </c>
      <c r="B1891" s="12">
        <v>27</v>
      </c>
      <c r="C1891" s="6">
        <v>43.9</v>
      </c>
      <c r="D1891" s="9">
        <v>30</v>
      </c>
      <c r="E1891" s="2" t="str">
        <f>_xlfn.XLOOKUP(B1891,products[productID],products[productName],"Not available",0)</f>
        <v>Schoggi Schokolade</v>
      </c>
      <c r="F1891">
        <f>_xlfn.XLOOKUP(B1891,products[productID],products[categoryID],"Not found",0)</f>
        <v>3</v>
      </c>
      <c r="G1891" t="str">
        <f>_xlfn.XLOOKUP(F1891,categories[categoryID],categories[categoryName],"not found",0)</f>
        <v>Confections</v>
      </c>
      <c r="H1891" s="4">
        <f>Table8[[#This Row],[Unit_price]]*Table8[[#This Row],[Quantity_sold]]</f>
        <v>1317</v>
      </c>
      <c r="I1891" t="str">
        <f>_xlfn.XLOOKUP(Table8[[#This Row],[orderId]],orders[orderID],orders[customerID],"not seen",0)</f>
        <v>ERNSH</v>
      </c>
      <c r="J1891">
        <f>_xlfn.XLOOKUP(Table8[[#This Row],[orderId]],orders[orderID],orders[employeeID],"not found",0)</f>
        <v>8</v>
      </c>
      <c r="K1891" t="str">
        <f>_xlfn.XLOOKUP(Table8[[#This Row],[Employee_id]],employees[employeeID],employees[employeeName],"Not found",0)</f>
        <v>Laura Callahan</v>
      </c>
      <c r="L1891" s="1">
        <f>_xlfn.XLOOKUP(Table8[[#This Row],[orderId]],orders[orderID],orders[orderDate],"not found",0)</f>
        <v>42089</v>
      </c>
      <c r="M1891" s="1">
        <f>VLOOKUP(Table8[[#This Row],[orderId]],orders[],6,0)</f>
        <v>42094</v>
      </c>
      <c r="N1891">
        <f>Table8[[#This Row],[Shipped date]]-Table8[[#This Row],[order_date]]</f>
        <v>5</v>
      </c>
    </row>
    <row r="1892" spans="1:14" x14ac:dyDescent="0.35">
      <c r="A1892" s="2">
        <v>10979</v>
      </c>
      <c r="B1892" s="11">
        <v>31</v>
      </c>
      <c r="C1892" s="5">
        <v>12.5</v>
      </c>
      <c r="D1892" s="8">
        <v>24</v>
      </c>
      <c r="E1892" s="2" t="str">
        <f>_xlfn.XLOOKUP(B1892,products[productID],products[productName],"Not available",0)</f>
        <v>Gorgonzola Telino</v>
      </c>
      <c r="F1892">
        <f>_xlfn.XLOOKUP(B1892,products[productID],products[categoryID],"Not found",0)</f>
        <v>4</v>
      </c>
      <c r="G1892" t="str">
        <f>_xlfn.XLOOKUP(F1892,categories[categoryID],categories[categoryName],"not found",0)</f>
        <v>Dairy Products</v>
      </c>
      <c r="H1892" s="4">
        <f>Table8[[#This Row],[Unit_price]]*Table8[[#This Row],[Quantity_sold]]</f>
        <v>300</v>
      </c>
      <c r="I1892" t="str">
        <f>_xlfn.XLOOKUP(Table8[[#This Row],[orderId]],orders[orderID],orders[customerID],"not seen",0)</f>
        <v>ERNSH</v>
      </c>
      <c r="J1892">
        <f>_xlfn.XLOOKUP(Table8[[#This Row],[orderId]],orders[orderID],orders[employeeID],"not found",0)</f>
        <v>8</v>
      </c>
      <c r="K1892" t="str">
        <f>_xlfn.XLOOKUP(Table8[[#This Row],[Employee_id]],employees[employeeID],employees[employeeName],"Not found",0)</f>
        <v>Laura Callahan</v>
      </c>
      <c r="L1892" s="1">
        <f>_xlfn.XLOOKUP(Table8[[#This Row],[orderId]],orders[orderID],orders[orderDate],"not found",0)</f>
        <v>42089</v>
      </c>
      <c r="M1892" s="1">
        <f>VLOOKUP(Table8[[#This Row],[orderId]],orders[],6,0)</f>
        <v>42094</v>
      </c>
      <c r="N1892">
        <f>Table8[[#This Row],[Shipped date]]-Table8[[#This Row],[order_date]]</f>
        <v>5</v>
      </c>
    </row>
    <row r="1893" spans="1:14" x14ac:dyDescent="0.35">
      <c r="A1893" s="3">
        <v>10979</v>
      </c>
      <c r="B1893" s="12">
        <v>63</v>
      </c>
      <c r="C1893" s="6">
        <v>43.9</v>
      </c>
      <c r="D1893" s="9">
        <v>35</v>
      </c>
      <c r="E1893" s="2" t="str">
        <f>_xlfn.XLOOKUP(B1893,products[productID],products[productName],"Not available",0)</f>
        <v>Vegie-spread</v>
      </c>
      <c r="F1893">
        <f>_xlfn.XLOOKUP(B1893,products[productID],products[categoryID],"Not found",0)</f>
        <v>2</v>
      </c>
      <c r="G1893" t="str">
        <f>_xlfn.XLOOKUP(F1893,categories[categoryID],categories[categoryName],"not found",0)</f>
        <v>Condiments</v>
      </c>
      <c r="H1893" s="4">
        <f>Table8[[#This Row],[Unit_price]]*Table8[[#This Row],[Quantity_sold]]</f>
        <v>1536.5</v>
      </c>
      <c r="I1893" t="str">
        <f>_xlfn.XLOOKUP(Table8[[#This Row],[orderId]],orders[orderID],orders[customerID],"not seen",0)</f>
        <v>ERNSH</v>
      </c>
      <c r="J1893">
        <f>_xlfn.XLOOKUP(Table8[[#This Row],[orderId]],orders[orderID],orders[employeeID],"not found",0)</f>
        <v>8</v>
      </c>
      <c r="K1893" t="str">
        <f>_xlfn.XLOOKUP(Table8[[#This Row],[Employee_id]],employees[employeeID],employees[employeeName],"Not found",0)</f>
        <v>Laura Callahan</v>
      </c>
      <c r="L1893" s="1">
        <f>_xlfn.XLOOKUP(Table8[[#This Row],[orderId]],orders[orderID],orders[orderDate],"not found",0)</f>
        <v>42089</v>
      </c>
      <c r="M1893" s="1">
        <f>VLOOKUP(Table8[[#This Row],[orderId]],orders[],6,0)</f>
        <v>42094</v>
      </c>
      <c r="N1893">
        <f>Table8[[#This Row],[Shipped date]]-Table8[[#This Row],[order_date]]</f>
        <v>5</v>
      </c>
    </row>
    <row r="1894" spans="1:14" x14ac:dyDescent="0.35">
      <c r="A1894" s="2">
        <v>10980</v>
      </c>
      <c r="B1894" s="11">
        <v>75</v>
      </c>
      <c r="C1894" s="5">
        <v>7.75</v>
      </c>
      <c r="D1894" s="8">
        <v>40</v>
      </c>
      <c r="E1894" s="2" t="str">
        <f>_xlfn.XLOOKUP(B1894,products[productID],products[productName],"Not available",0)</f>
        <v>Rhönbräu Klosterbier</v>
      </c>
      <c r="F1894">
        <f>_xlfn.XLOOKUP(B1894,products[productID],products[categoryID],"Not found",0)</f>
        <v>1</v>
      </c>
      <c r="G1894" t="str">
        <f>_xlfn.XLOOKUP(F1894,categories[categoryID],categories[categoryName],"not found",0)</f>
        <v>Beverages</v>
      </c>
      <c r="H1894" s="4">
        <f>Table8[[#This Row],[Unit_price]]*Table8[[#This Row],[Quantity_sold]]</f>
        <v>310</v>
      </c>
      <c r="I1894" t="str">
        <f>_xlfn.XLOOKUP(Table8[[#This Row],[orderId]],orders[orderID],orders[customerID],"not seen",0)</f>
        <v>FOLKO</v>
      </c>
      <c r="J1894">
        <f>_xlfn.XLOOKUP(Table8[[#This Row],[orderId]],orders[orderID],orders[employeeID],"not found",0)</f>
        <v>4</v>
      </c>
      <c r="K1894" t="str">
        <f>_xlfn.XLOOKUP(Table8[[#This Row],[Employee_id]],employees[employeeID],employees[employeeName],"Not found",0)</f>
        <v>Margaret Peacock</v>
      </c>
      <c r="L1894" s="1">
        <f>_xlfn.XLOOKUP(Table8[[#This Row],[orderId]],orders[orderID],orders[orderDate],"not found",0)</f>
        <v>42090</v>
      </c>
      <c r="M1894" s="1">
        <f>VLOOKUP(Table8[[#This Row],[orderId]],orders[],6,0)</f>
        <v>42111</v>
      </c>
      <c r="N1894">
        <f>Table8[[#This Row],[Shipped date]]-Table8[[#This Row],[order_date]]</f>
        <v>21</v>
      </c>
    </row>
    <row r="1895" spans="1:14" x14ac:dyDescent="0.35">
      <c r="A1895" s="3">
        <v>10981</v>
      </c>
      <c r="B1895" s="12">
        <v>38</v>
      </c>
      <c r="C1895" s="6">
        <v>263.5</v>
      </c>
      <c r="D1895" s="9">
        <v>60</v>
      </c>
      <c r="E1895" s="2" t="str">
        <f>_xlfn.XLOOKUP(B1895,products[productID],products[productName],"Not available",0)</f>
        <v>Côte de Blaye</v>
      </c>
      <c r="F1895">
        <f>_xlfn.XLOOKUP(B1895,products[productID],products[categoryID],"Not found",0)</f>
        <v>1</v>
      </c>
      <c r="G1895" t="str">
        <f>_xlfn.XLOOKUP(F1895,categories[categoryID],categories[categoryName],"not found",0)</f>
        <v>Beverages</v>
      </c>
      <c r="H1895" s="4">
        <f>Table8[[#This Row],[Unit_price]]*Table8[[#This Row],[Quantity_sold]]</f>
        <v>15810</v>
      </c>
      <c r="I1895" t="str">
        <f>_xlfn.XLOOKUP(Table8[[#This Row],[orderId]],orders[orderID],orders[customerID],"not seen",0)</f>
        <v>HANAR</v>
      </c>
      <c r="J1895">
        <f>_xlfn.XLOOKUP(Table8[[#This Row],[orderId]],orders[orderID],orders[employeeID],"not found",0)</f>
        <v>1</v>
      </c>
      <c r="K1895" t="str">
        <f>_xlfn.XLOOKUP(Table8[[#This Row],[Employee_id]],employees[employeeID],employees[employeeName],"Not found",0)</f>
        <v>Nancy Davolio</v>
      </c>
      <c r="L1895" s="1">
        <f>_xlfn.XLOOKUP(Table8[[#This Row],[orderId]],orders[orderID],orders[orderDate],"not found",0)</f>
        <v>42090</v>
      </c>
      <c r="M1895" s="1">
        <f>VLOOKUP(Table8[[#This Row],[orderId]],orders[],6,0)</f>
        <v>42096</v>
      </c>
      <c r="N1895">
        <f>Table8[[#This Row],[Shipped date]]-Table8[[#This Row],[order_date]]</f>
        <v>6</v>
      </c>
    </row>
    <row r="1896" spans="1:14" x14ac:dyDescent="0.35">
      <c r="A1896" s="2">
        <v>10982</v>
      </c>
      <c r="B1896" s="11">
        <v>7</v>
      </c>
      <c r="C1896" s="5">
        <v>30</v>
      </c>
      <c r="D1896" s="8">
        <v>20</v>
      </c>
      <c r="E1896" s="2" t="str">
        <f>_xlfn.XLOOKUP(B1896,products[productID],products[productName],"Not available",0)</f>
        <v>Uncle Bob's Organic Dried Pears</v>
      </c>
      <c r="F1896">
        <f>_xlfn.XLOOKUP(B1896,products[productID],products[categoryID],"Not found",0)</f>
        <v>7</v>
      </c>
      <c r="G1896" t="str">
        <f>_xlfn.XLOOKUP(F1896,categories[categoryID],categories[categoryName],"not found",0)</f>
        <v>Produce</v>
      </c>
      <c r="H1896" s="4">
        <f>Table8[[#This Row],[Unit_price]]*Table8[[#This Row],[Quantity_sold]]</f>
        <v>600</v>
      </c>
      <c r="I1896" t="str">
        <f>_xlfn.XLOOKUP(Table8[[#This Row],[orderId]],orders[orderID],orders[customerID],"not seen",0)</f>
        <v>BOTTM</v>
      </c>
      <c r="J1896">
        <f>_xlfn.XLOOKUP(Table8[[#This Row],[orderId]],orders[orderID],orders[employeeID],"not found",0)</f>
        <v>2</v>
      </c>
      <c r="K1896" t="str">
        <f>_xlfn.XLOOKUP(Table8[[#This Row],[Employee_id]],employees[employeeID],employees[employeeName],"Not found",0)</f>
        <v>Andrew Fuller</v>
      </c>
      <c r="L1896" s="1">
        <f>_xlfn.XLOOKUP(Table8[[#This Row],[orderId]],orders[orderID],orders[orderDate],"not found",0)</f>
        <v>42090</v>
      </c>
      <c r="M1896" s="1">
        <f>VLOOKUP(Table8[[#This Row],[orderId]],orders[],6,0)</f>
        <v>42102</v>
      </c>
      <c r="N1896">
        <f>Table8[[#This Row],[Shipped date]]-Table8[[#This Row],[order_date]]</f>
        <v>12</v>
      </c>
    </row>
    <row r="1897" spans="1:14" x14ac:dyDescent="0.35">
      <c r="A1897" s="3">
        <v>10982</v>
      </c>
      <c r="B1897" s="12">
        <v>43</v>
      </c>
      <c r="C1897" s="6">
        <v>46</v>
      </c>
      <c r="D1897" s="9">
        <v>9</v>
      </c>
      <c r="E1897" s="2" t="str">
        <f>_xlfn.XLOOKUP(B1897,products[productID],products[productName],"Not available",0)</f>
        <v>Ipoh Coffee</v>
      </c>
      <c r="F1897">
        <f>_xlfn.XLOOKUP(B1897,products[productID],products[categoryID],"Not found",0)</f>
        <v>1</v>
      </c>
      <c r="G1897" t="str">
        <f>_xlfn.XLOOKUP(F1897,categories[categoryID],categories[categoryName],"not found",0)</f>
        <v>Beverages</v>
      </c>
      <c r="H1897" s="4">
        <f>Table8[[#This Row],[Unit_price]]*Table8[[#This Row],[Quantity_sold]]</f>
        <v>414</v>
      </c>
      <c r="I1897" t="str">
        <f>_xlfn.XLOOKUP(Table8[[#This Row],[orderId]],orders[orderID],orders[customerID],"not seen",0)</f>
        <v>BOTTM</v>
      </c>
      <c r="J1897">
        <f>_xlfn.XLOOKUP(Table8[[#This Row],[orderId]],orders[orderID],orders[employeeID],"not found",0)</f>
        <v>2</v>
      </c>
      <c r="K1897" t="str">
        <f>_xlfn.XLOOKUP(Table8[[#This Row],[Employee_id]],employees[employeeID],employees[employeeName],"Not found",0)</f>
        <v>Andrew Fuller</v>
      </c>
      <c r="L1897" s="1">
        <f>_xlfn.XLOOKUP(Table8[[#This Row],[orderId]],orders[orderID],orders[orderDate],"not found",0)</f>
        <v>42090</v>
      </c>
      <c r="M1897" s="1">
        <f>VLOOKUP(Table8[[#This Row],[orderId]],orders[],6,0)</f>
        <v>42102</v>
      </c>
      <c r="N1897">
        <f>Table8[[#This Row],[Shipped date]]-Table8[[#This Row],[order_date]]</f>
        <v>12</v>
      </c>
    </row>
    <row r="1898" spans="1:14" x14ac:dyDescent="0.35">
      <c r="A1898" s="2">
        <v>10983</v>
      </c>
      <c r="B1898" s="11">
        <v>13</v>
      </c>
      <c r="C1898" s="5">
        <v>6</v>
      </c>
      <c r="D1898" s="8">
        <v>84</v>
      </c>
      <c r="E1898" s="2" t="str">
        <f>_xlfn.XLOOKUP(B1898,products[productID],products[productName],"Not available",0)</f>
        <v>Konbu</v>
      </c>
      <c r="F1898">
        <f>_xlfn.XLOOKUP(B1898,products[productID],products[categoryID],"Not found",0)</f>
        <v>8</v>
      </c>
      <c r="G1898" t="str">
        <f>_xlfn.XLOOKUP(F1898,categories[categoryID],categories[categoryName],"not found",0)</f>
        <v>Seafood</v>
      </c>
      <c r="H1898" s="4">
        <f>Table8[[#This Row],[Unit_price]]*Table8[[#This Row],[Quantity_sold]]</f>
        <v>504</v>
      </c>
      <c r="I1898" t="str">
        <f>_xlfn.XLOOKUP(Table8[[#This Row],[orderId]],orders[orderID],orders[customerID],"not seen",0)</f>
        <v>SAVEA</v>
      </c>
      <c r="J1898">
        <f>_xlfn.XLOOKUP(Table8[[#This Row],[orderId]],orders[orderID],orders[employeeID],"not found",0)</f>
        <v>2</v>
      </c>
      <c r="K1898" t="str">
        <f>_xlfn.XLOOKUP(Table8[[#This Row],[Employee_id]],employees[employeeID],employees[employeeName],"Not found",0)</f>
        <v>Andrew Fuller</v>
      </c>
      <c r="L1898" s="1">
        <f>_xlfn.XLOOKUP(Table8[[#This Row],[orderId]],orders[orderID],orders[orderDate],"not found",0)</f>
        <v>42090</v>
      </c>
      <c r="M1898" s="1">
        <f>VLOOKUP(Table8[[#This Row],[orderId]],orders[],6,0)</f>
        <v>42100</v>
      </c>
      <c r="N1898">
        <f>Table8[[#This Row],[Shipped date]]-Table8[[#This Row],[order_date]]</f>
        <v>10</v>
      </c>
    </row>
    <row r="1899" spans="1:14" x14ac:dyDescent="0.35">
      <c r="A1899" s="3">
        <v>10983</v>
      </c>
      <c r="B1899" s="12">
        <v>57</v>
      </c>
      <c r="C1899" s="6">
        <v>19.5</v>
      </c>
      <c r="D1899" s="9">
        <v>15</v>
      </c>
      <c r="E1899" s="2" t="str">
        <f>_xlfn.XLOOKUP(B1899,products[productID],products[productName],"Not available",0)</f>
        <v>Ravioli Angelo</v>
      </c>
      <c r="F1899">
        <f>_xlfn.XLOOKUP(B1899,products[productID],products[categoryID],"Not found",0)</f>
        <v>5</v>
      </c>
      <c r="G1899" t="str">
        <f>_xlfn.XLOOKUP(F1899,categories[categoryID],categories[categoryName],"not found",0)</f>
        <v>Grains &amp; Cereals</v>
      </c>
      <c r="H1899" s="4">
        <f>Table8[[#This Row],[Unit_price]]*Table8[[#This Row],[Quantity_sold]]</f>
        <v>292.5</v>
      </c>
      <c r="I1899" t="str">
        <f>_xlfn.XLOOKUP(Table8[[#This Row],[orderId]],orders[orderID],orders[customerID],"not seen",0)</f>
        <v>SAVEA</v>
      </c>
      <c r="J1899">
        <f>_xlfn.XLOOKUP(Table8[[#This Row],[orderId]],orders[orderID],orders[employeeID],"not found",0)</f>
        <v>2</v>
      </c>
      <c r="K1899" t="str">
        <f>_xlfn.XLOOKUP(Table8[[#This Row],[Employee_id]],employees[employeeID],employees[employeeName],"Not found",0)</f>
        <v>Andrew Fuller</v>
      </c>
      <c r="L1899" s="1">
        <f>_xlfn.XLOOKUP(Table8[[#This Row],[orderId]],orders[orderID],orders[orderDate],"not found",0)</f>
        <v>42090</v>
      </c>
      <c r="M1899" s="1">
        <f>VLOOKUP(Table8[[#This Row],[orderId]],orders[],6,0)</f>
        <v>42100</v>
      </c>
      <c r="N1899">
        <f>Table8[[#This Row],[Shipped date]]-Table8[[#This Row],[order_date]]</f>
        <v>10</v>
      </c>
    </row>
    <row r="1900" spans="1:14" x14ac:dyDescent="0.35">
      <c r="A1900" s="2">
        <v>10984</v>
      </c>
      <c r="B1900" s="11">
        <v>16</v>
      </c>
      <c r="C1900" s="5">
        <v>17.45</v>
      </c>
      <c r="D1900" s="8">
        <v>55</v>
      </c>
      <c r="E1900" s="2" t="str">
        <f>_xlfn.XLOOKUP(B1900,products[productID],products[productName],"Not available",0)</f>
        <v>Pavlova</v>
      </c>
      <c r="F1900">
        <f>_xlfn.XLOOKUP(B1900,products[productID],products[categoryID],"Not found",0)</f>
        <v>3</v>
      </c>
      <c r="G1900" t="str">
        <f>_xlfn.XLOOKUP(F1900,categories[categoryID],categories[categoryName],"not found",0)</f>
        <v>Confections</v>
      </c>
      <c r="H1900" s="4">
        <f>Table8[[#This Row],[Unit_price]]*Table8[[#This Row],[Quantity_sold]]</f>
        <v>959.75</v>
      </c>
      <c r="I1900" t="str">
        <f>_xlfn.XLOOKUP(Table8[[#This Row],[orderId]],orders[orderID],orders[customerID],"not seen",0)</f>
        <v>SAVEA</v>
      </c>
      <c r="J1900">
        <f>_xlfn.XLOOKUP(Table8[[#This Row],[orderId]],orders[orderID],orders[employeeID],"not found",0)</f>
        <v>1</v>
      </c>
      <c r="K1900" t="str">
        <f>_xlfn.XLOOKUP(Table8[[#This Row],[Employee_id]],employees[employeeID],employees[employeeName],"Not found",0)</f>
        <v>Nancy Davolio</v>
      </c>
      <c r="L1900" s="1">
        <f>_xlfn.XLOOKUP(Table8[[#This Row],[orderId]],orders[orderID],orders[orderDate],"not found",0)</f>
        <v>42093</v>
      </c>
      <c r="M1900" s="1">
        <f>VLOOKUP(Table8[[#This Row],[orderId]],orders[],6,0)</f>
        <v>42097</v>
      </c>
      <c r="N1900">
        <f>Table8[[#This Row],[Shipped date]]-Table8[[#This Row],[order_date]]</f>
        <v>4</v>
      </c>
    </row>
    <row r="1901" spans="1:14" x14ac:dyDescent="0.35">
      <c r="A1901" s="3">
        <v>10984</v>
      </c>
      <c r="B1901" s="12">
        <v>24</v>
      </c>
      <c r="C1901" s="6">
        <v>4.5</v>
      </c>
      <c r="D1901" s="9">
        <v>20</v>
      </c>
      <c r="E1901" s="2" t="str">
        <f>_xlfn.XLOOKUP(B1901,products[productID],products[productName],"Not available",0)</f>
        <v>Guarana Fantastica</v>
      </c>
      <c r="F1901">
        <f>_xlfn.XLOOKUP(B1901,products[productID],products[categoryID],"Not found",0)</f>
        <v>1</v>
      </c>
      <c r="G1901" t="str">
        <f>_xlfn.XLOOKUP(F1901,categories[categoryID],categories[categoryName],"not found",0)</f>
        <v>Beverages</v>
      </c>
      <c r="H1901" s="4">
        <f>Table8[[#This Row],[Unit_price]]*Table8[[#This Row],[Quantity_sold]]</f>
        <v>90</v>
      </c>
      <c r="I1901" t="str">
        <f>_xlfn.XLOOKUP(Table8[[#This Row],[orderId]],orders[orderID],orders[customerID],"not seen",0)</f>
        <v>SAVEA</v>
      </c>
      <c r="J1901">
        <f>_xlfn.XLOOKUP(Table8[[#This Row],[orderId]],orders[orderID],orders[employeeID],"not found",0)</f>
        <v>1</v>
      </c>
      <c r="K1901" t="str">
        <f>_xlfn.XLOOKUP(Table8[[#This Row],[Employee_id]],employees[employeeID],employees[employeeName],"Not found",0)</f>
        <v>Nancy Davolio</v>
      </c>
      <c r="L1901" s="1">
        <f>_xlfn.XLOOKUP(Table8[[#This Row],[orderId]],orders[orderID],orders[orderDate],"not found",0)</f>
        <v>42093</v>
      </c>
      <c r="M1901" s="1">
        <f>VLOOKUP(Table8[[#This Row],[orderId]],orders[],6,0)</f>
        <v>42097</v>
      </c>
      <c r="N1901">
        <f>Table8[[#This Row],[Shipped date]]-Table8[[#This Row],[order_date]]</f>
        <v>4</v>
      </c>
    </row>
    <row r="1902" spans="1:14" x14ac:dyDescent="0.35">
      <c r="A1902" s="2">
        <v>10984</v>
      </c>
      <c r="B1902" s="11">
        <v>36</v>
      </c>
      <c r="C1902" s="5">
        <v>19</v>
      </c>
      <c r="D1902" s="8">
        <v>40</v>
      </c>
      <c r="E1902" s="2" t="str">
        <f>_xlfn.XLOOKUP(B1902,products[productID],products[productName],"Not available",0)</f>
        <v>Inlagd Sill</v>
      </c>
      <c r="F1902">
        <f>_xlfn.XLOOKUP(B1902,products[productID],products[categoryID],"Not found",0)</f>
        <v>8</v>
      </c>
      <c r="G1902" t="str">
        <f>_xlfn.XLOOKUP(F1902,categories[categoryID],categories[categoryName],"not found",0)</f>
        <v>Seafood</v>
      </c>
      <c r="H1902" s="4">
        <f>Table8[[#This Row],[Unit_price]]*Table8[[#This Row],[Quantity_sold]]</f>
        <v>760</v>
      </c>
      <c r="I1902" t="str">
        <f>_xlfn.XLOOKUP(Table8[[#This Row],[orderId]],orders[orderID],orders[customerID],"not seen",0)</f>
        <v>SAVEA</v>
      </c>
      <c r="J1902">
        <f>_xlfn.XLOOKUP(Table8[[#This Row],[orderId]],orders[orderID],orders[employeeID],"not found",0)</f>
        <v>1</v>
      </c>
      <c r="K1902" t="str">
        <f>_xlfn.XLOOKUP(Table8[[#This Row],[Employee_id]],employees[employeeID],employees[employeeName],"Not found",0)</f>
        <v>Nancy Davolio</v>
      </c>
      <c r="L1902" s="1">
        <f>_xlfn.XLOOKUP(Table8[[#This Row],[orderId]],orders[orderID],orders[orderDate],"not found",0)</f>
        <v>42093</v>
      </c>
      <c r="M1902" s="1">
        <f>VLOOKUP(Table8[[#This Row],[orderId]],orders[],6,0)</f>
        <v>42097</v>
      </c>
      <c r="N1902">
        <f>Table8[[#This Row],[Shipped date]]-Table8[[#This Row],[order_date]]</f>
        <v>4</v>
      </c>
    </row>
    <row r="1903" spans="1:14" x14ac:dyDescent="0.35">
      <c r="A1903" s="3">
        <v>10985</v>
      </c>
      <c r="B1903" s="12">
        <v>16</v>
      </c>
      <c r="C1903" s="6">
        <v>17.45</v>
      </c>
      <c r="D1903" s="9">
        <v>36</v>
      </c>
      <c r="E1903" s="2" t="str">
        <f>_xlfn.XLOOKUP(B1903,products[productID],products[productName],"Not available",0)</f>
        <v>Pavlova</v>
      </c>
      <c r="F1903">
        <f>_xlfn.XLOOKUP(B1903,products[productID],products[categoryID],"Not found",0)</f>
        <v>3</v>
      </c>
      <c r="G1903" t="str">
        <f>_xlfn.XLOOKUP(F1903,categories[categoryID],categories[categoryName],"not found",0)</f>
        <v>Confections</v>
      </c>
      <c r="H1903" s="4">
        <f>Table8[[#This Row],[Unit_price]]*Table8[[#This Row],[Quantity_sold]]</f>
        <v>628.19999999999993</v>
      </c>
      <c r="I1903" t="str">
        <f>_xlfn.XLOOKUP(Table8[[#This Row],[orderId]],orders[orderID],orders[customerID],"not seen",0)</f>
        <v>HUNGO</v>
      </c>
      <c r="J1903">
        <f>_xlfn.XLOOKUP(Table8[[#This Row],[orderId]],orders[orderID],orders[employeeID],"not found",0)</f>
        <v>2</v>
      </c>
      <c r="K1903" t="str">
        <f>_xlfn.XLOOKUP(Table8[[#This Row],[Employee_id]],employees[employeeID],employees[employeeName],"Not found",0)</f>
        <v>Andrew Fuller</v>
      </c>
      <c r="L1903" s="1">
        <f>_xlfn.XLOOKUP(Table8[[#This Row],[orderId]],orders[orderID],orders[orderDate],"not found",0)</f>
        <v>42093</v>
      </c>
      <c r="M1903" s="1">
        <f>VLOOKUP(Table8[[#This Row],[orderId]],orders[],6,0)</f>
        <v>42096</v>
      </c>
      <c r="N1903">
        <f>Table8[[#This Row],[Shipped date]]-Table8[[#This Row],[order_date]]</f>
        <v>3</v>
      </c>
    </row>
    <row r="1904" spans="1:14" x14ac:dyDescent="0.35">
      <c r="A1904" s="2">
        <v>10985</v>
      </c>
      <c r="B1904" s="11">
        <v>18</v>
      </c>
      <c r="C1904" s="5">
        <v>62.5</v>
      </c>
      <c r="D1904" s="8">
        <v>8</v>
      </c>
      <c r="E1904" s="2" t="str">
        <f>_xlfn.XLOOKUP(B1904,products[productID],products[productName],"Not available",0)</f>
        <v>Carnarvon Tigers</v>
      </c>
      <c r="F1904">
        <f>_xlfn.XLOOKUP(B1904,products[productID],products[categoryID],"Not found",0)</f>
        <v>8</v>
      </c>
      <c r="G1904" t="str">
        <f>_xlfn.XLOOKUP(F1904,categories[categoryID],categories[categoryName],"not found",0)</f>
        <v>Seafood</v>
      </c>
      <c r="H1904" s="4">
        <f>Table8[[#This Row],[Unit_price]]*Table8[[#This Row],[Quantity_sold]]</f>
        <v>500</v>
      </c>
      <c r="I1904" t="str">
        <f>_xlfn.XLOOKUP(Table8[[#This Row],[orderId]],orders[orderID],orders[customerID],"not seen",0)</f>
        <v>HUNGO</v>
      </c>
      <c r="J1904">
        <f>_xlfn.XLOOKUP(Table8[[#This Row],[orderId]],orders[orderID],orders[employeeID],"not found",0)</f>
        <v>2</v>
      </c>
      <c r="K1904" t="str">
        <f>_xlfn.XLOOKUP(Table8[[#This Row],[Employee_id]],employees[employeeID],employees[employeeName],"Not found",0)</f>
        <v>Andrew Fuller</v>
      </c>
      <c r="L1904" s="1">
        <f>_xlfn.XLOOKUP(Table8[[#This Row],[orderId]],orders[orderID],orders[orderDate],"not found",0)</f>
        <v>42093</v>
      </c>
      <c r="M1904" s="1">
        <f>VLOOKUP(Table8[[#This Row],[orderId]],orders[],6,0)</f>
        <v>42096</v>
      </c>
      <c r="N1904">
        <f>Table8[[#This Row],[Shipped date]]-Table8[[#This Row],[order_date]]</f>
        <v>3</v>
      </c>
    </row>
    <row r="1905" spans="1:14" x14ac:dyDescent="0.35">
      <c r="A1905" s="3">
        <v>10985</v>
      </c>
      <c r="B1905" s="12">
        <v>32</v>
      </c>
      <c r="C1905" s="6">
        <v>32</v>
      </c>
      <c r="D1905" s="9">
        <v>35</v>
      </c>
      <c r="E1905" s="2" t="str">
        <f>_xlfn.XLOOKUP(B1905,products[productID],products[productName],"Not available",0)</f>
        <v>Mascarpone Fabioli</v>
      </c>
      <c r="F1905">
        <f>_xlfn.XLOOKUP(B1905,products[productID],products[categoryID],"Not found",0)</f>
        <v>4</v>
      </c>
      <c r="G1905" t="str">
        <f>_xlfn.XLOOKUP(F1905,categories[categoryID],categories[categoryName],"not found",0)</f>
        <v>Dairy Products</v>
      </c>
      <c r="H1905" s="4">
        <f>Table8[[#This Row],[Unit_price]]*Table8[[#This Row],[Quantity_sold]]</f>
        <v>1120</v>
      </c>
      <c r="I1905" t="str">
        <f>_xlfn.XLOOKUP(Table8[[#This Row],[orderId]],orders[orderID],orders[customerID],"not seen",0)</f>
        <v>HUNGO</v>
      </c>
      <c r="J1905">
        <f>_xlfn.XLOOKUP(Table8[[#This Row],[orderId]],orders[orderID],orders[employeeID],"not found",0)</f>
        <v>2</v>
      </c>
      <c r="K1905" t="str">
        <f>_xlfn.XLOOKUP(Table8[[#This Row],[Employee_id]],employees[employeeID],employees[employeeName],"Not found",0)</f>
        <v>Andrew Fuller</v>
      </c>
      <c r="L1905" s="1">
        <f>_xlfn.XLOOKUP(Table8[[#This Row],[orderId]],orders[orderID],orders[orderDate],"not found",0)</f>
        <v>42093</v>
      </c>
      <c r="M1905" s="1">
        <f>VLOOKUP(Table8[[#This Row],[orderId]],orders[],6,0)</f>
        <v>42096</v>
      </c>
      <c r="N1905">
        <f>Table8[[#This Row],[Shipped date]]-Table8[[#This Row],[order_date]]</f>
        <v>3</v>
      </c>
    </row>
    <row r="1906" spans="1:14" x14ac:dyDescent="0.35">
      <c r="A1906" s="2">
        <v>10986</v>
      </c>
      <c r="B1906" s="11">
        <v>11</v>
      </c>
      <c r="C1906" s="5">
        <v>21</v>
      </c>
      <c r="D1906" s="8">
        <v>30</v>
      </c>
      <c r="E1906" s="2" t="str">
        <f>_xlfn.XLOOKUP(B1906,products[productID],products[productName],"Not available",0)</f>
        <v>Queso Cabrales</v>
      </c>
      <c r="F1906">
        <f>_xlfn.XLOOKUP(B1906,products[productID],products[categoryID],"Not found",0)</f>
        <v>4</v>
      </c>
      <c r="G1906" t="str">
        <f>_xlfn.XLOOKUP(F1906,categories[categoryID],categories[categoryName],"not found",0)</f>
        <v>Dairy Products</v>
      </c>
      <c r="H1906" s="4">
        <f>Table8[[#This Row],[Unit_price]]*Table8[[#This Row],[Quantity_sold]]</f>
        <v>630</v>
      </c>
      <c r="I1906" t="str">
        <f>_xlfn.XLOOKUP(Table8[[#This Row],[orderId]],orders[orderID],orders[customerID],"not seen",0)</f>
        <v>OCEAN</v>
      </c>
      <c r="J1906">
        <f>_xlfn.XLOOKUP(Table8[[#This Row],[orderId]],orders[orderID],orders[employeeID],"not found",0)</f>
        <v>8</v>
      </c>
      <c r="K1906" t="str">
        <f>_xlfn.XLOOKUP(Table8[[#This Row],[Employee_id]],employees[employeeID],employees[employeeName],"Not found",0)</f>
        <v>Laura Callahan</v>
      </c>
      <c r="L1906" s="1">
        <f>_xlfn.XLOOKUP(Table8[[#This Row],[orderId]],orders[orderID],orders[orderDate],"not found",0)</f>
        <v>42093</v>
      </c>
      <c r="M1906" s="1">
        <f>VLOOKUP(Table8[[#This Row],[orderId]],orders[],6,0)</f>
        <v>42115</v>
      </c>
      <c r="N1906">
        <f>Table8[[#This Row],[Shipped date]]-Table8[[#This Row],[order_date]]</f>
        <v>22</v>
      </c>
    </row>
    <row r="1907" spans="1:14" x14ac:dyDescent="0.35">
      <c r="A1907" s="3">
        <v>10986</v>
      </c>
      <c r="B1907" s="12">
        <v>20</v>
      </c>
      <c r="C1907" s="6">
        <v>81</v>
      </c>
      <c r="D1907" s="9">
        <v>15</v>
      </c>
      <c r="E1907" s="2" t="str">
        <f>_xlfn.XLOOKUP(B1907,products[productID],products[productName],"Not available",0)</f>
        <v>Sir Rodney's Marmalade</v>
      </c>
      <c r="F1907">
        <f>_xlfn.XLOOKUP(B1907,products[productID],products[categoryID],"Not found",0)</f>
        <v>3</v>
      </c>
      <c r="G1907" t="str">
        <f>_xlfn.XLOOKUP(F1907,categories[categoryID],categories[categoryName],"not found",0)</f>
        <v>Confections</v>
      </c>
      <c r="H1907" s="4">
        <f>Table8[[#This Row],[Unit_price]]*Table8[[#This Row],[Quantity_sold]]</f>
        <v>1215</v>
      </c>
      <c r="I1907" t="str">
        <f>_xlfn.XLOOKUP(Table8[[#This Row],[orderId]],orders[orderID],orders[customerID],"not seen",0)</f>
        <v>OCEAN</v>
      </c>
      <c r="J1907">
        <f>_xlfn.XLOOKUP(Table8[[#This Row],[orderId]],orders[orderID],orders[employeeID],"not found",0)</f>
        <v>8</v>
      </c>
      <c r="K1907" t="str">
        <f>_xlfn.XLOOKUP(Table8[[#This Row],[Employee_id]],employees[employeeID],employees[employeeName],"Not found",0)</f>
        <v>Laura Callahan</v>
      </c>
      <c r="L1907" s="1">
        <f>_xlfn.XLOOKUP(Table8[[#This Row],[orderId]],orders[orderID],orders[orderDate],"not found",0)</f>
        <v>42093</v>
      </c>
      <c r="M1907" s="1">
        <f>VLOOKUP(Table8[[#This Row],[orderId]],orders[],6,0)</f>
        <v>42115</v>
      </c>
      <c r="N1907">
        <f>Table8[[#This Row],[Shipped date]]-Table8[[#This Row],[order_date]]</f>
        <v>22</v>
      </c>
    </row>
    <row r="1908" spans="1:14" x14ac:dyDescent="0.35">
      <c r="A1908" s="2">
        <v>10986</v>
      </c>
      <c r="B1908" s="11">
        <v>76</v>
      </c>
      <c r="C1908" s="5">
        <v>18</v>
      </c>
      <c r="D1908" s="8">
        <v>10</v>
      </c>
      <c r="E1908" s="2" t="str">
        <f>_xlfn.XLOOKUP(B1908,products[productID],products[productName],"Not available",0)</f>
        <v>Lakkaliköri</v>
      </c>
      <c r="F1908">
        <f>_xlfn.XLOOKUP(B1908,products[productID],products[categoryID],"Not found",0)</f>
        <v>1</v>
      </c>
      <c r="G1908" t="str">
        <f>_xlfn.XLOOKUP(F1908,categories[categoryID],categories[categoryName],"not found",0)</f>
        <v>Beverages</v>
      </c>
      <c r="H1908" s="4">
        <f>Table8[[#This Row],[Unit_price]]*Table8[[#This Row],[Quantity_sold]]</f>
        <v>180</v>
      </c>
      <c r="I1908" t="str">
        <f>_xlfn.XLOOKUP(Table8[[#This Row],[orderId]],orders[orderID],orders[customerID],"not seen",0)</f>
        <v>OCEAN</v>
      </c>
      <c r="J1908">
        <f>_xlfn.XLOOKUP(Table8[[#This Row],[orderId]],orders[orderID],orders[employeeID],"not found",0)</f>
        <v>8</v>
      </c>
      <c r="K1908" t="str">
        <f>_xlfn.XLOOKUP(Table8[[#This Row],[Employee_id]],employees[employeeID],employees[employeeName],"Not found",0)</f>
        <v>Laura Callahan</v>
      </c>
      <c r="L1908" s="1">
        <f>_xlfn.XLOOKUP(Table8[[#This Row],[orderId]],orders[orderID],orders[orderDate],"not found",0)</f>
        <v>42093</v>
      </c>
      <c r="M1908" s="1">
        <f>VLOOKUP(Table8[[#This Row],[orderId]],orders[],6,0)</f>
        <v>42115</v>
      </c>
      <c r="N1908">
        <f>Table8[[#This Row],[Shipped date]]-Table8[[#This Row],[order_date]]</f>
        <v>22</v>
      </c>
    </row>
    <row r="1909" spans="1:14" x14ac:dyDescent="0.35">
      <c r="A1909" s="3">
        <v>10986</v>
      </c>
      <c r="B1909" s="12">
        <v>77</v>
      </c>
      <c r="C1909" s="6">
        <v>13</v>
      </c>
      <c r="D1909" s="9">
        <v>15</v>
      </c>
      <c r="E1909" s="2" t="str">
        <f>_xlfn.XLOOKUP(B1909,products[productID],products[productName],"Not available",0)</f>
        <v>Original Frankfurter Grüne Soße</v>
      </c>
      <c r="F1909">
        <f>_xlfn.XLOOKUP(B1909,products[productID],products[categoryID],"Not found",0)</f>
        <v>2</v>
      </c>
      <c r="G1909" t="str">
        <f>_xlfn.XLOOKUP(F1909,categories[categoryID],categories[categoryName],"not found",0)</f>
        <v>Condiments</v>
      </c>
      <c r="H1909" s="4">
        <f>Table8[[#This Row],[Unit_price]]*Table8[[#This Row],[Quantity_sold]]</f>
        <v>195</v>
      </c>
      <c r="I1909" t="str">
        <f>_xlfn.XLOOKUP(Table8[[#This Row],[orderId]],orders[orderID],orders[customerID],"not seen",0)</f>
        <v>OCEAN</v>
      </c>
      <c r="J1909">
        <f>_xlfn.XLOOKUP(Table8[[#This Row],[orderId]],orders[orderID],orders[employeeID],"not found",0)</f>
        <v>8</v>
      </c>
      <c r="K1909" t="str">
        <f>_xlfn.XLOOKUP(Table8[[#This Row],[Employee_id]],employees[employeeID],employees[employeeName],"Not found",0)</f>
        <v>Laura Callahan</v>
      </c>
      <c r="L1909" s="1">
        <f>_xlfn.XLOOKUP(Table8[[#This Row],[orderId]],orders[orderID],orders[orderDate],"not found",0)</f>
        <v>42093</v>
      </c>
      <c r="M1909" s="1">
        <f>VLOOKUP(Table8[[#This Row],[orderId]],orders[],6,0)</f>
        <v>42115</v>
      </c>
      <c r="N1909">
        <f>Table8[[#This Row],[Shipped date]]-Table8[[#This Row],[order_date]]</f>
        <v>22</v>
      </c>
    </row>
    <row r="1910" spans="1:14" x14ac:dyDescent="0.35">
      <c r="A1910" s="2">
        <v>10987</v>
      </c>
      <c r="B1910" s="11">
        <v>7</v>
      </c>
      <c r="C1910" s="5">
        <v>30</v>
      </c>
      <c r="D1910" s="8">
        <v>60</v>
      </c>
      <c r="E1910" s="2" t="str">
        <f>_xlfn.XLOOKUP(B1910,products[productID],products[productName],"Not available",0)</f>
        <v>Uncle Bob's Organic Dried Pears</v>
      </c>
      <c r="F1910">
        <f>_xlfn.XLOOKUP(B1910,products[productID],products[categoryID],"Not found",0)</f>
        <v>7</v>
      </c>
      <c r="G1910" t="str">
        <f>_xlfn.XLOOKUP(F1910,categories[categoryID],categories[categoryName],"not found",0)</f>
        <v>Produce</v>
      </c>
      <c r="H1910" s="4">
        <f>Table8[[#This Row],[Unit_price]]*Table8[[#This Row],[Quantity_sold]]</f>
        <v>1800</v>
      </c>
      <c r="I1910" t="str">
        <f>_xlfn.XLOOKUP(Table8[[#This Row],[orderId]],orders[orderID],orders[customerID],"not seen",0)</f>
        <v>EASTC</v>
      </c>
      <c r="J1910">
        <f>_xlfn.XLOOKUP(Table8[[#This Row],[orderId]],orders[orderID],orders[employeeID],"not found",0)</f>
        <v>8</v>
      </c>
      <c r="K1910" t="str">
        <f>_xlfn.XLOOKUP(Table8[[#This Row],[Employee_id]],employees[employeeID],employees[employeeName],"Not found",0)</f>
        <v>Laura Callahan</v>
      </c>
      <c r="L1910" s="1">
        <f>_xlfn.XLOOKUP(Table8[[#This Row],[orderId]],orders[orderID],orders[orderDate],"not found",0)</f>
        <v>42094</v>
      </c>
      <c r="M1910" s="1">
        <f>VLOOKUP(Table8[[#This Row],[orderId]],orders[],6,0)</f>
        <v>42100</v>
      </c>
      <c r="N1910">
        <f>Table8[[#This Row],[Shipped date]]-Table8[[#This Row],[order_date]]</f>
        <v>6</v>
      </c>
    </row>
    <row r="1911" spans="1:14" x14ac:dyDescent="0.35">
      <c r="A1911" s="3">
        <v>10987</v>
      </c>
      <c r="B1911" s="12">
        <v>43</v>
      </c>
      <c r="C1911" s="6">
        <v>46</v>
      </c>
      <c r="D1911" s="9">
        <v>6</v>
      </c>
      <c r="E1911" s="2" t="str">
        <f>_xlfn.XLOOKUP(B1911,products[productID],products[productName],"Not available",0)</f>
        <v>Ipoh Coffee</v>
      </c>
      <c r="F1911">
        <f>_xlfn.XLOOKUP(B1911,products[productID],products[categoryID],"Not found",0)</f>
        <v>1</v>
      </c>
      <c r="G1911" t="str">
        <f>_xlfn.XLOOKUP(F1911,categories[categoryID],categories[categoryName],"not found",0)</f>
        <v>Beverages</v>
      </c>
      <c r="H1911" s="4">
        <f>Table8[[#This Row],[Unit_price]]*Table8[[#This Row],[Quantity_sold]]</f>
        <v>276</v>
      </c>
      <c r="I1911" t="str">
        <f>_xlfn.XLOOKUP(Table8[[#This Row],[orderId]],orders[orderID],orders[customerID],"not seen",0)</f>
        <v>EASTC</v>
      </c>
      <c r="J1911">
        <f>_xlfn.XLOOKUP(Table8[[#This Row],[orderId]],orders[orderID],orders[employeeID],"not found",0)</f>
        <v>8</v>
      </c>
      <c r="K1911" t="str">
        <f>_xlfn.XLOOKUP(Table8[[#This Row],[Employee_id]],employees[employeeID],employees[employeeName],"Not found",0)</f>
        <v>Laura Callahan</v>
      </c>
      <c r="L1911" s="1">
        <f>_xlfn.XLOOKUP(Table8[[#This Row],[orderId]],orders[orderID],orders[orderDate],"not found",0)</f>
        <v>42094</v>
      </c>
      <c r="M1911" s="1">
        <f>VLOOKUP(Table8[[#This Row],[orderId]],orders[],6,0)</f>
        <v>42100</v>
      </c>
      <c r="N1911">
        <f>Table8[[#This Row],[Shipped date]]-Table8[[#This Row],[order_date]]</f>
        <v>6</v>
      </c>
    </row>
    <row r="1912" spans="1:14" x14ac:dyDescent="0.35">
      <c r="A1912" s="2">
        <v>10987</v>
      </c>
      <c r="B1912" s="11">
        <v>72</v>
      </c>
      <c r="C1912" s="5">
        <v>34.799999999999997</v>
      </c>
      <c r="D1912" s="8">
        <v>20</v>
      </c>
      <c r="E1912" s="2" t="str">
        <f>_xlfn.XLOOKUP(B1912,products[productID],products[productName],"Not available",0)</f>
        <v>Mozzarella di Giovanni</v>
      </c>
      <c r="F1912">
        <f>_xlfn.XLOOKUP(B1912,products[productID],products[categoryID],"Not found",0)</f>
        <v>4</v>
      </c>
      <c r="G1912" t="str">
        <f>_xlfn.XLOOKUP(F1912,categories[categoryID],categories[categoryName],"not found",0)</f>
        <v>Dairy Products</v>
      </c>
      <c r="H1912" s="4">
        <f>Table8[[#This Row],[Unit_price]]*Table8[[#This Row],[Quantity_sold]]</f>
        <v>696</v>
      </c>
      <c r="I1912" t="str">
        <f>_xlfn.XLOOKUP(Table8[[#This Row],[orderId]],orders[orderID],orders[customerID],"not seen",0)</f>
        <v>EASTC</v>
      </c>
      <c r="J1912">
        <f>_xlfn.XLOOKUP(Table8[[#This Row],[orderId]],orders[orderID],orders[employeeID],"not found",0)</f>
        <v>8</v>
      </c>
      <c r="K1912" t="str">
        <f>_xlfn.XLOOKUP(Table8[[#This Row],[Employee_id]],employees[employeeID],employees[employeeName],"Not found",0)</f>
        <v>Laura Callahan</v>
      </c>
      <c r="L1912" s="1">
        <f>_xlfn.XLOOKUP(Table8[[#This Row],[orderId]],orders[orderID],orders[orderDate],"not found",0)</f>
        <v>42094</v>
      </c>
      <c r="M1912" s="1">
        <f>VLOOKUP(Table8[[#This Row],[orderId]],orders[],6,0)</f>
        <v>42100</v>
      </c>
      <c r="N1912">
        <f>Table8[[#This Row],[Shipped date]]-Table8[[#This Row],[order_date]]</f>
        <v>6</v>
      </c>
    </row>
    <row r="1913" spans="1:14" x14ac:dyDescent="0.35">
      <c r="A1913" s="3">
        <v>10988</v>
      </c>
      <c r="B1913" s="12">
        <v>7</v>
      </c>
      <c r="C1913" s="6">
        <v>30</v>
      </c>
      <c r="D1913" s="9">
        <v>60</v>
      </c>
      <c r="E1913" s="2" t="str">
        <f>_xlfn.XLOOKUP(B1913,products[productID],products[productName],"Not available",0)</f>
        <v>Uncle Bob's Organic Dried Pears</v>
      </c>
      <c r="F1913">
        <f>_xlfn.XLOOKUP(B1913,products[productID],products[categoryID],"Not found",0)</f>
        <v>7</v>
      </c>
      <c r="G1913" t="str">
        <f>_xlfn.XLOOKUP(F1913,categories[categoryID],categories[categoryName],"not found",0)</f>
        <v>Produce</v>
      </c>
      <c r="H1913" s="4">
        <f>Table8[[#This Row],[Unit_price]]*Table8[[#This Row],[Quantity_sold]]</f>
        <v>1800</v>
      </c>
      <c r="I1913" t="str">
        <f>_xlfn.XLOOKUP(Table8[[#This Row],[orderId]],orders[orderID],orders[customerID],"not seen",0)</f>
        <v>RATTC</v>
      </c>
      <c r="J1913">
        <f>_xlfn.XLOOKUP(Table8[[#This Row],[orderId]],orders[orderID],orders[employeeID],"not found",0)</f>
        <v>3</v>
      </c>
      <c r="K1913" t="str">
        <f>_xlfn.XLOOKUP(Table8[[#This Row],[Employee_id]],employees[employeeID],employees[employeeName],"Not found",0)</f>
        <v>Janet Leverling</v>
      </c>
      <c r="L1913" s="1">
        <f>_xlfn.XLOOKUP(Table8[[#This Row],[orderId]],orders[orderID],orders[orderDate],"not found",0)</f>
        <v>42094</v>
      </c>
      <c r="M1913" s="1">
        <f>VLOOKUP(Table8[[#This Row],[orderId]],orders[],6,0)</f>
        <v>42104</v>
      </c>
      <c r="N1913">
        <f>Table8[[#This Row],[Shipped date]]-Table8[[#This Row],[order_date]]</f>
        <v>10</v>
      </c>
    </row>
    <row r="1914" spans="1:14" x14ac:dyDescent="0.35">
      <c r="A1914" s="2">
        <v>10988</v>
      </c>
      <c r="B1914" s="11">
        <v>62</v>
      </c>
      <c r="C1914" s="5">
        <v>49.3</v>
      </c>
      <c r="D1914" s="8">
        <v>40</v>
      </c>
      <c r="E1914" s="2" t="str">
        <f>_xlfn.XLOOKUP(B1914,products[productID],products[productName],"Not available",0)</f>
        <v>Tarte au sucre</v>
      </c>
      <c r="F1914">
        <f>_xlfn.XLOOKUP(B1914,products[productID],products[categoryID],"Not found",0)</f>
        <v>3</v>
      </c>
      <c r="G1914" t="str">
        <f>_xlfn.XLOOKUP(F1914,categories[categoryID],categories[categoryName],"not found",0)</f>
        <v>Confections</v>
      </c>
      <c r="H1914" s="4">
        <f>Table8[[#This Row],[Unit_price]]*Table8[[#This Row],[Quantity_sold]]</f>
        <v>1972</v>
      </c>
      <c r="I1914" t="str">
        <f>_xlfn.XLOOKUP(Table8[[#This Row],[orderId]],orders[orderID],orders[customerID],"not seen",0)</f>
        <v>RATTC</v>
      </c>
      <c r="J1914">
        <f>_xlfn.XLOOKUP(Table8[[#This Row],[orderId]],orders[orderID],orders[employeeID],"not found",0)</f>
        <v>3</v>
      </c>
      <c r="K1914" t="str">
        <f>_xlfn.XLOOKUP(Table8[[#This Row],[Employee_id]],employees[employeeID],employees[employeeName],"Not found",0)</f>
        <v>Janet Leverling</v>
      </c>
      <c r="L1914" s="1">
        <f>_xlfn.XLOOKUP(Table8[[#This Row],[orderId]],orders[orderID],orders[orderDate],"not found",0)</f>
        <v>42094</v>
      </c>
      <c r="M1914" s="1">
        <f>VLOOKUP(Table8[[#This Row],[orderId]],orders[],6,0)</f>
        <v>42104</v>
      </c>
      <c r="N1914">
        <f>Table8[[#This Row],[Shipped date]]-Table8[[#This Row],[order_date]]</f>
        <v>10</v>
      </c>
    </row>
    <row r="1915" spans="1:14" x14ac:dyDescent="0.35">
      <c r="A1915" s="3">
        <v>10989</v>
      </c>
      <c r="B1915" s="12">
        <v>6</v>
      </c>
      <c r="C1915" s="6">
        <v>25</v>
      </c>
      <c r="D1915" s="9">
        <v>40</v>
      </c>
      <c r="E1915" s="2" t="str">
        <f>_xlfn.XLOOKUP(B1915,products[productID],products[productName],"Not available",0)</f>
        <v>Grandma's Boysenberry Spread</v>
      </c>
      <c r="F1915">
        <f>_xlfn.XLOOKUP(B1915,products[productID],products[categoryID],"Not found",0)</f>
        <v>2</v>
      </c>
      <c r="G1915" t="str">
        <f>_xlfn.XLOOKUP(F1915,categories[categoryID],categories[categoryName],"not found",0)</f>
        <v>Condiments</v>
      </c>
      <c r="H1915" s="4">
        <f>Table8[[#This Row],[Unit_price]]*Table8[[#This Row],[Quantity_sold]]</f>
        <v>1000</v>
      </c>
      <c r="I1915" t="str">
        <f>_xlfn.XLOOKUP(Table8[[#This Row],[orderId]],orders[orderID],orders[customerID],"not seen",0)</f>
        <v>QUEDE</v>
      </c>
      <c r="J1915">
        <f>_xlfn.XLOOKUP(Table8[[#This Row],[orderId]],orders[orderID],orders[employeeID],"not found",0)</f>
        <v>2</v>
      </c>
      <c r="K1915" t="str">
        <f>_xlfn.XLOOKUP(Table8[[#This Row],[Employee_id]],employees[employeeID],employees[employeeName],"Not found",0)</f>
        <v>Andrew Fuller</v>
      </c>
      <c r="L1915" s="1">
        <f>_xlfn.XLOOKUP(Table8[[#This Row],[orderId]],orders[orderID],orders[orderDate],"not found",0)</f>
        <v>42094</v>
      </c>
      <c r="M1915" s="1">
        <f>VLOOKUP(Table8[[#This Row],[orderId]],orders[],6,0)</f>
        <v>42096</v>
      </c>
      <c r="N1915">
        <f>Table8[[#This Row],[Shipped date]]-Table8[[#This Row],[order_date]]</f>
        <v>2</v>
      </c>
    </row>
    <row r="1916" spans="1:14" x14ac:dyDescent="0.35">
      <c r="A1916" s="2">
        <v>10989</v>
      </c>
      <c r="B1916" s="11">
        <v>11</v>
      </c>
      <c r="C1916" s="5">
        <v>21</v>
      </c>
      <c r="D1916" s="8">
        <v>15</v>
      </c>
      <c r="E1916" s="2" t="str">
        <f>_xlfn.XLOOKUP(B1916,products[productID],products[productName],"Not available",0)</f>
        <v>Queso Cabrales</v>
      </c>
      <c r="F1916">
        <f>_xlfn.XLOOKUP(B1916,products[productID],products[categoryID],"Not found",0)</f>
        <v>4</v>
      </c>
      <c r="G1916" t="str">
        <f>_xlfn.XLOOKUP(F1916,categories[categoryID],categories[categoryName],"not found",0)</f>
        <v>Dairy Products</v>
      </c>
      <c r="H1916" s="4">
        <f>Table8[[#This Row],[Unit_price]]*Table8[[#This Row],[Quantity_sold]]</f>
        <v>315</v>
      </c>
      <c r="I1916" t="str">
        <f>_xlfn.XLOOKUP(Table8[[#This Row],[orderId]],orders[orderID],orders[customerID],"not seen",0)</f>
        <v>QUEDE</v>
      </c>
      <c r="J1916">
        <f>_xlfn.XLOOKUP(Table8[[#This Row],[orderId]],orders[orderID],orders[employeeID],"not found",0)</f>
        <v>2</v>
      </c>
      <c r="K1916" t="str">
        <f>_xlfn.XLOOKUP(Table8[[#This Row],[Employee_id]],employees[employeeID],employees[employeeName],"Not found",0)</f>
        <v>Andrew Fuller</v>
      </c>
      <c r="L1916" s="1">
        <f>_xlfn.XLOOKUP(Table8[[#This Row],[orderId]],orders[orderID],orders[orderDate],"not found",0)</f>
        <v>42094</v>
      </c>
      <c r="M1916" s="1">
        <f>VLOOKUP(Table8[[#This Row],[orderId]],orders[],6,0)</f>
        <v>42096</v>
      </c>
      <c r="N1916">
        <f>Table8[[#This Row],[Shipped date]]-Table8[[#This Row],[order_date]]</f>
        <v>2</v>
      </c>
    </row>
    <row r="1917" spans="1:14" x14ac:dyDescent="0.35">
      <c r="A1917" s="3">
        <v>10989</v>
      </c>
      <c r="B1917" s="12">
        <v>41</v>
      </c>
      <c r="C1917" s="6">
        <v>9.65</v>
      </c>
      <c r="D1917" s="9">
        <v>4</v>
      </c>
      <c r="E1917" s="2" t="str">
        <f>_xlfn.XLOOKUP(B1917,products[productID],products[productName],"Not available",0)</f>
        <v>Jack's New England Clam Chowder</v>
      </c>
      <c r="F1917">
        <f>_xlfn.XLOOKUP(B1917,products[productID],products[categoryID],"Not found",0)</f>
        <v>8</v>
      </c>
      <c r="G1917" t="str">
        <f>_xlfn.XLOOKUP(F1917,categories[categoryID],categories[categoryName],"not found",0)</f>
        <v>Seafood</v>
      </c>
      <c r="H1917" s="4">
        <f>Table8[[#This Row],[Unit_price]]*Table8[[#This Row],[Quantity_sold]]</f>
        <v>38.6</v>
      </c>
      <c r="I1917" t="str">
        <f>_xlfn.XLOOKUP(Table8[[#This Row],[orderId]],orders[orderID],orders[customerID],"not seen",0)</f>
        <v>QUEDE</v>
      </c>
      <c r="J1917">
        <f>_xlfn.XLOOKUP(Table8[[#This Row],[orderId]],orders[orderID],orders[employeeID],"not found",0)</f>
        <v>2</v>
      </c>
      <c r="K1917" t="str">
        <f>_xlfn.XLOOKUP(Table8[[#This Row],[Employee_id]],employees[employeeID],employees[employeeName],"Not found",0)</f>
        <v>Andrew Fuller</v>
      </c>
      <c r="L1917" s="1">
        <f>_xlfn.XLOOKUP(Table8[[#This Row],[orderId]],orders[orderID],orders[orderDate],"not found",0)</f>
        <v>42094</v>
      </c>
      <c r="M1917" s="1">
        <f>VLOOKUP(Table8[[#This Row],[orderId]],orders[],6,0)</f>
        <v>42096</v>
      </c>
      <c r="N1917">
        <f>Table8[[#This Row],[Shipped date]]-Table8[[#This Row],[order_date]]</f>
        <v>2</v>
      </c>
    </row>
    <row r="1918" spans="1:14" x14ac:dyDescent="0.35">
      <c r="A1918" s="2">
        <v>10990</v>
      </c>
      <c r="B1918" s="11">
        <v>21</v>
      </c>
      <c r="C1918" s="5">
        <v>10</v>
      </c>
      <c r="D1918" s="8">
        <v>65</v>
      </c>
      <c r="E1918" s="2" t="str">
        <f>_xlfn.XLOOKUP(B1918,products[productID],products[productName],"Not available",0)</f>
        <v>Sir Rodney's Scones</v>
      </c>
      <c r="F1918">
        <f>_xlfn.XLOOKUP(B1918,products[productID],products[categoryID],"Not found",0)</f>
        <v>3</v>
      </c>
      <c r="G1918" t="str">
        <f>_xlfn.XLOOKUP(F1918,categories[categoryID],categories[categoryName],"not found",0)</f>
        <v>Confections</v>
      </c>
      <c r="H1918" s="4">
        <f>Table8[[#This Row],[Unit_price]]*Table8[[#This Row],[Quantity_sold]]</f>
        <v>650</v>
      </c>
      <c r="I1918" t="str">
        <f>_xlfn.XLOOKUP(Table8[[#This Row],[orderId]],orders[orderID],orders[customerID],"not seen",0)</f>
        <v>ERNSH</v>
      </c>
      <c r="J1918">
        <f>_xlfn.XLOOKUP(Table8[[#This Row],[orderId]],orders[orderID],orders[employeeID],"not found",0)</f>
        <v>2</v>
      </c>
      <c r="K1918" t="str">
        <f>_xlfn.XLOOKUP(Table8[[#This Row],[Employee_id]],employees[employeeID],employees[employeeName],"Not found",0)</f>
        <v>Andrew Fuller</v>
      </c>
      <c r="L1918" s="1">
        <f>_xlfn.XLOOKUP(Table8[[#This Row],[orderId]],orders[orderID],orders[orderDate],"not found",0)</f>
        <v>42095</v>
      </c>
      <c r="M1918" s="1">
        <f>VLOOKUP(Table8[[#This Row],[orderId]],orders[],6,0)</f>
        <v>42101</v>
      </c>
      <c r="N1918">
        <f>Table8[[#This Row],[Shipped date]]-Table8[[#This Row],[order_date]]</f>
        <v>6</v>
      </c>
    </row>
    <row r="1919" spans="1:14" x14ac:dyDescent="0.35">
      <c r="A1919" s="3">
        <v>10990</v>
      </c>
      <c r="B1919" s="12">
        <v>34</v>
      </c>
      <c r="C1919" s="6">
        <v>14</v>
      </c>
      <c r="D1919" s="9">
        <v>60</v>
      </c>
      <c r="E1919" s="2" t="str">
        <f>_xlfn.XLOOKUP(B1919,products[productID],products[productName],"Not available",0)</f>
        <v>Sasquatch Ale</v>
      </c>
      <c r="F1919">
        <f>_xlfn.XLOOKUP(B1919,products[productID],products[categoryID],"Not found",0)</f>
        <v>1</v>
      </c>
      <c r="G1919" t="str">
        <f>_xlfn.XLOOKUP(F1919,categories[categoryID],categories[categoryName],"not found",0)</f>
        <v>Beverages</v>
      </c>
      <c r="H1919" s="4">
        <f>Table8[[#This Row],[Unit_price]]*Table8[[#This Row],[Quantity_sold]]</f>
        <v>840</v>
      </c>
      <c r="I1919" t="str">
        <f>_xlfn.XLOOKUP(Table8[[#This Row],[orderId]],orders[orderID],orders[customerID],"not seen",0)</f>
        <v>ERNSH</v>
      </c>
      <c r="J1919">
        <f>_xlfn.XLOOKUP(Table8[[#This Row],[orderId]],orders[orderID],orders[employeeID],"not found",0)</f>
        <v>2</v>
      </c>
      <c r="K1919" t="str">
        <f>_xlfn.XLOOKUP(Table8[[#This Row],[Employee_id]],employees[employeeID],employees[employeeName],"Not found",0)</f>
        <v>Andrew Fuller</v>
      </c>
      <c r="L1919" s="1">
        <f>_xlfn.XLOOKUP(Table8[[#This Row],[orderId]],orders[orderID],orders[orderDate],"not found",0)</f>
        <v>42095</v>
      </c>
      <c r="M1919" s="1">
        <f>VLOOKUP(Table8[[#This Row],[orderId]],orders[],6,0)</f>
        <v>42101</v>
      </c>
      <c r="N1919">
        <f>Table8[[#This Row],[Shipped date]]-Table8[[#This Row],[order_date]]</f>
        <v>6</v>
      </c>
    </row>
    <row r="1920" spans="1:14" x14ac:dyDescent="0.35">
      <c r="A1920" s="2">
        <v>10990</v>
      </c>
      <c r="B1920" s="11">
        <v>55</v>
      </c>
      <c r="C1920" s="5">
        <v>24</v>
      </c>
      <c r="D1920" s="8">
        <v>65</v>
      </c>
      <c r="E1920" s="2" t="str">
        <f>_xlfn.XLOOKUP(B1920,products[productID],products[productName],"Not available",0)</f>
        <v>Pâté chinois</v>
      </c>
      <c r="F1920">
        <f>_xlfn.XLOOKUP(B1920,products[productID],products[categoryID],"Not found",0)</f>
        <v>6</v>
      </c>
      <c r="G1920" t="str">
        <f>_xlfn.XLOOKUP(F1920,categories[categoryID],categories[categoryName],"not found",0)</f>
        <v>Meat &amp; Poultry</v>
      </c>
      <c r="H1920" s="4">
        <f>Table8[[#This Row],[Unit_price]]*Table8[[#This Row],[Quantity_sold]]</f>
        <v>1560</v>
      </c>
      <c r="I1920" t="str">
        <f>_xlfn.XLOOKUP(Table8[[#This Row],[orderId]],orders[orderID],orders[customerID],"not seen",0)</f>
        <v>ERNSH</v>
      </c>
      <c r="J1920">
        <f>_xlfn.XLOOKUP(Table8[[#This Row],[orderId]],orders[orderID],orders[employeeID],"not found",0)</f>
        <v>2</v>
      </c>
      <c r="K1920" t="str">
        <f>_xlfn.XLOOKUP(Table8[[#This Row],[Employee_id]],employees[employeeID],employees[employeeName],"Not found",0)</f>
        <v>Andrew Fuller</v>
      </c>
      <c r="L1920" s="1">
        <f>_xlfn.XLOOKUP(Table8[[#This Row],[orderId]],orders[orderID],orders[orderDate],"not found",0)</f>
        <v>42095</v>
      </c>
      <c r="M1920" s="1">
        <f>VLOOKUP(Table8[[#This Row],[orderId]],orders[],6,0)</f>
        <v>42101</v>
      </c>
      <c r="N1920">
        <f>Table8[[#This Row],[Shipped date]]-Table8[[#This Row],[order_date]]</f>
        <v>6</v>
      </c>
    </row>
    <row r="1921" spans="1:14" x14ac:dyDescent="0.35">
      <c r="A1921" s="3">
        <v>10990</v>
      </c>
      <c r="B1921" s="12">
        <v>61</v>
      </c>
      <c r="C1921" s="6">
        <v>28.5</v>
      </c>
      <c r="D1921" s="9">
        <v>66</v>
      </c>
      <c r="E1921" s="2" t="str">
        <f>_xlfn.XLOOKUP(B1921,products[productID],products[productName],"Not available",0)</f>
        <v>Sirop d'érable</v>
      </c>
      <c r="F1921">
        <f>_xlfn.XLOOKUP(B1921,products[productID],products[categoryID],"Not found",0)</f>
        <v>2</v>
      </c>
      <c r="G1921" t="str">
        <f>_xlfn.XLOOKUP(F1921,categories[categoryID],categories[categoryName],"not found",0)</f>
        <v>Condiments</v>
      </c>
      <c r="H1921" s="4">
        <f>Table8[[#This Row],[Unit_price]]*Table8[[#This Row],[Quantity_sold]]</f>
        <v>1881</v>
      </c>
      <c r="I1921" t="str">
        <f>_xlfn.XLOOKUP(Table8[[#This Row],[orderId]],orders[orderID],orders[customerID],"not seen",0)</f>
        <v>ERNSH</v>
      </c>
      <c r="J1921">
        <f>_xlfn.XLOOKUP(Table8[[#This Row],[orderId]],orders[orderID],orders[employeeID],"not found",0)</f>
        <v>2</v>
      </c>
      <c r="K1921" t="str">
        <f>_xlfn.XLOOKUP(Table8[[#This Row],[Employee_id]],employees[employeeID],employees[employeeName],"Not found",0)</f>
        <v>Andrew Fuller</v>
      </c>
      <c r="L1921" s="1">
        <f>_xlfn.XLOOKUP(Table8[[#This Row],[orderId]],orders[orderID],orders[orderDate],"not found",0)</f>
        <v>42095</v>
      </c>
      <c r="M1921" s="1">
        <f>VLOOKUP(Table8[[#This Row],[orderId]],orders[],6,0)</f>
        <v>42101</v>
      </c>
      <c r="N1921">
        <f>Table8[[#This Row],[Shipped date]]-Table8[[#This Row],[order_date]]</f>
        <v>6</v>
      </c>
    </row>
    <row r="1922" spans="1:14" x14ac:dyDescent="0.35">
      <c r="A1922" s="2">
        <v>10991</v>
      </c>
      <c r="B1922" s="11">
        <v>2</v>
      </c>
      <c r="C1922" s="5">
        <v>19</v>
      </c>
      <c r="D1922" s="8">
        <v>50</v>
      </c>
      <c r="E1922" s="2" t="str">
        <f>_xlfn.XLOOKUP(B1922,products[productID],products[productName],"Not available",0)</f>
        <v>Chang</v>
      </c>
      <c r="F1922">
        <f>_xlfn.XLOOKUP(B1922,products[productID],products[categoryID],"Not found",0)</f>
        <v>1</v>
      </c>
      <c r="G1922" t="str">
        <f>_xlfn.XLOOKUP(F1922,categories[categoryID],categories[categoryName],"not found",0)</f>
        <v>Beverages</v>
      </c>
      <c r="H1922" s="4">
        <f>Table8[[#This Row],[Unit_price]]*Table8[[#This Row],[Quantity_sold]]</f>
        <v>950</v>
      </c>
      <c r="I1922" t="str">
        <f>_xlfn.XLOOKUP(Table8[[#This Row],[orderId]],orders[orderID],orders[customerID],"not seen",0)</f>
        <v>QUICK</v>
      </c>
      <c r="J1922">
        <f>_xlfn.XLOOKUP(Table8[[#This Row],[orderId]],orders[orderID],orders[employeeID],"not found",0)</f>
        <v>1</v>
      </c>
      <c r="K1922" t="str">
        <f>_xlfn.XLOOKUP(Table8[[#This Row],[Employee_id]],employees[employeeID],employees[employeeName],"Not found",0)</f>
        <v>Nancy Davolio</v>
      </c>
      <c r="L1922" s="1">
        <f>_xlfn.XLOOKUP(Table8[[#This Row],[orderId]],orders[orderID],orders[orderDate],"not found",0)</f>
        <v>42095</v>
      </c>
      <c r="M1922" s="1">
        <f>VLOOKUP(Table8[[#This Row],[orderId]],orders[],6,0)</f>
        <v>42101</v>
      </c>
      <c r="N1922">
        <f>Table8[[#This Row],[Shipped date]]-Table8[[#This Row],[order_date]]</f>
        <v>6</v>
      </c>
    </row>
    <row r="1923" spans="1:14" x14ac:dyDescent="0.35">
      <c r="A1923" s="3">
        <v>10991</v>
      </c>
      <c r="B1923" s="12">
        <v>70</v>
      </c>
      <c r="C1923" s="6">
        <v>15</v>
      </c>
      <c r="D1923" s="9">
        <v>20</v>
      </c>
      <c r="E1923" s="2" t="str">
        <f>_xlfn.XLOOKUP(B1923,products[productID],products[productName],"Not available",0)</f>
        <v>Outback Lager</v>
      </c>
      <c r="F1923">
        <f>_xlfn.XLOOKUP(B1923,products[productID],products[categoryID],"Not found",0)</f>
        <v>1</v>
      </c>
      <c r="G1923" t="str">
        <f>_xlfn.XLOOKUP(F1923,categories[categoryID],categories[categoryName],"not found",0)</f>
        <v>Beverages</v>
      </c>
      <c r="H1923" s="4">
        <f>Table8[[#This Row],[Unit_price]]*Table8[[#This Row],[Quantity_sold]]</f>
        <v>300</v>
      </c>
      <c r="I1923" t="str">
        <f>_xlfn.XLOOKUP(Table8[[#This Row],[orderId]],orders[orderID],orders[customerID],"not seen",0)</f>
        <v>QUICK</v>
      </c>
      <c r="J1923">
        <f>_xlfn.XLOOKUP(Table8[[#This Row],[orderId]],orders[orderID],orders[employeeID],"not found",0)</f>
        <v>1</v>
      </c>
      <c r="K1923" t="str">
        <f>_xlfn.XLOOKUP(Table8[[#This Row],[Employee_id]],employees[employeeID],employees[employeeName],"Not found",0)</f>
        <v>Nancy Davolio</v>
      </c>
      <c r="L1923" s="1">
        <f>_xlfn.XLOOKUP(Table8[[#This Row],[orderId]],orders[orderID],orders[orderDate],"not found",0)</f>
        <v>42095</v>
      </c>
      <c r="M1923" s="1">
        <f>VLOOKUP(Table8[[#This Row],[orderId]],orders[],6,0)</f>
        <v>42101</v>
      </c>
      <c r="N1923">
        <f>Table8[[#This Row],[Shipped date]]-Table8[[#This Row],[order_date]]</f>
        <v>6</v>
      </c>
    </row>
    <row r="1924" spans="1:14" x14ac:dyDescent="0.35">
      <c r="A1924" s="2">
        <v>10991</v>
      </c>
      <c r="B1924" s="11">
        <v>76</v>
      </c>
      <c r="C1924" s="5">
        <v>18</v>
      </c>
      <c r="D1924" s="8">
        <v>90</v>
      </c>
      <c r="E1924" s="2" t="str">
        <f>_xlfn.XLOOKUP(B1924,products[productID],products[productName],"Not available",0)</f>
        <v>Lakkaliköri</v>
      </c>
      <c r="F1924">
        <f>_xlfn.XLOOKUP(B1924,products[productID],products[categoryID],"Not found",0)</f>
        <v>1</v>
      </c>
      <c r="G1924" t="str">
        <f>_xlfn.XLOOKUP(F1924,categories[categoryID],categories[categoryName],"not found",0)</f>
        <v>Beverages</v>
      </c>
      <c r="H1924" s="4">
        <f>Table8[[#This Row],[Unit_price]]*Table8[[#This Row],[Quantity_sold]]</f>
        <v>1620</v>
      </c>
      <c r="I1924" t="str">
        <f>_xlfn.XLOOKUP(Table8[[#This Row],[orderId]],orders[orderID],orders[customerID],"not seen",0)</f>
        <v>QUICK</v>
      </c>
      <c r="J1924">
        <f>_xlfn.XLOOKUP(Table8[[#This Row],[orderId]],orders[orderID],orders[employeeID],"not found",0)</f>
        <v>1</v>
      </c>
      <c r="K1924" t="str">
        <f>_xlfn.XLOOKUP(Table8[[#This Row],[Employee_id]],employees[employeeID],employees[employeeName],"Not found",0)</f>
        <v>Nancy Davolio</v>
      </c>
      <c r="L1924" s="1">
        <f>_xlfn.XLOOKUP(Table8[[#This Row],[orderId]],orders[orderID],orders[orderDate],"not found",0)</f>
        <v>42095</v>
      </c>
      <c r="M1924" s="1">
        <f>VLOOKUP(Table8[[#This Row],[orderId]],orders[],6,0)</f>
        <v>42101</v>
      </c>
      <c r="N1924">
        <f>Table8[[#This Row],[Shipped date]]-Table8[[#This Row],[order_date]]</f>
        <v>6</v>
      </c>
    </row>
    <row r="1925" spans="1:14" x14ac:dyDescent="0.35">
      <c r="A1925" s="3">
        <v>10992</v>
      </c>
      <c r="B1925" s="12">
        <v>72</v>
      </c>
      <c r="C1925" s="6">
        <v>34.799999999999997</v>
      </c>
      <c r="D1925" s="9">
        <v>2</v>
      </c>
      <c r="E1925" s="2" t="str">
        <f>_xlfn.XLOOKUP(B1925,products[productID],products[productName],"Not available",0)</f>
        <v>Mozzarella di Giovanni</v>
      </c>
      <c r="F1925">
        <f>_xlfn.XLOOKUP(B1925,products[productID],products[categoryID],"Not found",0)</f>
        <v>4</v>
      </c>
      <c r="G1925" t="str">
        <f>_xlfn.XLOOKUP(F1925,categories[categoryID],categories[categoryName],"not found",0)</f>
        <v>Dairy Products</v>
      </c>
      <c r="H1925" s="4">
        <f>Table8[[#This Row],[Unit_price]]*Table8[[#This Row],[Quantity_sold]]</f>
        <v>69.599999999999994</v>
      </c>
      <c r="I1925" t="str">
        <f>_xlfn.XLOOKUP(Table8[[#This Row],[orderId]],orders[orderID],orders[customerID],"not seen",0)</f>
        <v>THEBI</v>
      </c>
      <c r="J1925">
        <f>_xlfn.XLOOKUP(Table8[[#This Row],[orderId]],orders[orderID],orders[employeeID],"not found",0)</f>
        <v>1</v>
      </c>
      <c r="K1925" t="str">
        <f>_xlfn.XLOOKUP(Table8[[#This Row],[Employee_id]],employees[employeeID],employees[employeeName],"Not found",0)</f>
        <v>Nancy Davolio</v>
      </c>
      <c r="L1925" s="1">
        <f>_xlfn.XLOOKUP(Table8[[#This Row],[orderId]],orders[orderID],orders[orderDate],"not found",0)</f>
        <v>42095</v>
      </c>
      <c r="M1925" s="1">
        <f>VLOOKUP(Table8[[#This Row],[orderId]],orders[],6,0)</f>
        <v>42097</v>
      </c>
      <c r="N1925">
        <f>Table8[[#This Row],[Shipped date]]-Table8[[#This Row],[order_date]]</f>
        <v>2</v>
      </c>
    </row>
    <row r="1926" spans="1:14" x14ac:dyDescent="0.35">
      <c r="A1926" s="2">
        <v>10993</v>
      </c>
      <c r="B1926" s="11">
        <v>29</v>
      </c>
      <c r="C1926" s="5">
        <v>123.79</v>
      </c>
      <c r="D1926" s="8">
        <v>50</v>
      </c>
      <c r="E1926" s="2" t="str">
        <f>_xlfn.XLOOKUP(B1926,products[productID],products[productName],"Not available",0)</f>
        <v>Thüringer Rostbratwurst</v>
      </c>
      <c r="F1926">
        <f>_xlfn.XLOOKUP(B1926,products[productID],products[categoryID],"Not found",0)</f>
        <v>6</v>
      </c>
      <c r="G1926" t="str">
        <f>_xlfn.XLOOKUP(F1926,categories[categoryID],categories[categoryName],"not found",0)</f>
        <v>Meat &amp; Poultry</v>
      </c>
      <c r="H1926" s="4">
        <f>Table8[[#This Row],[Unit_price]]*Table8[[#This Row],[Quantity_sold]]</f>
        <v>6189.5</v>
      </c>
      <c r="I1926" t="str">
        <f>_xlfn.XLOOKUP(Table8[[#This Row],[orderId]],orders[orderID],orders[customerID],"not seen",0)</f>
        <v>FOLKO</v>
      </c>
      <c r="J1926">
        <f>_xlfn.XLOOKUP(Table8[[#This Row],[orderId]],orders[orderID],orders[employeeID],"not found",0)</f>
        <v>7</v>
      </c>
      <c r="K1926" t="str">
        <f>_xlfn.XLOOKUP(Table8[[#This Row],[Employee_id]],employees[employeeID],employees[employeeName],"Not found",0)</f>
        <v>Robert King</v>
      </c>
      <c r="L1926" s="1">
        <f>_xlfn.XLOOKUP(Table8[[#This Row],[orderId]],orders[orderID],orders[orderDate],"not found",0)</f>
        <v>42095</v>
      </c>
      <c r="M1926" s="1">
        <f>VLOOKUP(Table8[[#This Row],[orderId]],orders[],6,0)</f>
        <v>42104</v>
      </c>
      <c r="N1926">
        <f>Table8[[#This Row],[Shipped date]]-Table8[[#This Row],[order_date]]</f>
        <v>9</v>
      </c>
    </row>
    <row r="1927" spans="1:14" x14ac:dyDescent="0.35">
      <c r="A1927" s="3">
        <v>10993</v>
      </c>
      <c r="B1927" s="12">
        <v>41</v>
      </c>
      <c r="C1927" s="6">
        <v>9.65</v>
      </c>
      <c r="D1927" s="9">
        <v>35</v>
      </c>
      <c r="E1927" s="2" t="str">
        <f>_xlfn.XLOOKUP(B1927,products[productID],products[productName],"Not available",0)</f>
        <v>Jack's New England Clam Chowder</v>
      </c>
      <c r="F1927">
        <f>_xlfn.XLOOKUP(B1927,products[productID],products[categoryID],"Not found",0)</f>
        <v>8</v>
      </c>
      <c r="G1927" t="str">
        <f>_xlfn.XLOOKUP(F1927,categories[categoryID],categories[categoryName],"not found",0)</f>
        <v>Seafood</v>
      </c>
      <c r="H1927" s="4">
        <f>Table8[[#This Row],[Unit_price]]*Table8[[#This Row],[Quantity_sold]]</f>
        <v>337.75</v>
      </c>
      <c r="I1927" t="str">
        <f>_xlfn.XLOOKUP(Table8[[#This Row],[orderId]],orders[orderID],orders[customerID],"not seen",0)</f>
        <v>FOLKO</v>
      </c>
      <c r="J1927">
        <f>_xlfn.XLOOKUP(Table8[[#This Row],[orderId]],orders[orderID],orders[employeeID],"not found",0)</f>
        <v>7</v>
      </c>
      <c r="K1927" t="str">
        <f>_xlfn.XLOOKUP(Table8[[#This Row],[Employee_id]],employees[employeeID],employees[employeeName],"Not found",0)</f>
        <v>Robert King</v>
      </c>
      <c r="L1927" s="1">
        <f>_xlfn.XLOOKUP(Table8[[#This Row],[orderId]],orders[orderID],orders[orderDate],"not found",0)</f>
        <v>42095</v>
      </c>
      <c r="M1927" s="1">
        <f>VLOOKUP(Table8[[#This Row],[orderId]],orders[],6,0)</f>
        <v>42104</v>
      </c>
      <c r="N1927">
        <f>Table8[[#This Row],[Shipped date]]-Table8[[#This Row],[order_date]]</f>
        <v>9</v>
      </c>
    </row>
    <row r="1928" spans="1:14" x14ac:dyDescent="0.35">
      <c r="A1928" s="2">
        <v>10994</v>
      </c>
      <c r="B1928" s="11">
        <v>59</v>
      </c>
      <c r="C1928" s="5">
        <v>55</v>
      </c>
      <c r="D1928" s="8">
        <v>18</v>
      </c>
      <c r="E1928" s="2" t="str">
        <f>_xlfn.XLOOKUP(B1928,products[productID],products[productName],"Not available",0)</f>
        <v>Raclette Courdavault</v>
      </c>
      <c r="F1928">
        <f>_xlfn.XLOOKUP(B1928,products[productID],products[categoryID],"Not found",0)</f>
        <v>4</v>
      </c>
      <c r="G1928" t="str">
        <f>_xlfn.XLOOKUP(F1928,categories[categoryID],categories[categoryName],"not found",0)</f>
        <v>Dairy Products</v>
      </c>
      <c r="H1928" s="4">
        <f>Table8[[#This Row],[Unit_price]]*Table8[[#This Row],[Quantity_sold]]</f>
        <v>990</v>
      </c>
      <c r="I1928" t="str">
        <f>_xlfn.XLOOKUP(Table8[[#This Row],[orderId]],orders[orderID],orders[customerID],"not seen",0)</f>
        <v>VAFFE</v>
      </c>
      <c r="J1928">
        <f>_xlfn.XLOOKUP(Table8[[#This Row],[orderId]],orders[orderID],orders[employeeID],"not found",0)</f>
        <v>2</v>
      </c>
      <c r="K1928" t="str">
        <f>_xlfn.XLOOKUP(Table8[[#This Row],[Employee_id]],employees[employeeID],employees[employeeName],"Not found",0)</f>
        <v>Andrew Fuller</v>
      </c>
      <c r="L1928" s="1">
        <f>_xlfn.XLOOKUP(Table8[[#This Row],[orderId]],orders[orderID],orders[orderDate],"not found",0)</f>
        <v>42096</v>
      </c>
      <c r="M1928" s="1">
        <f>VLOOKUP(Table8[[#This Row],[orderId]],orders[],6,0)</f>
        <v>42103</v>
      </c>
      <c r="N1928">
        <f>Table8[[#This Row],[Shipped date]]-Table8[[#This Row],[order_date]]</f>
        <v>7</v>
      </c>
    </row>
    <row r="1929" spans="1:14" x14ac:dyDescent="0.35">
      <c r="A1929" s="3">
        <v>10995</v>
      </c>
      <c r="B1929" s="12">
        <v>51</v>
      </c>
      <c r="C1929" s="6">
        <v>53</v>
      </c>
      <c r="D1929" s="9">
        <v>20</v>
      </c>
      <c r="E1929" s="2" t="str">
        <f>_xlfn.XLOOKUP(B1929,products[productID],products[productName],"Not available",0)</f>
        <v>Manjimup Dried Apples</v>
      </c>
      <c r="F1929">
        <f>_xlfn.XLOOKUP(B1929,products[productID],products[categoryID],"Not found",0)</f>
        <v>7</v>
      </c>
      <c r="G1929" t="str">
        <f>_xlfn.XLOOKUP(F1929,categories[categoryID],categories[categoryName],"not found",0)</f>
        <v>Produce</v>
      </c>
      <c r="H1929" s="4">
        <f>Table8[[#This Row],[Unit_price]]*Table8[[#This Row],[Quantity_sold]]</f>
        <v>1060</v>
      </c>
      <c r="I1929" t="str">
        <f>_xlfn.XLOOKUP(Table8[[#This Row],[orderId]],orders[orderID],orders[customerID],"not seen",0)</f>
        <v>PERIC</v>
      </c>
      <c r="J1929">
        <f>_xlfn.XLOOKUP(Table8[[#This Row],[orderId]],orders[orderID],orders[employeeID],"not found",0)</f>
        <v>1</v>
      </c>
      <c r="K1929" t="str">
        <f>_xlfn.XLOOKUP(Table8[[#This Row],[Employee_id]],employees[employeeID],employees[employeeName],"Not found",0)</f>
        <v>Nancy Davolio</v>
      </c>
      <c r="L1929" s="1">
        <f>_xlfn.XLOOKUP(Table8[[#This Row],[orderId]],orders[orderID],orders[orderDate],"not found",0)</f>
        <v>42096</v>
      </c>
      <c r="M1929" s="1">
        <f>VLOOKUP(Table8[[#This Row],[orderId]],orders[],6,0)</f>
        <v>42100</v>
      </c>
      <c r="N1929">
        <f>Table8[[#This Row],[Shipped date]]-Table8[[#This Row],[order_date]]</f>
        <v>4</v>
      </c>
    </row>
    <row r="1930" spans="1:14" x14ac:dyDescent="0.35">
      <c r="A1930" s="2">
        <v>10995</v>
      </c>
      <c r="B1930" s="11">
        <v>60</v>
      </c>
      <c r="C1930" s="5">
        <v>34</v>
      </c>
      <c r="D1930" s="8">
        <v>4</v>
      </c>
      <c r="E1930" s="2" t="str">
        <f>_xlfn.XLOOKUP(B1930,products[productID],products[productName],"Not available",0)</f>
        <v>Camembert Pierrot</v>
      </c>
      <c r="F1930">
        <f>_xlfn.XLOOKUP(B1930,products[productID],products[categoryID],"Not found",0)</f>
        <v>4</v>
      </c>
      <c r="G1930" t="str">
        <f>_xlfn.XLOOKUP(F1930,categories[categoryID],categories[categoryName],"not found",0)</f>
        <v>Dairy Products</v>
      </c>
      <c r="H1930" s="4">
        <f>Table8[[#This Row],[Unit_price]]*Table8[[#This Row],[Quantity_sold]]</f>
        <v>136</v>
      </c>
      <c r="I1930" t="str">
        <f>_xlfn.XLOOKUP(Table8[[#This Row],[orderId]],orders[orderID],orders[customerID],"not seen",0)</f>
        <v>PERIC</v>
      </c>
      <c r="J1930">
        <f>_xlfn.XLOOKUP(Table8[[#This Row],[orderId]],orders[orderID],orders[employeeID],"not found",0)</f>
        <v>1</v>
      </c>
      <c r="K1930" t="str">
        <f>_xlfn.XLOOKUP(Table8[[#This Row],[Employee_id]],employees[employeeID],employees[employeeName],"Not found",0)</f>
        <v>Nancy Davolio</v>
      </c>
      <c r="L1930" s="1">
        <f>_xlfn.XLOOKUP(Table8[[#This Row],[orderId]],orders[orderID],orders[orderDate],"not found",0)</f>
        <v>42096</v>
      </c>
      <c r="M1930" s="1">
        <f>VLOOKUP(Table8[[#This Row],[orderId]],orders[],6,0)</f>
        <v>42100</v>
      </c>
      <c r="N1930">
        <f>Table8[[#This Row],[Shipped date]]-Table8[[#This Row],[order_date]]</f>
        <v>4</v>
      </c>
    </row>
    <row r="1931" spans="1:14" x14ac:dyDescent="0.35">
      <c r="A1931" s="3">
        <v>10996</v>
      </c>
      <c r="B1931" s="12">
        <v>42</v>
      </c>
      <c r="C1931" s="6">
        <v>14</v>
      </c>
      <c r="D1931" s="9">
        <v>40</v>
      </c>
      <c r="E1931" s="2" t="str">
        <f>_xlfn.XLOOKUP(B1931,products[productID],products[productName],"Not available",0)</f>
        <v>Singaporean Hokkien Fried Mee</v>
      </c>
      <c r="F1931">
        <f>_xlfn.XLOOKUP(B1931,products[productID],products[categoryID],"Not found",0)</f>
        <v>5</v>
      </c>
      <c r="G1931" t="str">
        <f>_xlfn.XLOOKUP(F1931,categories[categoryID],categories[categoryName],"not found",0)</f>
        <v>Grains &amp; Cereals</v>
      </c>
      <c r="H1931" s="4">
        <f>Table8[[#This Row],[Unit_price]]*Table8[[#This Row],[Quantity_sold]]</f>
        <v>560</v>
      </c>
      <c r="I1931" t="str">
        <f>_xlfn.XLOOKUP(Table8[[#This Row],[orderId]],orders[orderID],orders[customerID],"not seen",0)</f>
        <v>QUICK</v>
      </c>
      <c r="J1931">
        <f>_xlfn.XLOOKUP(Table8[[#This Row],[orderId]],orders[orderID],orders[employeeID],"not found",0)</f>
        <v>4</v>
      </c>
      <c r="K1931" t="str">
        <f>_xlfn.XLOOKUP(Table8[[#This Row],[Employee_id]],employees[employeeID],employees[employeeName],"Not found",0)</f>
        <v>Margaret Peacock</v>
      </c>
      <c r="L1931" s="1">
        <f>_xlfn.XLOOKUP(Table8[[#This Row],[orderId]],orders[orderID],orders[orderDate],"not found",0)</f>
        <v>42096</v>
      </c>
      <c r="M1931" s="1">
        <f>VLOOKUP(Table8[[#This Row],[orderId]],orders[],6,0)</f>
        <v>42104</v>
      </c>
      <c r="N1931">
        <f>Table8[[#This Row],[Shipped date]]-Table8[[#This Row],[order_date]]</f>
        <v>8</v>
      </c>
    </row>
    <row r="1932" spans="1:14" x14ac:dyDescent="0.35">
      <c r="A1932" s="2">
        <v>10997</v>
      </c>
      <c r="B1932" s="11">
        <v>32</v>
      </c>
      <c r="C1932" s="5">
        <v>32</v>
      </c>
      <c r="D1932" s="8">
        <v>50</v>
      </c>
      <c r="E1932" s="2" t="str">
        <f>_xlfn.XLOOKUP(B1932,products[productID],products[productName],"Not available",0)</f>
        <v>Mascarpone Fabioli</v>
      </c>
      <c r="F1932">
        <f>_xlfn.XLOOKUP(B1932,products[productID],products[categoryID],"Not found",0)</f>
        <v>4</v>
      </c>
      <c r="G1932" t="str">
        <f>_xlfn.XLOOKUP(F1932,categories[categoryID],categories[categoryName],"not found",0)</f>
        <v>Dairy Products</v>
      </c>
      <c r="H1932" s="4">
        <f>Table8[[#This Row],[Unit_price]]*Table8[[#This Row],[Quantity_sold]]</f>
        <v>1600</v>
      </c>
      <c r="I1932" t="str">
        <f>_xlfn.XLOOKUP(Table8[[#This Row],[orderId]],orders[orderID],orders[customerID],"not seen",0)</f>
        <v>LILAS</v>
      </c>
      <c r="J1932">
        <f>_xlfn.XLOOKUP(Table8[[#This Row],[orderId]],orders[orderID],orders[employeeID],"not found",0)</f>
        <v>8</v>
      </c>
      <c r="K1932" t="str">
        <f>_xlfn.XLOOKUP(Table8[[#This Row],[Employee_id]],employees[employeeID],employees[employeeName],"Not found",0)</f>
        <v>Laura Callahan</v>
      </c>
      <c r="L1932" s="1">
        <f>_xlfn.XLOOKUP(Table8[[#This Row],[orderId]],orders[orderID],orders[orderDate],"not found",0)</f>
        <v>42097</v>
      </c>
      <c r="M1932" s="1">
        <f>VLOOKUP(Table8[[#This Row],[orderId]],orders[],6,0)</f>
        <v>42107</v>
      </c>
      <c r="N1932">
        <f>Table8[[#This Row],[Shipped date]]-Table8[[#This Row],[order_date]]</f>
        <v>10</v>
      </c>
    </row>
    <row r="1933" spans="1:14" x14ac:dyDescent="0.35">
      <c r="A1933" s="3">
        <v>10997</v>
      </c>
      <c r="B1933" s="12">
        <v>46</v>
      </c>
      <c r="C1933" s="6">
        <v>12</v>
      </c>
      <c r="D1933" s="9">
        <v>20</v>
      </c>
      <c r="E1933" s="2" t="str">
        <f>_xlfn.XLOOKUP(B1933,products[productID],products[productName],"Not available",0)</f>
        <v>Spegesild</v>
      </c>
      <c r="F1933">
        <f>_xlfn.XLOOKUP(B1933,products[productID],products[categoryID],"Not found",0)</f>
        <v>8</v>
      </c>
      <c r="G1933" t="str">
        <f>_xlfn.XLOOKUP(F1933,categories[categoryID],categories[categoryName],"not found",0)</f>
        <v>Seafood</v>
      </c>
      <c r="H1933" s="4">
        <f>Table8[[#This Row],[Unit_price]]*Table8[[#This Row],[Quantity_sold]]</f>
        <v>240</v>
      </c>
      <c r="I1933" t="str">
        <f>_xlfn.XLOOKUP(Table8[[#This Row],[orderId]],orders[orderID],orders[customerID],"not seen",0)</f>
        <v>LILAS</v>
      </c>
      <c r="J1933">
        <f>_xlfn.XLOOKUP(Table8[[#This Row],[orderId]],orders[orderID],orders[employeeID],"not found",0)</f>
        <v>8</v>
      </c>
      <c r="K1933" t="str">
        <f>_xlfn.XLOOKUP(Table8[[#This Row],[Employee_id]],employees[employeeID],employees[employeeName],"Not found",0)</f>
        <v>Laura Callahan</v>
      </c>
      <c r="L1933" s="1">
        <f>_xlfn.XLOOKUP(Table8[[#This Row],[orderId]],orders[orderID],orders[orderDate],"not found",0)</f>
        <v>42097</v>
      </c>
      <c r="M1933" s="1">
        <f>VLOOKUP(Table8[[#This Row],[orderId]],orders[],6,0)</f>
        <v>42107</v>
      </c>
      <c r="N1933">
        <f>Table8[[#This Row],[Shipped date]]-Table8[[#This Row],[order_date]]</f>
        <v>10</v>
      </c>
    </row>
    <row r="1934" spans="1:14" x14ac:dyDescent="0.35">
      <c r="A1934" s="2">
        <v>10997</v>
      </c>
      <c r="B1934" s="11">
        <v>52</v>
      </c>
      <c r="C1934" s="5">
        <v>7</v>
      </c>
      <c r="D1934" s="8">
        <v>20</v>
      </c>
      <c r="E1934" s="2" t="str">
        <f>_xlfn.XLOOKUP(B1934,products[productID],products[productName],"Not available",0)</f>
        <v>Filo Mix</v>
      </c>
      <c r="F1934">
        <f>_xlfn.XLOOKUP(B1934,products[productID],products[categoryID],"Not found",0)</f>
        <v>5</v>
      </c>
      <c r="G1934" t="str">
        <f>_xlfn.XLOOKUP(F1934,categories[categoryID],categories[categoryName],"not found",0)</f>
        <v>Grains &amp; Cereals</v>
      </c>
      <c r="H1934" s="4">
        <f>Table8[[#This Row],[Unit_price]]*Table8[[#This Row],[Quantity_sold]]</f>
        <v>140</v>
      </c>
      <c r="I1934" t="str">
        <f>_xlfn.XLOOKUP(Table8[[#This Row],[orderId]],orders[orderID],orders[customerID],"not seen",0)</f>
        <v>LILAS</v>
      </c>
      <c r="J1934">
        <f>_xlfn.XLOOKUP(Table8[[#This Row],[orderId]],orders[orderID],orders[employeeID],"not found",0)</f>
        <v>8</v>
      </c>
      <c r="K1934" t="str">
        <f>_xlfn.XLOOKUP(Table8[[#This Row],[Employee_id]],employees[employeeID],employees[employeeName],"Not found",0)</f>
        <v>Laura Callahan</v>
      </c>
      <c r="L1934" s="1">
        <f>_xlfn.XLOOKUP(Table8[[#This Row],[orderId]],orders[orderID],orders[orderDate],"not found",0)</f>
        <v>42097</v>
      </c>
      <c r="M1934" s="1">
        <f>VLOOKUP(Table8[[#This Row],[orderId]],orders[],6,0)</f>
        <v>42107</v>
      </c>
      <c r="N1934">
        <f>Table8[[#This Row],[Shipped date]]-Table8[[#This Row],[order_date]]</f>
        <v>10</v>
      </c>
    </row>
    <row r="1935" spans="1:14" x14ac:dyDescent="0.35">
      <c r="A1935" s="3">
        <v>10998</v>
      </c>
      <c r="B1935" s="12">
        <v>24</v>
      </c>
      <c r="C1935" s="6">
        <v>4.5</v>
      </c>
      <c r="D1935" s="9">
        <v>12</v>
      </c>
      <c r="E1935" s="2" t="str">
        <f>_xlfn.XLOOKUP(B1935,products[productID],products[productName],"Not available",0)</f>
        <v>Guarana Fantastica</v>
      </c>
      <c r="F1935">
        <f>_xlfn.XLOOKUP(B1935,products[productID],products[categoryID],"Not found",0)</f>
        <v>1</v>
      </c>
      <c r="G1935" t="str">
        <f>_xlfn.XLOOKUP(F1935,categories[categoryID],categories[categoryName],"not found",0)</f>
        <v>Beverages</v>
      </c>
      <c r="H1935" s="4">
        <f>Table8[[#This Row],[Unit_price]]*Table8[[#This Row],[Quantity_sold]]</f>
        <v>54</v>
      </c>
      <c r="I1935" t="str">
        <f>_xlfn.XLOOKUP(Table8[[#This Row],[orderId]],orders[orderID],orders[customerID],"not seen",0)</f>
        <v>WOLZA</v>
      </c>
      <c r="J1935">
        <f>_xlfn.XLOOKUP(Table8[[#This Row],[orderId]],orders[orderID],orders[employeeID],"not found",0)</f>
        <v>8</v>
      </c>
      <c r="K1935" t="str">
        <f>_xlfn.XLOOKUP(Table8[[#This Row],[Employee_id]],employees[employeeID],employees[employeeName],"Not found",0)</f>
        <v>Laura Callahan</v>
      </c>
      <c r="L1935" s="1">
        <f>_xlfn.XLOOKUP(Table8[[#This Row],[orderId]],orders[orderID],orders[orderDate],"not found",0)</f>
        <v>42097</v>
      </c>
      <c r="M1935" s="1">
        <f>VLOOKUP(Table8[[#This Row],[orderId]],orders[],6,0)</f>
        <v>42111</v>
      </c>
      <c r="N1935">
        <f>Table8[[#This Row],[Shipped date]]-Table8[[#This Row],[order_date]]</f>
        <v>14</v>
      </c>
    </row>
    <row r="1936" spans="1:14" x14ac:dyDescent="0.35">
      <c r="A1936" s="2">
        <v>10998</v>
      </c>
      <c r="B1936" s="11">
        <v>61</v>
      </c>
      <c r="C1936" s="5">
        <v>28.5</v>
      </c>
      <c r="D1936" s="8">
        <v>7</v>
      </c>
      <c r="E1936" s="2" t="str">
        <f>_xlfn.XLOOKUP(B1936,products[productID],products[productName],"Not available",0)</f>
        <v>Sirop d'érable</v>
      </c>
      <c r="F1936">
        <f>_xlfn.XLOOKUP(B1936,products[productID],products[categoryID],"Not found",0)</f>
        <v>2</v>
      </c>
      <c r="G1936" t="str">
        <f>_xlfn.XLOOKUP(F1936,categories[categoryID],categories[categoryName],"not found",0)</f>
        <v>Condiments</v>
      </c>
      <c r="H1936" s="4">
        <f>Table8[[#This Row],[Unit_price]]*Table8[[#This Row],[Quantity_sold]]</f>
        <v>199.5</v>
      </c>
      <c r="I1936" t="str">
        <f>_xlfn.XLOOKUP(Table8[[#This Row],[orderId]],orders[orderID],orders[customerID],"not seen",0)</f>
        <v>WOLZA</v>
      </c>
      <c r="J1936">
        <f>_xlfn.XLOOKUP(Table8[[#This Row],[orderId]],orders[orderID],orders[employeeID],"not found",0)</f>
        <v>8</v>
      </c>
      <c r="K1936" t="str">
        <f>_xlfn.XLOOKUP(Table8[[#This Row],[Employee_id]],employees[employeeID],employees[employeeName],"Not found",0)</f>
        <v>Laura Callahan</v>
      </c>
      <c r="L1936" s="1">
        <f>_xlfn.XLOOKUP(Table8[[#This Row],[orderId]],orders[orderID],orders[orderDate],"not found",0)</f>
        <v>42097</v>
      </c>
      <c r="M1936" s="1">
        <f>VLOOKUP(Table8[[#This Row],[orderId]],orders[],6,0)</f>
        <v>42111</v>
      </c>
      <c r="N1936">
        <f>Table8[[#This Row],[Shipped date]]-Table8[[#This Row],[order_date]]</f>
        <v>14</v>
      </c>
    </row>
    <row r="1937" spans="1:14" x14ac:dyDescent="0.35">
      <c r="A1937" s="3">
        <v>10998</v>
      </c>
      <c r="B1937" s="12">
        <v>74</v>
      </c>
      <c r="C1937" s="6">
        <v>10</v>
      </c>
      <c r="D1937" s="9">
        <v>20</v>
      </c>
      <c r="E1937" s="2" t="str">
        <f>_xlfn.XLOOKUP(B1937,products[productID],products[productName],"Not available",0)</f>
        <v>Longlife Tofu</v>
      </c>
      <c r="F1937">
        <f>_xlfn.XLOOKUP(B1937,products[productID],products[categoryID],"Not found",0)</f>
        <v>7</v>
      </c>
      <c r="G1937" t="str">
        <f>_xlfn.XLOOKUP(F1937,categories[categoryID],categories[categoryName],"not found",0)</f>
        <v>Produce</v>
      </c>
      <c r="H1937" s="4">
        <f>Table8[[#This Row],[Unit_price]]*Table8[[#This Row],[Quantity_sold]]</f>
        <v>200</v>
      </c>
      <c r="I1937" t="str">
        <f>_xlfn.XLOOKUP(Table8[[#This Row],[orderId]],orders[orderID],orders[customerID],"not seen",0)</f>
        <v>WOLZA</v>
      </c>
      <c r="J1937">
        <f>_xlfn.XLOOKUP(Table8[[#This Row],[orderId]],orders[orderID],orders[employeeID],"not found",0)</f>
        <v>8</v>
      </c>
      <c r="K1937" t="str">
        <f>_xlfn.XLOOKUP(Table8[[#This Row],[Employee_id]],employees[employeeID],employees[employeeName],"Not found",0)</f>
        <v>Laura Callahan</v>
      </c>
      <c r="L1937" s="1">
        <f>_xlfn.XLOOKUP(Table8[[#This Row],[orderId]],orders[orderID],orders[orderDate],"not found",0)</f>
        <v>42097</v>
      </c>
      <c r="M1937" s="1">
        <f>VLOOKUP(Table8[[#This Row],[orderId]],orders[],6,0)</f>
        <v>42111</v>
      </c>
      <c r="N1937">
        <f>Table8[[#This Row],[Shipped date]]-Table8[[#This Row],[order_date]]</f>
        <v>14</v>
      </c>
    </row>
    <row r="1938" spans="1:14" x14ac:dyDescent="0.35">
      <c r="A1938" s="2">
        <v>10998</v>
      </c>
      <c r="B1938" s="11">
        <v>75</v>
      </c>
      <c r="C1938" s="5">
        <v>7.75</v>
      </c>
      <c r="D1938" s="8">
        <v>30</v>
      </c>
      <c r="E1938" s="2" t="str">
        <f>_xlfn.XLOOKUP(B1938,products[productID],products[productName],"Not available",0)</f>
        <v>Rhönbräu Klosterbier</v>
      </c>
      <c r="F1938">
        <f>_xlfn.XLOOKUP(B1938,products[productID],products[categoryID],"Not found",0)</f>
        <v>1</v>
      </c>
      <c r="G1938" t="str">
        <f>_xlfn.XLOOKUP(F1938,categories[categoryID],categories[categoryName],"not found",0)</f>
        <v>Beverages</v>
      </c>
      <c r="H1938" s="4">
        <f>Table8[[#This Row],[Unit_price]]*Table8[[#This Row],[Quantity_sold]]</f>
        <v>232.5</v>
      </c>
      <c r="I1938" t="str">
        <f>_xlfn.XLOOKUP(Table8[[#This Row],[orderId]],orders[orderID],orders[customerID],"not seen",0)</f>
        <v>WOLZA</v>
      </c>
      <c r="J1938">
        <f>_xlfn.XLOOKUP(Table8[[#This Row],[orderId]],orders[orderID],orders[employeeID],"not found",0)</f>
        <v>8</v>
      </c>
      <c r="K1938" t="str">
        <f>_xlfn.XLOOKUP(Table8[[#This Row],[Employee_id]],employees[employeeID],employees[employeeName],"Not found",0)</f>
        <v>Laura Callahan</v>
      </c>
      <c r="L1938" s="1">
        <f>_xlfn.XLOOKUP(Table8[[#This Row],[orderId]],orders[orderID],orders[orderDate],"not found",0)</f>
        <v>42097</v>
      </c>
      <c r="M1938" s="1">
        <f>VLOOKUP(Table8[[#This Row],[orderId]],orders[],6,0)</f>
        <v>42111</v>
      </c>
      <c r="N1938">
        <f>Table8[[#This Row],[Shipped date]]-Table8[[#This Row],[order_date]]</f>
        <v>14</v>
      </c>
    </row>
    <row r="1939" spans="1:14" x14ac:dyDescent="0.35">
      <c r="A1939" s="3">
        <v>10999</v>
      </c>
      <c r="B1939" s="12">
        <v>41</v>
      </c>
      <c r="C1939" s="6">
        <v>9.65</v>
      </c>
      <c r="D1939" s="9">
        <v>20</v>
      </c>
      <c r="E1939" s="2" t="str">
        <f>_xlfn.XLOOKUP(B1939,products[productID],products[productName],"Not available",0)</f>
        <v>Jack's New England Clam Chowder</v>
      </c>
      <c r="F1939">
        <f>_xlfn.XLOOKUP(B1939,products[productID],products[categoryID],"Not found",0)</f>
        <v>8</v>
      </c>
      <c r="G1939" t="str">
        <f>_xlfn.XLOOKUP(F1939,categories[categoryID],categories[categoryName],"not found",0)</f>
        <v>Seafood</v>
      </c>
      <c r="H1939" s="4">
        <f>Table8[[#This Row],[Unit_price]]*Table8[[#This Row],[Quantity_sold]]</f>
        <v>193</v>
      </c>
      <c r="I1939" t="str">
        <f>_xlfn.XLOOKUP(Table8[[#This Row],[orderId]],orders[orderID],orders[customerID],"not seen",0)</f>
        <v>OTTIK</v>
      </c>
      <c r="J1939">
        <f>_xlfn.XLOOKUP(Table8[[#This Row],[orderId]],orders[orderID],orders[employeeID],"not found",0)</f>
        <v>6</v>
      </c>
      <c r="K1939" t="str">
        <f>_xlfn.XLOOKUP(Table8[[#This Row],[Employee_id]],employees[employeeID],employees[employeeName],"Not found",0)</f>
        <v>Michael Suyama</v>
      </c>
      <c r="L1939" s="1">
        <f>_xlfn.XLOOKUP(Table8[[#This Row],[orderId]],orders[orderID],orders[orderDate],"not found",0)</f>
        <v>42097</v>
      </c>
      <c r="M1939" s="1">
        <f>VLOOKUP(Table8[[#This Row],[orderId]],orders[],6,0)</f>
        <v>42104</v>
      </c>
      <c r="N1939">
        <f>Table8[[#This Row],[Shipped date]]-Table8[[#This Row],[order_date]]</f>
        <v>7</v>
      </c>
    </row>
    <row r="1940" spans="1:14" x14ac:dyDescent="0.35">
      <c r="A1940" s="2">
        <v>10999</v>
      </c>
      <c r="B1940" s="11">
        <v>51</v>
      </c>
      <c r="C1940" s="5">
        <v>53</v>
      </c>
      <c r="D1940" s="8">
        <v>15</v>
      </c>
      <c r="E1940" s="2" t="str">
        <f>_xlfn.XLOOKUP(B1940,products[productID],products[productName],"Not available",0)</f>
        <v>Manjimup Dried Apples</v>
      </c>
      <c r="F1940">
        <f>_xlfn.XLOOKUP(B1940,products[productID],products[categoryID],"Not found",0)</f>
        <v>7</v>
      </c>
      <c r="G1940" t="str">
        <f>_xlfn.XLOOKUP(F1940,categories[categoryID],categories[categoryName],"not found",0)</f>
        <v>Produce</v>
      </c>
      <c r="H1940" s="4">
        <f>Table8[[#This Row],[Unit_price]]*Table8[[#This Row],[Quantity_sold]]</f>
        <v>795</v>
      </c>
      <c r="I1940" t="str">
        <f>_xlfn.XLOOKUP(Table8[[#This Row],[orderId]],orders[orderID],orders[customerID],"not seen",0)</f>
        <v>OTTIK</v>
      </c>
      <c r="J1940">
        <f>_xlfn.XLOOKUP(Table8[[#This Row],[orderId]],orders[orderID],orders[employeeID],"not found",0)</f>
        <v>6</v>
      </c>
      <c r="K1940" t="str">
        <f>_xlfn.XLOOKUP(Table8[[#This Row],[Employee_id]],employees[employeeID],employees[employeeName],"Not found",0)</f>
        <v>Michael Suyama</v>
      </c>
      <c r="L1940" s="1">
        <f>_xlfn.XLOOKUP(Table8[[#This Row],[orderId]],orders[orderID],orders[orderDate],"not found",0)</f>
        <v>42097</v>
      </c>
      <c r="M1940" s="1">
        <f>VLOOKUP(Table8[[#This Row],[orderId]],orders[],6,0)</f>
        <v>42104</v>
      </c>
      <c r="N1940">
        <f>Table8[[#This Row],[Shipped date]]-Table8[[#This Row],[order_date]]</f>
        <v>7</v>
      </c>
    </row>
    <row r="1941" spans="1:14" x14ac:dyDescent="0.35">
      <c r="A1941" s="3">
        <v>10999</v>
      </c>
      <c r="B1941" s="12">
        <v>77</v>
      </c>
      <c r="C1941" s="6">
        <v>13</v>
      </c>
      <c r="D1941" s="9">
        <v>21</v>
      </c>
      <c r="E1941" s="2" t="str">
        <f>_xlfn.XLOOKUP(B1941,products[productID],products[productName],"Not available",0)</f>
        <v>Original Frankfurter Grüne Soße</v>
      </c>
      <c r="F1941">
        <f>_xlfn.XLOOKUP(B1941,products[productID],products[categoryID],"Not found",0)</f>
        <v>2</v>
      </c>
      <c r="G1941" t="str">
        <f>_xlfn.XLOOKUP(F1941,categories[categoryID],categories[categoryName],"not found",0)</f>
        <v>Condiments</v>
      </c>
      <c r="H1941" s="4">
        <f>Table8[[#This Row],[Unit_price]]*Table8[[#This Row],[Quantity_sold]]</f>
        <v>273</v>
      </c>
      <c r="I1941" t="str">
        <f>_xlfn.XLOOKUP(Table8[[#This Row],[orderId]],orders[orderID],orders[customerID],"not seen",0)</f>
        <v>OTTIK</v>
      </c>
      <c r="J1941">
        <f>_xlfn.XLOOKUP(Table8[[#This Row],[orderId]],orders[orderID],orders[employeeID],"not found",0)</f>
        <v>6</v>
      </c>
      <c r="K1941" t="str">
        <f>_xlfn.XLOOKUP(Table8[[#This Row],[Employee_id]],employees[employeeID],employees[employeeName],"Not found",0)</f>
        <v>Michael Suyama</v>
      </c>
      <c r="L1941" s="1">
        <f>_xlfn.XLOOKUP(Table8[[#This Row],[orderId]],orders[orderID],orders[orderDate],"not found",0)</f>
        <v>42097</v>
      </c>
      <c r="M1941" s="1">
        <f>VLOOKUP(Table8[[#This Row],[orderId]],orders[],6,0)</f>
        <v>42104</v>
      </c>
      <c r="N1941">
        <f>Table8[[#This Row],[Shipped date]]-Table8[[#This Row],[order_date]]</f>
        <v>7</v>
      </c>
    </row>
    <row r="1942" spans="1:14" x14ac:dyDescent="0.35">
      <c r="A1942" s="2">
        <v>11000</v>
      </c>
      <c r="B1942" s="11">
        <v>4</v>
      </c>
      <c r="C1942" s="5">
        <v>22</v>
      </c>
      <c r="D1942" s="8">
        <v>25</v>
      </c>
      <c r="E1942" s="2" t="str">
        <f>_xlfn.XLOOKUP(B1942,products[productID],products[productName],"Not available",0)</f>
        <v>Chef Anton's Cajun Seasoning</v>
      </c>
      <c r="F1942">
        <f>_xlfn.XLOOKUP(B1942,products[productID],products[categoryID],"Not found",0)</f>
        <v>2</v>
      </c>
      <c r="G1942" t="str">
        <f>_xlfn.XLOOKUP(F1942,categories[categoryID],categories[categoryName],"not found",0)</f>
        <v>Condiments</v>
      </c>
      <c r="H1942" s="4">
        <f>Table8[[#This Row],[Unit_price]]*Table8[[#This Row],[Quantity_sold]]</f>
        <v>550</v>
      </c>
      <c r="I1942" t="str">
        <f>_xlfn.XLOOKUP(Table8[[#This Row],[orderId]],orders[orderID],orders[customerID],"not seen",0)</f>
        <v>RATTC</v>
      </c>
      <c r="J1942">
        <f>_xlfn.XLOOKUP(Table8[[#This Row],[orderId]],orders[orderID],orders[employeeID],"not found",0)</f>
        <v>2</v>
      </c>
      <c r="K1942" t="str">
        <f>_xlfn.XLOOKUP(Table8[[#This Row],[Employee_id]],employees[employeeID],employees[employeeName],"Not found",0)</f>
        <v>Andrew Fuller</v>
      </c>
      <c r="L1942" s="1">
        <f>_xlfn.XLOOKUP(Table8[[#This Row],[orderId]],orders[orderID],orders[orderDate],"not found",0)</f>
        <v>42100</v>
      </c>
      <c r="M1942" s="1">
        <f>VLOOKUP(Table8[[#This Row],[orderId]],orders[],6,0)</f>
        <v>42108</v>
      </c>
      <c r="N1942">
        <f>Table8[[#This Row],[Shipped date]]-Table8[[#This Row],[order_date]]</f>
        <v>8</v>
      </c>
    </row>
    <row r="1943" spans="1:14" x14ac:dyDescent="0.35">
      <c r="A1943" s="3">
        <v>11000</v>
      </c>
      <c r="B1943" s="12">
        <v>24</v>
      </c>
      <c r="C1943" s="6">
        <v>4.5</v>
      </c>
      <c r="D1943" s="9">
        <v>30</v>
      </c>
      <c r="E1943" s="2" t="str">
        <f>_xlfn.XLOOKUP(B1943,products[productID],products[productName],"Not available",0)</f>
        <v>Guarana Fantastica</v>
      </c>
      <c r="F1943">
        <f>_xlfn.XLOOKUP(B1943,products[productID],products[categoryID],"Not found",0)</f>
        <v>1</v>
      </c>
      <c r="G1943" t="str">
        <f>_xlfn.XLOOKUP(F1943,categories[categoryID],categories[categoryName],"not found",0)</f>
        <v>Beverages</v>
      </c>
      <c r="H1943" s="4">
        <f>Table8[[#This Row],[Unit_price]]*Table8[[#This Row],[Quantity_sold]]</f>
        <v>135</v>
      </c>
      <c r="I1943" t="str">
        <f>_xlfn.XLOOKUP(Table8[[#This Row],[orderId]],orders[orderID],orders[customerID],"not seen",0)</f>
        <v>RATTC</v>
      </c>
      <c r="J1943">
        <f>_xlfn.XLOOKUP(Table8[[#This Row],[orderId]],orders[orderID],orders[employeeID],"not found",0)</f>
        <v>2</v>
      </c>
      <c r="K1943" t="str">
        <f>_xlfn.XLOOKUP(Table8[[#This Row],[Employee_id]],employees[employeeID],employees[employeeName],"Not found",0)</f>
        <v>Andrew Fuller</v>
      </c>
      <c r="L1943" s="1">
        <f>_xlfn.XLOOKUP(Table8[[#This Row],[orderId]],orders[orderID],orders[orderDate],"not found",0)</f>
        <v>42100</v>
      </c>
      <c r="M1943" s="1">
        <f>VLOOKUP(Table8[[#This Row],[orderId]],orders[],6,0)</f>
        <v>42108</v>
      </c>
      <c r="N1943">
        <f>Table8[[#This Row],[Shipped date]]-Table8[[#This Row],[order_date]]</f>
        <v>8</v>
      </c>
    </row>
    <row r="1944" spans="1:14" x14ac:dyDescent="0.35">
      <c r="A1944" s="2">
        <v>11000</v>
      </c>
      <c r="B1944" s="11">
        <v>77</v>
      </c>
      <c r="C1944" s="5">
        <v>13</v>
      </c>
      <c r="D1944" s="8">
        <v>30</v>
      </c>
      <c r="E1944" s="2" t="str">
        <f>_xlfn.XLOOKUP(B1944,products[productID],products[productName],"Not available",0)</f>
        <v>Original Frankfurter Grüne Soße</v>
      </c>
      <c r="F1944">
        <f>_xlfn.XLOOKUP(B1944,products[productID],products[categoryID],"Not found",0)</f>
        <v>2</v>
      </c>
      <c r="G1944" t="str">
        <f>_xlfn.XLOOKUP(F1944,categories[categoryID],categories[categoryName],"not found",0)</f>
        <v>Condiments</v>
      </c>
      <c r="H1944" s="4">
        <f>Table8[[#This Row],[Unit_price]]*Table8[[#This Row],[Quantity_sold]]</f>
        <v>390</v>
      </c>
      <c r="I1944" t="str">
        <f>_xlfn.XLOOKUP(Table8[[#This Row],[orderId]],orders[orderID],orders[customerID],"not seen",0)</f>
        <v>RATTC</v>
      </c>
      <c r="J1944">
        <f>_xlfn.XLOOKUP(Table8[[#This Row],[orderId]],orders[orderID],orders[employeeID],"not found",0)</f>
        <v>2</v>
      </c>
      <c r="K1944" t="str">
        <f>_xlfn.XLOOKUP(Table8[[#This Row],[Employee_id]],employees[employeeID],employees[employeeName],"Not found",0)</f>
        <v>Andrew Fuller</v>
      </c>
      <c r="L1944" s="1">
        <f>_xlfn.XLOOKUP(Table8[[#This Row],[orderId]],orders[orderID],orders[orderDate],"not found",0)</f>
        <v>42100</v>
      </c>
      <c r="M1944" s="1">
        <f>VLOOKUP(Table8[[#This Row],[orderId]],orders[],6,0)</f>
        <v>42108</v>
      </c>
      <c r="N1944">
        <f>Table8[[#This Row],[Shipped date]]-Table8[[#This Row],[order_date]]</f>
        <v>8</v>
      </c>
    </row>
    <row r="1945" spans="1:14" x14ac:dyDescent="0.35">
      <c r="A1945" s="3">
        <v>11001</v>
      </c>
      <c r="B1945" s="12">
        <v>7</v>
      </c>
      <c r="C1945" s="6">
        <v>30</v>
      </c>
      <c r="D1945" s="9">
        <v>60</v>
      </c>
      <c r="E1945" s="2" t="str">
        <f>_xlfn.XLOOKUP(B1945,products[productID],products[productName],"Not available",0)</f>
        <v>Uncle Bob's Organic Dried Pears</v>
      </c>
      <c r="F1945">
        <f>_xlfn.XLOOKUP(B1945,products[productID],products[categoryID],"Not found",0)</f>
        <v>7</v>
      </c>
      <c r="G1945" t="str">
        <f>_xlfn.XLOOKUP(F1945,categories[categoryID],categories[categoryName],"not found",0)</f>
        <v>Produce</v>
      </c>
      <c r="H1945" s="4">
        <f>Table8[[#This Row],[Unit_price]]*Table8[[#This Row],[Quantity_sold]]</f>
        <v>1800</v>
      </c>
      <c r="I1945" t="str">
        <f>_xlfn.XLOOKUP(Table8[[#This Row],[orderId]],orders[orderID],orders[customerID],"not seen",0)</f>
        <v>FOLKO</v>
      </c>
      <c r="J1945">
        <f>_xlfn.XLOOKUP(Table8[[#This Row],[orderId]],orders[orderID],orders[employeeID],"not found",0)</f>
        <v>2</v>
      </c>
      <c r="K1945" t="str">
        <f>_xlfn.XLOOKUP(Table8[[#This Row],[Employee_id]],employees[employeeID],employees[employeeName],"Not found",0)</f>
        <v>Andrew Fuller</v>
      </c>
      <c r="L1945" s="1">
        <f>_xlfn.XLOOKUP(Table8[[#This Row],[orderId]],orders[orderID],orders[orderDate],"not found",0)</f>
        <v>42100</v>
      </c>
      <c r="M1945" s="1">
        <f>VLOOKUP(Table8[[#This Row],[orderId]],orders[],6,0)</f>
        <v>42108</v>
      </c>
      <c r="N1945">
        <f>Table8[[#This Row],[Shipped date]]-Table8[[#This Row],[order_date]]</f>
        <v>8</v>
      </c>
    </row>
    <row r="1946" spans="1:14" x14ac:dyDescent="0.35">
      <c r="A1946" s="2">
        <v>11001</v>
      </c>
      <c r="B1946" s="11">
        <v>22</v>
      </c>
      <c r="C1946" s="5">
        <v>21</v>
      </c>
      <c r="D1946" s="8">
        <v>25</v>
      </c>
      <c r="E1946" s="2" t="str">
        <f>_xlfn.XLOOKUP(B1946,products[productID],products[productName],"Not available",0)</f>
        <v>Gustaf's Knackebröd</v>
      </c>
      <c r="F1946">
        <f>_xlfn.XLOOKUP(B1946,products[productID],products[categoryID],"Not found",0)</f>
        <v>5</v>
      </c>
      <c r="G1946" t="str">
        <f>_xlfn.XLOOKUP(F1946,categories[categoryID],categories[categoryName],"not found",0)</f>
        <v>Grains &amp; Cereals</v>
      </c>
      <c r="H1946" s="4">
        <f>Table8[[#This Row],[Unit_price]]*Table8[[#This Row],[Quantity_sold]]</f>
        <v>525</v>
      </c>
      <c r="I1946" t="str">
        <f>_xlfn.XLOOKUP(Table8[[#This Row],[orderId]],orders[orderID],orders[customerID],"not seen",0)</f>
        <v>FOLKO</v>
      </c>
      <c r="J1946">
        <f>_xlfn.XLOOKUP(Table8[[#This Row],[orderId]],orders[orderID],orders[employeeID],"not found",0)</f>
        <v>2</v>
      </c>
      <c r="K1946" t="str">
        <f>_xlfn.XLOOKUP(Table8[[#This Row],[Employee_id]],employees[employeeID],employees[employeeName],"Not found",0)</f>
        <v>Andrew Fuller</v>
      </c>
      <c r="L1946" s="1">
        <f>_xlfn.XLOOKUP(Table8[[#This Row],[orderId]],orders[orderID],orders[orderDate],"not found",0)</f>
        <v>42100</v>
      </c>
      <c r="M1946" s="1">
        <f>VLOOKUP(Table8[[#This Row],[orderId]],orders[],6,0)</f>
        <v>42108</v>
      </c>
      <c r="N1946">
        <f>Table8[[#This Row],[Shipped date]]-Table8[[#This Row],[order_date]]</f>
        <v>8</v>
      </c>
    </row>
    <row r="1947" spans="1:14" x14ac:dyDescent="0.35">
      <c r="A1947" s="3">
        <v>11001</v>
      </c>
      <c r="B1947" s="12">
        <v>46</v>
      </c>
      <c r="C1947" s="6">
        <v>12</v>
      </c>
      <c r="D1947" s="9">
        <v>25</v>
      </c>
      <c r="E1947" s="2" t="str">
        <f>_xlfn.XLOOKUP(B1947,products[productID],products[productName],"Not available",0)</f>
        <v>Spegesild</v>
      </c>
      <c r="F1947">
        <f>_xlfn.XLOOKUP(B1947,products[productID],products[categoryID],"Not found",0)</f>
        <v>8</v>
      </c>
      <c r="G1947" t="str">
        <f>_xlfn.XLOOKUP(F1947,categories[categoryID],categories[categoryName],"not found",0)</f>
        <v>Seafood</v>
      </c>
      <c r="H1947" s="4">
        <f>Table8[[#This Row],[Unit_price]]*Table8[[#This Row],[Quantity_sold]]</f>
        <v>300</v>
      </c>
      <c r="I1947" t="str">
        <f>_xlfn.XLOOKUP(Table8[[#This Row],[orderId]],orders[orderID],orders[customerID],"not seen",0)</f>
        <v>FOLKO</v>
      </c>
      <c r="J1947">
        <f>_xlfn.XLOOKUP(Table8[[#This Row],[orderId]],orders[orderID],orders[employeeID],"not found",0)</f>
        <v>2</v>
      </c>
      <c r="K1947" t="str">
        <f>_xlfn.XLOOKUP(Table8[[#This Row],[Employee_id]],employees[employeeID],employees[employeeName],"Not found",0)</f>
        <v>Andrew Fuller</v>
      </c>
      <c r="L1947" s="1">
        <f>_xlfn.XLOOKUP(Table8[[#This Row],[orderId]],orders[orderID],orders[orderDate],"not found",0)</f>
        <v>42100</v>
      </c>
      <c r="M1947" s="1">
        <f>VLOOKUP(Table8[[#This Row],[orderId]],orders[],6,0)</f>
        <v>42108</v>
      </c>
      <c r="N1947">
        <f>Table8[[#This Row],[Shipped date]]-Table8[[#This Row],[order_date]]</f>
        <v>8</v>
      </c>
    </row>
    <row r="1948" spans="1:14" x14ac:dyDescent="0.35">
      <c r="A1948" s="2">
        <v>11001</v>
      </c>
      <c r="B1948" s="11">
        <v>55</v>
      </c>
      <c r="C1948" s="5">
        <v>24</v>
      </c>
      <c r="D1948" s="8">
        <v>6</v>
      </c>
      <c r="E1948" s="2" t="str">
        <f>_xlfn.XLOOKUP(B1948,products[productID],products[productName],"Not available",0)</f>
        <v>Pâté chinois</v>
      </c>
      <c r="F1948">
        <f>_xlfn.XLOOKUP(B1948,products[productID],products[categoryID],"Not found",0)</f>
        <v>6</v>
      </c>
      <c r="G1948" t="str">
        <f>_xlfn.XLOOKUP(F1948,categories[categoryID],categories[categoryName],"not found",0)</f>
        <v>Meat &amp; Poultry</v>
      </c>
      <c r="H1948" s="4">
        <f>Table8[[#This Row],[Unit_price]]*Table8[[#This Row],[Quantity_sold]]</f>
        <v>144</v>
      </c>
      <c r="I1948" t="str">
        <f>_xlfn.XLOOKUP(Table8[[#This Row],[orderId]],orders[orderID],orders[customerID],"not seen",0)</f>
        <v>FOLKO</v>
      </c>
      <c r="J1948">
        <f>_xlfn.XLOOKUP(Table8[[#This Row],[orderId]],orders[orderID],orders[employeeID],"not found",0)</f>
        <v>2</v>
      </c>
      <c r="K1948" t="str">
        <f>_xlfn.XLOOKUP(Table8[[#This Row],[Employee_id]],employees[employeeID],employees[employeeName],"Not found",0)</f>
        <v>Andrew Fuller</v>
      </c>
      <c r="L1948" s="1">
        <f>_xlfn.XLOOKUP(Table8[[#This Row],[orderId]],orders[orderID],orders[orderDate],"not found",0)</f>
        <v>42100</v>
      </c>
      <c r="M1948" s="1">
        <f>VLOOKUP(Table8[[#This Row],[orderId]],orders[],6,0)</f>
        <v>42108</v>
      </c>
      <c r="N1948">
        <f>Table8[[#This Row],[Shipped date]]-Table8[[#This Row],[order_date]]</f>
        <v>8</v>
      </c>
    </row>
    <row r="1949" spans="1:14" x14ac:dyDescent="0.35">
      <c r="A1949" s="3">
        <v>11002</v>
      </c>
      <c r="B1949" s="12">
        <v>13</v>
      </c>
      <c r="C1949" s="6">
        <v>6</v>
      </c>
      <c r="D1949" s="9">
        <v>56</v>
      </c>
      <c r="E1949" s="2" t="str">
        <f>_xlfn.XLOOKUP(B1949,products[productID],products[productName],"Not available",0)</f>
        <v>Konbu</v>
      </c>
      <c r="F1949">
        <f>_xlfn.XLOOKUP(B1949,products[productID],products[categoryID],"Not found",0)</f>
        <v>8</v>
      </c>
      <c r="G1949" t="str">
        <f>_xlfn.XLOOKUP(F1949,categories[categoryID],categories[categoryName],"not found",0)</f>
        <v>Seafood</v>
      </c>
      <c r="H1949" s="4">
        <f>Table8[[#This Row],[Unit_price]]*Table8[[#This Row],[Quantity_sold]]</f>
        <v>336</v>
      </c>
      <c r="I1949" t="str">
        <f>_xlfn.XLOOKUP(Table8[[#This Row],[orderId]],orders[orderID],orders[customerID],"not seen",0)</f>
        <v>SAVEA</v>
      </c>
      <c r="J1949">
        <f>_xlfn.XLOOKUP(Table8[[#This Row],[orderId]],orders[orderID],orders[employeeID],"not found",0)</f>
        <v>4</v>
      </c>
      <c r="K1949" t="str">
        <f>_xlfn.XLOOKUP(Table8[[#This Row],[Employee_id]],employees[employeeID],employees[employeeName],"Not found",0)</f>
        <v>Margaret Peacock</v>
      </c>
      <c r="L1949" s="1">
        <f>_xlfn.XLOOKUP(Table8[[#This Row],[orderId]],orders[orderID],orders[orderDate],"not found",0)</f>
        <v>42100</v>
      </c>
      <c r="M1949" s="1">
        <f>VLOOKUP(Table8[[#This Row],[orderId]],orders[],6,0)</f>
        <v>42110</v>
      </c>
      <c r="N1949">
        <f>Table8[[#This Row],[Shipped date]]-Table8[[#This Row],[order_date]]</f>
        <v>10</v>
      </c>
    </row>
    <row r="1950" spans="1:14" x14ac:dyDescent="0.35">
      <c r="A1950" s="2">
        <v>11002</v>
      </c>
      <c r="B1950" s="11">
        <v>35</v>
      </c>
      <c r="C1950" s="5">
        <v>18</v>
      </c>
      <c r="D1950" s="8">
        <v>15</v>
      </c>
      <c r="E1950" s="2" t="str">
        <f>_xlfn.XLOOKUP(B1950,products[productID],products[productName],"Not available",0)</f>
        <v>Steeleye Stout</v>
      </c>
      <c r="F1950">
        <f>_xlfn.XLOOKUP(B1950,products[productID],products[categoryID],"Not found",0)</f>
        <v>1</v>
      </c>
      <c r="G1950" t="str">
        <f>_xlfn.XLOOKUP(F1950,categories[categoryID],categories[categoryName],"not found",0)</f>
        <v>Beverages</v>
      </c>
      <c r="H1950" s="4">
        <f>Table8[[#This Row],[Unit_price]]*Table8[[#This Row],[Quantity_sold]]</f>
        <v>270</v>
      </c>
      <c r="I1950" t="str">
        <f>_xlfn.XLOOKUP(Table8[[#This Row],[orderId]],orders[orderID],orders[customerID],"not seen",0)</f>
        <v>SAVEA</v>
      </c>
      <c r="J1950">
        <f>_xlfn.XLOOKUP(Table8[[#This Row],[orderId]],orders[orderID],orders[employeeID],"not found",0)</f>
        <v>4</v>
      </c>
      <c r="K1950" t="str">
        <f>_xlfn.XLOOKUP(Table8[[#This Row],[Employee_id]],employees[employeeID],employees[employeeName],"Not found",0)</f>
        <v>Margaret Peacock</v>
      </c>
      <c r="L1950" s="1">
        <f>_xlfn.XLOOKUP(Table8[[#This Row],[orderId]],orders[orderID],orders[orderDate],"not found",0)</f>
        <v>42100</v>
      </c>
      <c r="M1950" s="1">
        <f>VLOOKUP(Table8[[#This Row],[orderId]],orders[],6,0)</f>
        <v>42110</v>
      </c>
      <c r="N1950">
        <f>Table8[[#This Row],[Shipped date]]-Table8[[#This Row],[order_date]]</f>
        <v>10</v>
      </c>
    </row>
    <row r="1951" spans="1:14" x14ac:dyDescent="0.35">
      <c r="A1951" s="3">
        <v>11002</v>
      </c>
      <c r="B1951" s="12">
        <v>42</v>
      </c>
      <c r="C1951" s="6">
        <v>14</v>
      </c>
      <c r="D1951" s="9">
        <v>24</v>
      </c>
      <c r="E1951" s="2" t="str">
        <f>_xlfn.XLOOKUP(B1951,products[productID],products[productName],"Not available",0)</f>
        <v>Singaporean Hokkien Fried Mee</v>
      </c>
      <c r="F1951">
        <f>_xlfn.XLOOKUP(B1951,products[productID],products[categoryID],"Not found",0)</f>
        <v>5</v>
      </c>
      <c r="G1951" t="str">
        <f>_xlfn.XLOOKUP(F1951,categories[categoryID],categories[categoryName],"not found",0)</f>
        <v>Grains &amp; Cereals</v>
      </c>
      <c r="H1951" s="4">
        <f>Table8[[#This Row],[Unit_price]]*Table8[[#This Row],[Quantity_sold]]</f>
        <v>336</v>
      </c>
      <c r="I1951" t="str">
        <f>_xlfn.XLOOKUP(Table8[[#This Row],[orderId]],orders[orderID],orders[customerID],"not seen",0)</f>
        <v>SAVEA</v>
      </c>
      <c r="J1951">
        <f>_xlfn.XLOOKUP(Table8[[#This Row],[orderId]],orders[orderID],orders[employeeID],"not found",0)</f>
        <v>4</v>
      </c>
      <c r="K1951" t="str">
        <f>_xlfn.XLOOKUP(Table8[[#This Row],[Employee_id]],employees[employeeID],employees[employeeName],"Not found",0)</f>
        <v>Margaret Peacock</v>
      </c>
      <c r="L1951" s="1">
        <f>_xlfn.XLOOKUP(Table8[[#This Row],[orderId]],orders[orderID],orders[orderDate],"not found",0)</f>
        <v>42100</v>
      </c>
      <c r="M1951" s="1">
        <f>VLOOKUP(Table8[[#This Row],[orderId]],orders[],6,0)</f>
        <v>42110</v>
      </c>
      <c r="N1951">
        <f>Table8[[#This Row],[Shipped date]]-Table8[[#This Row],[order_date]]</f>
        <v>10</v>
      </c>
    </row>
    <row r="1952" spans="1:14" x14ac:dyDescent="0.35">
      <c r="A1952" s="2">
        <v>11002</v>
      </c>
      <c r="B1952" s="11">
        <v>55</v>
      </c>
      <c r="C1952" s="5">
        <v>24</v>
      </c>
      <c r="D1952" s="8">
        <v>40</v>
      </c>
      <c r="E1952" s="2" t="str">
        <f>_xlfn.XLOOKUP(B1952,products[productID],products[productName],"Not available",0)</f>
        <v>Pâté chinois</v>
      </c>
      <c r="F1952">
        <f>_xlfn.XLOOKUP(B1952,products[productID],products[categoryID],"Not found",0)</f>
        <v>6</v>
      </c>
      <c r="G1952" t="str">
        <f>_xlfn.XLOOKUP(F1952,categories[categoryID],categories[categoryName],"not found",0)</f>
        <v>Meat &amp; Poultry</v>
      </c>
      <c r="H1952" s="4">
        <f>Table8[[#This Row],[Unit_price]]*Table8[[#This Row],[Quantity_sold]]</f>
        <v>960</v>
      </c>
      <c r="I1952" t="str">
        <f>_xlfn.XLOOKUP(Table8[[#This Row],[orderId]],orders[orderID],orders[customerID],"not seen",0)</f>
        <v>SAVEA</v>
      </c>
      <c r="J1952">
        <f>_xlfn.XLOOKUP(Table8[[#This Row],[orderId]],orders[orderID],orders[employeeID],"not found",0)</f>
        <v>4</v>
      </c>
      <c r="K1952" t="str">
        <f>_xlfn.XLOOKUP(Table8[[#This Row],[Employee_id]],employees[employeeID],employees[employeeName],"Not found",0)</f>
        <v>Margaret Peacock</v>
      </c>
      <c r="L1952" s="1">
        <f>_xlfn.XLOOKUP(Table8[[#This Row],[orderId]],orders[orderID],orders[orderDate],"not found",0)</f>
        <v>42100</v>
      </c>
      <c r="M1952" s="1">
        <f>VLOOKUP(Table8[[#This Row],[orderId]],orders[],6,0)</f>
        <v>42110</v>
      </c>
      <c r="N1952">
        <f>Table8[[#This Row],[Shipped date]]-Table8[[#This Row],[order_date]]</f>
        <v>10</v>
      </c>
    </row>
    <row r="1953" spans="1:14" x14ac:dyDescent="0.35">
      <c r="A1953" s="3">
        <v>11003</v>
      </c>
      <c r="B1953" s="12">
        <v>1</v>
      </c>
      <c r="C1953" s="6">
        <v>18</v>
      </c>
      <c r="D1953" s="9">
        <v>4</v>
      </c>
      <c r="E1953" s="2" t="str">
        <f>_xlfn.XLOOKUP(B1953,products[productID],products[productName],"Not available",0)</f>
        <v>Chai</v>
      </c>
      <c r="F1953">
        <f>_xlfn.XLOOKUP(B1953,products[productID],products[categoryID],"Not found",0)</f>
        <v>1</v>
      </c>
      <c r="G1953" t="str">
        <f>_xlfn.XLOOKUP(F1953,categories[categoryID],categories[categoryName],"not found",0)</f>
        <v>Beverages</v>
      </c>
      <c r="H1953" s="4">
        <f>Table8[[#This Row],[Unit_price]]*Table8[[#This Row],[Quantity_sold]]</f>
        <v>72</v>
      </c>
      <c r="I1953" t="str">
        <f>_xlfn.XLOOKUP(Table8[[#This Row],[orderId]],orders[orderID],orders[customerID],"not seen",0)</f>
        <v>THECR</v>
      </c>
      <c r="J1953">
        <f>_xlfn.XLOOKUP(Table8[[#This Row],[orderId]],orders[orderID],orders[employeeID],"not found",0)</f>
        <v>3</v>
      </c>
      <c r="K1953" t="str">
        <f>_xlfn.XLOOKUP(Table8[[#This Row],[Employee_id]],employees[employeeID],employees[employeeName],"Not found",0)</f>
        <v>Janet Leverling</v>
      </c>
      <c r="L1953" s="1">
        <f>_xlfn.XLOOKUP(Table8[[#This Row],[orderId]],orders[orderID],orders[orderDate],"not found",0)</f>
        <v>42100</v>
      </c>
      <c r="M1953" s="1">
        <f>VLOOKUP(Table8[[#This Row],[orderId]],orders[],6,0)</f>
        <v>42102</v>
      </c>
      <c r="N1953">
        <f>Table8[[#This Row],[Shipped date]]-Table8[[#This Row],[order_date]]</f>
        <v>2</v>
      </c>
    </row>
    <row r="1954" spans="1:14" x14ac:dyDescent="0.35">
      <c r="A1954" s="2">
        <v>11003</v>
      </c>
      <c r="B1954" s="11">
        <v>40</v>
      </c>
      <c r="C1954" s="5">
        <v>18.399999999999999</v>
      </c>
      <c r="D1954" s="8">
        <v>10</v>
      </c>
      <c r="E1954" s="2" t="str">
        <f>_xlfn.XLOOKUP(B1954,products[productID],products[productName],"Not available",0)</f>
        <v>Boston Crab Meat</v>
      </c>
      <c r="F1954">
        <f>_xlfn.XLOOKUP(B1954,products[productID],products[categoryID],"Not found",0)</f>
        <v>8</v>
      </c>
      <c r="G1954" t="str">
        <f>_xlfn.XLOOKUP(F1954,categories[categoryID],categories[categoryName],"not found",0)</f>
        <v>Seafood</v>
      </c>
      <c r="H1954" s="4">
        <f>Table8[[#This Row],[Unit_price]]*Table8[[#This Row],[Quantity_sold]]</f>
        <v>184</v>
      </c>
      <c r="I1954" t="str">
        <f>_xlfn.XLOOKUP(Table8[[#This Row],[orderId]],orders[orderID],orders[customerID],"not seen",0)</f>
        <v>THECR</v>
      </c>
      <c r="J1954">
        <f>_xlfn.XLOOKUP(Table8[[#This Row],[orderId]],orders[orderID],orders[employeeID],"not found",0)</f>
        <v>3</v>
      </c>
      <c r="K1954" t="str">
        <f>_xlfn.XLOOKUP(Table8[[#This Row],[Employee_id]],employees[employeeID],employees[employeeName],"Not found",0)</f>
        <v>Janet Leverling</v>
      </c>
      <c r="L1954" s="1">
        <f>_xlfn.XLOOKUP(Table8[[#This Row],[orderId]],orders[orderID],orders[orderDate],"not found",0)</f>
        <v>42100</v>
      </c>
      <c r="M1954" s="1">
        <f>VLOOKUP(Table8[[#This Row],[orderId]],orders[],6,0)</f>
        <v>42102</v>
      </c>
      <c r="N1954">
        <f>Table8[[#This Row],[Shipped date]]-Table8[[#This Row],[order_date]]</f>
        <v>2</v>
      </c>
    </row>
    <row r="1955" spans="1:14" x14ac:dyDescent="0.35">
      <c r="A1955" s="3">
        <v>11003</v>
      </c>
      <c r="B1955" s="12">
        <v>52</v>
      </c>
      <c r="C1955" s="6">
        <v>7</v>
      </c>
      <c r="D1955" s="9">
        <v>10</v>
      </c>
      <c r="E1955" s="2" t="str">
        <f>_xlfn.XLOOKUP(B1955,products[productID],products[productName],"Not available",0)</f>
        <v>Filo Mix</v>
      </c>
      <c r="F1955">
        <f>_xlfn.XLOOKUP(B1955,products[productID],products[categoryID],"Not found",0)</f>
        <v>5</v>
      </c>
      <c r="G1955" t="str">
        <f>_xlfn.XLOOKUP(F1955,categories[categoryID],categories[categoryName],"not found",0)</f>
        <v>Grains &amp; Cereals</v>
      </c>
      <c r="H1955" s="4">
        <f>Table8[[#This Row],[Unit_price]]*Table8[[#This Row],[Quantity_sold]]</f>
        <v>70</v>
      </c>
      <c r="I1955" t="str">
        <f>_xlfn.XLOOKUP(Table8[[#This Row],[orderId]],orders[orderID],orders[customerID],"not seen",0)</f>
        <v>THECR</v>
      </c>
      <c r="J1955">
        <f>_xlfn.XLOOKUP(Table8[[#This Row],[orderId]],orders[orderID],orders[employeeID],"not found",0)</f>
        <v>3</v>
      </c>
      <c r="K1955" t="str">
        <f>_xlfn.XLOOKUP(Table8[[#This Row],[Employee_id]],employees[employeeID],employees[employeeName],"Not found",0)</f>
        <v>Janet Leverling</v>
      </c>
      <c r="L1955" s="1">
        <f>_xlfn.XLOOKUP(Table8[[#This Row],[orderId]],orders[orderID],orders[orderDate],"not found",0)</f>
        <v>42100</v>
      </c>
      <c r="M1955" s="1">
        <f>VLOOKUP(Table8[[#This Row],[orderId]],orders[],6,0)</f>
        <v>42102</v>
      </c>
      <c r="N1955">
        <f>Table8[[#This Row],[Shipped date]]-Table8[[#This Row],[order_date]]</f>
        <v>2</v>
      </c>
    </row>
    <row r="1956" spans="1:14" x14ac:dyDescent="0.35">
      <c r="A1956" s="2">
        <v>11004</v>
      </c>
      <c r="B1956" s="11">
        <v>26</v>
      </c>
      <c r="C1956" s="5">
        <v>31.23</v>
      </c>
      <c r="D1956" s="8">
        <v>6</v>
      </c>
      <c r="E1956" s="2" t="str">
        <f>_xlfn.XLOOKUP(B1956,products[productID],products[productName],"Not available",0)</f>
        <v>Gumbär Gummibärchen</v>
      </c>
      <c r="F1956">
        <f>_xlfn.XLOOKUP(B1956,products[productID],products[categoryID],"Not found",0)</f>
        <v>3</v>
      </c>
      <c r="G1956" t="str">
        <f>_xlfn.XLOOKUP(F1956,categories[categoryID],categories[categoryName],"not found",0)</f>
        <v>Confections</v>
      </c>
      <c r="H1956" s="4">
        <f>Table8[[#This Row],[Unit_price]]*Table8[[#This Row],[Quantity_sold]]</f>
        <v>187.38</v>
      </c>
      <c r="I1956" t="str">
        <f>_xlfn.XLOOKUP(Table8[[#This Row],[orderId]],orders[orderID],orders[customerID],"not seen",0)</f>
        <v>MAISD</v>
      </c>
      <c r="J1956">
        <f>_xlfn.XLOOKUP(Table8[[#This Row],[orderId]],orders[orderID],orders[employeeID],"not found",0)</f>
        <v>3</v>
      </c>
      <c r="K1956" t="str">
        <f>_xlfn.XLOOKUP(Table8[[#This Row],[Employee_id]],employees[employeeID],employees[employeeName],"Not found",0)</f>
        <v>Janet Leverling</v>
      </c>
      <c r="L1956" s="1">
        <f>_xlfn.XLOOKUP(Table8[[#This Row],[orderId]],orders[orderID],orders[orderDate],"not found",0)</f>
        <v>42101</v>
      </c>
      <c r="M1956" s="1">
        <f>VLOOKUP(Table8[[#This Row],[orderId]],orders[],6,0)</f>
        <v>42114</v>
      </c>
      <c r="N1956">
        <f>Table8[[#This Row],[Shipped date]]-Table8[[#This Row],[order_date]]</f>
        <v>13</v>
      </c>
    </row>
    <row r="1957" spans="1:14" x14ac:dyDescent="0.35">
      <c r="A1957" s="3">
        <v>11004</v>
      </c>
      <c r="B1957" s="12">
        <v>76</v>
      </c>
      <c r="C1957" s="6">
        <v>18</v>
      </c>
      <c r="D1957" s="9">
        <v>6</v>
      </c>
      <c r="E1957" s="2" t="str">
        <f>_xlfn.XLOOKUP(B1957,products[productID],products[productName],"Not available",0)</f>
        <v>Lakkaliköri</v>
      </c>
      <c r="F1957">
        <f>_xlfn.XLOOKUP(B1957,products[productID],products[categoryID],"Not found",0)</f>
        <v>1</v>
      </c>
      <c r="G1957" t="str">
        <f>_xlfn.XLOOKUP(F1957,categories[categoryID],categories[categoryName],"not found",0)</f>
        <v>Beverages</v>
      </c>
      <c r="H1957" s="4">
        <f>Table8[[#This Row],[Unit_price]]*Table8[[#This Row],[Quantity_sold]]</f>
        <v>108</v>
      </c>
      <c r="I1957" t="str">
        <f>_xlfn.XLOOKUP(Table8[[#This Row],[orderId]],orders[orderID],orders[customerID],"not seen",0)</f>
        <v>MAISD</v>
      </c>
      <c r="J1957">
        <f>_xlfn.XLOOKUP(Table8[[#This Row],[orderId]],orders[orderID],orders[employeeID],"not found",0)</f>
        <v>3</v>
      </c>
      <c r="K1957" t="str">
        <f>_xlfn.XLOOKUP(Table8[[#This Row],[Employee_id]],employees[employeeID],employees[employeeName],"Not found",0)</f>
        <v>Janet Leverling</v>
      </c>
      <c r="L1957" s="1">
        <f>_xlfn.XLOOKUP(Table8[[#This Row],[orderId]],orders[orderID],orders[orderDate],"not found",0)</f>
        <v>42101</v>
      </c>
      <c r="M1957" s="1">
        <f>VLOOKUP(Table8[[#This Row],[orderId]],orders[],6,0)</f>
        <v>42114</v>
      </c>
      <c r="N1957">
        <f>Table8[[#This Row],[Shipped date]]-Table8[[#This Row],[order_date]]</f>
        <v>13</v>
      </c>
    </row>
    <row r="1958" spans="1:14" x14ac:dyDescent="0.35">
      <c r="A1958" s="2">
        <v>11005</v>
      </c>
      <c r="B1958" s="11">
        <v>1</v>
      </c>
      <c r="C1958" s="5">
        <v>18</v>
      </c>
      <c r="D1958" s="8">
        <v>2</v>
      </c>
      <c r="E1958" s="2" t="str">
        <f>_xlfn.XLOOKUP(B1958,products[productID],products[productName],"Not available",0)</f>
        <v>Chai</v>
      </c>
      <c r="F1958">
        <f>_xlfn.XLOOKUP(B1958,products[productID],products[categoryID],"Not found",0)</f>
        <v>1</v>
      </c>
      <c r="G1958" t="str">
        <f>_xlfn.XLOOKUP(F1958,categories[categoryID],categories[categoryName],"not found",0)</f>
        <v>Beverages</v>
      </c>
      <c r="H1958" s="4">
        <f>Table8[[#This Row],[Unit_price]]*Table8[[#This Row],[Quantity_sold]]</f>
        <v>36</v>
      </c>
      <c r="I1958" t="str">
        <f>_xlfn.XLOOKUP(Table8[[#This Row],[orderId]],orders[orderID],orders[customerID],"not seen",0)</f>
        <v>WILMK</v>
      </c>
      <c r="J1958">
        <f>_xlfn.XLOOKUP(Table8[[#This Row],[orderId]],orders[orderID],orders[employeeID],"not found",0)</f>
        <v>2</v>
      </c>
      <c r="K1958" t="str">
        <f>_xlfn.XLOOKUP(Table8[[#This Row],[Employee_id]],employees[employeeID],employees[employeeName],"Not found",0)</f>
        <v>Andrew Fuller</v>
      </c>
      <c r="L1958" s="1">
        <f>_xlfn.XLOOKUP(Table8[[#This Row],[orderId]],orders[orderID],orders[orderDate],"not found",0)</f>
        <v>42101</v>
      </c>
      <c r="M1958" s="1">
        <f>VLOOKUP(Table8[[#This Row],[orderId]],orders[],6,0)</f>
        <v>42104</v>
      </c>
      <c r="N1958">
        <f>Table8[[#This Row],[Shipped date]]-Table8[[#This Row],[order_date]]</f>
        <v>3</v>
      </c>
    </row>
    <row r="1959" spans="1:14" x14ac:dyDescent="0.35">
      <c r="A1959" s="3">
        <v>11005</v>
      </c>
      <c r="B1959" s="12">
        <v>59</v>
      </c>
      <c r="C1959" s="6">
        <v>55</v>
      </c>
      <c r="D1959" s="9">
        <v>10</v>
      </c>
      <c r="E1959" s="2" t="str">
        <f>_xlfn.XLOOKUP(B1959,products[productID],products[productName],"Not available",0)</f>
        <v>Raclette Courdavault</v>
      </c>
      <c r="F1959">
        <f>_xlfn.XLOOKUP(B1959,products[productID],products[categoryID],"Not found",0)</f>
        <v>4</v>
      </c>
      <c r="G1959" t="str">
        <f>_xlfn.XLOOKUP(F1959,categories[categoryID],categories[categoryName],"not found",0)</f>
        <v>Dairy Products</v>
      </c>
      <c r="H1959" s="4">
        <f>Table8[[#This Row],[Unit_price]]*Table8[[#This Row],[Quantity_sold]]</f>
        <v>550</v>
      </c>
      <c r="I1959" t="str">
        <f>_xlfn.XLOOKUP(Table8[[#This Row],[orderId]],orders[orderID],orders[customerID],"not seen",0)</f>
        <v>WILMK</v>
      </c>
      <c r="J1959">
        <f>_xlfn.XLOOKUP(Table8[[#This Row],[orderId]],orders[orderID],orders[employeeID],"not found",0)</f>
        <v>2</v>
      </c>
      <c r="K1959" t="str">
        <f>_xlfn.XLOOKUP(Table8[[#This Row],[Employee_id]],employees[employeeID],employees[employeeName],"Not found",0)</f>
        <v>Andrew Fuller</v>
      </c>
      <c r="L1959" s="1">
        <f>_xlfn.XLOOKUP(Table8[[#This Row],[orderId]],orders[orderID],orders[orderDate],"not found",0)</f>
        <v>42101</v>
      </c>
      <c r="M1959" s="1">
        <f>VLOOKUP(Table8[[#This Row],[orderId]],orders[],6,0)</f>
        <v>42104</v>
      </c>
      <c r="N1959">
        <f>Table8[[#This Row],[Shipped date]]-Table8[[#This Row],[order_date]]</f>
        <v>3</v>
      </c>
    </row>
    <row r="1960" spans="1:14" x14ac:dyDescent="0.35">
      <c r="A1960" s="2">
        <v>11006</v>
      </c>
      <c r="B1960" s="11">
        <v>1</v>
      </c>
      <c r="C1960" s="5">
        <v>18</v>
      </c>
      <c r="D1960" s="8">
        <v>8</v>
      </c>
      <c r="E1960" s="2" t="str">
        <f>_xlfn.XLOOKUP(B1960,products[productID],products[productName],"Not available",0)</f>
        <v>Chai</v>
      </c>
      <c r="F1960">
        <f>_xlfn.XLOOKUP(B1960,products[productID],products[categoryID],"Not found",0)</f>
        <v>1</v>
      </c>
      <c r="G1960" t="str">
        <f>_xlfn.XLOOKUP(F1960,categories[categoryID],categories[categoryName],"not found",0)</f>
        <v>Beverages</v>
      </c>
      <c r="H1960" s="4">
        <f>Table8[[#This Row],[Unit_price]]*Table8[[#This Row],[Quantity_sold]]</f>
        <v>144</v>
      </c>
      <c r="I1960" t="str">
        <f>_xlfn.XLOOKUP(Table8[[#This Row],[orderId]],orders[orderID],orders[customerID],"not seen",0)</f>
        <v>GREAL</v>
      </c>
      <c r="J1960">
        <f>_xlfn.XLOOKUP(Table8[[#This Row],[orderId]],orders[orderID],orders[employeeID],"not found",0)</f>
        <v>3</v>
      </c>
      <c r="K1960" t="str">
        <f>_xlfn.XLOOKUP(Table8[[#This Row],[Employee_id]],employees[employeeID],employees[employeeName],"Not found",0)</f>
        <v>Janet Leverling</v>
      </c>
      <c r="L1960" s="1">
        <f>_xlfn.XLOOKUP(Table8[[#This Row],[orderId]],orders[orderID],orders[orderDate],"not found",0)</f>
        <v>42101</v>
      </c>
      <c r="M1960" s="1">
        <f>VLOOKUP(Table8[[#This Row],[orderId]],orders[],6,0)</f>
        <v>42109</v>
      </c>
      <c r="N1960">
        <f>Table8[[#This Row],[Shipped date]]-Table8[[#This Row],[order_date]]</f>
        <v>8</v>
      </c>
    </row>
    <row r="1961" spans="1:14" x14ac:dyDescent="0.35">
      <c r="A1961" s="3">
        <v>11006</v>
      </c>
      <c r="B1961" s="12">
        <v>29</v>
      </c>
      <c r="C1961" s="6">
        <v>123.79</v>
      </c>
      <c r="D1961" s="9">
        <v>2</v>
      </c>
      <c r="E1961" s="2" t="str">
        <f>_xlfn.XLOOKUP(B1961,products[productID],products[productName],"Not available",0)</f>
        <v>Thüringer Rostbratwurst</v>
      </c>
      <c r="F1961">
        <f>_xlfn.XLOOKUP(B1961,products[productID],products[categoryID],"Not found",0)</f>
        <v>6</v>
      </c>
      <c r="G1961" t="str">
        <f>_xlfn.XLOOKUP(F1961,categories[categoryID],categories[categoryName],"not found",0)</f>
        <v>Meat &amp; Poultry</v>
      </c>
      <c r="H1961" s="4">
        <f>Table8[[#This Row],[Unit_price]]*Table8[[#This Row],[Quantity_sold]]</f>
        <v>247.58</v>
      </c>
      <c r="I1961" t="str">
        <f>_xlfn.XLOOKUP(Table8[[#This Row],[orderId]],orders[orderID],orders[customerID],"not seen",0)</f>
        <v>GREAL</v>
      </c>
      <c r="J1961">
        <f>_xlfn.XLOOKUP(Table8[[#This Row],[orderId]],orders[orderID],orders[employeeID],"not found",0)</f>
        <v>3</v>
      </c>
      <c r="K1961" t="str">
        <f>_xlfn.XLOOKUP(Table8[[#This Row],[Employee_id]],employees[employeeID],employees[employeeName],"Not found",0)</f>
        <v>Janet Leverling</v>
      </c>
      <c r="L1961" s="1">
        <f>_xlfn.XLOOKUP(Table8[[#This Row],[orderId]],orders[orderID],orders[orderDate],"not found",0)</f>
        <v>42101</v>
      </c>
      <c r="M1961" s="1">
        <f>VLOOKUP(Table8[[#This Row],[orderId]],orders[],6,0)</f>
        <v>42109</v>
      </c>
      <c r="N1961">
        <f>Table8[[#This Row],[Shipped date]]-Table8[[#This Row],[order_date]]</f>
        <v>8</v>
      </c>
    </row>
    <row r="1962" spans="1:14" x14ac:dyDescent="0.35">
      <c r="A1962" s="2">
        <v>11007</v>
      </c>
      <c r="B1962" s="11">
        <v>8</v>
      </c>
      <c r="C1962" s="5">
        <v>40</v>
      </c>
      <c r="D1962" s="8">
        <v>30</v>
      </c>
      <c r="E1962" s="2" t="str">
        <f>_xlfn.XLOOKUP(B1962,products[productID],products[productName],"Not available",0)</f>
        <v>Northwoods Cranberry Sauce</v>
      </c>
      <c r="F1962">
        <f>_xlfn.XLOOKUP(B1962,products[productID],products[categoryID],"Not found",0)</f>
        <v>2</v>
      </c>
      <c r="G1962" t="str">
        <f>_xlfn.XLOOKUP(F1962,categories[categoryID],categories[categoryName],"not found",0)</f>
        <v>Condiments</v>
      </c>
      <c r="H1962" s="4">
        <f>Table8[[#This Row],[Unit_price]]*Table8[[#This Row],[Quantity_sold]]</f>
        <v>1200</v>
      </c>
      <c r="I1962" t="str">
        <f>_xlfn.XLOOKUP(Table8[[#This Row],[orderId]],orders[orderID],orders[customerID],"not seen",0)</f>
        <v>PRINI</v>
      </c>
      <c r="J1962">
        <f>_xlfn.XLOOKUP(Table8[[#This Row],[orderId]],orders[orderID],orders[employeeID],"not found",0)</f>
        <v>8</v>
      </c>
      <c r="K1962" t="str">
        <f>_xlfn.XLOOKUP(Table8[[#This Row],[Employee_id]],employees[employeeID],employees[employeeName],"Not found",0)</f>
        <v>Laura Callahan</v>
      </c>
      <c r="L1962" s="1">
        <f>_xlfn.XLOOKUP(Table8[[#This Row],[orderId]],orders[orderID],orders[orderDate],"not found",0)</f>
        <v>42102</v>
      </c>
      <c r="M1962" s="1">
        <f>VLOOKUP(Table8[[#This Row],[orderId]],orders[],6,0)</f>
        <v>42107</v>
      </c>
      <c r="N1962">
        <f>Table8[[#This Row],[Shipped date]]-Table8[[#This Row],[order_date]]</f>
        <v>5</v>
      </c>
    </row>
    <row r="1963" spans="1:14" x14ac:dyDescent="0.35">
      <c r="A1963" s="3">
        <v>11007</v>
      </c>
      <c r="B1963" s="12">
        <v>29</v>
      </c>
      <c r="C1963" s="6">
        <v>123.79</v>
      </c>
      <c r="D1963" s="9">
        <v>10</v>
      </c>
      <c r="E1963" s="2" t="str">
        <f>_xlfn.XLOOKUP(B1963,products[productID],products[productName],"Not available",0)</f>
        <v>Thüringer Rostbratwurst</v>
      </c>
      <c r="F1963">
        <f>_xlfn.XLOOKUP(B1963,products[productID],products[categoryID],"Not found",0)</f>
        <v>6</v>
      </c>
      <c r="G1963" t="str">
        <f>_xlfn.XLOOKUP(F1963,categories[categoryID],categories[categoryName],"not found",0)</f>
        <v>Meat &amp; Poultry</v>
      </c>
      <c r="H1963" s="4">
        <f>Table8[[#This Row],[Unit_price]]*Table8[[#This Row],[Quantity_sold]]</f>
        <v>1237.9000000000001</v>
      </c>
      <c r="I1963" t="str">
        <f>_xlfn.XLOOKUP(Table8[[#This Row],[orderId]],orders[orderID],orders[customerID],"not seen",0)</f>
        <v>PRINI</v>
      </c>
      <c r="J1963">
        <f>_xlfn.XLOOKUP(Table8[[#This Row],[orderId]],orders[orderID],orders[employeeID],"not found",0)</f>
        <v>8</v>
      </c>
      <c r="K1963" t="str">
        <f>_xlfn.XLOOKUP(Table8[[#This Row],[Employee_id]],employees[employeeID],employees[employeeName],"Not found",0)</f>
        <v>Laura Callahan</v>
      </c>
      <c r="L1963" s="1">
        <f>_xlfn.XLOOKUP(Table8[[#This Row],[orderId]],orders[orderID],orders[orderDate],"not found",0)</f>
        <v>42102</v>
      </c>
      <c r="M1963" s="1">
        <f>VLOOKUP(Table8[[#This Row],[orderId]],orders[],6,0)</f>
        <v>42107</v>
      </c>
      <c r="N1963">
        <f>Table8[[#This Row],[Shipped date]]-Table8[[#This Row],[order_date]]</f>
        <v>5</v>
      </c>
    </row>
    <row r="1964" spans="1:14" x14ac:dyDescent="0.35">
      <c r="A1964" s="2">
        <v>11007</v>
      </c>
      <c r="B1964" s="11">
        <v>42</v>
      </c>
      <c r="C1964" s="5">
        <v>14</v>
      </c>
      <c r="D1964" s="8">
        <v>14</v>
      </c>
      <c r="E1964" s="2" t="str">
        <f>_xlfn.XLOOKUP(B1964,products[productID],products[productName],"Not available",0)</f>
        <v>Singaporean Hokkien Fried Mee</v>
      </c>
      <c r="F1964">
        <f>_xlfn.XLOOKUP(B1964,products[productID],products[categoryID],"Not found",0)</f>
        <v>5</v>
      </c>
      <c r="G1964" t="str">
        <f>_xlfn.XLOOKUP(F1964,categories[categoryID],categories[categoryName],"not found",0)</f>
        <v>Grains &amp; Cereals</v>
      </c>
      <c r="H1964" s="4">
        <f>Table8[[#This Row],[Unit_price]]*Table8[[#This Row],[Quantity_sold]]</f>
        <v>196</v>
      </c>
      <c r="I1964" t="str">
        <f>_xlfn.XLOOKUP(Table8[[#This Row],[orderId]],orders[orderID],orders[customerID],"not seen",0)</f>
        <v>PRINI</v>
      </c>
      <c r="J1964">
        <f>_xlfn.XLOOKUP(Table8[[#This Row],[orderId]],orders[orderID],orders[employeeID],"not found",0)</f>
        <v>8</v>
      </c>
      <c r="K1964" t="str">
        <f>_xlfn.XLOOKUP(Table8[[#This Row],[Employee_id]],employees[employeeID],employees[employeeName],"Not found",0)</f>
        <v>Laura Callahan</v>
      </c>
      <c r="L1964" s="1">
        <f>_xlfn.XLOOKUP(Table8[[#This Row],[orderId]],orders[orderID],orders[orderDate],"not found",0)</f>
        <v>42102</v>
      </c>
      <c r="M1964" s="1">
        <f>VLOOKUP(Table8[[#This Row],[orderId]],orders[],6,0)</f>
        <v>42107</v>
      </c>
      <c r="N1964">
        <f>Table8[[#This Row],[Shipped date]]-Table8[[#This Row],[order_date]]</f>
        <v>5</v>
      </c>
    </row>
    <row r="1965" spans="1:14" x14ac:dyDescent="0.35">
      <c r="A1965" s="3">
        <v>11008</v>
      </c>
      <c r="B1965" s="12">
        <v>28</v>
      </c>
      <c r="C1965" s="6">
        <v>45.6</v>
      </c>
      <c r="D1965" s="9">
        <v>70</v>
      </c>
      <c r="E1965" s="2" t="str">
        <f>_xlfn.XLOOKUP(B1965,products[productID],products[productName],"Not available",0)</f>
        <v>Rössle Sauerkraut</v>
      </c>
      <c r="F1965">
        <f>_xlfn.XLOOKUP(B1965,products[productID],products[categoryID],"Not found",0)</f>
        <v>7</v>
      </c>
      <c r="G1965" t="str">
        <f>_xlfn.XLOOKUP(F1965,categories[categoryID],categories[categoryName],"not found",0)</f>
        <v>Produce</v>
      </c>
      <c r="H1965" s="4">
        <f>Table8[[#This Row],[Unit_price]]*Table8[[#This Row],[Quantity_sold]]</f>
        <v>3192</v>
      </c>
      <c r="I1965" t="str">
        <f>_xlfn.XLOOKUP(Table8[[#This Row],[orderId]],orders[orderID],orders[customerID],"not seen",0)</f>
        <v>ERNSH</v>
      </c>
      <c r="J1965">
        <f>_xlfn.XLOOKUP(Table8[[#This Row],[orderId]],orders[orderID],orders[employeeID],"not found",0)</f>
        <v>7</v>
      </c>
      <c r="K1965" t="str">
        <f>_xlfn.XLOOKUP(Table8[[#This Row],[Employee_id]],employees[employeeID],employees[employeeName],"Not found",0)</f>
        <v>Robert King</v>
      </c>
      <c r="L1965" s="1">
        <f>_xlfn.XLOOKUP(Table8[[#This Row],[orderId]],orders[orderID],orders[orderDate],"not found",0)</f>
        <v>42102</v>
      </c>
      <c r="M1965" s="1">
        <f>VLOOKUP(Table8[[#This Row],[orderId]],orders[],6,0)</f>
        <v>0</v>
      </c>
      <c r="N1965">
        <f>Table8[[#This Row],[Shipped date]]-Table8[[#This Row],[order_date]]</f>
        <v>-42102</v>
      </c>
    </row>
    <row r="1966" spans="1:14" x14ac:dyDescent="0.35">
      <c r="A1966" s="2">
        <v>11008</v>
      </c>
      <c r="B1966" s="11">
        <v>34</v>
      </c>
      <c r="C1966" s="5">
        <v>14</v>
      </c>
      <c r="D1966" s="8">
        <v>90</v>
      </c>
      <c r="E1966" s="2" t="str">
        <f>_xlfn.XLOOKUP(B1966,products[productID],products[productName],"Not available",0)</f>
        <v>Sasquatch Ale</v>
      </c>
      <c r="F1966">
        <f>_xlfn.XLOOKUP(B1966,products[productID],products[categoryID],"Not found",0)</f>
        <v>1</v>
      </c>
      <c r="G1966" t="str">
        <f>_xlfn.XLOOKUP(F1966,categories[categoryID],categories[categoryName],"not found",0)</f>
        <v>Beverages</v>
      </c>
      <c r="H1966" s="4">
        <f>Table8[[#This Row],[Unit_price]]*Table8[[#This Row],[Quantity_sold]]</f>
        <v>1260</v>
      </c>
      <c r="I1966" t="str">
        <f>_xlfn.XLOOKUP(Table8[[#This Row],[orderId]],orders[orderID],orders[customerID],"not seen",0)</f>
        <v>ERNSH</v>
      </c>
      <c r="J1966">
        <f>_xlfn.XLOOKUP(Table8[[#This Row],[orderId]],orders[orderID],orders[employeeID],"not found",0)</f>
        <v>7</v>
      </c>
      <c r="K1966" t="str">
        <f>_xlfn.XLOOKUP(Table8[[#This Row],[Employee_id]],employees[employeeID],employees[employeeName],"Not found",0)</f>
        <v>Robert King</v>
      </c>
      <c r="L1966" s="1">
        <f>_xlfn.XLOOKUP(Table8[[#This Row],[orderId]],orders[orderID],orders[orderDate],"not found",0)</f>
        <v>42102</v>
      </c>
      <c r="M1966" s="1">
        <f>VLOOKUP(Table8[[#This Row],[orderId]],orders[],6,0)</f>
        <v>0</v>
      </c>
      <c r="N1966">
        <f>Table8[[#This Row],[Shipped date]]-Table8[[#This Row],[order_date]]</f>
        <v>-42102</v>
      </c>
    </row>
    <row r="1967" spans="1:14" x14ac:dyDescent="0.35">
      <c r="A1967" s="3">
        <v>11008</v>
      </c>
      <c r="B1967" s="12">
        <v>71</v>
      </c>
      <c r="C1967" s="6">
        <v>21.5</v>
      </c>
      <c r="D1967" s="9">
        <v>21</v>
      </c>
      <c r="E1967" s="2" t="str">
        <f>_xlfn.XLOOKUP(B1967,products[productID],products[productName],"Not available",0)</f>
        <v>Flotemysost</v>
      </c>
      <c r="F1967">
        <f>_xlfn.XLOOKUP(B1967,products[productID],products[categoryID],"Not found",0)</f>
        <v>4</v>
      </c>
      <c r="G1967" t="str">
        <f>_xlfn.XLOOKUP(F1967,categories[categoryID],categories[categoryName],"not found",0)</f>
        <v>Dairy Products</v>
      </c>
      <c r="H1967" s="4">
        <f>Table8[[#This Row],[Unit_price]]*Table8[[#This Row],[Quantity_sold]]</f>
        <v>451.5</v>
      </c>
      <c r="I1967" t="str">
        <f>_xlfn.XLOOKUP(Table8[[#This Row],[orderId]],orders[orderID],orders[customerID],"not seen",0)</f>
        <v>ERNSH</v>
      </c>
      <c r="J1967">
        <f>_xlfn.XLOOKUP(Table8[[#This Row],[orderId]],orders[orderID],orders[employeeID],"not found",0)</f>
        <v>7</v>
      </c>
      <c r="K1967" t="str">
        <f>_xlfn.XLOOKUP(Table8[[#This Row],[Employee_id]],employees[employeeID],employees[employeeName],"Not found",0)</f>
        <v>Robert King</v>
      </c>
      <c r="L1967" s="1">
        <f>_xlfn.XLOOKUP(Table8[[#This Row],[orderId]],orders[orderID],orders[orderDate],"not found",0)</f>
        <v>42102</v>
      </c>
      <c r="M1967" s="1">
        <f>VLOOKUP(Table8[[#This Row],[orderId]],orders[],6,0)</f>
        <v>0</v>
      </c>
      <c r="N1967">
        <f>Table8[[#This Row],[Shipped date]]-Table8[[#This Row],[order_date]]</f>
        <v>-42102</v>
      </c>
    </row>
    <row r="1968" spans="1:14" x14ac:dyDescent="0.35">
      <c r="A1968" s="2">
        <v>11009</v>
      </c>
      <c r="B1968" s="11">
        <v>24</v>
      </c>
      <c r="C1968" s="5">
        <v>4.5</v>
      </c>
      <c r="D1968" s="8">
        <v>12</v>
      </c>
      <c r="E1968" s="2" t="str">
        <f>_xlfn.XLOOKUP(B1968,products[productID],products[productName],"Not available",0)</f>
        <v>Guarana Fantastica</v>
      </c>
      <c r="F1968">
        <f>_xlfn.XLOOKUP(B1968,products[productID],products[categoryID],"Not found",0)</f>
        <v>1</v>
      </c>
      <c r="G1968" t="str">
        <f>_xlfn.XLOOKUP(F1968,categories[categoryID],categories[categoryName],"not found",0)</f>
        <v>Beverages</v>
      </c>
      <c r="H1968" s="4">
        <f>Table8[[#This Row],[Unit_price]]*Table8[[#This Row],[Quantity_sold]]</f>
        <v>54</v>
      </c>
      <c r="I1968" t="str">
        <f>_xlfn.XLOOKUP(Table8[[#This Row],[orderId]],orders[orderID],orders[customerID],"not seen",0)</f>
        <v>GODOS</v>
      </c>
      <c r="J1968">
        <f>_xlfn.XLOOKUP(Table8[[#This Row],[orderId]],orders[orderID],orders[employeeID],"not found",0)</f>
        <v>2</v>
      </c>
      <c r="K1968" t="str">
        <f>_xlfn.XLOOKUP(Table8[[#This Row],[Employee_id]],employees[employeeID],employees[employeeName],"Not found",0)</f>
        <v>Andrew Fuller</v>
      </c>
      <c r="L1968" s="1">
        <f>_xlfn.XLOOKUP(Table8[[#This Row],[orderId]],orders[orderID],orders[orderDate],"not found",0)</f>
        <v>42102</v>
      </c>
      <c r="M1968" s="1">
        <f>VLOOKUP(Table8[[#This Row],[orderId]],orders[],6,0)</f>
        <v>42104</v>
      </c>
      <c r="N1968">
        <f>Table8[[#This Row],[Shipped date]]-Table8[[#This Row],[order_date]]</f>
        <v>2</v>
      </c>
    </row>
    <row r="1969" spans="1:14" x14ac:dyDescent="0.35">
      <c r="A1969" s="3">
        <v>11009</v>
      </c>
      <c r="B1969" s="12">
        <v>36</v>
      </c>
      <c r="C1969" s="6">
        <v>19</v>
      </c>
      <c r="D1969" s="9">
        <v>18</v>
      </c>
      <c r="E1969" s="2" t="str">
        <f>_xlfn.XLOOKUP(B1969,products[productID],products[productName],"Not available",0)</f>
        <v>Inlagd Sill</v>
      </c>
      <c r="F1969">
        <f>_xlfn.XLOOKUP(B1969,products[productID],products[categoryID],"Not found",0)</f>
        <v>8</v>
      </c>
      <c r="G1969" t="str">
        <f>_xlfn.XLOOKUP(F1969,categories[categoryID],categories[categoryName],"not found",0)</f>
        <v>Seafood</v>
      </c>
      <c r="H1969" s="4">
        <f>Table8[[#This Row],[Unit_price]]*Table8[[#This Row],[Quantity_sold]]</f>
        <v>342</v>
      </c>
      <c r="I1969" t="str">
        <f>_xlfn.XLOOKUP(Table8[[#This Row],[orderId]],orders[orderID],orders[customerID],"not seen",0)</f>
        <v>GODOS</v>
      </c>
      <c r="J1969">
        <f>_xlfn.XLOOKUP(Table8[[#This Row],[orderId]],orders[orderID],orders[employeeID],"not found",0)</f>
        <v>2</v>
      </c>
      <c r="K1969" t="str">
        <f>_xlfn.XLOOKUP(Table8[[#This Row],[Employee_id]],employees[employeeID],employees[employeeName],"Not found",0)</f>
        <v>Andrew Fuller</v>
      </c>
      <c r="L1969" s="1">
        <f>_xlfn.XLOOKUP(Table8[[#This Row],[orderId]],orders[orderID],orders[orderDate],"not found",0)</f>
        <v>42102</v>
      </c>
      <c r="M1969" s="1">
        <f>VLOOKUP(Table8[[#This Row],[orderId]],orders[],6,0)</f>
        <v>42104</v>
      </c>
      <c r="N1969">
        <f>Table8[[#This Row],[Shipped date]]-Table8[[#This Row],[order_date]]</f>
        <v>2</v>
      </c>
    </row>
    <row r="1970" spans="1:14" x14ac:dyDescent="0.35">
      <c r="A1970" s="2">
        <v>11009</v>
      </c>
      <c r="B1970" s="11">
        <v>60</v>
      </c>
      <c r="C1970" s="5">
        <v>34</v>
      </c>
      <c r="D1970" s="8">
        <v>9</v>
      </c>
      <c r="E1970" s="2" t="str">
        <f>_xlfn.XLOOKUP(B1970,products[productID],products[productName],"Not available",0)</f>
        <v>Camembert Pierrot</v>
      </c>
      <c r="F1970">
        <f>_xlfn.XLOOKUP(B1970,products[productID],products[categoryID],"Not found",0)</f>
        <v>4</v>
      </c>
      <c r="G1970" t="str">
        <f>_xlfn.XLOOKUP(F1970,categories[categoryID],categories[categoryName],"not found",0)</f>
        <v>Dairy Products</v>
      </c>
      <c r="H1970" s="4">
        <f>Table8[[#This Row],[Unit_price]]*Table8[[#This Row],[Quantity_sold]]</f>
        <v>306</v>
      </c>
      <c r="I1970" t="str">
        <f>_xlfn.XLOOKUP(Table8[[#This Row],[orderId]],orders[orderID],orders[customerID],"not seen",0)</f>
        <v>GODOS</v>
      </c>
      <c r="J1970">
        <f>_xlfn.XLOOKUP(Table8[[#This Row],[orderId]],orders[orderID],orders[employeeID],"not found",0)</f>
        <v>2</v>
      </c>
      <c r="K1970" t="str">
        <f>_xlfn.XLOOKUP(Table8[[#This Row],[Employee_id]],employees[employeeID],employees[employeeName],"Not found",0)</f>
        <v>Andrew Fuller</v>
      </c>
      <c r="L1970" s="1">
        <f>_xlfn.XLOOKUP(Table8[[#This Row],[orderId]],orders[orderID],orders[orderDate],"not found",0)</f>
        <v>42102</v>
      </c>
      <c r="M1970" s="1">
        <f>VLOOKUP(Table8[[#This Row],[orderId]],orders[],6,0)</f>
        <v>42104</v>
      </c>
      <c r="N1970">
        <f>Table8[[#This Row],[Shipped date]]-Table8[[#This Row],[order_date]]</f>
        <v>2</v>
      </c>
    </row>
    <row r="1971" spans="1:14" x14ac:dyDescent="0.35">
      <c r="A1971" s="3">
        <v>11010</v>
      </c>
      <c r="B1971" s="12">
        <v>7</v>
      </c>
      <c r="C1971" s="6">
        <v>30</v>
      </c>
      <c r="D1971" s="9">
        <v>20</v>
      </c>
      <c r="E1971" s="2" t="str">
        <f>_xlfn.XLOOKUP(B1971,products[productID],products[productName],"Not available",0)</f>
        <v>Uncle Bob's Organic Dried Pears</v>
      </c>
      <c r="F1971">
        <f>_xlfn.XLOOKUP(B1971,products[productID],products[categoryID],"Not found",0)</f>
        <v>7</v>
      </c>
      <c r="G1971" t="str">
        <f>_xlfn.XLOOKUP(F1971,categories[categoryID],categories[categoryName],"not found",0)</f>
        <v>Produce</v>
      </c>
      <c r="H1971" s="4">
        <f>Table8[[#This Row],[Unit_price]]*Table8[[#This Row],[Quantity_sold]]</f>
        <v>600</v>
      </c>
      <c r="I1971" t="str">
        <f>_xlfn.XLOOKUP(Table8[[#This Row],[orderId]],orders[orderID],orders[customerID],"not seen",0)</f>
        <v>REGGC</v>
      </c>
      <c r="J1971">
        <f>_xlfn.XLOOKUP(Table8[[#This Row],[orderId]],orders[orderID],orders[employeeID],"not found",0)</f>
        <v>2</v>
      </c>
      <c r="K1971" t="str">
        <f>_xlfn.XLOOKUP(Table8[[#This Row],[Employee_id]],employees[employeeID],employees[employeeName],"Not found",0)</f>
        <v>Andrew Fuller</v>
      </c>
      <c r="L1971" s="1">
        <f>_xlfn.XLOOKUP(Table8[[#This Row],[orderId]],orders[orderID],orders[orderDate],"not found",0)</f>
        <v>42103</v>
      </c>
      <c r="M1971" s="1">
        <f>VLOOKUP(Table8[[#This Row],[orderId]],orders[],6,0)</f>
        <v>42115</v>
      </c>
      <c r="N1971">
        <f>Table8[[#This Row],[Shipped date]]-Table8[[#This Row],[order_date]]</f>
        <v>12</v>
      </c>
    </row>
    <row r="1972" spans="1:14" x14ac:dyDescent="0.35">
      <c r="A1972" s="2">
        <v>11010</v>
      </c>
      <c r="B1972" s="11">
        <v>24</v>
      </c>
      <c r="C1972" s="5">
        <v>4.5</v>
      </c>
      <c r="D1972" s="8">
        <v>10</v>
      </c>
      <c r="E1972" s="2" t="str">
        <f>_xlfn.XLOOKUP(B1972,products[productID],products[productName],"Not available",0)</f>
        <v>Guarana Fantastica</v>
      </c>
      <c r="F1972">
        <f>_xlfn.XLOOKUP(B1972,products[productID],products[categoryID],"Not found",0)</f>
        <v>1</v>
      </c>
      <c r="G1972" t="str">
        <f>_xlfn.XLOOKUP(F1972,categories[categoryID],categories[categoryName],"not found",0)</f>
        <v>Beverages</v>
      </c>
      <c r="H1972" s="4">
        <f>Table8[[#This Row],[Unit_price]]*Table8[[#This Row],[Quantity_sold]]</f>
        <v>45</v>
      </c>
      <c r="I1972" t="str">
        <f>_xlfn.XLOOKUP(Table8[[#This Row],[orderId]],orders[orderID],orders[customerID],"not seen",0)</f>
        <v>REGGC</v>
      </c>
      <c r="J1972">
        <f>_xlfn.XLOOKUP(Table8[[#This Row],[orderId]],orders[orderID],orders[employeeID],"not found",0)</f>
        <v>2</v>
      </c>
      <c r="K1972" t="str">
        <f>_xlfn.XLOOKUP(Table8[[#This Row],[Employee_id]],employees[employeeID],employees[employeeName],"Not found",0)</f>
        <v>Andrew Fuller</v>
      </c>
      <c r="L1972" s="1">
        <f>_xlfn.XLOOKUP(Table8[[#This Row],[orderId]],orders[orderID],orders[orderDate],"not found",0)</f>
        <v>42103</v>
      </c>
      <c r="M1972" s="1">
        <f>VLOOKUP(Table8[[#This Row],[orderId]],orders[],6,0)</f>
        <v>42115</v>
      </c>
      <c r="N1972">
        <f>Table8[[#This Row],[Shipped date]]-Table8[[#This Row],[order_date]]</f>
        <v>12</v>
      </c>
    </row>
    <row r="1973" spans="1:14" x14ac:dyDescent="0.35">
      <c r="A1973" s="3">
        <v>11011</v>
      </c>
      <c r="B1973" s="12">
        <v>58</v>
      </c>
      <c r="C1973" s="6">
        <v>13.25</v>
      </c>
      <c r="D1973" s="9">
        <v>40</v>
      </c>
      <c r="E1973" s="2" t="str">
        <f>_xlfn.XLOOKUP(B1973,products[productID],products[productName],"Not available",0)</f>
        <v>Escargots de Bourgogne</v>
      </c>
      <c r="F1973">
        <f>_xlfn.XLOOKUP(B1973,products[productID],products[categoryID],"Not found",0)</f>
        <v>8</v>
      </c>
      <c r="G1973" t="str">
        <f>_xlfn.XLOOKUP(F1973,categories[categoryID],categories[categoryName],"not found",0)</f>
        <v>Seafood</v>
      </c>
      <c r="H1973" s="4">
        <f>Table8[[#This Row],[Unit_price]]*Table8[[#This Row],[Quantity_sold]]</f>
        <v>530</v>
      </c>
      <c r="I1973" t="str">
        <f>_xlfn.XLOOKUP(Table8[[#This Row],[orderId]],orders[orderID],orders[customerID],"not seen",0)</f>
        <v>ALFKI</v>
      </c>
      <c r="J1973">
        <f>_xlfn.XLOOKUP(Table8[[#This Row],[orderId]],orders[orderID],orders[employeeID],"not found",0)</f>
        <v>3</v>
      </c>
      <c r="K1973" t="str">
        <f>_xlfn.XLOOKUP(Table8[[#This Row],[Employee_id]],employees[employeeID],employees[employeeName],"Not found",0)</f>
        <v>Janet Leverling</v>
      </c>
      <c r="L1973" s="1">
        <f>_xlfn.XLOOKUP(Table8[[#This Row],[orderId]],orders[orderID],orders[orderDate],"not found",0)</f>
        <v>42103</v>
      </c>
      <c r="M1973" s="1">
        <f>VLOOKUP(Table8[[#This Row],[orderId]],orders[],6,0)</f>
        <v>42107</v>
      </c>
      <c r="N1973">
        <f>Table8[[#This Row],[Shipped date]]-Table8[[#This Row],[order_date]]</f>
        <v>4</v>
      </c>
    </row>
    <row r="1974" spans="1:14" x14ac:dyDescent="0.35">
      <c r="A1974" s="2">
        <v>11011</v>
      </c>
      <c r="B1974" s="11">
        <v>71</v>
      </c>
      <c r="C1974" s="5">
        <v>21.5</v>
      </c>
      <c r="D1974" s="8">
        <v>20</v>
      </c>
      <c r="E1974" s="2" t="str">
        <f>_xlfn.XLOOKUP(B1974,products[productID],products[productName],"Not available",0)</f>
        <v>Flotemysost</v>
      </c>
      <c r="F1974">
        <f>_xlfn.XLOOKUP(B1974,products[productID],products[categoryID],"Not found",0)</f>
        <v>4</v>
      </c>
      <c r="G1974" t="str">
        <f>_xlfn.XLOOKUP(F1974,categories[categoryID],categories[categoryName],"not found",0)</f>
        <v>Dairy Products</v>
      </c>
      <c r="H1974" s="4">
        <f>Table8[[#This Row],[Unit_price]]*Table8[[#This Row],[Quantity_sold]]</f>
        <v>430</v>
      </c>
      <c r="I1974" t="str">
        <f>_xlfn.XLOOKUP(Table8[[#This Row],[orderId]],orders[orderID],orders[customerID],"not seen",0)</f>
        <v>ALFKI</v>
      </c>
      <c r="J1974">
        <f>_xlfn.XLOOKUP(Table8[[#This Row],[orderId]],orders[orderID],orders[employeeID],"not found",0)</f>
        <v>3</v>
      </c>
      <c r="K1974" t="str">
        <f>_xlfn.XLOOKUP(Table8[[#This Row],[Employee_id]],employees[employeeID],employees[employeeName],"Not found",0)</f>
        <v>Janet Leverling</v>
      </c>
      <c r="L1974" s="1">
        <f>_xlfn.XLOOKUP(Table8[[#This Row],[orderId]],orders[orderID],orders[orderDate],"not found",0)</f>
        <v>42103</v>
      </c>
      <c r="M1974" s="1">
        <f>VLOOKUP(Table8[[#This Row],[orderId]],orders[],6,0)</f>
        <v>42107</v>
      </c>
      <c r="N1974">
        <f>Table8[[#This Row],[Shipped date]]-Table8[[#This Row],[order_date]]</f>
        <v>4</v>
      </c>
    </row>
    <row r="1975" spans="1:14" x14ac:dyDescent="0.35">
      <c r="A1975" s="3">
        <v>11012</v>
      </c>
      <c r="B1975" s="12">
        <v>19</v>
      </c>
      <c r="C1975" s="6">
        <v>9.1999999999999993</v>
      </c>
      <c r="D1975" s="9">
        <v>50</v>
      </c>
      <c r="E1975" s="2" t="str">
        <f>_xlfn.XLOOKUP(B1975,products[productID],products[productName],"Not available",0)</f>
        <v>Teatime Chocolate Biscuits</v>
      </c>
      <c r="F1975">
        <f>_xlfn.XLOOKUP(B1975,products[productID],products[categoryID],"Not found",0)</f>
        <v>3</v>
      </c>
      <c r="G1975" t="str">
        <f>_xlfn.XLOOKUP(F1975,categories[categoryID],categories[categoryName],"not found",0)</f>
        <v>Confections</v>
      </c>
      <c r="H1975" s="4">
        <f>Table8[[#This Row],[Unit_price]]*Table8[[#This Row],[Quantity_sold]]</f>
        <v>459.99999999999994</v>
      </c>
      <c r="I1975" t="str">
        <f>_xlfn.XLOOKUP(Table8[[#This Row],[orderId]],orders[orderID],orders[customerID],"not seen",0)</f>
        <v>FRANK</v>
      </c>
      <c r="J1975">
        <f>_xlfn.XLOOKUP(Table8[[#This Row],[orderId]],orders[orderID],orders[employeeID],"not found",0)</f>
        <v>1</v>
      </c>
      <c r="K1975" t="str">
        <f>_xlfn.XLOOKUP(Table8[[#This Row],[Employee_id]],employees[employeeID],employees[employeeName],"Not found",0)</f>
        <v>Nancy Davolio</v>
      </c>
      <c r="L1975" s="1">
        <f>_xlfn.XLOOKUP(Table8[[#This Row],[orderId]],orders[orderID],orders[orderDate],"not found",0)</f>
        <v>42103</v>
      </c>
      <c r="M1975" s="1">
        <f>VLOOKUP(Table8[[#This Row],[orderId]],orders[],6,0)</f>
        <v>42111</v>
      </c>
      <c r="N1975">
        <f>Table8[[#This Row],[Shipped date]]-Table8[[#This Row],[order_date]]</f>
        <v>8</v>
      </c>
    </row>
    <row r="1976" spans="1:14" x14ac:dyDescent="0.35">
      <c r="A1976" s="2">
        <v>11012</v>
      </c>
      <c r="B1976" s="11">
        <v>60</v>
      </c>
      <c r="C1976" s="5">
        <v>34</v>
      </c>
      <c r="D1976" s="8">
        <v>36</v>
      </c>
      <c r="E1976" s="2" t="str">
        <f>_xlfn.XLOOKUP(B1976,products[productID],products[productName],"Not available",0)</f>
        <v>Camembert Pierrot</v>
      </c>
      <c r="F1976">
        <f>_xlfn.XLOOKUP(B1976,products[productID],products[categoryID],"Not found",0)</f>
        <v>4</v>
      </c>
      <c r="G1976" t="str">
        <f>_xlfn.XLOOKUP(F1976,categories[categoryID],categories[categoryName],"not found",0)</f>
        <v>Dairy Products</v>
      </c>
      <c r="H1976" s="4">
        <f>Table8[[#This Row],[Unit_price]]*Table8[[#This Row],[Quantity_sold]]</f>
        <v>1224</v>
      </c>
      <c r="I1976" t="str">
        <f>_xlfn.XLOOKUP(Table8[[#This Row],[orderId]],orders[orderID],orders[customerID],"not seen",0)</f>
        <v>FRANK</v>
      </c>
      <c r="J1976">
        <f>_xlfn.XLOOKUP(Table8[[#This Row],[orderId]],orders[orderID],orders[employeeID],"not found",0)</f>
        <v>1</v>
      </c>
      <c r="K1976" t="str">
        <f>_xlfn.XLOOKUP(Table8[[#This Row],[Employee_id]],employees[employeeID],employees[employeeName],"Not found",0)</f>
        <v>Nancy Davolio</v>
      </c>
      <c r="L1976" s="1">
        <f>_xlfn.XLOOKUP(Table8[[#This Row],[orderId]],orders[orderID],orders[orderDate],"not found",0)</f>
        <v>42103</v>
      </c>
      <c r="M1976" s="1">
        <f>VLOOKUP(Table8[[#This Row],[orderId]],orders[],6,0)</f>
        <v>42111</v>
      </c>
      <c r="N1976">
        <f>Table8[[#This Row],[Shipped date]]-Table8[[#This Row],[order_date]]</f>
        <v>8</v>
      </c>
    </row>
    <row r="1977" spans="1:14" x14ac:dyDescent="0.35">
      <c r="A1977" s="3">
        <v>11012</v>
      </c>
      <c r="B1977" s="12">
        <v>71</v>
      </c>
      <c r="C1977" s="6">
        <v>21.5</v>
      </c>
      <c r="D1977" s="9">
        <v>60</v>
      </c>
      <c r="E1977" s="2" t="str">
        <f>_xlfn.XLOOKUP(B1977,products[productID],products[productName],"Not available",0)</f>
        <v>Flotemysost</v>
      </c>
      <c r="F1977">
        <f>_xlfn.XLOOKUP(B1977,products[productID],products[categoryID],"Not found",0)</f>
        <v>4</v>
      </c>
      <c r="G1977" t="str">
        <f>_xlfn.XLOOKUP(F1977,categories[categoryID],categories[categoryName],"not found",0)</f>
        <v>Dairy Products</v>
      </c>
      <c r="H1977" s="4">
        <f>Table8[[#This Row],[Unit_price]]*Table8[[#This Row],[Quantity_sold]]</f>
        <v>1290</v>
      </c>
      <c r="I1977" t="str">
        <f>_xlfn.XLOOKUP(Table8[[#This Row],[orderId]],orders[orderID],orders[customerID],"not seen",0)</f>
        <v>FRANK</v>
      </c>
      <c r="J1977">
        <f>_xlfn.XLOOKUP(Table8[[#This Row],[orderId]],orders[orderID],orders[employeeID],"not found",0)</f>
        <v>1</v>
      </c>
      <c r="K1977" t="str">
        <f>_xlfn.XLOOKUP(Table8[[#This Row],[Employee_id]],employees[employeeID],employees[employeeName],"Not found",0)</f>
        <v>Nancy Davolio</v>
      </c>
      <c r="L1977" s="1">
        <f>_xlfn.XLOOKUP(Table8[[#This Row],[orderId]],orders[orderID],orders[orderDate],"not found",0)</f>
        <v>42103</v>
      </c>
      <c r="M1977" s="1">
        <f>VLOOKUP(Table8[[#This Row],[orderId]],orders[],6,0)</f>
        <v>42111</v>
      </c>
      <c r="N1977">
        <f>Table8[[#This Row],[Shipped date]]-Table8[[#This Row],[order_date]]</f>
        <v>8</v>
      </c>
    </row>
    <row r="1978" spans="1:14" x14ac:dyDescent="0.35">
      <c r="A1978" s="2">
        <v>11013</v>
      </c>
      <c r="B1978" s="11">
        <v>23</v>
      </c>
      <c r="C1978" s="5">
        <v>9</v>
      </c>
      <c r="D1978" s="8">
        <v>10</v>
      </c>
      <c r="E1978" s="2" t="str">
        <f>_xlfn.XLOOKUP(B1978,products[productID],products[productName],"Not available",0)</f>
        <v>Tunnbröd</v>
      </c>
      <c r="F1978">
        <f>_xlfn.XLOOKUP(B1978,products[productID],products[categoryID],"Not found",0)</f>
        <v>5</v>
      </c>
      <c r="G1978" t="str">
        <f>_xlfn.XLOOKUP(F1978,categories[categoryID],categories[categoryName],"not found",0)</f>
        <v>Grains &amp; Cereals</v>
      </c>
      <c r="H1978" s="4">
        <f>Table8[[#This Row],[Unit_price]]*Table8[[#This Row],[Quantity_sold]]</f>
        <v>90</v>
      </c>
      <c r="I1978" t="str">
        <f>_xlfn.XLOOKUP(Table8[[#This Row],[orderId]],orders[orderID],orders[customerID],"not seen",0)</f>
        <v>ROMEY</v>
      </c>
      <c r="J1978">
        <f>_xlfn.XLOOKUP(Table8[[#This Row],[orderId]],orders[orderID],orders[employeeID],"not found",0)</f>
        <v>2</v>
      </c>
      <c r="K1978" t="str">
        <f>_xlfn.XLOOKUP(Table8[[#This Row],[Employee_id]],employees[employeeID],employees[employeeName],"Not found",0)</f>
        <v>Andrew Fuller</v>
      </c>
      <c r="L1978" s="1">
        <f>_xlfn.XLOOKUP(Table8[[#This Row],[orderId]],orders[orderID],orders[orderDate],"not found",0)</f>
        <v>42103</v>
      </c>
      <c r="M1978" s="1">
        <f>VLOOKUP(Table8[[#This Row],[orderId]],orders[],6,0)</f>
        <v>42104</v>
      </c>
      <c r="N1978">
        <f>Table8[[#This Row],[Shipped date]]-Table8[[#This Row],[order_date]]</f>
        <v>1</v>
      </c>
    </row>
    <row r="1979" spans="1:14" x14ac:dyDescent="0.35">
      <c r="A1979" s="3">
        <v>11013</v>
      </c>
      <c r="B1979" s="12">
        <v>42</v>
      </c>
      <c r="C1979" s="6">
        <v>14</v>
      </c>
      <c r="D1979" s="9">
        <v>4</v>
      </c>
      <c r="E1979" s="2" t="str">
        <f>_xlfn.XLOOKUP(B1979,products[productID],products[productName],"Not available",0)</f>
        <v>Singaporean Hokkien Fried Mee</v>
      </c>
      <c r="F1979">
        <f>_xlfn.XLOOKUP(B1979,products[productID],products[categoryID],"Not found",0)</f>
        <v>5</v>
      </c>
      <c r="G1979" t="str">
        <f>_xlfn.XLOOKUP(F1979,categories[categoryID],categories[categoryName],"not found",0)</f>
        <v>Grains &amp; Cereals</v>
      </c>
      <c r="H1979" s="4">
        <f>Table8[[#This Row],[Unit_price]]*Table8[[#This Row],[Quantity_sold]]</f>
        <v>56</v>
      </c>
      <c r="I1979" t="str">
        <f>_xlfn.XLOOKUP(Table8[[#This Row],[orderId]],orders[orderID],orders[customerID],"not seen",0)</f>
        <v>ROMEY</v>
      </c>
      <c r="J1979">
        <f>_xlfn.XLOOKUP(Table8[[#This Row],[orderId]],orders[orderID],orders[employeeID],"not found",0)</f>
        <v>2</v>
      </c>
      <c r="K1979" t="str">
        <f>_xlfn.XLOOKUP(Table8[[#This Row],[Employee_id]],employees[employeeID],employees[employeeName],"Not found",0)</f>
        <v>Andrew Fuller</v>
      </c>
      <c r="L1979" s="1">
        <f>_xlfn.XLOOKUP(Table8[[#This Row],[orderId]],orders[orderID],orders[orderDate],"not found",0)</f>
        <v>42103</v>
      </c>
      <c r="M1979" s="1">
        <f>VLOOKUP(Table8[[#This Row],[orderId]],orders[],6,0)</f>
        <v>42104</v>
      </c>
      <c r="N1979">
        <f>Table8[[#This Row],[Shipped date]]-Table8[[#This Row],[order_date]]</f>
        <v>1</v>
      </c>
    </row>
    <row r="1980" spans="1:14" x14ac:dyDescent="0.35">
      <c r="A1980" s="2">
        <v>11013</v>
      </c>
      <c r="B1980" s="11">
        <v>45</v>
      </c>
      <c r="C1980" s="5">
        <v>9.5</v>
      </c>
      <c r="D1980" s="8">
        <v>20</v>
      </c>
      <c r="E1980" s="2" t="str">
        <f>_xlfn.XLOOKUP(B1980,products[productID],products[productName],"Not available",0)</f>
        <v>Rogede sild</v>
      </c>
      <c r="F1980">
        <f>_xlfn.XLOOKUP(B1980,products[productID],products[categoryID],"Not found",0)</f>
        <v>8</v>
      </c>
      <c r="G1980" t="str">
        <f>_xlfn.XLOOKUP(F1980,categories[categoryID],categories[categoryName],"not found",0)</f>
        <v>Seafood</v>
      </c>
      <c r="H1980" s="4">
        <f>Table8[[#This Row],[Unit_price]]*Table8[[#This Row],[Quantity_sold]]</f>
        <v>190</v>
      </c>
      <c r="I1980" t="str">
        <f>_xlfn.XLOOKUP(Table8[[#This Row],[orderId]],orders[orderID],orders[customerID],"not seen",0)</f>
        <v>ROMEY</v>
      </c>
      <c r="J1980">
        <f>_xlfn.XLOOKUP(Table8[[#This Row],[orderId]],orders[orderID],orders[employeeID],"not found",0)</f>
        <v>2</v>
      </c>
      <c r="K1980" t="str">
        <f>_xlfn.XLOOKUP(Table8[[#This Row],[Employee_id]],employees[employeeID],employees[employeeName],"Not found",0)</f>
        <v>Andrew Fuller</v>
      </c>
      <c r="L1980" s="1">
        <f>_xlfn.XLOOKUP(Table8[[#This Row],[orderId]],orders[orderID],orders[orderDate],"not found",0)</f>
        <v>42103</v>
      </c>
      <c r="M1980" s="1">
        <f>VLOOKUP(Table8[[#This Row],[orderId]],orders[],6,0)</f>
        <v>42104</v>
      </c>
      <c r="N1980">
        <f>Table8[[#This Row],[Shipped date]]-Table8[[#This Row],[order_date]]</f>
        <v>1</v>
      </c>
    </row>
    <row r="1981" spans="1:14" x14ac:dyDescent="0.35">
      <c r="A1981" s="3">
        <v>11013</v>
      </c>
      <c r="B1981" s="12">
        <v>68</v>
      </c>
      <c r="C1981" s="6">
        <v>12.5</v>
      </c>
      <c r="D1981" s="9">
        <v>2</v>
      </c>
      <c r="E1981" s="2" t="str">
        <f>_xlfn.XLOOKUP(B1981,products[productID],products[productName],"Not available",0)</f>
        <v>Scottish Longbreads</v>
      </c>
      <c r="F1981">
        <f>_xlfn.XLOOKUP(B1981,products[productID],products[categoryID],"Not found",0)</f>
        <v>3</v>
      </c>
      <c r="G1981" t="str">
        <f>_xlfn.XLOOKUP(F1981,categories[categoryID],categories[categoryName],"not found",0)</f>
        <v>Confections</v>
      </c>
      <c r="H1981" s="4">
        <f>Table8[[#This Row],[Unit_price]]*Table8[[#This Row],[Quantity_sold]]</f>
        <v>25</v>
      </c>
      <c r="I1981" t="str">
        <f>_xlfn.XLOOKUP(Table8[[#This Row],[orderId]],orders[orderID],orders[customerID],"not seen",0)</f>
        <v>ROMEY</v>
      </c>
      <c r="J1981">
        <f>_xlfn.XLOOKUP(Table8[[#This Row],[orderId]],orders[orderID],orders[employeeID],"not found",0)</f>
        <v>2</v>
      </c>
      <c r="K1981" t="str">
        <f>_xlfn.XLOOKUP(Table8[[#This Row],[Employee_id]],employees[employeeID],employees[employeeName],"Not found",0)</f>
        <v>Andrew Fuller</v>
      </c>
      <c r="L1981" s="1">
        <f>_xlfn.XLOOKUP(Table8[[#This Row],[orderId]],orders[orderID],orders[orderDate],"not found",0)</f>
        <v>42103</v>
      </c>
      <c r="M1981" s="1">
        <f>VLOOKUP(Table8[[#This Row],[orderId]],orders[],6,0)</f>
        <v>42104</v>
      </c>
      <c r="N1981">
        <f>Table8[[#This Row],[Shipped date]]-Table8[[#This Row],[order_date]]</f>
        <v>1</v>
      </c>
    </row>
    <row r="1982" spans="1:14" x14ac:dyDescent="0.35">
      <c r="A1982" s="2">
        <v>11014</v>
      </c>
      <c r="B1982" s="11">
        <v>41</v>
      </c>
      <c r="C1982" s="5">
        <v>9.65</v>
      </c>
      <c r="D1982" s="8">
        <v>28</v>
      </c>
      <c r="E1982" s="2" t="str">
        <f>_xlfn.XLOOKUP(B1982,products[productID],products[productName],"Not available",0)</f>
        <v>Jack's New England Clam Chowder</v>
      </c>
      <c r="F1982">
        <f>_xlfn.XLOOKUP(B1982,products[productID],products[categoryID],"Not found",0)</f>
        <v>8</v>
      </c>
      <c r="G1982" t="str">
        <f>_xlfn.XLOOKUP(F1982,categories[categoryID],categories[categoryName],"not found",0)</f>
        <v>Seafood</v>
      </c>
      <c r="H1982" s="4">
        <f>Table8[[#This Row],[Unit_price]]*Table8[[#This Row],[Quantity_sold]]</f>
        <v>270.2</v>
      </c>
      <c r="I1982" t="str">
        <f>_xlfn.XLOOKUP(Table8[[#This Row],[orderId]],orders[orderID],orders[customerID],"not seen",0)</f>
        <v>LINOD</v>
      </c>
      <c r="J1982">
        <f>_xlfn.XLOOKUP(Table8[[#This Row],[orderId]],orders[orderID],orders[employeeID],"not found",0)</f>
        <v>2</v>
      </c>
      <c r="K1982" t="str">
        <f>_xlfn.XLOOKUP(Table8[[#This Row],[Employee_id]],employees[employeeID],employees[employeeName],"Not found",0)</f>
        <v>Andrew Fuller</v>
      </c>
      <c r="L1982" s="1">
        <f>_xlfn.XLOOKUP(Table8[[#This Row],[orderId]],orders[orderID],orders[orderDate],"not found",0)</f>
        <v>42104</v>
      </c>
      <c r="M1982" s="1">
        <f>VLOOKUP(Table8[[#This Row],[orderId]],orders[],6,0)</f>
        <v>42109</v>
      </c>
      <c r="N1982">
        <f>Table8[[#This Row],[Shipped date]]-Table8[[#This Row],[order_date]]</f>
        <v>5</v>
      </c>
    </row>
    <row r="1983" spans="1:14" x14ac:dyDescent="0.35">
      <c r="A1983" s="3">
        <v>11015</v>
      </c>
      <c r="B1983" s="12">
        <v>30</v>
      </c>
      <c r="C1983" s="6">
        <v>25.89</v>
      </c>
      <c r="D1983" s="9">
        <v>15</v>
      </c>
      <c r="E1983" s="2" t="str">
        <f>_xlfn.XLOOKUP(B1983,products[productID],products[productName],"Not available",0)</f>
        <v>Nord-Ost Matjeshering</v>
      </c>
      <c r="F1983">
        <f>_xlfn.XLOOKUP(B1983,products[productID],products[categoryID],"Not found",0)</f>
        <v>8</v>
      </c>
      <c r="G1983" t="str">
        <f>_xlfn.XLOOKUP(F1983,categories[categoryID],categories[categoryName],"not found",0)</f>
        <v>Seafood</v>
      </c>
      <c r="H1983" s="4">
        <f>Table8[[#This Row],[Unit_price]]*Table8[[#This Row],[Quantity_sold]]</f>
        <v>388.35</v>
      </c>
      <c r="I1983" t="str">
        <f>_xlfn.XLOOKUP(Table8[[#This Row],[orderId]],orders[orderID],orders[customerID],"not seen",0)</f>
        <v>SANTG</v>
      </c>
      <c r="J1983">
        <f>_xlfn.XLOOKUP(Table8[[#This Row],[orderId]],orders[orderID],orders[employeeID],"not found",0)</f>
        <v>2</v>
      </c>
      <c r="K1983" t="str">
        <f>_xlfn.XLOOKUP(Table8[[#This Row],[Employee_id]],employees[employeeID],employees[employeeName],"Not found",0)</f>
        <v>Andrew Fuller</v>
      </c>
      <c r="L1983" s="1">
        <f>_xlfn.XLOOKUP(Table8[[#This Row],[orderId]],orders[orderID],orders[orderDate],"not found",0)</f>
        <v>42104</v>
      </c>
      <c r="M1983" s="1">
        <f>VLOOKUP(Table8[[#This Row],[orderId]],orders[],6,0)</f>
        <v>42114</v>
      </c>
      <c r="N1983">
        <f>Table8[[#This Row],[Shipped date]]-Table8[[#This Row],[order_date]]</f>
        <v>10</v>
      </c>
    </row>
    <row r="1984" spans="1:14" x14ac:dyDescent="0.35">
      <c r="A1984" s="2">
        <v>11015</v>
      </c>
      <c r="B1984" s="11">
        <v>77</v>
      </c>
      <c r="C1984" s="5">
        <v>13</v>
      </c>
      <c r="D1984" s="8">
        <v>18</v>
      </c>
      <c r="E1984" s="2" t="str">
        <f>_xlfn.XLOOKUP(B1984,products[productID],products[productName],"Not available",0)</f>
        <v>Original Frankfurter Grüne Soße</v>
      </c>
      <c r="F1984">
        <f>_xlfn.XLOOKUP(B1984,products[productID],products[categoryID],"Not found",0)</f>
        <v>2</v>
      </c>
      <c r="G1984" t="str">
        <f>_xlfn.XLOOKUP(F1984,categories[categoryID],categories[categoryName],"not found",0)</f>
        <v>Condiments</v>
      </c>
      <c r="H1984" s="4">
        <f>Table8[[#This Row],[Unit_price]]*Table8[[#This Row],[Quantity_sold]]</f>
        <v>234</v>
      </c>
      <c r="I1984" t="str">
        <f>_xlfn.XLOOKUP(Table8[[#This Row],[orderId]],orders[orderID],orders[customerID],"not seen",0)</f>
        <v>SANTG</v>
      </c>
      <c r="J1984">
        <f>_xlfn.XLOOKUP(Table8[[#This Row],[orderId]],orders[orderID],orders[employeeID],"not found",0)</f>
        <v>2</v>
      </c>
      <c r="K1984" t="str">
        <f>_xlfn.XLOOKUP(Table8[[#This Row],[Employee_id]],employees[employeeID],employees[employeeName],"Not found",0)</f>
        <v>Andrew Fuller</v>
      </c>
      <c r="L1984" s="1">
        <f>_xlfn.XLOOKUP(Table8[[#This Row],[orderId]],orders[orderID],orders[orderDate],"not found",0)</f>
        <v>42104</v>
      </c>
      <c r="M1984" s="1">
        <f>VLOOKUP(Table8[[#This Row],[orderId]],orders[],6,0)</f>
        <v>42114</v>
      </c>
      <c r="N1984">
        <f>Table8[[#This Row],[Shipped date]]-Table8[[#This Row],[order_date]]</f>
        <v>10</v>
      </c>
    </row>
    <row r="1985" spans="1:14" x14ac:dyDescent="0.35">
      <c r="A1985" s="3">
        <v>11016</v>
      </c>
      <c r="B1985" s="12">
        <v>31</v>
      </c>
      <c r="C1985" s="6">
        <v>12.5</v>
      </c>
      <c r="D1985" s="9">
        <v>15</v>
      </c>
      <c r="E1985" s="2" t="str">
        <f>_xlfn.XLOOKUP(B1985,products[productID],products[productName],"Not available",0)</f>
        <v>Gorgonzola Telino</v>
      </c>
      <c r="F1985">
        <f>_xlfn.XLOOKUP(B1985,products[productID],products[categoryID],"Not found",0)</f>
        <v>4</v>
      </c>
      <c r="G1985" t="str">
        <f>_xlfn.XLOOKUP(F1985,categories[categoryID],categories[categoryName],"not found",0)</f>
        <v>Dairy Products</v>
      </c>
      <c r="H1985" s="4">
        <f>Table8[[#This Row],[Unit_price]]*Table8[[#This Row],[Quantity_sold]]</f>
        <v>187.5</v>
      </c>
      <c r="I1985" t="str">
        <f>_xlfn.XLOOKUP(Table8[[#This Row],[orderId]],orders[orderID],orders[customerID],"not seen",0)</f>
        <v>AROUT</v>
      </c>
      <c r="J1985">
        <f>_xlfn.XLOOKUP(Table8[[#This Row],[orderId]],orders[orderID],orders[employeeID],"not found",0)</f>
        <v>9</v>
      </c>
      <c r="K1985" t="str">
        <f>_xlfn.XLOOKUP(Table8[[#This Row],[Employee_id]],employees[employeeID],employees[employeeName],"Not found",0)</f>
        <v>Anne Dodsworth</v>
      </c>
      <c r="L1985" s="1">
        <f>_xlfn.XLOOKUP(Table8[[#This Row],[orderId]],orders[orderID],orders[orderDate],"not found",0)</f>
        <v>42104</v>
      </c>
      <c r="M1985" s="1">
        <f>VLOOKUP(Table8[[#This Row],[orderId]],orders[],6,0)</f>
        <v>42107</v>
      </c>
      <c r="N1985">
        <f>Table8[[#This Row],[Shipped date]]-Table8[[#This Row],[order_date]]</f>
        <v>3</v>
      </c>
    </row>
    <row r="1986" spans="1:14" x14ac:dyDescent="0.35">
      <c r="A1986" s="2">
        <v>11016</v>
      </c>
      <c r="B1986" s="11">
        <v>36</v>
      </c>
      <c r="C1986" s="5">
        <v>19</v>
      </c>
      <c r="D1986" s="8">
        <v>16</v>
      </c>
      <c r="E1986" s="2" t="str">
        <f>_xlfn.XLOOKUP(B1986,products[productID],products[productName],"Not available",0)</f>
        <v>Inlagd Sill</v>
      </c>
      <c r="F1986">
        <f>_xlfn.XLOOKUP(B1986,products[productID],products[categoryID],"Not found",0)</f>
        <v>8</v>
      </c>
      <c r="G1986" t="str">
        <f>_xlfn.XLOOKUP(F1986,categories[categoryID],categories[categoryName],"not found",0)</f>
        <v>Seafood</v>
      </c>
      <c r="H1986" s="4">
        <f>Table8[[#This Row],[Unit_price]]*Table8[[#This Row],[Quantity_sold]]</f>
        <v>304</v>
      </c>
      <c r="I1986" t="str">
        <f>_xlfn.XLOOKUP(Table8[[#This Row],[orderId]],orders[orderID],orders[customerID],"not seen",0)</f>
        <v>AROUT</v>
      </c>
      <c r="J1986">
        <f>_xlfn.XLOOKUP(Table8[[#This Row],[orderId]],orders[orderID],orders[employeeID],"not found",0)</f>
        <v>9</v>
      </c>
      <c r="K1986" t="str">
        <f>_xlfn.XLOOKUP(Table8[[#This Row],[Employee_id]],employees[employeeID],employees[employeeName],"Not found",0)</f>
        <v>Anne Dodsworth</v>
      </c>
      <c r="L1986" s="1">
        <f>_xlfn.XLOOKUP(Table8[[#This Row],[orderId]],orders[orderID],orders[orderDate],"not found",0)</f>
        <v>42104</v>
      </c>
      <c r="M1986" s="1">
        <f>VLOOKUP(Table8[[#This Row],[orderId]],orders[],6,0)</f>
        <v>42107</v>
      </c>
      <c r="N1986">
        <f>Table8[[#This Row],[Shipped date]]-Table8[[#This Row],[order_date]]</f>
        <v>3</v>
      </c>
    </row>
    <row r="1987" spans="1:14" x14ac:dyDescent="0.35">
      <c r="A1987" s="3">
        <v>11017</v>
      </c>
      <c r="B1987" s="12">
        <v>3</v>
      </c>
      <c r="C1987" s="6">
        <v>10</v>
      </c>
      <c r="D1987" s="9">
        <v>25</v>
      </c>
      <c r="E1987" s="2" t="str">
        <f>_xlfn.XLOOKUP(B1987,products[productID],products[productName],"Not available",0)</f>
        <v>Aniseed Syrup</v>
      </c>
      <c r="F1987">
        <f>_xlfn.XLOOKUP(B1987,products[productID],products[categoryID],"Not found",0)</f>
        <v>2</v>
      </c>
      <c r="G1987" t="str">
        <f>_xlfn.XLOOKUP(F1987,categories[categoryID],categories[categoryName],"not found",0)</f>
        <v>Condiments</v>
      </c>
      <c r="H1987" s="4">
        <f>Table8[[#This Row],[Unit_price]]*Table8[[#This Row],[Quantity_sold]]</f>
        <v>250</v>
      </c>
      <c r="I1987" t="str">
        <f>_xlfn.XLOOKUP(Table8[[#This Row],[orderId]],orders[orderID],orders[customerID],"not seen",0)</f>
        <v>ERNSH</v>
      </c>
      <c r="J1987">
        <f>_xlfn.XLOOKUP(Table8[[#This Row],[orderId]],orders[orderID],orders[employeeID],"not found",0)</f>
        <v>9</v>
      </c>
      <c r="K1987" t="str">
        <f>_xlfn.XLOOKUP(Table8[[#This Row],[Employee_id]],employees[employeeID],employees[employeeName],"Not found",0)</f>
        <v>Anne Dodsworth</v>
      </c>
      <c r="L1987" s="1">
        <f>_xlfn.XLOOKUP(Table8[[#This Row],[orderId]],orders[orderID],orders[orderDate],"not found",0)</f>
        <v>42107</v>
      </c>
      <c r="M1987" s="1">
        <f>VLOOKUP(Table8[[#This Row],[orderId]],orders[],6,0)</f>
        <v>42114</v>
      </c>
      <c r="N1987">
        <f>Table8[[#This Row],[Shipped date]]-Table8[[#This Row],[order_date]]</f>
        <v>7</v>
      </c>
    </row>
    <row r="1988" spans="1:14" x14ac:dyDescent="0.35">
      <c r="A1988" s="2">
        <v>11017</v>
      </c>
      <c r="B1988" s="11">
        <v>59</v>
      </c>
      <c r="C1988" s="5">
        <v>55</v>
      </c>
      <c r="D1988" s="8">
        <v>110</v>
      </c>
      <c r="E1988" s="2" t="str">
        <f>_xlfn.XLOOKUP(B1988,products[productID],products[productName],"Not available",0)</f>
        <v>Raclette Courdavault</v>
      </c>
      <c r="F1988">
        <f>_xlfn.XLOOKUP(B1988,products[productID],products[categoryID],"Not found",0)</f>
        <v>4</v>
      </c>
      <c r="G1988" t="str">
        <f>_xlfn.XLOOKUP(F1988,categories[categoryID],categories[categoryName],"not found",0)</f>
        <v>Dairy Products</v>
      </c>
      <c r="H1988" s="4">
        <f>Table8[[#This Row],[Unit_price]]*Table8[[#This Row],[Quantity_sold]]</f>
        <v>6050</v>
      </c>
      <c r="I1988" t="str">
        <f>_xlfn.XLOOKUP(Table8[[#This Row],[orderId]],orders[orderID],orders[customerID],"not seen",0)</f>
        <v>ERNSH</v>
      </c>
      <c r="J1988">
        <f>_xlfn.XLOOKUP(Table8[[#This Row],[orderId]],orders[orderID],orders[employeeID],"not found",0)</f>
        <v>9</v>
      </c>
      <c r="K1988" t="str">
        <f>_xlfn.XLOOKUP(Table8[[#This Row],[Employee_id]],employees[employeeID],employees[employeeName],"Not found",0)</f>
        <v>Anne Dodsworth</v>
      </c>
      <c r="L1988" s="1">
        <f>_xlfn.XLOOKUP(Table8[[#This Row],[orderId]],orders[orderID],orders[orderDate],"not found",0)</f>
        <v>42107</v>
      </c>
      <c r="M1988" s="1">
        <f>VLOOKUP(Table8[[#This Row],[orderId]],orders[],6,0)</f>
        <v>42114</v>
      </c>
      <c r="N1988">
        <f>Table8[[#This Row],[Shipped date]]-Table8[[#This Row],[order_date]]</f>
        <v>7</v>
      </c>
    </row>
    <row r="1989" spans="1:14" x14ac:dyDescent="0.35">
      <c r="A1989" s="3">
        <v>11017</v>
      </c>
      <c r="B1989" s="12">
        <v>70</v>
      </c>
      <c r="C1989" s="6">
        <v>15</v>
      </c>
      <c r="D1989" s="9">
        <v>30</v>
      </c>
      <c r="E1989" s="2" t="str">
        <f>_xlfn.XLOOKUP(B1989,products[productID],products[productName],"Not available",0)</f>
        <v>Outback Lager</v>
      </c>
      <c r="F1989">
        <f>_xlfn.XLOOKUP(B1989,products[productID],products[categoryID],"Not found",0)</f>
        <v>1</v>
      </c>
      <c r="G1989" t="str">
        <f>_xlfn.XLOOKUP(F1989,categories[categoryID],categories[categoryName],"not found",0)</f>
        <v>Beverages</v>
      </c>
      <c r="H1989" s="4">
        <f>Table8[[#This Row],[Unit_price]]*Table8[[#This Row],[Quantity_sold]]</f>
        <v>450</v>
      </c>
      <c r="I1989" t="str">
        <f>_xlfn.XLOOKUP(Table8[[#This Row],[orderId]],orders[orderID],orders[customerID],"not seen",0)</f>
        <v>ERNSH</v>
      </c>
      <c r="J1989">
        <f>_xlfn.XLOOKUP(Table8[[#This Row],[orderId]],orders[orderID],orders[employeeID],"not found",0)</f>
        <v>9</v>
      </c>
      <c r="K1989" t="str">
        <f>_xlfn.XLOOKUP(Table8[[#This Row],[Employee_id]],employees[employeeID],employees[employeeName],"Not found",0)</f>
        <v>Anne Dodsworth</v>
      </c>
      <c r="L1989" s="1">
        <f>_xlfn.XLOOKUP(Table8[[#This Row],[orderId]],orders[orderID],orders[orderDate],"not found",0)</f>
        <v>42107</v>
      </c>
      <c r="M1989" s="1">
        <f>VLOOKUP(Table8[[#This Row],[orderId]],orders[],6,0)</f>
        <v>42114</v>
      </c>
      <c r="N1989">
        <f>Table8[[#This Row],[Shipped date]]-Table8[[#This Row],[order_date]]</f>
        <v>7</v>
      </c>
    </row>
    <row r="1990" spans="1:14" x14ac:dyDescent="0.35">
      <c r="A1990" s="2">
        <v>11018</v>
      </c>
      <c r="B1990" s="11">
        <v>12</v>
      </c>
      <c r="C1990" s="5">
        <v>38</v>
      </c>
      <c r="D1990" s="8">
        <v>20</v>
      </c>
      <c r="E1990" s="2" t="str">
        <f>_xlfn.XLOOKUP(B1990,products[productID],products[productName],"Not available",0)</f>
        <v>Queso Manchego La Pastora</v>
      </c>
      <c r="F1990">
        <f>_xlfn.XLOOKUP(B1990,products[productID],products[categoryID],"Not found",0)</f>
        <v>4</v>
      </c>
      <c r="G1990" t="str">
        <f>_xlfn.XLOOKUP(F1990,categories[categoryID],categories[categoryName],"not found",0)</f>
        <v>Dairy Products</v>
      </c>
      <c r="H1990" s="4">
        <f>Table8[[#This Row],[Unit_price]]*Table8[[#This Row],[Quantity_sold]]</f>
        <v>760</v>
      </c>
      <c r="I1990" t="str">
        <f>_xlfn.XLOOKUP(Table8[[#This Row],[orderId]],orders[orderID],orders[customerID],"not seen",0)</f>
        <v>LONEP</v>
      </c>
      <c r="J1990">
        <f>_xlfn.XLOOKUP(Table8[[#This Row],[orderId]],orders[orderID],orders[employeeID],"not found",0)</f>
        <v>4</v>
      </c>
      <c r="K1990" t="str">
        <f>_xlfn.XLOOKUP(Table8[[#This Row],[Employee_id]],employees[employeeID],employees[employeeName],"Not found",0)</f>
        <v>Margaret Peacock</v>
      </c>
      <c r="L1990" s="1">
        <f>_xlfn.XLOOKUP(Table8[[#This Row],[orderId]],orders[orderID],orders[orderDate],"not found",0)</f>
        <v>42107</v>
      </c>
      <c r="M1990" s="1">
        <f>VLOOKUP(Table8[[#This Row],[orderId]],orders[],6,0)</f>
        <v>42110</v>
      </c>
      <c r="N1990">
        <f>Table8[[#This Row],[Shipped date]]-Table8[[#This Row],[order_date]]</f>
        <v>3</v>
      </c>
    </row>
    <row r="1991" spans="1:14" x14ac:dyDescent="0.35">
      <c r="A1991" s="3">
        <v>11018</v>
      </c>
      <c r="B1991" s="12">
        <v>18</v>
      </c>
      <c r="C1991" s="6">
        <v>62.5</v>
      </c>
      <c r="D1991" s="9">
        <v>10</v>
      </c>
      <c r="E1991" s="2" t="str">
        <f>_xlfn.XLOOKUP(B1991,products[productID],products[productName],"Not available",0)</f>
        <v>Carnarvon Tigers</v>
      </c>
      <c r="F1991">
        <f>_xlfn.XLOOKUP(B1991,products[productID],products[categoryID],"Not found",0)</f>
        <v>8</v>
      </c>
      <c r="G1991" t="str">
        <f>_xlfn.XLOOKUP(F1991,categories[categoryID],categories[categoryName],"not found",0)</f>
        <v>Seafood</v>
      </c>
      <c r="H1991" s="4">
        <f>Table8[[#This Row],[Unit_price]]*Table8[[#This Row],[Quantity_sold]]</f>
        <v>625</v>
      </c>
      <c r="I1991" t="str">
        <f>_xlfn.XLOOKUP(Table8[[#This Row],[orderId]],orders[orderID],orders[customerID],"not seen",0)</f>
        <v>LONEP</v>
      </c>
      <c r="J1991">
        <f>_xlfn.XLOOKUP(Table8[[#This Row],[orderId]],orders[orderID],orders[employeeID],"not found",0)</f>
        <v>4</v>
      </c>
      <c r="K1991" t="str">
        <f>_xlfn.XLOOKUP(Table8[[#This Row],[Employee_id]],employees[employeeID],employees[employeeName],"Not found",0)</f>
        <v>Margaret Peacock</v>
      </c>
      <c r="L1991" s="1">
        <f>_xlfn.XLOOKUP(Table8[[#This Row],[orderId]],orders[orderID],orders[orderDate],"not found",0)</f>
        <v>42107</v>
      </c>
      <c r="M1991" s="1">
        <f>VLOOKUP(Table8[[#This Row],[orderId]],orders[],6,0)</f>
        <v>42110</v>
      </c>
      <c r="N1991">
        <f>Table8[[#This Row],[Shipped date]]-Table8[[#This Row],[order_date]]</f>
        <v>3</v>
      </c>
    </row>
    <row r="1992" spans="1:14" x14ac:dyDescent="0.35">
      <c r="A1992" s="2">
        <v>11018</v>
      </c>
      <c r="B1992" s="11">
        <v>56</v>
      </c>
      <c r="C1992" s="5">
        <v>38</v>
      </c>
      <c r="D1992" s="8">
        <v>5</v>
      </c>
      <c r="E1992" s="2" t="str">
        <f>_xlfn.XLOOKUP(B1992,products[productID],products[productName],"Not available",0)</f>
        <v>Gnocchi di nonna Alice</v>
      </c>
      <c r="F1992">
        <f>_xlfn.XLOOKUP(B1992,products[productID],products[categoryID],"Not found",0)</f>
        <v>5</v>
      </c>
      <c r="G1992" t="str">
        <f>_xlfn.XLOOKUP(F1992,categories[categoryID],categories[categoryName],"not found",0)</f>
        <v>Grains &amp; Cereals</v>
      </c>
      <c r="H1992" s="4">
        <f>Table8[[#This Row],[Unit_price]]*Table8[[#This Row],[Quantity_sold]]</f>
        <v>190</v>
      </c>
      <c r="I1992" t="str">
        <f>_xlfn.XLOOKUP(Table8[[#This Row],[orderId]],orders[orderID],orders[customerID],"not seen",0)</f>
        <v>LONEP</v>
      </c>
      <c r="J1992">
        <f>_xlfn.XLOOKUP(Table8[[#This Row],[orderId]],orders[orderID],orders[employeeID],"not found",0)</f>
        <v>4</v>
      </c>
      <c r="K1992" t="str">
        <f>_xlfn.XLOOKUP(Table8[[#This Row],[Employee_id]],employees[employeeID],employees[employeeName],"Not found",0)</f>
        <v>Margaret Peacock</v>
      </c>
      <c r="L1992" s="1">
        <f>_xlfn.XLOOKUP(Table8[[#This Row],[orderId]],orders[orderID],orders[orderDate],"not found",0)</f>
        <v>42107</v>
      </c>
      <c r="M1992" s="1">
        <f>VLOOKUP(Table8[[#This Row],[orderId]],orders[],6,0)</f>
        <v>42110</v>
      </c>
      <c r="N1992">
        <f>Table8[[#This Row],[Shipped date]]-Table8[[#This Row],[order_date]]</f>
        <v>3</v>
      </c>
    </row>
    <row r="1993" spans="1:14" x14ac:dyDescent="0.35">
      <c r="A1993" s="3">
        <v>11019</v>
      </c>
      <c r="B1993" s="12">
        <v>46</v>
      </c>
      <c r="C1993" s="6">
        <v>12</v>
      </c>
      <c r="D1993" s="9">
        <v>3</v>
      </c>
      <c r="E1993" s="2" t="str">
        <f>_xlfn.XLOOKUP(B1993,products[productID],products[productName],"Not available",0)</f>
        <v>Spegesild</v>
      </c>
      <c r="F1993">
        <f>_xlfn.XLOOKUP(B1993,products[productID],products[categoryID],"Not found",0)</f>
        <v>8</v>
      </c>
      <c r="G1993" t="str">
        <f>_xlfn.XLOOKUP(F1993,categories[categoryID],categories[categoryName],"not found",0)</f>
        <v>Seafood</v>
      </c>
      <c r="H1993" s="4">
        <f>Table8[[#This Row],[Unit_price]]*Table8[[#This Row],[Quantity_sold]]</f>
        <v>36</v>
      </c>
      <c r="I1993" t="str">
        <f>_xlfn.XLOOKUP(Table8[[#This Row],[orderId]],orders[orderID],orders[customerID],"not seen",0)</f>
        <v>RANCH</v>
      </c>
      <c r="J1993">
        <f>_xlfn.XLOOKUP(Table8[[#This Row],[orderId]],orders[orderID],orders[employeeID],"not found",0)</f>
        <v>6</v>
      </c>
      <c r="K1993" t="str">
        <f>_xlfn.XLOOKUP(Table8[[#This Row],[Employee_id]],employees[employeeID],employees[employeeName],"Not found",0)</f>
        <v>Michael Suyama</v>
      </c>
      <c r="L1993" s="1">
        <f>_xlfn.XLOOKUP(Table8[[#This Row],[orderId]],orders[orderID],orders[orderDate],"not found",0)</f>
        <v>42107</v>
      </c>
      <c r="M1993" s="1">
        <f>VLOOKUP(Table8[[#This Row],[orderId]],orders[],6,0)</f>
        <v>0</v>
      </c>
      <c r="N1993">
        <f>Table8[[#This Row],[Shipped date]]-Table8[[#This Row],[order_date]]</f>
        <v>-42107</v>
      </c>
    </row>
    <row r="1994" spans="1:14" x14ac:dyDescent="0.35">
      <c r="A1994" s="2">
        <v>11019</v>
      </c>
      <c r="B1994" s="11">
        <v>49</v>
      </c>
      <c r="C1994" s="5">
        <v>20</v>
      </c>
      <c r="D1994" s="8">
        <v>2</v>
      </c>
      <c r="E1994" s="2" t="str">
        <f>_xlfn.XLOOKUP(B1994,products[productID],products[productName],"Not available",0)</f>
        <v>Maxilaku</v>
      </c>
      <c r="F1994">
        <f>_xlfn.XLOOKUP(B1994,products[productID],products[categoryID],"Not found",0)</f>
        <v>3</v>
      </c>
      <c r="G1994" t="str">
        <f>_xlfn.XLOOKUP(F1994,categories[categoryID],categories[categoryName],"not found",0)</f>
        <v>Confections</v>
      </c>
      <c r="H1994" s="4">
        <f>Table8[[#This Row],[Unit_price]]*Table8[[#This Row],[Quantity_sold]]</f>
        <v>40</v>
      </c>
      <c r="I1994" t="str">
        <f>_xlfn.XLOOKUP(Table8[[#This Row],[orderId]],orders[orderID],orders[customerID],"not seen",0)</f>
        <v>RANCH</v>
      </c>
      <c r="J1994">
        <f>_xlfn.XLOOKUP(Table8[[#This Row],[orderId]],orders[orderID],orders[employeeID],"not found",0)</f>
        <v>6</v>
      </c>
      <c r="K1994" t="str">
        <f>_xlfn.XLOOKUP(Table8[[#This Row],[Employee_id]],employees[employeeID],employees[employeeName],"Not found",0)</f>
        <v>Michael Suyama</v>
      </c>
      <c r="L1994" s="1">
        <f>_xlfn.XLOOKUP(Table8[[#This Row],[orderId]],orders[orderID],orders[orderDate],"not found",0)</f>
        <v>42107</v>
      </c>
      <c r="M1994" s="1">
        <f>VLOOKUP(Table8[[#This Row],[orderId]],orders[],6,0)</f>
        <v>0</v>
      </c>
      <c r="N1994">
        <f>Table8[[#This Row],[Shipped date]]-Table8[[#This Row],[order_date]]</f>
        <v>-42107</v>
      </c>
    </row>
    <row r="1995" spans="1:14" x14ac:dyDescent="0.35">
      <c r="A1995" s="3">
        <v>11020</v>
      </c>
      <c r="B1995" s="12">
        <v>10</v>
      </c>
      <c r="C1995" s="6">
        <v>31</v>
      </c>
      <c r="D1995" s="9">
        <v>24</v>
      </c>
      <c r="E1995" s="2" t="str">
        <f>_xlfn.XLOOKUP(B1995,products[productID],products[productName],"Not available",0)</f>
        <v>Ikura</v>
      </c>
      <c r="F1995">
        <f>_xlfn.XLOOKUP(B1995,products[productID],products[categoryID],"Not found",0)</f>
        <v>8</v>
      </c>
      <c r="G1995" t="str">
        <f>_xlfn.XLOOKUP(F1995,categories[categoryID],categories[categoryName],"not found",0)</f>
        <v>Seafood</v>
      </c>
      <c r="H1995" s="4">
        <f>Table8[[#This Row],[Unit_price]]*Table8[[#This Row],[Quantity_sold]]</f>
        <v>744</v>
      </c>
      <c r="I1995" t="str">
        <f>_xlfn.XLOOKUP(Table8[[#This Row],[orderId]],orders[orderID],orders[customerID],"not seen",0)</f>
        <v>OTTIK</v>
      </c>
      <c r="J1995">
        <f>_xlfn.XLOOKUP(Table8[[#This Row],[orderId]],orders[orderID],orders[employeeID],"not found",0)</f>
        <v>2</v>
      </c>
      <c r="K1995" t="str">
        <f>_xlfn.XLOOKUP(Table8[[#This Row],[Employee_id]],employees[employeeID],employees[employeeName],"Not found",0)</f>
        <v>Andrew Fuller</v>
      </c>
      <c r="L1995" s="1">
        <f>_xlfn.XLOOKUP(Table8[[#This Row],[orderId]],orders[orderID],orders[orderDate],"not found",0)</f>
        <v>42108</v>
      </c>
      <c r="M1995" s="1">
        <f>VLOOKUP(Table8[[#This Row],[orderId]],orders[],6,0)</f>
        <v>42110</v>
      </c>
      <c r="N1995">
        <f>Table8[[#This Row],[Shipped date]]-Table8[[#This Row],[order_date]]</f>
        <v>2</v>
      </c>
    </row>
    <row r="1996" spans="1:14" x14ac:dyDescent="0.35">
      <c r="A1996" s="2">
        <v>11021</v>
      </c>
      <c r="B1996" s="11">
        <v>2</v>
      </c>
      <c r="C1996" s="5">
        <v>19</v>
      </c>
      <c r="D1996" s="8">
        <v>11</v>
      </c>
      <c r="E1996" s="2" t="str">
        <f>_xlfn.XLOOKUP(B1996,products[productID],products[productName],"Not available",0)</f>
        <v>Chang</v>
      </c>
      <c r="F1996">
        <f>_xlfn.XLOOKUP(B1996,products[productID],products[categoryID],"Not found",0)</f>
        <v>1</v>
      </c>
      <c r="G1996" t="str">
        <f>_xlfn.XLOOKUP(F1996,categories[categoryID],categories[categoryName],"not found",0)</f>
        <v>Beverages</v>
      </c>
      <c r="H1996" s="4">
        <f>Table8[[#This Row],[Unit_price]]*Table8[[#This Row],[Quantity_sold]]</f>
        <v>209</v>
      </c>
      <c r="I1996" t="str">
        <f>_xlfn.XLOOKUP(Table8[[#This Row],[orderId]],orders[orderID],orders[customerID],"not seen",0)</f>
        <v>QUICK</v>
      </c>
      <c r="J1996">
        <f>_xlfn.XLOOKUP(Table8[[#This Row],[orderId]],orders[orderID],orders[employeeID],"not found",0)</f>
        <v>3</v>
      </c>
      <c r="K1996" t="str">
        <f>_xlfn.XLOOKUP(Table8[[#This Row],[Employee_id]],employees[employeeID],employees[employeeName],"Not found",0)</f>
        <v>Janet Leverling</v>
      </c>
      <c r="L1996" s="1">
        <f>_xlfn.XLOOKUP(Table8[[#This Row],[orderId]],orders[orderID],orders[orderDate],"not found",0)</f>
        <v>42108</v>
      </c>
      <c r="M1996" s="1">
        <f>VLOOKUP(Table8[[#This Row],[orderId]],orders[],6,0)</f>
        <v>42115</v>
      </c>
      <c r="N1996">
        <f>Table8[[#This Row],[Shipped date]]-Table8[[#This Row],[order_date]]</f>
        <v>7</v>
      </c>
    </row>
    <row r="1997" spans="1:14" x14ac:dyDescent="0.35">
      <c r="A1997" s="3">
        <v>11021</v>
      </c>
      <c r="B1997" s="12">
        <v>20</v>
      </c>
      <c r="C1997" s="6">
        <v>81</v>
      </c>
      <c r="D1997" s="9">
        <v>15</v>
      </c>
      <c r="E1997" s="2" t="str">
        <f>_xlfn.XLOOKUP(B1997,products[productID],products[productName],"Not available",0)</f>
        <v>Sir Rodney's Marmalade</v>
      </c>
      <c r="F1997">
        <f>_xlfn.XLOOKUP(B1997,products[productID],products[categoryID],"Not found",0)</f>
        <v>3</v>
      </c>
      <c r="G1997" t="str">
        <f>_xlfn.XLOOKUP(F1997,categories[categoryID],categories[categoryName],"not found",0)</f>
        <v>Confections</v>
      </c>
      <c r="H1997" s="4">
        <f>Table8[[#This Row],[Unit_price]]*Table8[[#This Row],[Quantity_sold]]</f>
        <v>1215</v>
      </c>
      <c r="I1997" t="str">
        <f>_xlfn.XLOOKUP(Table8[[#This Row],[orderId]],orders[orderID],orders[customerID],"not seen",0)</f>
        <v>QUICK</v>
      </c>
      <c r="J1997">
        <f>_xlfn.XLOOKUP(Table8[[#This Row],[orderId]],orders[orderID],orders[employeeID],"not found",0)</f>
        <v>3</v>
      </c>
      <c r="K1997" t="str">
        <f>_xlfn.XLOOKUP(Table8[[#This Row],[Employee_id]],employees[employeeID],employees[employeeName],"Not found",0)</f>
        <v>Janet Leverling</v>
      </c>
      <c r="L1997" s="1">
        <f>_xlfn.XLOOKUP(Table8[[#This Row],[orderId]],orders[orderID],orders[orderDate],"not found",0)</f>
        <v>42108</v>
      </c>
      <c r="M1997" s="1">
        <f>VLOOKUP(Table8[[#This Row],[orderId]],orders[],6,0)</f>
        <v>42115</v>
      </c>
      <c r="N1997">
        <f>Table8[[#This Row],[Shipped date]]-Table8[[#This Row],[order_date]]</f>
        <v>7</v>
      </c>
    </row>
    <row r="1998" spans="1:14" x14ac:dyDescent="0.35">
      <c r="A1998" s="2">
        <v>11021</v>
      </c>
      <c r="B1998" s="11">
        <v>26</v>
      </c>
      <c r="C1998" s="5">
        <v>31.23</v>
      </c>
      <c r="D1998" s="8">
        <v>63</v>
      </c>
      <c r="E1998" s="2" t="str">
        <f>_xlfn.XLOOKUP(B1998,products[productID],products[productName],"Not available",0)</f>
        <v>Gumbär Gummibärchen</v>
      </c>
      <c r="F1998">
        <f>_xlfn.XLOOKUP(B1998,products[productID],products[categoryID],"Not found",0)</f>
        <v>3</v>
      </c>
      <c r="G1998" t="str">
        <f>_xlfn.XLOOKUP(F1998,categories[categoryID],categories[categoryName],"not found",0)</f>
        <v>Confections</v>
      </c>
      <c r="H1998" s="4">
        <f>Table8[[#This Row],[Unit_price]]*Table8[[#This Row],[Quantity_sold]]</f>
        <v>1967.49</v>
      </c>
      <c r="I1998" t="str">
        <f>_xlfn.XLOOKUP(Table8[[#This Row],[orderId]],orders[orderID],orders[customerID],"not seen",0)</f>
        <v>QUICK</v>
      </c>
      <c r="J1998">
        <f>_xlfn.XLOOKUP(Table8[[#This Row],[orderId]],orders[orderID],orders[employeeID],"not found",0)</f>
        <v>3</v>
      </c>
      <c r="K1998" t="str">
        <f>_xlfn.XLOOKUP(Table8[[#This Row],[Employee_id]],employees[employeeID],employees[employeeName],"Not found",0)</f>
        <v>Janet Leverling</v>
      </c>
      <c r="L1998" s="1">
        <f>_xlfn.XLOOKUP(Table8[[#This Row],[orderId]],orders[orderID],orders[orderDate],"not found",0)</f>
        <v>42108</v>
      </c>
      <c r="M1998" s="1">
        <f>VLOOKUP(Table8[[#This Row],[orderId]],orders[],6,0)</f>
        <v>42115</v>
      </c>
      <c r="N1998">
        <f>Table8[[#This Row],[Shipped date]]-Table8[[#This Row],[order_date]]</f>
        <v>7</v>
      </c>
    </row>
    <row r="1999" spans="1:14" x14ac:dyDescent="0.35">
      <c r="A1999" s="3">
        <v>11021</v>
      </c>
      <c r="B1999" s="12">
        <v>51</v>
      </c>
      <c r="C1999" s="6">
        <v>53</v>
      </c>
      <c r="D1999" s="9">
        <v>44</v>
      </c>
      <c r="E1999" s="2" t="str">
        <f>_xlfn.XLOOKUP(B1999,products[productID],products[productName],"Not available",0)</f>
        <v>Manjimup Dried Apples</v>
      </c>
      <c r="F1999">
        <f>_xlfn.XLOOKUP(B1999,products[productID],products[categoryID],"Not found",0)</f>
        <v>7</v>
      </c>
      <c r="G1999" t="str">
        <f>_xlfn.XLOOKUP(F1999,categories[categoryID],categories[categoryName],"not found",0)</f>
        <v>Produce</v>
      </c>
      <c r="H1999" s="4">
        <f>Table8[[#This Row],[Unit_price]]*Table8[[#This Row],[Quantity_sold]]</f>
        <v>2332</v>
      </c>
      <c r="I1999" t="str">
        <f>_xlfn.XLOOKUP(Table8[[#This Row],[orderId]],orders[orderID],orders[customerID],"not seen",0)</f>
        <v>QUICK</v>
      </c>
      <c r="J1999">
        <f>_xlfn.XLOOKUP(Table8[[#This Row],[orderId]],orders[orderID],orders[employeeID],"not found",0)</f>
        <v>3</v>
      </c>
      <c r="K1999" t="str">
        <f>_xlfn.XLOOKUP(Table8[[#This Row],[Employee_id]],employees[employeeID],employees[employeeName],"Not found",0)</f>
        <v>Janet Leverling</v>
      </c>
      <c r="L1999" s="1">
        <f>_xlfn.XLOOKUP(Table8[[#This Row],[orderId]],orders[orderID],orders[orderDate],"not found",0)</f>
        <v>42108</v>
      </c>
      <c r="M1999" s="1">
        <f>VLOOKUP(Table8[[#This Row],[orderId]],orders[],6,0)</f>
        <v>42115</v>
      </c>
      <c r="N1999">
        <f>Table8[[#This Row],[Shipped date]]-Table8[[#This Row],[order_date]]</f>
        <v>7</v>
      </c>
    </row>
    <row r="2000" spans="1:14" x14ac:dyDescent="0.35">
      <c r="A2000" s="2">
        <v>11021</v>
      </c>
      <c r="B2000" s="11">
        <v>72</v>
      </c>
      <c r="C2000" s="5">
        <v>34.799999999999997</v>
      </c>
      <c r="D2000" s="8">
        <v>35</v>
      </c>
      <c r="E2000" s="2" t="str">
        <f>_xlfn.XLOOKUP(B2000,products[productID],products[productName],"Not available",0)</f>
        <v>Mozzarella di Giovanni</v>
      </c>
      <c r="F2000">
        <f>_xlfn.XLOOKUP(B2000,products[productID],products[categoryID],"Not found",0)</f>
        <v>4</v>
      </c>
      <c r="G2000" t="str">
        <f>_xlfn.XLOOKUP(F2000,categories[categoryID],categories[categoryName],"not found",0)</f>
        <v>Dairy Products</v>
      </c>
      <c r="H2000" s="4">
        <f>Table8[[#This Row],[Unit_price]]*Table8[[#This Row],[Quantity_sold]]</f>
        <v>1218</v>
      </c>
      <c r="I2000" t="str">
        <f>_xlfn.XLOOKUP(Table8[[#This Row],[orderId]],orders[orderID],orders[customerID],"not seen",0)</f>
        <v>QUICK</v>
      </c>
      <c r="J2000">
        <f>_xlfn.XLOOKUP(Table8[[#This Row],[orderId]],orders[orderID],orders[employeeID],"not found",0)</f>
        <v>3</v>
      </c>
      <c r="K2000" t="str">
        <f>_xlfn.XLOOKUP(Table8[[#This Row],[Employee_id]],employees[employeeID],employees[employeeName],"Not found",0)</f>
        <v>Janet Leverling</v>
      </c>
      <c r="L2000" s="1">
        <f>_xlfn.XLOOKUP(Table8[[#This Row],[orderId]],orders[orderID],orders[orderDate],"not found",0)</f>
        <v>42108</v>
      </c>
      <c r="M2000" s="1">
        <f>VLOOKUP(Table8[[#This Row],[orderId]],orders[],6,0)</f>
        <v>42115</v>
      </c>
      <c r="N2000">
        <f>Table8[[#This Row],[Shipped date]]-Table8[[#This Row],[order_date]]</f>
        <v>7</v>
      </c>
    </row>
    <row r="2001" spans="1:14" x14ac:dyDescent="0.35">
      <c r="A2001" s="3">
        <v>11022</v>
      </c>
      <c r="B2001" s="12">
        <v>19</v>
      </c>
      <c r="C2001" s="6">
        <v>9.1999999999999993</v>
      </c>
      <c r="D2001" s="9">
        <v>35</v>
      </c>
      <c r="E2001" s="2" t="str">
        <f>_xlfn.XLOOKUP(B2001,products[productID],products[productName],"Not available",0)</f>
        <v>Teatime Chocolate Biscuits</v>
      </c>
      <c r="F2001">
        <f>_xlfn.XLOOKUP(B2001,products[productID],products[categoryID],"Not found",0)</f>
        <v>3</v>
      </c>
      <c r="G2001" t="str">
        <f>_xlfn.XLOOKUP(F2001,categories[categoryID],categories[categoryName],"not found",0)</f>
        <v>Confections</v>
      </c>
      <c r="H2001" s="4">
        <f>Table8[[#This Row],[Unit_price]]*Table8[[#This Row],[Quantity_sold]]</f>
        <v>322</v>
      </c>
      <c r="I2001" t="str">
        <f>_xlfn.XLOOKUP(Table8[[#This Row],[orderId]],orders[orderID],orders[customerID],"not seen",0)</f>
        <v>HANAR</v>
      </c>
      <c r="J2001">
        <f>_xlfn.XLOOKUP(Table8[[#This Row],[orderId]],orders[orderID],orders[employeeID],"not found",0)</f>
        <v>9</v>
      </c>
      <c r="K2001" t="str">
        <f>_xlfn.XLOOKUP(Table8[[#This Row],[Employee_id]],employees[employeeID],employees[employeeName],"Not found",0)</f>
        <v>Anne Dodsworth</v>
      </c>
      <c r="L2001" s="1">
        <f>_xlfn.XLOOKUP(Table8[[#This Row],[orderId]],orders[orderID],orders[orderDate],"not found",0)</f>
        <v>42108</v>
      </c>
      <c r="M2001" s="1">
        <f>VLOOKUP(Table8[[#This Row],[orderId]],orders[],6,0)</f>
        <v>42128</v>
      </c>
      <c r="N2001">
        <f>Table8[[#This Row],[Shipped date]]-Table8[[#This Row],[order_date]]</f>
        <v>20</v>
      </c>
    </row>
    <row r="2002" spans="1:14" x14ac:dyDescent="0.35">
      <c r="A2002" s="2">
        <v>11022</v>
      </c>
      <c r="B2002" s="11">
        <v>69</v>
      </c>
      <c r="C2002" s="5">
        <v>36</v>
      </c>
      <c r="D2002" s="8">
        <v>30</v>
      </c>
      <c r="E2002" s="2" t="str">
        <f>_xlfn.XLOOKUP(B2002,products[productID],products[productName],"Not available",0)</f>
        <v>Gudbrandsdalsost</v>
      </c>
      <c r="F2002">
        <f>_xlfn.XLOOKUP(B2002,products[productID],products[categoryID],"Not found",0)</f>
        <v>4</v>
      </c>
      <c r="G2002" t="str">
        <f>_xlfn.XLOOKUP(F2002,categories[categoryID],categories[categoryName],"not found",0)</f>
        <v>Dairy Products</v>
      </c>
      <c r="H2002" s="4">
        <f>Table8[[#This Row],[Unit_price]]*Table8[[#This Row],[Quantity_sold]]</f>
        <v>1080</v>
      </c>
      <c r="I2002" t="str">
        <f>_xlfn.XLOOKUP(Table8[[#This Row],[orderId]],orders[orderID],orders[customerID],"not seen",0)</f>
        <v>HANAR</v>
      </c>
      <c r="J2002">
        <f>_xlfn.XLOOKUP(Table8[[#This Row],[orderId]],orders[orderID],orders[employeeID],"not found",0)</f>
        <v>9</v>
      </c>
      <c r="K2002" t="str">
        <f>_xlfn.XLOOKUP(Table8[[#This Row],[Employee_id]],employees[employeeID],employees[employeeName],"Not found",0)</f>
        <v>Anne Dodsworth</v>
      </c>
      <c r="L2002" s="1">
        <f>_xlfn.XLOOKUP(Table8[[#This Row],[orderId]],orders[orderID],orders[orderDate],"not found",0)</f>
        <v>42108</v>
      </c>
      <c r="M2002" s="1">
        <f>VLOOKUP(Table8[[#This Row],[orderId]],orders[],6,0)</f>
        <v>42128</v>
      </c>
      <c r="N2002">
        <f>Table8[[#This Row],[Shipped date]]-Table8[[#This Row],[order_date]]</f>
        <v>20</v>
      </c>
    </row>
    <row r="2003" spans="1:14" x14ac:dyDescent="0.35">
      <c r="A2003" s="3">
        <v>11023</v>
      </c>
      <c r="B2003" s="12">
        <v>7</v>
      </c>
      <c r="C2003" s="6">
        <v>30</v>
      </c>
      <c r="D2003" s="9">
        <v>4</v>
      </c>
      <c r="E2003" s="2" t="str">
        <f>_xlfn.XLOOKUP(B2003,products[productID],products[productName],"Not available",0)</f>
        <v>Uncle Bob's Organic Dried Pears</v>
      </c>
      <c r="F2003">
        <f>_xlfn.XLOOKUP(B2003,products[productID],products[categoryID],"Not found",0)</f>
        <v>7</v>
      </c>
      <c r="G2003" t="str">
        <f>_xlfn.XLOOKUP(F2003,categories[categoryID],categories[categoryName],"not found",0)</f>
        <v>Produce</v>
      </c>
      <c r="H2003" s="4">
        <f>Table8[[#This Row],[Unit_price]]*Table8[[#This Row],[Quantity_sold]]</f>
        <v>120</v>
      </c>
      <c r="I2003" t="str">
        <f>_xlfn.XLOOKUP(Table8[[#This Row],[orderId]],orders[orderID],orders[customerID],"not seen",0)</f>
        <v>BSBEV</v>
      </c>
      <c r="J2003">
        <f>_xlfn.XLOOKUP(Table8[[#This Row],[orderId]],orders[orderID],orders[employeeID],"not found",0)</f>
        <v>1</v>
      </c>
      <c r="K2003" t="str">
        <f>_xlfn.XLOOKUP(Table8[[#This Row],[Employee_id]],employees[employeeID],employees[employeeName],"Not found",0)</f>
        <v>Nancy Davolio</v>
      </c>
      <c r="L2003" s="1">
        <f>_xlfn.XLOOKUP(Table8[[#This Row],[orderId]],orders[orderID],orders[orderDate],"not found",0)</f>
        <v>42108</v>
      </c>
      <c r="M2003" s="1">
        <f>VLOOKUP(Table8[[#This Row],[orderId]],orders[],6,0)</f>
        <v>42118</v>
      </c>
      <c r="N2003">
        <f>Table8[[#This Row],[Shipped date]]-Table8[[#This Row],[order_date]]</f>
        <v>10</v>
      </c>
    </row>
    <row r="2004" spans="1:14" x14ac:dyDescent="0.35">
      <c r="A2004" s="2">
        <v>11023</v>
      </c>
      <c r="B2004" s="11">
        <v>43</v>
      </c>
      <c r="C2004" s="5">
        <v>46</v>
      </c>
      <c r="D2004" s="8">
        <v>30</v>
      </c>
      <c r="E2004" s="2" t="str">
        <f>_xlfn.XLOOKUP(B2004,products[productID],products[productName],"Not available",0)</f>
        <v>Ipoh Coffee</v>
      </c>
      <c r="F2004">
        <f>_xlfn.XLOOKUP(B2004,products[productID],products[categoryID],"Not found",0)</f>
        <v>1</v>
      </c>
      <c r="G2004" t="str">
        <f>_xlfn.XLOOKUP(F2004,categories[categoryID],categories[categoryName],"not found",0)</f>
        <v>Beverages</v>
      </c>
      <c r="H2004" s="4">
        <f>Table8[[#This Row],[Unit_price]]*Table8[[#This Row],[Quantity_sold]]</f>
        <v>1380</v>
      </c>
      <c r="I2004" t="str">
        <f>_xlfn.XLOOKUP(Table8[[#This Row],[orderId]],orders[orderID],orders[customerID],"not seen",0)</f>
        <v>BSBEV</v>
      </c>
      <c r="J2004">
        <f>_xlfn.XLOOKUP(Table8[[#This Row],[orderId]],orders[orderID],orders[employeeID],"not found",0)</f>
        <v>1</v>
      </c>
      <c r="K2004" t="str">
        <f>_xlfn.XLOOKUP(Table8[[#This Row],[Employee_id]],employees[employeeID],employees[employeeName],"Not found",0)</f>
        <v>Nancy Davolio</v>
      </c>
      <c r="L2004" s="1">
        <f>_xlfn.XLOOKUP(Table8[[#This Row],[orderId]],orders[orderID],orders[orderDate],"not found",0)</f>
        <v>42108</v>
      </c>
      <c r="M2004" s="1">
        <f>VLOOKUP(Table8[[#This Row],[orderId]],orders[],6,0)</f>
        <v>42118</v>
      </c>
      <c r="N2004">
        <f>Table8[[#This Row],[Shipped date]]-Table8[[#This Row],[order_date]]</f>
        <v>10</v>
      </c>
    </row>
    <row r="2005" spans="1:14" x14ac:dyDescent="0.35">
      <c r="A2005" s="3">
        <v>11024</v>
      </c>
      <c r="B2005" s="12">
        <v>26</v>
      </c>
      <c r="C2005" s="6">
        <v>31.23</v>
      </c>
      <c r="D2005" s="9">
        <v>12</v>
      </c>
      <c r="E2005" s="2" t="str">
        <f>_xlfn.XLOOKUP(B2005,products[productID],products[productName],"Not available",0)</f>
        <v>Gumbär Gummibärchen</v>
      </c>
      <c r="F2005">
        <f>_xlfn.XLOOKUP(B2005,products[productID],products[categoryID],"Not found",0)</f>
        <v>3</v>
      </c>
      <c r="G2005" t="str">
        <f>_xlfn.XLOOKUP(F2005,categories[categoryID],categories[categoryName],"not found",0)</f>
        <v>Confections</v>
      </c>
      <c r="H2005" s="4">
        <f>Table8[[#This Row],[Unit_price]]*Table8[[#This Row],[Quantity_sold]]</f>
        <v>374.76</v>
      </c>
      <c r="I2005" t="str">
        <f>_xlfn.XLOOKUP(Table8[[#This Row],[orderId]],orders[orderID],orders[customerID],"not seen",0)</f>
        <v>EASTC</v>
      </c>
      <c r="J2005">
        <f>_xlfn.XLOOKUP(Table8[[#This Row],[orderId]],orders[orderID],orders[employeeID],"not found",0)</f>
        <v>4</v>
      </c>
      <c r="K2005" t="str">
        <f>_xlfn.XLOOKUP(Table8[[#This Row],[Employee_id]],employees[employeeID],employees[employeeName],"Not found",0)</f>
        <v>Margaret Peacock</v>
      </c>
      <c r="L2005" s="1">
        <f>_xlfn.XLOOKUP(Table8[[#This Row],[orderId]],orders[orderID],orders[orderDate],"not found",0)</f>
        <v>42109</v>
      </c>
      <c r="M2005" s="1">
        <f>VLOOKUP(Table8[[#This Row],[orderId]],orders[],6,0)</f>
        <v>42114</v>
      </c>
      <c r="N2005">
        <f>Table8[[#This Row],[Shipped date]]-Table8[[#This Row],[order_date]]</f>
        <v>5</v>
      </c>
    </row>
    <row r="2006" spans="1:14" x14ac:dyDescent="0.35">
      <c r="A2006" s="2">
        <v>11024</v>
      </c>
      <c r="B2006" s="11">
        <v>33</v>
      </c>
      <c r="C2006" s="5">
        <v>2.5</v>
      </c>
      <c r="D2006" s="8">
        <v>30</v>
      </c>
      <c r="E2006" s="2" t="str">
        <f>_xlfn.XLOOKUP(B2006,products[productID],products[productName],"Not available",0)</f>
        <v>Geitost</v>
      </c>
      <c r="F2006">
        <f>_xlfn.XLOOKUP(B2006,products[productID],products[categoryID],"Not found",0)</f>
        <v>4</v>
      </c>
      <c r="G2006" t="str">
        <f>_xlfn.XLOOKUP(F2006,categories[categoryID],categories[categoryName],"not found",0)</f>
        <v>Dairy Products</v>
      </c>
      <c r="H2006" s="4">
        <f>Table8[[#This Row],[Unit_price]]*Table8[[#This Row],[Quantity_sold]]</f>
        <v>75</v>
      </c>
      <c r="I2006" t="str">
        <f>_xlfn.XLOOKUP(Table8[[#This Row],[orderId]],orders[orderID],orders[customerID],"not seen",0)</f>
        <v>EASTC</v>
      </c>
      <c r="J2006">
        <f>_xlfn.XLOOKUP(Table8[[#This Row],[orderId]],orders[orderID],orders[employeeID],"not found",0)</f>
        <v>4</v>
      </c>
      <c r="K2006" t="str">
        <f>_xlfn.XLOOKUP(Table8[[#This Row],[Employee_id]],employees[employeeID],employees[employeeName],"Not found",0)</f>
        <v>Margaret Peacock</v>
      </c>
      <c r="L2006" s="1">
        <f>_xlfn.XLOOKUP(Table8[[#This Row],[orderId]],orders[orderID],orders[orderDate],"not found",0)</f>
        <v>42109</v>
      </c>
      <c r="M2006" s="1">
        <f>VLOOKUP(Table8[[#This Row],[orderId]],orders[],6,0)</f>
        <v>42114</v>
      </c>
      <c r="N2006">
        <f>Table8[[#This Row],[Shipped date]]-Table8[[#This Row],[order_date]]</f>
        <v>5</v>
      </c>
    </row>
    <row r="2007" spans="1:14" x14ac:dyDescent="0.35">
      <c r="A2007" s="3">
        <v>11024</v>
      </c>
      <c r="B2007" s="12">
        <v>65</v>
      </c>
      <c r="C2007" s="6">
        <v>21.05</v>
      </c>
      <c r="D2007" s="9">
        <v>21</v>
      </c>
      <c r="E2007" s="2" t="str">
        <f>_xlfn.XLOOKUP(B2007,products[productID],products[productName],"Not available",0)</f>
        <v>Louisiana Fiery Hot Pepper Sauce</v>
      </c>
      <c r="F2007">
        <f>_xlfn.XLOOKUP(B2007,products[productID],products[categoryID],"Not found",0)</f>
        <v>2</v>
      </c>
      <c r="G2007" t="str">
        <f>_xlfn.XLOOKUP(F2007,categories[categoryID],categories[categoryName],"not found",0)</f>
        <v>Condiments</v>
      </c>
      <c r="H2007" s="4">
        <f>Table8[[#This Row],[Unit_price]]*Table8[[#This Row],[Quantity_sold]]</f>
        <v>442.05</v>
      </c>
      <c r="I2007" t="str">
        <f>_xlfn.XLOOKUP(Table8[[#This Row],[orderId]],orders[orderID],orders[customerID],"not seen",0)</f>
        <v>EASTC</v>
      </c>
      <c r="J2007">
        <f>_xlfn.XLOOKUP(Table8[[#This Row],[orderId]],orders[orderID],orders[employeeID],"not found",0)</f>
        <v>4</v>
      </c>
      <c r="K2007" t="str">
        <f>_xlfn.XLOOKUP(Table8[[#This Row],[Employee_id]],employees[employeeID],employees[employeeName],"Not found",0)</f>
        <v>Margaret Peacock</v>
      </c>
      <c r="L2007" s="1">
        <f>_xlfn.XLOOKUP(Table8[[#This Row],[orderId]],orders[orderID],orders[orderDate],"not found",0)</f>
        <v>42109</v>
      </c>
      <c r="M2007" s="1">
        <f>VLOOKUP(Table8[[#This Row],[orderId]],orders[],6,0)</f>
        <v>42114</v>
      </c>
      <c r="N2007">
        <f>Table8[[#This Row],[Shipped date]]-Table8[[#This Row],[order_date]]</f>
        <v>5</v>
      </c>
    </row>
    <row r="2008" spans="1:14" x14ac:dyDescent="0.35">
      <c r="A2008" s="2">
        <v>11024</v>
      </c>
      <c r="B2008" s="11">
        <v>71</v>
      </c>
      <c r="C2008" s="5">
        <v>21.5</v>
      </c>
      <c r="D2008" s="8">
        <v>50</v>
      </c>
      <c r="E2008" s="2" t="str">
        <f>_xlfn.XLOOKUP(B2008,products[productID],products[productName],"Not available",0)</f>
        <v>Flotemysost</v>
      </c>
      <c r="F2008">
        <f>_xlfn.XLOOKUP(B2008,products[productID],products[categoryID],"Not found",0)</f>
        <v>4</v>
      </c>
      <c r="G2008" t="str">
        <f>_xlfn.XLOOKUP(F2008,categories[categoryID],categories[categoryName],"not found",0)</f>
        <v>Dairy Products</v>
      </c>
      <c r="H2008" s="4">
        <f>Table8[[#This Row],[Unit_price]]*Table8[[#This Row],[Quantity_sold]]</f>
        <v>1075</v>
      </c>
      <c r="I2008" t="str">
        <f>_xlfn.XLOOKUP(Table8[[#This Row],[orderId]],orders[orderID],orders[customerID],"not seen",0)</f>
        <v>EASTC</v>
      </c>
      <c r="J2008">
        <f>_xlfn.XLOOKUP(Table8[[#This Row],[orderId]],orders[orderID],orders[employeeID],"not found",0)</f>
        <v>4</v>
      </c>
      <c r="K2008" t="str">
        <f>_xlfn.XLOOKUP(Table8[[#This Row],[Employee_id]],employees[employeeID],employees[employeeName],"Not found",0)</f>
        <v>Margaret Peacock</v>
      </c>
      <c r="L2008" s="1">
        <f>_xlfn.XLOOKUP(Table8[[#This Row],[orderId]],orders[orderID],orders[orderDate],"not found",0)</f>
        <v>42109</v>
      </c>
      <c r="M2008" s="1">
        <f>VLOOKUP(Table8[[#This Row],[orderId]],orders[],6,0)</f>
        <v>42114</v>
      </c>
      <c r="N2008">
        <f>Table8[[#This Row],[Shipped date]]-Table8[[#This Row],[order_date]]</f>
        <v>5</v>
      </c>
    </row>
    <row r="2009" spans="1:14" x14ac:dyDescent="0.35">
      <c r="A2009" s="3">
        <v>11025</v>
      </c>
      <c r="B2009" s="12">
        <v>1</v>
      </c>
      <c r="C2009" s="6">
        <v>18</v>
      </c>
      <c r="D2009" s="9">
        <v>10</v>
      </c>
      <c r="E2009" s="2" t="str">
        <f>_xlfn.XLOOKUP(B2009,products[productID],products[productName],"Not available",0)</f>
        <v>Chai</v>
      </c>
      <c r="F2009">
        <f>_xlfn.XLOOKUP(B2009,products[productID],products[categoryID],"Not found",0)</f>
        <v>1</v>
      </c>
      <c r="G2009" t="str">
        <f>_xlfn.XLOOKUP(F2009,categories[categoryID],categories[categoryName],"not found",0)</f>
        <v>Beverages</v>
      </c>
      <c r="H2009" s="4">
        <f>Table8[[#This Row],[Unit_price]]*Table8[[#This Row],[Quantity_sold]]</f>
        <v>180</v>
      </c>
      <c r="I2009" t="str">
        <f>_xlfn.XLOOKUP(Table8[[#This Row],[orderId]],orders[orderID],orders[customerID],"not seen",0)</f>
        <v>WARTH</v>
      </c>
      <c r="J2009">
        <f>_xlfn.XLOOKUP(Table8[[#This Row],[orderId]],orders[orderID],orders[employeeID],"not found",0)</f>
        <v>6</v>
      </c>
      <c r="K2009" t="str">
        <f>_xlfn.XLOOKUP(Table8[[#This Row],[Employee_id]],employees[employeeID],employees[employeeName],"Not found",0)</f>
        <v>Michael Suyama</v>
      </c>
      <c r="L2009" s="1">
        <f>_xlfn.XLOOKUP(Table8[[#This Row],[orderId]],orders[orderID],orders[orderDate],"not found",0)</f>
        <v>42109</v>
      </c>
      <c r="M2009" s="1">
        <f>VLOOKUP(Table8[[#This Row],[orderId]],orders[],6,0)</f>
        <v>42118</v>
      </c>
      <c r="N2009">
        <f>Table8[[#This Row],[Shipped date]]-Table8[[#This Row],[order_date]]</f>
        <v>9</v>
      </c>
    </row>
    <row r="2010" spans="1:14" x14ac:dyDescent="0.35">
      <c r="A2010" s="2">
        <v>11025</v>
      </c>
      <c r="B2010" s="11">
        <v>13</v>
      </c>
      <c r="C2010" s="5">
        <v>6</v>
      </c>
      <c r="D2010" s="8">
        <v>20</v>
      </c>
      <c r="E2010" s="2" t="str">
        <f>_xlfn.XLOOKUP(B2010,products[productID],products[productName],"Not available",0)</f>
        <v>Konbu</v>
      </c>
      <c r="F2010">
        <f>_xlfn.XLOOKUP(B2010,products[productID],products[categoryID],"Not found",0)</f>
        <v>8</v>
      </c>
      <c r="G2010" t="str">
        <f>_xlfn.XLOOKUP(F2010,categories[categoryID],categories[categoryName],"not found",0)</f>
        <v>Seafood</v>
      </c>
      <c r="H2010" s="4">
        <f>Table8[[#This Row],[Unit_price]]*Table8[[#This Row],[Quantity_sold]]</f>
        <v>120</v>
      </c>
      <c r="I2010" t="str">
        <f>_xlfn.XLOOKUP(Table8[[#This Row],[orderId]],orders[orderID],orders[customerID],"not seen",0)</f>
        <v>WARTH</v>
      </c>
      <c r="J2010">
        <f>_xlfn.XLOOKUP(Table8[[#This Row],[orderId]],orders[orderID],orders[employeeID],"not found",0)</f>
        <v>6</v>
      </c>
      <c r="K2010" t="str">
        <f>_xlfn.XLOOKUP(Table8[[#This Row],[Employee_id]],employees[employeeID],employees[employeeName],"Not found",0)</f>
        <v>Michael Suyama</v>
      </c>
      <c r="L2010" s="1">
        <f>_xlfn.XLOOKUP(Table8[[#This Row],[orderId]],orders[orderID],orders[orderDate],"not found",0)</f>
        <v>42109</v>
      </c>
      <c r="M2010" s="1">
        <f>VLOOKUP(Table8[[#This Row],[orderId]],orders[],6,0)</f>
        <v>42118</v>
      </c>
      <c r="N2010">
        <f>Table8[[#This Row],[Shipped date]]-Table8[[#This Row],[order_date]]</f>
        <v>9</v>
      </c>
    </row>
    <row r="2011" spans="1:14" x14ac:dyDescent="0.35">
      <c r="A2011" s="3">
        <v>11026</v>
      </c>
      <c r="B2011" s="12">
        <v>18</v>
      </c>
      <c r="C2011" s="6">
        <v>62.5</v>
      </c>
      <c r="D2011" s="9">
        <v>8</v>
      </c>
      <c r="E2011" s="2" t="str">
        <f>_xlfn.XLOOKUP(B2011,products[productID],products[productName],"Not available",0)</f>
        <v>Carnarvon Tigers</v>
      </c>
      <c r="F2011">
        <f>_xlfn.XLOOKUP(B2011,products[productID],products[categoryID],"Not found",0)</f>
        <v>8</v>
      </c>
      <c r="G2011" t="str">
        <f>_xlfn.XLOOKUP(F2011,categories[categoryID],categories[categoryName],"not found",0)</f>
        <v>Seafood</v>
      </c>
      <c r="H2011" s="4">
        <f>Table8[[#This Row],[Unit_price]]*Table8[[#This Row],[Quantity_sold]]</f>
        <v>500</v>
      </c>
      <c r="I2011" t="str">
        <f>_xlfn.XLOOKUP(Table8[[#This Row],[orderId]],orders[orderID],orders[customerID],"not seen",0)</f>
        <v>FRANS</v>
      </c>
      <c r="J2011">
        <f>_xlfn.XLOOKUP(Table8[[#This Row],[orderId]],orders[orderID],orders[employeeID],"not found",0)</f>
        <v>4</v>
      </c>
      <c r="K2011" t="str">
        <f>_xlfn.XLOOKUP(Table8[[#This Row],[Employee_id]],employees[employeeID],employees[employeeName],"Not found",0)</f>
        <v>Margaret Peacock</v>
      </c>
      <c r="L2011" s="1">
        <f>_xlfn.XLOOKUP(Table8[[#This Row],[orderId]],orders[orderID],orders[orderDate],"not found",0)</f>
        <v>42109</v>
      </c>
      <c r="M2011" s="1">
        <f>VLOOKUP(Table8[[#This Row],[orderId]],orders[],6,0)</f>
        <v>42122</v>
      </c>
      <c r="N2011">
        <f>Table8[[#This Row],[Shipped date]]-Table8[[#This Row],[order_date]]</f>
        <v>13</v>
      </c>
    </row>
    <row r="2012" spans="1:14" x14ac:dyDescent="0.35">
      <c r="A2012" s="2">
        <v>11026</v>
      </c>
      <c r="B2012" s="11">
        <v>51</v>
      </c>
      <c r="C2012" s="5">
        <v>53</v>
      </c>
      <c r="D2012" s="8">
        <v>10</v>
      </c>
      <c r="E2012" s="2" t="str">
        <f>_xlfn.XLOOKUP(B2012,products[productID],products[productName],"Not available",0)</f>
        <v>Manjimup Dried Apples</v>
      </c>
      <c r="F2012">
        <f>_xlfn.XLOOKUP(B2012,products[productID],products[categoryID],"Not found",0)</f>
        <v>7</v>
      </c>
      <c r="G2012" t="str">
        <f>_xlfn.XLOOKUP(F2012,categories[categoryID],categories[categoryName],"not found",0)</f>
        <v>Produce</v>
      </c>
      <c r="H2012" s="4">
        <f>Table8[[#This Row],[Unit_price]]*Table8[[#This Row],[Quantity_sold]]</f>
        <v>530</v>
      </c>
      <c r="I2012" t="str">
        <f>_xlfn.XLOOKUP(Table8[[#This Row],[orderId]],orders[orderID],orders[customerID],"not seen",0)</f>
        <v>FRANS</v>
      </c>
      <c r="J2012">
        <f>_xlfn.XLOOKUP(Table8[[#This Row],[orderId]],orders[orderID],orders[employeeID],"not found",0)</f>
        <v>4</v>
      </c>
      <c r="K2012" t="str">
        <f>_xlfn.XLOOKUP(Table8[[#This Row],[Employee_id]],employees[employeeID],employees[employeeName],"Not found",0)</f>
        <v>Margaret Peacock</v>
      </c>
      <c r="L2012" s="1">
        <f>_xlfn.XLOOKUP(Table8[[#This Row],[orderId]],orders[orderID],orders[orderDate],"not found",0)</f>
        <v>42109</v>
      </c>
      <c r="M2012" s="1">
        <f>VLOOKUP(Table8[[#This Row],[orderId]],orders[],6,0)</f>
        <v>42122</v>
      </c>
      <c r="N2012">
        <f>Table8[[#This Row],[Shipped date]]-Table8[[#This Row],[order_date]]</f>
        <v>13</v>
      </c>
    </row>
    <row r="2013" spans="1:14" x14ac:dyDescent="0.35">
      <c r="A2013" s="3">
        <v>11027</v>
      </c>
      <c r="B2013" s="12">
        <v>24</v>
      </c>
      <c r="C2013" s="6">
        <v>4.5</v>
      </c>
      <c r="D2013" s="9">
        <v>30</v>
      </c>
      <c r="E2013" s="2" t="str">
        <f>_xlfn.XLOOKUP(B2013,products[productID],products[productName],"Not available",0)</f>
        <v>Guarana Fantastica</v>
      </c>
      <c r="F2013">
        <f>_xlfn.XLOOKUP(B2013,products[productID],products[categoryID],"Not found",0)</f>
        <v>1</v>
      </c>
      <c r="G2013" t="str">
        <f>_xlfn.XLOOKUP(F2013,categories[categoryID],categories[categoryName],"not found",0)</f>
        <v>Beverages</v>
      </c>
      <c r="H2013" s="4">
        <f>Table8[[#This Row],[Unit_price]]*Table8[[#This Row],[Quantity_sold]]</f>
        <v>135</v>
      </c>
      <c r="I2013" t="str">
        <f>_xlfn.XLOOKUP(Table8[[#This Row],[orderId]],orders[orderID],orders[customerID],"not seen",0)</f>
        <v>BOTTM</v>
      </c>
      <c r="J2013">
        <f>_xlfn.XLOOKUP(Table8[[#This Row],[orderId]],orders[orderID],orders[employeeID],"not found",0)</f>
        <v>1</v>
      </c>
      <c r="K2013" t="str">
        <f>_xlfn.XLOOKUP(Table8[[#This Row],[Employee_id]],employees[employeeID],employees[employeeName],"Not found",0)</f>
        <v>Nancy Davolio</v>
      </c>
      <c r="L2013" s="1">
        <f>_xlfn.XLOOKUP(Table8[[#This Row],[orderId]],orders[orderID],orders[orderDate],"not found",0)</f>
        <v>42110</v>
      </c>
      <c r="M2013" s="1">
        <f>VLOOKUP(Table8[[#This Row],[orderId]],orders[],6,0)</f>
        <v>42114</v>
      </c>
      <c r="N2013">
        <f>Table8[[#This Row],[Shipped date]]-Table8[[#This Row],[order_date]]</f>
        <v>4</v>
      </c>
    </row>
    <row r="2014" spans="1:14" x14ac:dyDescent="0.35">
      <c r="A2014" s="2">
        <v>11027</v>
      </c>
      <c r="B2014" s="11">
        <v>62</v>
      </c>
      <c r="C2014" s="5">
        <v>49.3</v>
      </c>
      <c r="D2014" s="8">
        <v>21</v>
      </c>
      <c r="E2014" s="2" t="str">
        <f>_xlfn.XLOOKUP(B2014,products[productID],products[productName],"Not available",0)</f>
        <v>Tarte au sucre</v>
      </c>
      <c r="F2014">
        <f>_xlfn.XLOOKUP(B2014,products[productID],products[categoryID],"Not found",0)</f>
        <v>3</v>
      </c>
      <c r="G2014" t="str">
        <f>_xlfn.XLOOKUP(F2014,categories[categoryID],categories[categoryName],"not found",0)</f>
        <v>Confections</v>
      </c>
      <c r="H2014" s="4">
        <f>Table8[[#This Row],[Unit_price]]*Table8[[#This Row],[Quantity_sold]]</f>
        <v>1035.3</v>
      </c>
      <c r="I2014" t="str">
        <f>_xlfn.XLOOKUP(Table8[[#This Row],[orderId]],orders[orderID],orders[customerID],"not seen",0)</f>
        <v>BOTTM</v>
      </c>
      <c r="J2014">
        <f>_xlfn.XLOOKUP(Table8[[#This Row],[orderId]],orders[orderID],orders[employeeID],"not found",0)</f>
        <v>1</v>
      </c>
      <c r="K2014" t="str">
        <f>_xlfn.XLOOKUP(Table8[[#This Row],[Employee_id]],employees[employeeID],employees[employeeName],"Not found",0)</f>
        <v>Nancy Davolio</v>
      </c>
      <c r="L2014" s="1">
        <f>_xlfn.XLOOKUP(Table8[[#This Row],[orderId]],orders[orderID],orders[orderDate],"not found",0)</f>
        <v>42110</v>
      </c>
      <c r="M2014" s="1">
        <f>VLOOKUP(Table8[[#This Row],[orderId]],orders[],6,0)</f>
        <v>42114</v>
      </c>
      <c r="N2014">
        <f>Table8[[#This Row],[Shipped date]]-Table8[[#This Row],[order_date]]</f>
        <v>4</v>
      </c>
    </row>
    <row r="2015" spans="1:14" x14ac:dyDescent="0.35">
      <c r="A2015" s="3">
        <v>11028</v>
      </c>
      <c r="B2015" s="12">
        <v>55</v>
      </c>
      <c r="C2015" s="6">
        <v>24</v>
      </c>
      <c r="D2015" s="9">
        <v>35</v>
      </c>
      <c r="E2015" s="2" t="str">
        <f>_xlfn.XLOOKUP(B2015,products[productID],products[productName],"Not available",0)</f>
        <v>Pâté chinois</v>
      </c>
      <c r="F2015">
        <f>_xlfn.XLOOKUP(B2015,products[productID],products[categoryID],"Not found",0)</f>
        <v>6</v>
      </c>
      <c r="G2015" t="str">
        <f>_xlfn.XLOOKUP(F2015,categories[categoryID],categories[categoryName],"not found",0)</f>
        <v>Meat &amp; Poultry</v>
      </c>
      <c r="H2015" s="4">
        <f>Table8[[#This Row],[Unit_price]]*Table8[[#This Row],[Quantity_sold]]</f>
        <v>840</v>
      </c>
      <c r="I2015" t="str">
        <f>_xlfn.XLOOKUP(Table8[[#This Row],[orderId]],orders[orderID],orders[customerID],"not seen",0)</f>
        <v>KOENE</v>
      </c>
      <c r="J2015">
        <f>_xlfn.XLOOKUP(Table8[[#This Row],[orderId]],orders[orderID],orders[employeeID],"not found",0)</f>
        <v>2</v>
      </c>
      <c r="K2015" t="str">
        <f>_xlfn.XLOOKUP(Table8[[#This Row],[Employee_id]],employees[employeeID],employees[employeeName],"Not found",0)</f>
        <v>Andrew Fuller</v>
      </c>
      <c r="L2015" s="1">
        <f>_xlfn.XLOOKUP(Table8[[#This Row],[orderId]],orders[orderID],orders[orderDate],"not found",0)</f>
        <v>42110</v>
      </c>
      <c r="M2015" s="1">
        <f>VLOOKUP(Table8[[#This Row],[orderId]],orders[],6,0)</f>
        <v>42116</v>
      </c>
      <c r="N2015">
        <f>Table8[[#This Row],[Shipped date]]-Table8[[#This Row],[order_date]]</f>
        <v>6</v>
      </c>
    </row>
    <row r="2016" spans="1:14" x14ac:dyDescent="0.35">
      <c r="A2016" s="2">
        <v>11028</v>
      </c>
      <c r="B2016" s="11">
        <v>59</v>
      </c>
      <c r="C2016" s="5">
        <v>55</v>
      </c>
      <c r="D2016" s="8">
        <v>24</v>
      </c>
      <c r="E2016" s="2" t="str">
        <f>_xlfn.XLOOKUP(B2016,products[productID],products[productName],"Not available",0)</f>
        <v>Raclette Courdavault</v>
      </c>
      <c r="F2016">
        <f>_xlfn.XLOOKUP(B2016,products[productID],products[categoryID],"Not found",0)</f>
        <v>4</v>
      </c>
      <c r="G2016" t="str">
        <f>_xlfn.XLOOKUP(F2016,categories[categoryID],categories[categoryName],"not found",0)</f>
        <v>Dairy Products</v>
      </c>
      <c r="H2016" s="4">
        <f>Table8[[#This Row],[Unit_price]]*Table8[[#This Row],[Quantity_sold]]</f>
        <v>1320</v>
      </c>
      <c r="I2016" t="str">
        <f>_xlfn.XLOOKUP(Table8[[#This Row],[orderId]],orders[orderID],orders[customerID],"not seen",0)</f>
        <v>KOENE</v>
      </c>
      <c r="J2016">
        <f>_xlfn.XLOOKUP(Table8[[#This Row],[orderId]],orders[orderID],orders[employeeID],"not found",0)</f>
        <v>2</v>
      </c>
      <c r="K2016" t="str">
        <f>_xlfn.XLOOKUP(Table8[[#This Row],[Employee_id]],employees[employeeID],employees[employeeName],"Not found",0)</f>
        <v>Andrew Fuller</v>
      </c>
      <c r="L2016" s="1">
        <f>_xlfn.XLOOKUP(Table8[[#This Row],[orderId]],orders[orderID],orders[orderDate],"not found",0)</f>
        <v>42110</v>
      </c>
      <c r="M2016" s="1">
        <f>VLOOKUP(Table8[[#This Row],[orderId]],orders[],6,0)</f>
        <v>42116</v>
      </c>
      <c r="N2016">
        <f>Table8[[#This Row],[Shipped date]]-Table8[[#This Row],[order_date]]</f>
        <v>6</v>
      </c>
    </row>
    <row r="2017" spans="1:14" x14ac:dyDescent="0.35">
      <c r="A2017" s="3">
        <v>11029</v>
      </c>
      <c r="B2017" s="12">
        <v>56</v>
      </c>
      <c r="C2017" s="6">
        <v>38</v>
      </c>
      <c r="D2017" s="9">
        <v>20</v>
      </c>
      <c r="E2017" s="2" t="str">
        <f>_xlfn.XLOOKUP(B2017,products[productID],products[productName],"Not available",0)</f>
        <v>Gnocchi di nonna Alice</v>
      </c>
      <c r="F2017">
        <f>_xlfn.XLOOKUP(B2017,products[productID],products[categoryID],"Not found",0)</f>
        <v>5</v>
      </c>
      <c r="G2017" t="str">
        <f>_xlfn.XLOOKUP(F2017,categories[categoryID],categories[categoryName],"not found",0)</f>
        <v>Grains &amp; Cereals</v>
      </c>
      <c r="H2017" s="4">
        <f>Table8[[#This Row],[Unit_price]]*Table8[[#This Row],[Quantity_sold]]</f>
        <v>760</v>
      </c>
      <c r="I2017" t="str">
        <f>_xlfn.XLOOKUP(Table8[[#This Row],[orderId]],orders[orderID],orders[customerID],"not seen",0)</f>
        <v>CHOPS</v>
      </c>
      <c r="J2017">
        <f>_xlfn.XLOOKUP(Table8[[#This Row],[orderId]],orders[orderID],orders[employeeID],"not found",0)</f>
        <v>4</v>
      </c>
      <c r="K2017" t="str">
        <f>_xlfn.XLOOKUP(Table8[[#This Row],[Employee_id]],employees[employeeID],employees[employeeName],"Not found",0)</f>
        <v>Margaret Peacock</v>
      </c>
      <c r="L2017" s="1">
        <f>_xlfn.XLOOKUP(Table8[[#This Row],[orderId]],orders[orderID],orders[orderDate],"not found",0)</f>
        <v>42110</v>
      </c>
      <c r="M2017" s="1">
        <f>VLOOKUP(Table8[[#This Row],[orderId]],orders[],6,0)</f>
        <v>42121</v>
      </c>
      <c r="N2017">
        <f>Table8[[#This Row],[Shipped date]]-Table8[[#This Row],[order_date]]</f>
        <v>11</v>
      </c>
    </row>
    <row r="2018" spans="1:14" x14ac:dyDescent="0.35">
      <c r="A2018" s="2">
        <v>11029</v>
      </c>
      <c r="B2018" s="11">
        <v>63</v>
      </c>
      <c r="C2018" s="5">
        <v>43.9</v>
      </c>
      <c r="D2018" s="8">
        <v>12</v>
      </c>
      <c r="E2018" s="2" t="str">
        <f>_xlfn.XLOOKUP(B2018,products[productID],products[productName],"Not available",0)</f>
        <v>Vegie-spread</v>
      </c>
      <c r="F2018">
        <f>_xlfn.XLOOKUP(B2018,products[productID],products[categoryID],"Not found",0)</f>
        <v>2</v>
      </c>
      <c r="G2018" t="str">
        <f>_xlfn.XLOOKUP(F2018,categories[categoryID],categories[categoryName],"not found",0)</f>
        <v>Condiments</v>
      </c>
      <c r="H2018" s="4">
        <f>Table8[[#This Row],[Unit_price]]*Table8[[#This Row],[Quantity_sold]]</f>
        <v>526.79999999999995</v>
      </c>
      <c r="I2018" t="str">
        <f>_xlfn.XLOOKUP(Table8[[#This Row],[orderId]],orders[orderID],orders[customerID],"not seen",0)</f>
        <v>CHOPS</v>
      </c>
      <c r="J2018">
        <f>_xlfn.XLOOKUP(Table8[[#This Row],[orderId]],orders[orderID],orders[employeeID],"not found",0)</f>
        <v>4</v>
      </c>
      <c r="K2018" t="str">
        <f>_xlfn.XLOOKUP(Table8[[#This Row],[Employee_id]],employees[employeeID],employees[employeeName],"Not found",0)</f>
        <v>Margaret Peacock</v>
      </c>
      <c r="L2018" s="1">
        <f>_xlfn.XLOOKUP(Table8[[#This Row],[orderId]],orders[orderID],orders[orderDate],"not found",0)</f>
        <v>42110</v>
      </c>
      <c r="M2018" s="1">
        <f>VLOOKUP(Table8[[#This Row],[orderId]],orders[],6,0)</f>
        <v>42121</v>
      </c>
      <c r="N2018">
        <f>Table8[[#This Row],[Shipped date]]-Table8[[#This Row],[order_date]]</f>
        <v>11</v>
      </c>
    </row>
    <row r="2019" spans="1:14" x14ac:dyDescent="0.35">
      <c r="A2019" s="3">
        <v>11030</v>
      </c>
      <c r="B2019" s="12">
        <v>2</v>
      </c>
      <c r="C2019" s="6">
        <v>19</v>
      </c>
      <c r="D2019" s="9">
        <v>100</v>
      </c>
      <c r="E2019" s="2" t="str">
        <f>_xlfn.XLOOKUP(B2019,products[productID],products[productName],"Not available",0)</f>
        <v>Chang</v>
      </c>
      <c r="F2019">
        <f>_xlfn.XLOOKUP(B2019,products[productID],products[categoryID],"Not found",0)</f>
        <v>1</v>
      </c>
      <c r="G2019" t="str">
        <f>_xlfn.XLOOKUP(F2019,categories[categoryID],categories[categoryName],"not found",0)</f>
        <v>Beverages</v>
      </c>
      <c r="H2019" s="4">
        <f>Table8[[#This Row],[Unit_price]]*Table8[[#This Row],[Quantity_sold]]</f>
        <v>1900</v>
      </c>
      <c r="I2019" t="str">
        <f>_xlfn.XLOOKUP(Table8[[#This Row],[orderId]],orders[orderID],orders[customerID],"not seen",0)</f>
        <v>SAVEA</v>
      </c>
      <c r="J2019">
        <f>_xlfn.XLOOKUP(Table8[[#This Row],[orderId]],orders[orderID],orders[employeeID],"not found",0)</f>
        <v>7</v>
      </c>
      <c r="K2019" t="str">
        <f>_xlfn.XLOOKUP(Table8[[#This Row],[Employee_id]],employees[employeeID],employees[employeeName],"Not found",0)</f>
        <v>Robert King</v>
      </c>
      <c r="L2019" s="1">
        <f>_xlfn.XLOOKUP(Table8[[#This Row],[orderId]],orders[orderID],orders[orderDate],"not found",0)</f>
        <v>42111</v>
      </c>
      <c r="M2019" s="1">
        <f>VLOOKUP(Table8[[#This Row],[orderId]],orders[],6,0)</f>
        <v>42121</v>
      </c>
      <c r="N2019">
        <f>Table8[[#This Row],[Shipped date]]-Table8[[#This Row],[order_date]]</f>
        <v>10</v>
      </c>
    </row>
    <row r="2020" spans="1:14" x14ac:dyDescent="0.35">
      <c r="A2020" s="2">
        <v>11030</v>
      </c>
      <c r="B2020" s="11">
        <v>5</v>
      </c>
      <c r="C2020" s="5">
        <v>21.35</v>
      </c>
      <c r="D2020" s="8">
        <v>70</v>
      </c>
      <c r="E2020" s="2" t="str">
        <f>_xlfn.XLOOKUP(B2020,products[productID],products[productName],"Not available",0)</f>
        <v>Chef Anton's Gumbo Mix</v>
      </c>
      <c r="F2020">
        <f>_xlfn.XLOOKUP(B2020,products[productID],products[categoryID],"Not found",0)</f>
        <v>2</v>
      </c>
      <c r="G2020" t="str">
        <f>_xlfn.XLOOKUP(F2020,categories[categoryID],categories[categoryName],"not found",0)</f>
        <v>Condiments</v>
      </c>
      <c r="H2020" s="4">
        <f>Table8[[#This Row],[Unit_price]]*Table8[[#This Row],[Quantity_sold]]</f>
        <v>1494.5</v>
      </c>
      <c r="I2020" t="str">
        <f>_xlfn.XLOOKUP(Table8[[#This Row],[orderId]],orders[orderID],orders[customerID],"not seen",0)</f>
        <v>SAVEA</v>
      </c>
      <c r="J2020">
        <f>_xlfn.XLOOKUP(Table8[[#This Row],[orderId]],orders[orderID],orders[employeeID],"not found",0)</f>
        <v>7</v>
      </c>
      <c r="K2020" t="str">
        <f>_xlfn.XLOOKUP(Table8[[#This Row],[Employee_id]],employees[employeeID],employees[employeeName],"Not found",0)</f>
        <v>Robert King</v>
      </c>
      <c r="L2020" s="1">
        <f>_xlfn.XLOOKUP(Table8[[#This Row],[orderId]],orders[orderID],orders[orderDate],"not found",0)</f>
        <v>42111</v>
      </c>
      <c r="M2020" s="1">
        <f>VLOOKUP(Table8[[#This Row],[orderId]],orders[],6,0)</f>
        <v>42121</v>
      </c>
      <c r="N2020">
        <f>Table8[[#This Row],[Shipped date]]-Table8[[#This Row],[order_date]]</f>
        <v>10</v>
      </c>
    </row>
    <row r="2021" spans="1:14" x14ac:dyDescent="0.35">
      <c r="A2021" s="3">
        <v>11030</v>
      </c>
      <c r="B2021" s="12">
        <v>29</v>
      </c>
      <c r="C2021" s="6">
        <v>123.79</v>
      </c>
      <c r="D2021" s="9">
        <v>60</v>
      </c>
      <c r="E2021" s="2" t="str">
        <f>_xlfn.XLOOKUP(B2021,products[productID],products[productName],"Not available",0)</f>
        <v>Thüringer Rostbratwurst</v>
      </c>
      <c r="F2021">
        <f>_xlfn.XLOOKUP(B2021,products[productID],products[categoryID],"Not found",0)</f>
        <v>6</v>
      </c>
      <c r="G2021" t="str">
        <f>_xlfn.XLOOKUP(F2021,categories[categoryID],categories[categoryName],"not found",0)</f>
        <v>Meat &amp; Poultry</v>
      </c>
      <c r="H2021" s="4">
        <f>Table8[[#This Row],[Unit_price]]*Table8[[#This Row],[Quantity_sold]]</f>
        <v>7427.4000000000005</v>
      </c>
      <c r="I2021" t="str">
        <f>_xlfn.XLOOKUP(Table8[[#This Row],[orderId]],orders[orderID],orders[customerID],"not seen",0)</f>
        <v>SAVEA</v>
      </c>
      <c r="J2021">
        <f>_xlfn.XLOOKUP(Table8[[#This Row],[orderId]],orders[orderID],orders[employeeID],"not found",0)</f>
        <v>7</v>
      </c>
      <c r="K2021" t="str">
        <f>_xlfn.XLOOKUP(Table8[[#This Row],[Employee_id]],employees[employeeID],employees[employeeName],"Not found",0)</f>
        <v>Robert King</v>
      </c>
      <c r="L2021" s="1">
        <f>_xlfn.XLOOKUP(Table8[[#This Row],[orderId]],orders[orderID],orders[orderDate],"not found",0)</f>
        <v>42111</v>
      </c>
      <c r="M2021" s="1">
        <f>VLOOKUP(Table8[[#This Row],[orderId]],orders[],6,0)</f>
        <v>42121</v>
      </c>
      <c r="N2021">
        <f>Table8[[#This Row],[Shipped date]]-Table8[[#This Row],[order_date]]</f>
        <v>10</v>
      </c>
    </row>
    <row r="2022" spans="1:14" x14ac:dyDescent="0.35">
      <c r="A2022" s="2">
        <v>11030</v>
      </c>
      <c r="B2022" s="11">
        <v>59</v>
      </c>
      <c r="C2022" s="5">
        <v>55</v>
      </c>
      <c r="D2022" s="8">
        <v>100</v>
      </c>
      <c r="E2022" s="2" t="str">
        <f>_xlfn.XLOOKUP(B2022,products[productID],products[productName],"Not available",0)</f>
        <v>Raclette Courdavault</v>
      </c>
      <c r="F2022">
        <f>_xlfn.XLOOKUP(B2022,products[productID],products[categoryID],"Not found",0)</f>
        <v>4</v>
      </c>
      <c r="G2022" t="str">
        <f>_xlfn.XLOOKUP(F2022,categories[categoryID],categories[categoryName],"not found",0)</f>
        <v>Dairy Products</v>
      </c>
      <c r="H2022" s="4">
        <f>Table8[[#This Row],[Unit_price]]*Table8[[#This Row],[Quantity_sold]]</f>
        <v>5500</v>
      </c>
      <c r="I2022" t="str">
        <f>_xlfn.XLOOKUP(Table8[[#This Row],[orderId]],orders[orderID],orders[customerID],"not seen",0)</f>
        <v>SAVEA</v>
      </c>
      <c r="J2022">
        <f>_xlfn.XLOOKUP(Table8[[#This Row],[orderId]],orders[orderID],orders[employeeID],"not found",0)</f>
        <v>7</v>
      </c>
      <c r="K2022" t="str">
        <f>_xlfn.XLOOKUP(Table8[[#This Row],[Employee_id]],employees[employeeID],employees[employeeName],"Not found",0)</f>
        <v>Robert King</v>
      </c>
      <c r="L2022" s="1">
        <f>_xlfn.XLOOKUP(Table8[[#This Row],[orderId]],orders[orderID],orders[orderDate],"not found",0)</f>
        <v>42111</v>
      </c>
      <c r="M2022" s="1">
        <f>VLOOKUP(Table8[[#This Row],[orderId]],orders[],6,0)</f>
        <v>42121</v>
      </c>
      <c r="N2022">
        <f>Table8[[#This Row],[Shipped date]]-Table8[[#This Row],[order_date]]</f>
        <v>10</v>
      </c>
    </row>
    <row r="2023" spans="1:14" x14ac:dyDescent="0.35">
      <c r="A2023" s="3">
        <v>11031</v>
      </c>
      <c r="B2023" s="12">
        <v>1</v>
      </c>
      <c r="C2023" s="6">
        <v>18</v>
      </c>
      <c r="D2023" s="9">
        <v>45</v>
      </c>
      <c r="E2023" s="2" t="str">
        <f>_xlfn.XLOOKUP(B2023,products[productID],products[productName],"Not available",0)</f>
        <v>Chai</v>
      </c>
      <c r="F2023">
        <f>_xlfn.XLOOKUP(B2023,products[productID],products[categoryID],"Not found",0)</f>
        <v>1</v>
      </c>
      <c r="G2023" t="str">
        <f>_xlfn.XLOOKUP(F2023,categories[categoryID],categories[categoryName],"not found",0)</f>
        <v>Beverages</v>
      </c>
      <c r="H2023" s="4">
        <f>Table8[[#This Row],[Unit_price]]*Table8[[#This Row],[Quantity_sold]]</f>
        <v>810</v>
      </c>
      <c r="I2023" t="str">
        <f>_xlfn.XLOOKUP(Table8[[#This Row],[orderId]],orders[orderID],orders[customerID],"not seen",0)</f>
        <v>SAVEA</v>
      </c>
      <c r="J2023">
        <f>_xlfn.XLOOKUP(Table8[[#This Row],[orderId]],orders[orderID],orders[employeeID],"not found",0)</f>
        <v>6</v>
      </c>
      <c r="K2023" t="str">
        <f>_xlfn.XLOOKUP(Table8[[#This Row],[Employee_id]],employees[employeeID],employees[employeeName],"Not found",0)</f>
        <v>Michael Suyama</v>
      </c>
      <c r="L2023" s="1">
        <f>_xlfn.XLOOKUP(Table8[[#This Row],[orderId]],orders[orderID],orders[orderDate],"not found",0)</f>
        <v>42111</v>
      </c>
      <c r="M2023" s="1">
        <f>VLOOKUP(Table8[[#This Row],[orderId]],orders[],6,0)</f>
        <v>42118</v>
      </c>
      <c r="N2023">
        <f>Table8[[#This Row],[Shipped date]]-Table8[[#This Row],[order_date]]</f>
        <v>7</v>
      </c>
    </row>
    <row r="2024" spans="1:14" x14ac:dyDescent="0.35">
      <c r="A2024" s="2">
        <v>11031</v>
      </c>
      <c r="B2024" s="11">
        <v>13</v>
      </c>
      <c r="C2024" s="5">
        <v>6</v>
      </c>
      <c r="D2024" s="8">
        <v>80</v>
      </c>
      <c r="E2024" s="2" t="str">
        <f>_xlfn.XLOOKUP(B2024,products[productID],products[productName],"Not available",0)</f>
        <v>Konbu</v>
      </c>
      <c r="F2024">
        <f>_xlfn.XLOOKUP(B2024,products[productID],products[categoryID],"Not found",0)</f>
        <v>8</v>
      </c>
      <c r="G2024" t="str">
        <f>_xlfn.XLOOKUP(F2024,categories[categoryID],categories[categoryName],"not found",0)</f>
        <v>Seafood</v>
      </c>
      <c r="H2024" s="4">
        <f>Table8[[#This Row],[Unit_price]]*Table8[[#This Row],[Quantity_sold]]</f>
        <v>480</v>
      </c>
      <c r="I2024" t="str">
        <f>_xlfn.XLOOKUP(Table8[[#This Row],[orderId]],orders[orderID],orders[customerID],"not seen",0)</f>
        <v>SAVEA</v>
      </c>
      <c r="J2024">
        <f>_xlfn.XLOOKUP(Table8[[#This Row],[orderId]],orders[orderID],orders[employeeID],"not found",0)</f>
        <v>6</v>
      </c>
      <c r="K2024" t="str">
        <f>_xlfn.XLOOKUP(Table8[[#This Row],[Employee_id]],employees[employeeID],employees[employeeName],"Not found",0)</f>
        <v>Michael Suyama</v>
      </c>
      <c r="L2024" s="1">
        <f>_xlfn.XLOOKUP(Table8[[#This Row],[orderId]],orders[orderID],orders[orderDate],"not found",0)</f>
        <v>42111</v>
      </c>
      <c r="M2024" s="1">
        <f>VLOOKUP(Table8[[#This Row],[orderId]],orders[],6,0)</f>
        <v>42118</v>
      </c>
      <c r="N2024">
        <f>Table8[[#This Row],[Shipped date]]-Table8[[#This Row],[order_date]]</f>
        <v>7</v>
      </c>
    </row>
    <row r="2025" spans="1:14" x14ac:dyDescent="0.35">
      <c r="A2025" s="3">
        <v>11031</v>
      </c>
      <c r="B2025" s="12">
        <v>24</v>
      </c>
      <c r="C2025" s="6">
        <v>4.5</v>
      </c>
      <c r="D2025" s="9">
        <v>21</v>
      </c>
      <c r="E2025" s="2" t="str">
        <f>_xlfn.XLOOKUP(B2025,products[productID],products[productName],"Not available",0)</f>
        <v>Guarana Fantastica</v>
      </c>
      <c r="F2025">
        <f>_xlfn.XLOOKUP(B2025,products[productID],products[categoryID],"Not found",0)</f>
        <v>1</v>
      </c>
      <c r="G2025" t="str">
        <f>_xlfn.XLOOKUP(F2025,categories[categoryID],categories[categoryName],"not found",0)</f>
        <v>Beverages</v>
      </c>
      <c r="H2025" s="4">
        <f>Table8[[#This Row],[Unit_price]]*Table8[[#This Row],[Quantity_sold]]</f>
        <v>94.5</v>
      </c>
      <c r="I2025" t="str">
        <f>_xlfn.XLOOKUP(Table8[[#This Row],[orderId]],orders[orderID],orders[customerID],"not seen",0)</f>
        <v>SAVEA</v>
      </c>
      <c r="J2025">
        <f>_xlfn.XLOOKUP(Table8[[#This Row],[orderId]],orders[orderID],orders[employeeID],"not found",0)</f>
        <v>6</v>
      </c>
      <c r="K2025" t="str">
        <f>_xlfn.XLOOKUP(Table8[[#This Row],[Employee_id]],employees[employeeID],employees[employeeName],"Not found",0)</f>
        <v>Michael Suyama</v>
      </c>
      <c r="L2025" s="1">
        <f>_xlfn.XLOOKUP(Table8[[#This Row],[orderId]],orders[orderID],orders[orderDate],"not found",0)</f>
        <v>42111</v>
      </c>
      <c r="M2025" s="1">
        <f>VLOOKUP(Table8[[#This Row],[orderId]],orders[],6,0)</f>
        <v>42118</v>
      </c>
      <c r="N2025">
        <f>Table8[[#This Row],[Shipped date]]-Table8[[#This Row],[order_date]]</f>
        <v>7</v>
      </c>
    </row>
    <row r="2026" spans="1:14" x14ac:dyDescent="0.35">
      <c r="A2026" s="2">
        <v>11031</v>
      </c>
      <c r="B2026" s="11">
        <v>64</v>
      </c>
      <c r="C2026" s="5">
        <v>33.25</v>
      </c>
      <c r="D2026" s="8">
        <v>20</v>
      </c>
      <c r="E2026" s="2" t="str">
        <f>_xlfn.XLOOKUP(B2026,products[productID],products[productName],"Not available",0)</f>
        <v>Wimmers gute Semmelknödel</v>
      </c>
      <c r="F2026">
        <f>_xlfn.XLOOKUP(B2026,products[productID],products[categoryID],"Not found",0)</f>
        <v>5</v>
      </c>
      <c r="G2026" t="str">
        <f>_xlfn.XLOOKUP(F2026,categories[categoryID],categories[categoryName],"not found",0)</f>
        <v>Grains &amp; Cereals</v>
      </c>
      <c r="H2026" s="4">
        <f>Table8[[#This Row],[Unit_price]]*Table8[[#This Row],[Quantity_sold]]</f>
        <v>665</v>
      </c>
      <c r="I2026" t="str">
        <f>_xlfn.XLOOKUP(Table8[[#This Row],[orderId]],orders[orderID],orders[customerID],"not seen",0)</f>
        <v>SAVEA</v>
      </c>
      <c r="J2026">
        <f>_xlfn.XLOOKUP(Table8[[#This Row],[orderId]],orders[orderID],orders[employeeID],"not found",0)</f>
        <v>6</v>
      </c>
      <c r="K2026" t="str">
        <f>_xlfn.XLOOKUP(Table8[[#This Row],[Employee_id]],employees[employeeID],employees[employeeName],"Not found",0)</f>
        <v>Michael Suyama</v>
      </c>
      <c r="L2026" s="1">
        <f>_xlfn.XLOOKUP(Table8[[#This Row],[orderId]],orders[orderID],orders[orderDate],"not found",0)</f>
        <v>42111</v>
      </c>
      <c r="M2026" s="1">
        <f>VLOOKUP(Table8[[#This Row],[orderId]],orders[],6,0)</f>
        <v>42118</v>
      </c>
      <c r="N2026">
        <f>Table8[[#This Row],[Shipped date]]-Table8[[#This Row],[order_date]]</f>
        <v>7</v>
      </c>
    </row>
    <row r="2027" spans="1:14" x14ac:dyDescent="0.35">
      <c r="A2027" s="3">
        <v>11031</v>
      </c>
      <c r="B2027" s="12">
        <v>71</v>
      </c>
      <c r="C2027" s="6">
        <v>21.5</v>
      </c>
      <c r="D2027" s="9">
        <v>16</v>
      </c>
      <c r="E2027" s="2" t="str">
        <f>_xlfn.XLOOKUP(B2027,products[productID],products[productName],"Not available",0)</f>
        <v>Flotemysost</v>
      </c>
      <c r="F2027">
        <f>_xlfn.XLOOKUP(B2027,products[productID],products[categoryID],"Not found",0)</f>
        <v>4</v>
      </c>
      <c r="G2027" t="str">
        <f>_xlfn.XLOOKUP(F2027,categories[categoryID],categories[categoryName],"not found",0)</f>
        <v>Dairy Products</v>
      </c>
      <c r="H2027" s="4">
        <f>Table8[[#This Row],[Unit_price]]*Table8[[#This Row],[Quantity_sold]]</f>
        <v>344</v>
      </c>
      <c r="I2027" t="str">
        <f>_xlfn.XLOOKUP(Table8[[#This Row],[orderId]],orders[orderID],orders[customerID],"not seen",0)</f>
        <v>SAVEA</v>
      </c>
      <c r="J2027">
        <f>_xlfn.XLOOKUP(Table8[[#This Row],[orderId]],orders[orderID],orders[employeeID],"not found",0)</f>
        <v>6</v>
      </c>
      <c r="K2027" t="str">
        <f>_xlfn.XLOOKUP(Table8[[#This Row],[Employee_id]],employees[employeeID],employees[employeeName],"Not found",0)</f>
        <v>Michael Suyama</v>
      </c>
      <c r="L2027" s="1">
        <f>_xlfn.XLOOKUP(Table8[[#This Row],[orderId]],orders[orderID],orders[orderDate],"not found",0)</f>
        <v>42111</v>
      </c>
      <c r="M2027" s="1">
        <f>VLOOKUP(Table8[[#This Row],[orderId]],orders[],6,0)</f>
        <v>42118</v>
      </c>
      <c r="N2027">
        <f>Table8[[#This Row],[Shipped date]]-Table8[[#This Row],[order_date]]</f>
        <v>7</v>
      </c>
    </row>
    <row r="2028" spans="1:14" x14ac:dyDescent="0.35">
      <c r="A2028" s="2">
        <v>11032</v>
      </c>
      <c r="B2028" s="11">
        <v>36</v>
      </c>
      <c r="C2028" s="5">
        <v>19</v>
      </c>
      <c r="D2028" s="8">
        <v>35</v>
      </c>
      <c r="E2028" s="2" t="str">
        <f>_xlfn.XLOOKUP(B2028,products[productID],products[productName],"Not available",0)</f>
        <v>Inlagd Sill</v>
      </c>
      <c r="F2028">
        <f>_xlfn.XLOOKUP(B2028,products[productID],products[categoryID],"Not found",0)</f>
        <v>8</v>
      </c>
      <c r="G2028" t="str">
        <f>_xlfn.XLOOKUP(F2028,categories[categoryID],categories[categoryName],"not found",0)</f>
        <v>Seafood</v>
      </c>
      <c r="H2028" s="4">
        <f>Table8[[#This Row],[Unit_price]]*Table8[[#This Row],[Quantity_sold]]</f>
        <v>665</v>
      </c>
      <c r="I2028" t="str">
        <f>_xlfn.XLOOKUP(Table8[[#This Row],[orderId]],orders[orderID],orders[customerID],"not seen",0)</f>
        <v>WHITC</v>
      </c>
      <c r="J2028">
        <f>_xlfn.XLOOKUP(Table8[[#This Row],[orderId]],orders[orderID],orders[employeeID],"not found",0)</f>
        <v>2</v>
      </c>
      <c r="K2028" t="str">
        <f>_xlfn.XLOOKUP(Table8[[#This Row],[Employee_id]],employees[employeeID],employees[employeeName],"Not found",0)</f>
        <v>Andrew Fuller</v>
      </c>
      <c r="L2028" s="1">
        <f>_xlfn.XLOOKUP(Table8[[#This Row],[orderId]],orders[orderID],orders[orderDate],"not found",0)</f>
        <v>42111</v>
      </c>
      <c r="M2028" s="1">
        <f>VLOOKUP(Table8[[#This Row],[orderId]],orders[],6,0)</f>
        <v>42117</v>
      </c>
      <c r="N2028">
        <f>Table8[[#This Row],[Shipped date]]-Table8[[#This Row],[order_date]]</f>
        <v>6</v>
      </c>
    </row>
    <row r="2029" spans="1:14" x14ac:dyDescent="0.35">
      <c r="A2029" s="3">
        <v>11032</v>
      </c>
      <c r="B2029" s="12">
        <v>38</v>
      </c>
      <c r="C2029" s="6">
        <v>263.5</v>
      </c>
      <c r="D2029" s="9">
        <v>25</v>
      </c>
      <c r="E2029" s="2" t="str">
        <f>_xlfn.XLOOKUP(B2029,products[productID],products[productName],"Not available",0)</f>
        <v>Côte de Blaye</v>
      </c>
      <c r="F2029">
        <f>_xlfn.XLOOKUP(B2029,products[productID],products[categoryID],"Not found",0)</f>
        <v>1</v>
      </c>
      <c r="G2029" t="str">
        <f>_xlfn.XLOOKUP(F2029,categories[categoryID],categories[categoryName],"not found",0)</f>
        <v>Beverages</v>
      </c>
      <c r="H2029" s="4">
        <f>Table8[[#This Row],[Unit_price]]*Table8[[#This Row],[Quantity_sold]]</f>
        <v>6587.5</v>
      </c>
      <c r="I2029" t="str">
        <f>_xlfn.XLOOKUP(Table8[[#This Row],[orderId]],orders[orderID],orders[customerID],"not seen",0)</f>
        <v>WHITC</v>
      </c>
      <c r="J2029">
        <f>_xlfn.XLOOKUP(Table8[[#This Row],[orderId]],orders[orderID],orders[employeeID],"not found",0)</f>
        <v>2</v>
      </c>
      <c r="K2029" t="str">
        <f>_xlfn.XLOOKUP(Table8[[#This Row],[Employee_id]],employees[employeeID],employees[employeeName],"Not found",0)</f>
        <v>Andrew Fuller</v>
      </c>
      <c r="L2029" s="1">
        <f>_xlfn.XLOOKUP(Table8[[#This Row],[orderId]],orders[orderID],orders[orderDate],"not found",0)</f>
        <v>42111</v>
      </c>
      <c r="M2029" s="1">
        <f>VLOOKUP(Table8[[#This Row],[orderId]],orders[],6,0)</f>
        <v>42117</v>
      </c>
      <c r="N2029">
        <f>Table8[[#This Row],[Shipped date]]-Table8[[#This Row],[order_date]]</f>
        <v>6</v>
      </c>
    </row>
    <row r="2030" spans="1:14" x14ac:dyDescent="0.35">
      <c r="A2030" s="2">
        <v>11032</v>
      </c>
      <c r="B2030" s="11">
        <v>59</v>
      </c>
      <c r="C2030" s="5">
        <v>55</v>
      </c>
      <c r="D2030" s="8">
        <v>30</v>
      </c>
      <c r="E2030" s="2" t="str">
        <f>_xlfn.XLOOKUP(B2030,products[productID],products[productName],"Not available",0)</f>
        <v>Raclette Courdavault</v>
      </c>
      <c r="F2030">
        <f>_xlfn.XLOOKUP(B2030,products[productID],products[categoryID],"Not found",0)</f>
        <v>4</v>
      </c>
      <c r="G2030" t="str">
        <f>_xlfn.XLOOKUP(F2030,categories[categoryID],categories[categoryName],"not found",0)</f>
        <v>Dairy Products</v>
      </c>
      <c r="H2030" s="4">
        <f>Table8[[#This Row],[Unit_price]]*Table8[[#This Row],[Quantity_sold]]</f>
        <v>1650</v>
      </c>
      <c r="I2030" t="str">
        <f>_xlfn.XLOOKUP(Table8[[#This Row],[orderId]],orders[orderID],orders[customerID],"not seen",0)</f>
        <v>WHITC</v>
      </c>
      <c r="J2030">
        <f>_xlfn.XLOOKUP(Table8[[#This Row],[orderId]],orders[orderID],orders[employeeID],"not found",0)</f>
        <v>2</v>
      </c>
      <c r="K2030" t="str">
        <f>_xlfn.XLOOKUP(Table8[[#This Row],[Employee_id]],employees[employeeID],employees[employeeName],"Not found",0)</f>
        <v>Andrew Fuller</v>
      </c>
      <c r="L2030" s="1">
        <f>_xlfn.XLOOKUP(Table8[[#This Row],[orderId]],orders[orderID],orders[orderDate],"not found",0)</f>
        <v>42111</v>
      </c>
      <c r="M2030" s="1">
        <f>VLOOKUP(Table8[[#This Row],[orderId]],orders[],6,0)</f>
        <v>42117</v>
      </c>
      <c r="N2030">
        <f>Table8[[#This Row],[Shipped date]]-Table8[[#This Row],[order_date]]</f>
        <v>6</v>
      </c>
    </row>
    <row r="2031" spans="1:14" x14ac:dyDescent="0.35">
      <c r="A2031" s="3">
        <v>11033</v>
      </c>
      <c r="B2031" s="12">
        <v>53</v>
      </c>
      <c r="C2031" s="6">
        <v>32.799999999999997</v>
      </c>
      <c r="D2031" s="9">
        <v>70</v>
      </c>
      <c r="E2031" s="2" t="str">
        <f>_xlfn.XLOOKUP(B2031,products[productID],products[productName],"Not available",0)</f>
        <v>Perth Pasties</v>
      </c>
      <c r="F2031">
        <f>_xlfn.XLOOKUP(B2031,products[productID],products[categoryID],"Not found",0)</f>
        <v>6</v>
      </c>
      <c r="G2031" t="str">
        <f>_xlfn.XLOOKUP(F2031,categories[categoryID],categories[categoryName],"not found",0)</f>
        <v>Meat &amp; Poultry</v>
      </c>
      <c r="H2031" s="4">
        <f>Table8[[#This Row],[Unit_price]]*Table8[[#This Row],[Quantity_sold]]</f>
        <v>2296</v>
      </c>
      <c r="I2031" t="str">
        <f>_xlfn.XLOOKUP(Table8[[#This Row],[orderId]],orders[orderID],orders[customerID],"not seen",0)</f>
        <v>RICSU</v>
      </c>
      <c r="J2031">
        <f>_xlfn.XLOOKUP(Table8[[#This Row],[orderId]],orders[orderID],orders[employeeID],"not found",0)</f>
        <v>7</v>
      </c>
      <c r="K2031" t="str">
        <f>_xlfn.XLOOKUP(Table8[[#This Row],[Employee_id]],employees[employeeID],employees[employeeName],"Not found",0)</f>
        <v>Robert King</v>
      </c>
      <c r="L2031" s="1">
        <f>_xlfn.XLOOKUP(Table8[[#This Row],[orderId]],orders[orderID],orders[orderDate],"not found",0)</f>
        <v>42111</v>
      </c>
      <c r="M2031" s="1">
        <f>VLOOKUP(Table8[[#This Row],[orderId]],orders[],6,0)</f>
        <v>42117</v>
      </c>
      <c r="N2031">
        <f>Table8[[#This Row],[Shipped date]]-Table8[[#This Row],[order_date]]</f>
        <v>6</v>
      </c>
    </row>
    <row r="2032" spans="1:14" x14ac:dyDescent="0.35">
      <c r="A2032" s="2">
        <v>11033</v>
      </c>
      <c r="B2032" s="11">
        <v>69</v>
      </c>
      <c r="C2032" s="5">
        <v>36</v>
      </c>
      <c r="D2032" s="8">
        <v>36</v>
      </c>
      <c r="E2032" s="2" t="str">
        <f>_xlfn.XLOOKUP(B2032,products[productID],products[productName],"Not available",0)</f>
        <v>Gudbrandsdalsost</v>
      </c>
      <c r="F2032">
        <f>_xlfn.XLOOKUP(B2032,products[productID],products[categoryID],"Not found",0)</f>
        <v>4</v>
      </c>
      <c r="G2032" t="str">
        <f>_xlfn.XLOOKUP(F2032,categories[categoryID],categories[categoryName],"not found",0)</f>
        <v>Dairy Products</v>
      </c>
      <c r="H2032" s="4">
        <f>Table8[[#This Row],[Unit_price]]*Table8[[#This Row],[Quantity_sold]]</f>
        <v>1296</v>
      </c>
      <c r="I2032" t="str">
        <f>_xlfn.XLOOKUP(Table8[[#This Row],[orderId]],orders[orderID],orders[customerID],"not seen",0)</f>
        <v>RICSU</v>
      </c>
      <c r="J2032">
        <f>_xlfn.XLOOKUP(Table8[[#This Row],[orderId]],orders[orderID],orders[employeeID],"not found",0)</f>
        <v>7</v>
      </c>
      <c r="K2032" t="str">
        <f>_xlfn.XLOOKUP(Table8[[#This Row],[Employee_id]],employees[employeeID],employees[employeeName],"Not found",0)</f>
        <v>Robert King</v>
      </c>
      <c r="L2032" s="1">
        <f>_xlfn.XLOOKUP(Table8[[#This Row],[orderId]],orders[orderID],orders[orderDate],"not found",0)</f>
        <v>42111</v>
      </c>
      <c r="M2032" s="1">
        <f>VLOOKUP(Table8[[#This Row],[orderId]],orders[],6,0)</f>
        <v>42117</v>
      </c>
      <c r="N2032">
        <f>Table8[[#This Row],[Shipped date]]-Table8[[#This Row],[order_date]]</f>
        <v>6</v>
      </c>
    </row>
    <row r="2033" spans="1:14" x14ac:dyDescent="0.35">
      <c r="A2033" s="3">
        <v>11034</v>
      </c>
      <c r="B2033" s="12">
        <v>21</v>
      </c>
      <c r="C2033" s="6">
        <v>10</v>
      </c>
      <c r="D2033" s="9">
        <v>15</v>
      </c>
      <c r="E2033" s="2" t="str">
        <f>_xlfn.XLOOKUP(B2033,products[productID],products[productName],"Not available",0)</f>
        <v>Sir Rodney's Scones</v>
      </c>
      <c r="F2033">
        <f>_xlfn.XLOOKUP(B2033,products[productID],products[categoryID],"Not found",0)</f>
        <v>3</v>
      </c>
      <c r="G2033" t="str">
        <f>_xlfn.XLOOKUP(F2033,categories[categoryID],categories[categoryName],"not found",0)</f>
        <v>Confections</v>
      </c>
      <c r="H2033" s="4">
        <f>Table8[[#This Row],[Unit_price]]*Table8[[#This Row],[Quantity_sold]]</f>
        <v>150</v>
      </c>
      <c r="I2033" t="str">
        <f>_xlfn.XLOOKUP(Table8[[#This Row],[orderId]],orders[orderID],orders[customerID],"not seen",0)</f>
        <v>OLDWO</v>
      </c>
      <c r="J2033">
        <f>_xlfn.XLOOKUP(Table8[[#This Row],[orderId]],orders[orderID],orders[employeeID],"not found",0)</f>
        <v>8</v>
      </c>
      <c r="K2033" t="str">
        <f>_xlfn.XLOOKUP(Table8[[#This Row],[Employee_id]],employees[employeeID],employees[employeeName],"Not found",0)</f>
        <v>Laura Callahan</v>
      </c>
      <c r="L2033" s="1">
        <f>_xlfn.XLOOKUP(Table8[[#This Row],[orderId]],orders[orderID],orders[orderDate],"not found",0)</f>
        <v>42114</v>
      </c>
      <c r="M2033" s="1">
        <f>VLOOKUP(Table8[[#This Row],[orderId]],orders[],6,0)</f>
        <v>42121</v>
      </c>
      <c r="N2033">
        <f>Table8[[#This Row],[Shipped date]]-Table8[[#This Row],[order_date]]</f>
        <v>7</v>
      </c>
    </row>
    <row r="2034" spans="1:14" x14ac:dyDescent="0.35">
      <c r="A2034" s="2">
        <v>11034</v>
      </c>
      <c r="B2034" s="11">
        <v>44</v>
      </c>
      <c r="C2034" s="5">
        <v>19.45</v>
      </c>
      <c r="D2034" s="8">
        <v>12</v>
      </c>
      <c r="E2034" s="2" t="str">
        <f>_xlfn.XLOOKUP(B2034,products[productID],products[productName],"Not available",0)</f>
        <v>Gula Malacca</v>
      </c>
      <c r="F2034">
        <f>_xlfn.XLOOKUP(B2034,products[productID],products[categoryID],"Not found",0)</f>
        <v>2</v>
      </c>
      <c r="G2034" t="str">
        <f>_xlfn.XLOOKUP(F2034,categories[categoryID],categories[categoryName],"not found",0)</f>
        <v>Condiments</v>
      </c>
      <c r="H2034" s="4">
        <f>Table8[[#This Row],[Unit_price]]*Table8[[#This Row],[Quantity_sold]]</f>
        <v>233.39999999999998</v>
      </c>
      <c r="I2034" t="str">
        <f>_xlfn.XLOOKUP(Table8[[#This Row],[orderId]],orders[orderID],orders[customerID],"not seen",0)</f>
        <v>OLDWO</v>
      </c>
      <c r="J2034">
        <f>_xlfn.XLOOKUP(Table8[[#This Row],[orderId]],orders[orderID],orders[employeeID],"not found",0)</f>
        <v>8</v>
      </c>
      <c r="K2034" t="str">
        <f>_xlfn.XLOOKUP(Table8[[#This Row],[Employee_id]],employees[employeeID],employees[employeeName],"Not found",0)</f>
        <v>Laura Callahan</v>
      </c>
      <c r="L2034" s="1">
        <f>_xlfn.XLOOKUP(Table8[[#This Row],[orderId]],orders[orderID],orders[orderDate],"not found",0)</f>
        <v>42114</v>
      </c>
      <c r="M2034" s="1">
        <f>VLOOKUP(Table8[[#This Row],[orderId]],orders[],6,0)</f>
        <v>42121</v>
      </c>
      <c r="N2034">
        <f>Table8[[#This Row],[Shipped date]]-Table8[[#This Row],[order_date]]</f>
        <v>7</v>
      </c>
    </row>
    <row r="2035" spans="1:14" x14ac:dyDescent="0.35">
      <c r="A2035" s="3">
        <v>11034</v>
      </c>
      <c r="B2035" s="12">
        <v>61</v>
      </c>
      <c r="C2035" s="6">
        <v>28.5</v>
      </c>
      <c r="D2035" s="9">
        <v>6</v>
      </c>
      <c r="E2035" s="2" t="str">
        <f>_xlfn.XLOOKUP(B2035,products[productID],products[productName],"Not available",0)</f>
        <v>Sirop d'érable</v>
      </c>
      <c r="F2035">
        <f>_xlfn.XLOOKUP(B2035,products[productID],products[categoryID],"Not found",0)</f>
        <v>2</v>
      </c>
      <c r="G2035" t="str">
        <f>_xlfn.XLOOKUP(F2035,categories[categoryID],categories[categoryName],"not found",0)</f>
        <v>Condiments</v>
      </c>
      <c r="H2035" s="4">
        <f>Table8[[#This Row],[Unit_price]]*Table8[[#This Row],[Quantity_sold]]</f>
        <v>171</v>
      </c>
      <c r="I2035" t="str">
        <f>_xlfn.XLOOKUP(Table8[[#This Row],[orderId]],orders[orderID],orders[customerID],"not seen",0)</f>
        <v>OLDWO</v>
      </c>
      <c r="J2035">
        <f>_xlfn.XLOOKUP(Table8[[#This Row],[orderId]],orders[orderID],orders[employeeID],"not found",0)</f>
        <v>8</v>
      </c>
      <c r="K2035" t="str">
        <f>_xlfn.XLOOKUP(Table8[[#This Row],[Employee_id]],employees[employeeID],employees[employeeName],"Not found",0)</f>
        <v>Laura Callahan</v>
      </c>
      <c r="L2035" s="1">
        <f>_xlfn.XLOOKUP(Table8[[#This Row],[orderId]],orders[orderID],orders[orderDate],"not found",0)</f>
        <v>42114</v>
      </c>
      <c r="M2035" s="1">
        <f>VLOOKUP(Table8[[#This Row],[orderId]],orders[],6,0)</f>
        <v>42121</v>
      </c>
      <c r="N2035">
        <f>Table8[[#This Row],[Shipped date]]-Table8[[#This Row],[order_date]]</f>
        <v>7</v>
      </c>
    </row>
    <row r="2036" spans="1:14" x14ac:dyDescent="0.35">
      <c r="A2036" s="2">
        <v>11035</v>
      </c>
      <c r="B2036" s="11">
        <v>1</v>
      </c>
      <c r="C2036" s="5">
        <v>18</v>
      </c>
      <c r="D2036" s="8">
        <v>10</v>
      </c>
      <c r="E2036" s="2" t="str">
        <f>_xlfn.XLOOKUP(B2036,products[productID],products[productName],"Not available",0)</f>
        <v>Chai</v>
      </c>
      <c r="F2036">
        <f>_xlfn.XLOOKUP(B2036,products[productID],products[categoryID],"Not found",0)</f>
        <v>1</v>
      </c>
      <c r="G2036" t="str">
        <f>_xlfn.XLOOKUP(F2036,categories[categoryID],categories[categoryName],"not found",0)</f>
        <v>Beverages</v>
      </c>
      <c r="H2036" s="4">
        <f>Table8[[#This Row],[Unit_price]]*Table8[[#This Row],[Quantity_sold]]</f>
        <v>180</v>
      </c>
      <c r="I2036" t="str">
        <f>_xlfn.XLOOKUP(Table8[[#This Row],[orderId]],orders[orderID],orders[customerID],"not seen",0)</f>
        <v>SUPRD</v>
      </c>
      <c r="J2036">
        <f>_xlfn.XLOOKUP(Table8[[#This Row],[orderId]],orders[orderID],orders[employeeID],"not found",0)</f>
        <v>2</v>
      </c>
      <c r="K2036" t="str">
        <f>_xlfn.XLOOKUP(Table8[[#This Row],[Employee_id]],employees[employeeID],employees[employeeName],"Not found",0)</f>
        <v>Andrew Fuller</v>
      </c>
      <c r="L2036" s="1">
        <f>_xlfn.XLOOKUP(Table8[[#This Row],[orderId]],orders[orderID],orders[orderDate],"not found",0)</f>
        <v>42114</v>
      </c>
      <c r="M2036" s="1">
        <f>VLOOKUP(Table8[[#This Row],[orderId]],orders[],6,0)</f>
        <v>42118</v>
      </c>
      <c r="N2036">
        <f>Table8[[#This Row],[Shipped date]]-Table8[[#This Row],[order_date]]</f>
        <v>4</v>
      </c>
    </row>
    <row r="2037" spans="1:14" x14ac:dyDescent="0.35">
      <c r="A2037" s="3">
        <v>11035</v>
      </c>
      <c r="B2037" s="12">
        <v>35</v>
      </c>
      <c r="C2037" s="6">
        <v>18</v>
      </c>
      <c r="D2037" s="9">
        <v>60</v>
      </c>
      <c r="E2037" s="2" t="str">
        <f>_xlfn.XLOOKUP(B2037,products[productID],products[productName],"Not available",0)</f>
        <v>Steeleye Stout</v>
      </c>
      <c r="F2037">
        <f>_xlfn.XLOOKUP(B2037,products[productID],products[categoryID],"Not found",0)</f>
        <v>1</v>
      </c>
      <c r="G2037" t="str">
        <f>_xlfn.XLOOKUP(F2037,categories[categoryID],categories[categoryName],"not found",0)</f>
        <v>Beverages</v>
      </c>
      <c r="H2037" s="4">
        <f>Table8[[#This Row],[Unit_price]]*Table8[[#This Row],[Quantity_sold]]</f>
        <v>1080</v>
      </c>
      <c r="I2037" t="str">
        <f>_xlfn.XLOOKUP(Table8[[#This Row],[orderId]],orders[orderID],orders[customerID],"not seen",0)</f>
        <v>SUPRD</v>
      </c>
      <c r="J2037">
        <f>_xlfn.XLOOKUP(Table8[[#This Row],[orderId]],orders[orderID],orders[employeeID],"not found",0)</f>
        <v>2</v>
      </c>
      <c r="K2037" t="str">
        <f>_xlfn.XLOOKUP(Table8[[#This Row],[Employee_id]],employees[employeeID],employees[employeeName],"Not found",0)</f>
        <v>Andrew Fuller</v>
      </c>
      <c r="L2037" s="1">
        <f>_xlfn.XLOOKUP(Table8[[#This Row],[orderId]],orders[orderID],orders[orderDate],"not found",0)</f>
        <v>42114</v>
      </c>
      <c r="M2037" s="1">
        <f>VLOOKUP(Table8[[#This Row],[orderId]],orders[],6,0)</f>
        <v>42118</v>
      </c>
      <c r="N2037">
        <f>Table8[[#This Row],[Shipped date]]-Table8[[#This Row],[order_date]]</f>
        <v>4</v>
      </c>
    </row>
    <row r="2038" spans="1:14" x14ac:dyDescent="0.35">
      <c r="A2038" s="2">
        <v>11035</v>
      </c>
      <c r="B2038" s="11">
        <v>42</v>
      </c>
      <c r="C2038" s="5">
        <v>14</v>
      </c>
      <c r="D2038" s="8">
        <v>30</v>
      </c>
      <c r="E2038" s="2" t="str">
        <f>_xlfn.XLOOKUP(B2038,products[productID],products[productName],"Not available",0)</f>
        <v>Singaporean Hokkien Fried Mee</v>
      </c>
      <c r="F2038">
        <f>_xlfn.XLOOKUP(B2038,products[productID],products[categoryID],"Not found",0)</f>
        <v>5</v>
      </c>
      <c r="G2038" t="str">
        <f>_xlfn.XLOOKUP(F2038,categories[categoryID],categories[categoryName],"not found",0)</f>
        <v>Grains &amp; Cereals</v>
      </c>
      <c r="H2038" s="4">
        <f>Table8[[#This Row],[Unit_price]]*Table8[[#This Row],[Quantity_sold]]</f>
        <v>420</v>
      </c>
      <c r="I2038" t="str">
        <f>_xlfn.XLOOKUP(Table8[[#This Row],[orderId]],orders[orderID],orders[customerID],"not seen",0)</f>
        <v>SUPRD</v>
      </c>
      <c r="J2038">
        <f>_xlfn.XLOOKUP(Table8[[#This Row],[orderId]],orders[orderID],orders[employeeID],"not found",0)</f>
        <v>2</v>
      </c>
      <c r="K2038" t="str">
        <f>_xlfn.XLOOKUP(Table8[[#This Row],[Employee_id]],employees[employeeID],employees[employeeName],"Not found",0)</f>
        <v>Andrew Fuller</v>
      </c>
      <c r="L2038" s="1">
        <f>_xlfn.XLOOKUP(Table8[[#This Row],[orderId]],orders[orderID],orders[orderDate],"not found",0)</f>
        <v>42114</v>
      </c>
      <c r="M2038" s="1">
        <f>VLOOKUP(Table8[[#This Row],[orderId]],orders[],6,0)</f>
        <v>42118</v>
      </c>
      <c r="N2038">
        <f>Table8[[#This Row],[Shipped date]]-Table8[[#This Row],[order_date]]</f>
        <v>4</v>
      </c>
    </row>
    <row r="2039" spans="1:14" x14ac:dyDescent="0.35">
      <c r="A2039" s="3">
        <v>11035</v>
      </c>
      <c r="B2039" s="12">
        <v>54</v>
      </c>
      <c r="C2039" s="6">
        <v>7.45</v>
      </c>
      <c r="D2039" s="9">
        <v>10</v>
      </c>
      <c r="E2039" s="2" t="str">
        <f>_xlfn.XLOOKUP(B2039,products[productID],products[productName],"Not available",0)</f>
        <v>Tourtière</v>
      </c>
      <c r="F2039">
        <f>_xlfn.XLOOKUP(B2039,products[productID],products[categoryID],"Not found",0)</f>
        <v>6</v>
      </c>
      <c r="G2039" t="str">
        <f>_xlfn.XLOOKUP(F2039,categories[categoryID],categories[categoryName],"not found",0)</f>
        <v>Meat &amp; Poultry</v>
      </c>
      <c r="H2039" s="4">
        <f>Table8[[#This Row],[Unit_price]]*Table8[[#This Row],[Quantity_sold]]</f>
        <v>74.5</v>
      </c>
      <c r="I2039" t="str">
        <f>_xlfn.XLOOKUP(Table8[[#This Row],[orderId]],orders[orderID],orders[customerID],"not seen",0)</f>
        <v>SUPRD</v>
      </c>
      <c r="J2039">
        <f>_xlfn.XLOOKUP(Table8[[#This Row],[orderId]],orders[orderID],orders[employeeID],"not found",0)</f>
        <v>2</v>
      </c>
      <c r="K2039" t="str">
        <f>_xlfn.XLOOKUP(Table8[[#This Row],[Employee_id]],employees[employeeID],employees[employeeName],"Not found",0)</f>
        <v>Andrew Fuller</v>
      </c>
      <c r="L2039" s="1">
        <f>_xlfn.XLOOKUP(Table8[[#This Row],[orderId]],orders[orderID],orders[orderDate],"not found",0)</f>
        <v>42114</v>
      </c>
      <c r="M2039" s="1">
        <f>VLOOKUP(Table8[[#This Row],[orderId]],orders[],6,0)</f>
        <v>42118</v>
      </c>
      <c r="N2039">
        <f>Table8[[#This Row],[Shipped date]]-Table8[[#This Row],[order_date]]</f>
        <v>4</v>
      </c>
    </row>
    <row r="2040" spans="1:14" x14ac:dyDescent="0.35">
      <c r="A2040" s="2">
        <v>11036</v>
      </c>
      <c r="B2040" s="11">
        <v>13</v>
      </c>
      <c r="C2040" s="5">
        <v>6</v>
      </c>
      <c r="D2040" s="8">
        <v>7</v>
      </c>
      <c r="E2040" s="2" t="str">
        <f>_xlfn.XLOOKUP(B2040,products[productID],products[productName],"Not available",0)</f>
        <v>Konbu</v>
      </c>
      <c r="F2040">
        <f>_xlfn.XLOOKUP(B2040,products[productID],products[categoryID],"Not found",0)</f>
        <v>8</v>
      </c>
      <c r="G2040" t="str">
        <f>_xlfn.XLOOKUP(F2040,categories[categoryID],categories[categoryName],"not found",0)</f>
        <v>Seafood</v>
      </c>
      <c r="H2040" s="4">
        <f>Table8[[#This Row],[Unit_price]]*Table8[[#This Row],[Quantity_sold]]</f>
        <v>42</v>
      </c>
      <c r="I2040" t="str">
        <f>_xlfn.XLOOKUP(Table8[[#This Row],[orderId]],orders[orderID],orders[customerID],"not seen",0)</f>
        <v>DRACD</v>
      </c>
      <c r="J2040">
        <f>_xlfn.XLOOKUP(Table8[[#This Row],[orderId]],orders[orderID],orders[employeeID],"not found",0)</f>
        <v>8</v>
      </c>
      <c r="K2040" t="str">
        <f>_xlfn.XLOOKUP(Table8[[#This Row],[Employee_id]],employees[employeeID],employees[employeeName],"Not found",0)</f>
        <v>Laura Callahan</v>
      </c>
      <c r="L2040" s="1">
        <f>_xlfn.XLOOKUP(Table8[[#This Row],[orderId]],orders[orderID],orders[orderDate],"not found",0)</f>
        <v>42114</v>
      </c>
      <c r="M2040" s="1">
        <f>VLOOKUP(Table8[[#This Row],[orderId]],orders[],6,0)</f>
        <v>42116</v>
      </c>
      <c r="N2040">
        <f>Table8[[#This Row],[Shipped date]]-Table8[[#This Row],[order_date]]</f>
        <v>2</v>
      </c>
    </row>
    <row r="2041" spans="1:14" x14ac:dyDescent="0.35">
      <c r="A2041" s="3">
        <v>11036</v>
      </c>
      <c r="B2041" s="12">
        <v>59</v>
      </c>
      <c r="C2041" s="6">
        <v>55</v>
      </c>
      <c r="D2041" s="9">
        <v>30</v>
      </c>
      <c r="E2041" s="2" t="str">
        <f>_xlfn.XLOOKUP(B2041,products[productID],products[productName],"Not available",0)</f>
        <v>Raclette Courdavault</v>
      </c>
      <c r="F2041">
        <f>_xlfn.XLOOKUP(B2041,products[productID],products[categoryID],"Not found",0)</f>
        <v>4</v>
      </c>
      <c r="G2041" t="str">
        <f>_xlfn.XLOOKUP(F2041,categories[categoryID],categories[categoryName],"not found",0)</f>
        <v>Dairy Products</v>
      </c>
      <c r="H2041" s="4">
        <f>Table8[[#This Row],[Unit_price]]*Table8[[#This Row],[Quantity_sold]]</f>
        <v>1650</v>
      </c>
      <c r="I2041" t="str">
        <f>_xlfn.XLOOKUP(Table8[[#This Row],[orderId]],orders[orderID],orders[customerID],"not seen",0)</f>
        <v>DRACD</v>
      </c>
      <c r="J2041">
        <f>_xlfn.XLOOKUP(Table8[[#This Row],[orderId]],orders[orderID],orders[employeeID],"not found",0)</f>
        <v>8</v>
      </c>
      <c r="K2041" t="str">
        <f>_xlfn.XLOOKUP(Table8[[#This Row],[Employee_id]],employees[employeeID],employees[employeeName],"Not found",0)</f>
        <v>Laura Callahan</v>
      </c>
      <c r="L2041" s="1">
        <f>_xlfn.XLOOKUP(Table8[[#This Row],[orderId]],orders[orderID],orders[orderDate],"not found",0)</f>
        <v>42114</v>
      </c>
      <c r="M2041" s="1">
        <f>VLOOKUP(Table8[[#This Row],[orderId]],orders[],6,0)</f>
        <v>42116</v>
      </c>
      <c r="N2041">
        <f>Table8[[#This Row],[Shipped date]]-Table8[[#This Row],[order_date]]</f>
        <v>2</v>
      </c>
    </row>
    <row r="2042" spans="1:14" x14ac:dyDescent="0.35">
      <c r="A2042" s="2">
        <v>11037</v>
      </c>
      <c r="B2042" s="11">
        <v>70</v>
      </c>
      <c r="C2042" s="5">
        <v>15</v>
      </c>
      <c r="D2042" s="8">
        <v>4</v>
      </c>
      <c r="E2042" s="2" t="str">
        <f>_xlfn.XLOOKUP(B2042,products[productID],products[productName],"Not available",0)</f>
        <v>Outback Lager</v>
      </c>
      <c r="F2042">
        <f>_xlfn.XLOOKUP(B2042,products[productID],products[categoryID],"Not found",0)</f>
        <v>1</v>
      </c>
      <c r="G2042" t="str">
        <f>_xlfn.XLOOKUP(F2042,categories[categoryID],categories[categoryName],"not found",0)</f>
        <v>Beverages</v>
      </c>
      <c r="H2042" s="4">
        <f>Table8[[#This Row],[Unit_price]]*Table8[[#This Row],[Quantity_sold]]</f>
        <v>60</v>
      </c>
      <c r="I2042" t="str">
        <f>_xlfn.XLOOKUP(Table8[[#This Row],[orderId]],orders[orderID],orders[customerID],"not seen",0)</f>
        <v>GODOS</v>
      </c>
      <c r="J2042">
        <f>_xlfn.XLOOKUP(Table8[[#This Row],[orderId]],orders[orderID],orders[employeeID],"not found",0)</f>
        <v>7</v>
      </c>
      <c r="K2042" t="str">
        <f>_xlfn.XLOOKUP(Table8[[#This Row],[Employee_id]],employees[employeeID],employees[employeeName],"Not found",0)</f>
        <v>Robert King</v>
      </c>
      <c r="L2042" s="1">
        <f>_xlfn.XLOOKUP(Table8[[#This Row],[orderId]],orders[orderID],orders[orderDate],"not found",0)</f>
        <v>42115</v>
      </c>
      <c r="M2042" s="1">
        <f>VLOOKUP(Table8[[#This Row],[orderId]],orders[],6,0)</f>
        <v>42121</v>
      </c>
      <c r="N2042">
        <f>Table8[[#This Row],[Shipped date]]-Table8[[#This Row],[order_date]]</f>
        <v>6</v>
      </c>
    </row>
    <row r="2043" spans="1:14" x14ac:dyDescent="0.35">
      <c r="A2043" s="3">
        <v>11038</v>
      </c>
      <c r="B2043" s="12">
        <v>40</v>
      </c>
      <c r="C2043" s="6">
        <v>18.399999999999999</v>
      </c>
      <c r="D2043" s="9">
        <v>5</v>
      </c>
      <c r="E2043" s="2" t="str">
        <f>_xlfn.XLOOKUP(B2043,products[productID],products[productName],"Not available",0)</f>
        <v>Boston Crab Meat</v>
      </c>
      <c r="F2043">
        <f>_xlfn.XLOOKUP(B2043,products[productID],products[categoryID],"Not found",0)</f>
        <v>8</v>
      </c>
      <c r="G2043" t="str">
        <f>_xlfn.XLOOKUP(F2043,categories[categoryID],categories[categoryName],"not found",0)</f>
        <v>Seafood</v>
      </c>
      <c r="H2043" s="4">
        <f>Table8[[#This Row],[Unit_price]]*Table8[[#This Row],[Quantity_sold]]</f>
        <v>92</v>
      </c>
      <c r="I2043" t="str">
        <f>_xlfn.XLOOKUP(Table8[[#This Row],[orderId]],orders[orderID],orders[customerID],"not seen",0)</f>
        <v>SUPRD</v>
      </c>
      <c r="J2043">
        <f>_xlfn.XLOOKUP(Table8[[#This Row],[orderId]],orders[orderID],orders[employeeID],"not found",0)</f>
        <v>1</v>
      </c>
      <c r="K2043" t="str">
        <f>_xlfn.XLOOKUP(Table8[[#This Row],[Employee_id]],employees[employeeID],employees[employeeName],"Not found",0)</f>
        <v>Nancy Davolio</v>
      </c>
      <c r="L2043" s="1">
        <f>_xlfn.XLOOKUP(Table8[[#This Row],[orderId]],orders[orderID],orders[orderDate],"not found",0)</f>
        <v>42115</v>
      </c>
      <c r="M2043" s="1">
        <f>VLOOKUP(Table8[[#This Row],[orderId]],orders[],6,0)</f>
        <v>42124</v>
      </c>
      <c r="N2043">
        <f>Table8[[#This Row],[Shipped date]]-Table8[[#This Row],[order_date]]</f>
        <v>9</v>
      </c>
    </row>
    <row r="2044" spans="1:14" x14ac:dyDescent="0.35">
      <c r="A2044" s="2">
        <v>11038</v>
      </c>
      <c r="B2044" s="11">
        <v>52</v>
      </c>
      <c r="C2044" s="5">
        <v>7</v>
      </c>
      <c r="D2044" s="8">
        <v>2</v>
      </c>
      <c r="E2044" s="2" t="str">
        <f>_xlfn.XLOOKUP(B2044,products[productID],products[productName],"Not available",0)</f>
        <v>Filo Mix</v>
      </c>
      <c r="F2044">
        <f>_xlfn.XLOOKUP(B2044,products[productID],products[categoryID],"Not found",0)</f>
        <v>5</v>
      </c>
      <c r="G2044" t="str">
        <f>_xlfn.XLOOKUP(F2044,categories[categoryID],categories[categoryName],"not found",0)</f>
        <v>Grains &amp; Cereals</v>
      </c>
      <c r="H2044" s="4">
        <f>Table8[[#This Row],[Unit_price]]*Table8[[#This Row],[Quantity_sold]]</f>
        <v>14</v>
      </c>
      <c r="I2044" t="str">
        <f>_xlfn.XLOOKUP(Table8[[#This Row],[orderId]],orders[orderID],orders[customerID],"not seen",0)</f>
        <v>SUPRD</v>
      </c>
      <c r="J2044">
        <f>_xlfn.XLOOKUP(Table8[[#This Row],[orderId]],orders[orderID],orders[employeeID],"not found",0)</f>
        <v>1</v>
      </c>
      <c r="K2044" t="str">
        <f>_xlfn.XLOOKUP(Table8[[#This Row],[Employee_id]],employees[employeeID],employees[employeeName],"Not found",0)</f>
        <v>Nancy Davolio</v>
      </c>
      <c r="L2044" s="1">
        <f>_xlfn.XLOOKUP(Table8[[#This Row],[orderId]],orders[orderID],orders[orderDate],"not found",0)</f>
        <v>42115</v>
      </c>
      <c r="M2044" s="1">
        <f>VLOOKUP(Table8[[#This Row],[orderId]],orders[],6,0)</f>
        <v>42124</v>
      </c>
      <c r="N2044">
        <f>Table8[[#This Row],[Shipped date]]-Table8[[#This Row],[order_date]]</f>
        <v>9</v>
      </c>
    </row>
    <row r="2045" spans="1:14" x14ac:dyDescent="0.35">
      <c r="A2045" s="3">
        <v>11038</v>
      </c>
      <c r="B2045" s="12">
        <v>71</v>
      </c>
      <c r="C2045" s="6">
        <v>21.5</v>
      </c>
      <c r="D2045" s="9">
        <v>30</v>
      </c>
      <c r="E2045" s="2" t="str">
        <f>_xlfn.XLOOKUP(B2045,products[productID],products[productName],"Not available",0)</f>
        <v>Flotemysost</v>
      </c>
      <c r="F2045">
        <f>_xlfn.XLOOKUP(B2045,products[productID],products[categoryID],"Not found",0)</f>
        <v>4</v>
      </c>
      <c r="G2045" t="str">
        <f>_xlfn.XLOOKUP(F2045,categories[categoryID],categories[categoryName],"not found",0)</f>
        <v>Dairy Products</v>
      </c>
      <c r="H2045" s="4">
        <f>Table8[[#This Row],[Unit_price]]*Table8[[#This Row],[Quantity_sold]]</f>
        <v>645</v>
      </c>
      <c r="I2045" t="str">
        <f>_xlfn.XLOOKUP(Table8[[#This Row],[orderId]],orders[orderID],orders[customerID],"not seen",0)</f>
        <v>SUPRD</v>
      </c>
      <c r="J2045">
        <f>_xlfn.XLOOKUP(Table8[[#This Row],[orderId]],orders[orderID],orders[employeeID],"not found",0)</f>
        <v>1</v>
      </c>
      <c r="K2045" t="str">
        <f>_xlfn.XLOOKUP(Table8[[#This Row],[Employee_id]],employees[employeeID],employees[employeeName],"Not found",0)</f>
        <v>Nancy Davolio</v>
      </c>
      <c r="L2045" s="1">
        <f>_xlfn.XLOOKUP(Table8[[#This Row],[orderId]],orders[orderID],orders[orderDate],"not found",0)</f>
        <v>42115</v>
      </c>
      <c r="M2045" s="1">
        <f>VLOOKUP(Table8[[#This Row],[orderId]],orders[],6,0)</f>
        <v>42124</v>
      </c>
      <c r="N2045">
        <f>Table8[[#This Row],[Shipped date]]-Table8[[#This Row],[order_date]]</f>
        <v>9</v>
      </c>
    </row>
    <row r="2046" spans="1:14" x14ac:dyDescent="0.35">
      <c r="A2046" s="2">
        <v>11039</v>
      </c>
      <c r="B2046" s="11">
        <v>28</v>
      </c>
      <c r="C2046" s="5">
        <v>45.6</v>
      </c>
      <c r="D2046" s="8">
        <v>20</v>
      </c>
      <c r="E2046" s="2" t="str">
        <f>_xlfn.XLOOKUP(B2046,products[productID],products[productName],"Not available",0)</f>
        <v>Rössle Sauerkraut</v>
      </c>
      <c r="F2046">
        <f>_xlfn.XLOOKUP(B2046,products[productID],products[categoryID],"Not found",0)</f>
        <v>7</v>
      </c>
      <c r="G2046" t="str">
        <f>_xlfn.XLOOKUP(F2046,categories[categoryID],categories[categoryName],"not found",0)</f>
        <v>Produce</v>
      </c>
      <c r="H2046" s="4">
        <f>Table8[[#This Row],[Unit_price]]*Table8[[#This Row],[Quantity_sold]]</f>
        <v>912</v>
      </c>
      <c r="I2046" t="str">
        <f>_xlfn.XLOOKUP(Table8[[#This Row],[orderId]],orders[orderID],orders[customerID],"not seen",0)</f>
        <v>LINOD</v>
      </c>
      <c r="J2046">
        <f>_xlfn.XLOOKUP(Table8[[#This Row],[orderId]],orders[orderID],orders[employeeID],"not found",0)</f>
        <v>1</v>
      </c>
      <c r="K2046" t="str">
        <f>_xlfn.XLOOKUP(Table8[[#This Row],[Employee_id]],employees[employeeID],employees[employeeName],"Not found",0)</f>
        <v>Nancy Davolio</v>
      </c>
      <c r="L2046" s="1">
        <f>_xlfn.XLOOKUP(Table8[[#This Row],[orderId]],orders[orderID],orders[orderDate],"not found",0)</f>
        <v>42115</v>
      </c>
      <c r="M2046" s="1">
        <f>VLOOKUP(Table8[[#This Row],[orderId]],orders[],6,0)</f>
        <v>0</v>
      </c>
      <c r="N2046">
        <f>Table8[[#This Row],[Shipped date]]-Table8[[#This Row],[order_date]]</f>
        <v>-42115</v>
      </c>
    </row>
    <row r="2047" spans="1:14" x14ac:dyDescent="0.35">
      <c r="A2047" s="3">
        <v>11039</v>
      </c>
      <c r="B2047" s="12">
        <v>35</v>
      </c>
      <c r="C2047" s="6">
        <v>18</v>
      </c>
      <c r="D2047" s="9">
        <v>24</v>
      </c>
      <c r="E2047" s="2" t="str">
        <f>_xlfn.XLOOKUP(B2047,products[productID],products[productName],"Not available",0)</f>
        <v>Steeleye Stout</v>
      </c>
      <c r="F2047">
        <f>_xlfn.XLOOKUP(B2047,products[productID],products[categoryID],"Not found",0)</f>
        <v>1</v>
      </c>
      <c r="G2047" t="str">
        <f>_xlfn.XLOOKUP(F2047,categories[categoryID],categories[categoryName],"not found",0)</f>
        <v>Beverages</v>
      </c>
      <c r="H2047" s="4">
        <f>Table8[[#This Row],[Unit_price]]*Table8[[#This Row],[Quantity_sold]]</f>
        <v>432</v>
      </c>
      <c r="I2047" t="str">
        <f>_xlfn.XLOOKUP(Table8[[#This Row],[orderId]],orders[orderID],orders[customerID],"not seen",0)</f>
        <v>LINOD</v>
      </c>
      <c r="J2047">
        <f>_xlfn.XLOOKUP(Table8[[#This Row],[orderId]],orders[orderID],orders[employeeID],"not found",0)</f>
        <v>1</v>
      </c>
      <c r="K2047" t="str">
        <f>_xlfn.XLOOKUP(Table8[[#This Row],[Employee_id]],employees[employeeID],employees[employeeName],"Not found",0)</f>
        <v>Nancy Davolio</v>
      </c>
      <c r="L2047" s="1">
        <f>_xlfn.XLOOKUP(Table8[[#This Row],[orderId]],orders[orderID],orders[orderDate],"not found",0)</f>
        <v>42115</v>
      </c>
      <c r="M2047" s="1">
        <f>VLOOKUP(Table8[[#This Row],[orderId]],orders[],6,0)</f>
        <v>0</v>
      </c>
      <c r="N2047">
        <f>Table8[[#This Row],[Shipped date]]-Table8[[#This Row],[order_date]]</f>
        <v>-42115</v>
      </c>
    </row>
    <row r="2048" spans="1:14" x14ac:dyDescent="0.35">
      <c r="A2048" s="2">
        <v>11039</v>
      </c>
      <c r="B2048" s="11">
        <v>49</v>
      </c>
      <c r="C2048" s="5">
        <v>20</v>
      </c>
      <c r="D2048" s="8">
        <v>60</v>
      </c>
      <c r="E2048" s="2" t="str">
        <f>_xlfn.XLOOKUP(B2048,products[productID],products[productName],"Not available",0)</f>
        <v>Maxilaku</v>
      </c>
      <c r="F2048">
        <f>_xlfn.XLOOKUP(B2048,products[productID],products[categoryID],"Not found",0)</f>
        <v>3</v>
      </c>
      <c r="G2048" t="str">
        <f>_xlfn.XLOOKUP(F2048,categories[categoryID],categories[categoryName],"not found",0)</f>
        <v>Confections</v>
      </c>
      <c r="H2048" s="4">
        <f>Table8[[#This Row],[Unit_price]]*Table8[[#This Row],[Quantity_sold]]</f>
        <v>1200</v>
      </c>
      <c r="I2048" t="str">
        <f>_xlfn.XLOOKUP(Table8[[#This Row],[orderId]],orders[orderID],orders[customerID],"not seen",0)</f>
        <v>LINOD</v>
      </c>
      <c r="J2048">
        <f>_xlfn.XLOOKUP(Table8[[#This Row],[orderId]],orders[orderID],orders[employeeID],"not found",0)</f>
        <v>1</v>
      </c>
      <c r="K2048" t="str">
        <f>_xlfn.XLOOKUP(Table8[[#This Row],[Employee_id]],employees[employeeID],employees[employeeName],"Not found",0)</f>
        <v>Nancy Davolio</v>
      </c>
      <c r="L2048" s="1">
        <f>_xlfn.XLOOKUP(Table8[[#This Row],[orderId]],orders[orderID],orders[orderDate],"not found",0)</f>
        <v>42115</v>
      </c>
      <c r="M2048" s="1">
        <f>VLOOKUP(Table8[[#This Row],[orderId]],orders[],6,0)</f>
        <v>0</v>
      </c>
      <c r="N2048">
        <f>Table8[[#This Row],[Shipped date]]-Table8[[#This Row],[order_date]]</f>
        <v>-42115</v>
      </c>
    </row>
    <row r="2049" spans="1:14" x14ac:dyDescent="0.35">
      <c r="A2049" s="3">
        <v>11039</v>
      </c>
      <c r="B2049" s="12">
        <v>57</v>
      </c>
      <c r="C2049" s="6">
        <v>19.5</v>
      </c>
      <c r="D2049" s="9">
        <v>28</v>
      </c>
      <c r="E2049" s="2" t="str">
        <f>_xlfn.XLOOKUP(B2049,products[productID],products[productName],"Not available",0)</f>
        <v>Ravioli Angelo</v>
      </c>
      <c r="F2049">
        <f>_xlfn.XLOOKUP(B2049,products[productID],products[categoryID],"Not found",0)</f>
        <v>5</v>
      </c>
      <c r="G2049" t="str">
        <f>_xlfn.XLOOKUP(F2049,categories[categoryID],categories[categoryName],"not found",0)</f>
        <v>Grains &amp; Cereals</v>
      </c>
      <c r="H2049" s="4">
        <f>Table8[[#This Row],[Unit_price]]*Table8[[#This Row],[Quantity_sold]]</f>
        <v>546</v>
      </c>
      <c r="I2049" t="str">
        <f>_xlfn.XLOOKUP(Table8[[#This Row],[orderId]],orders[orderID],orders[customerID],"not seen",0)</f>
        <v>LINOD</v>
      </c>
      <c r="J2049">
        <f>_xlfn.XLOOKUP(Table8[[#This Row],[orderId]],orders[orderID],orders[employeeID],"not found",0)</f>
        <v>1</v>
      </c>
      <c r="K2049" t="str">
        <f>_xlfn.XLOOKUP(Table8[[#This Row],[Employee_id]],employees[employeeID],employees[employeeName],"Not found",0)</f>
        <v>Nancy Davolio</v>
      </c>
      <c r="L2049" s="1">
        <f>_xlfn.XLOOKUP(Table8[[#This Row],[orderId]],orders[orderID],orders[orderDate],"not found",0)</f>
        <v>42115</v>
      </c>
      <c r="M2049" s="1">
        <f>VLOOKUP(Table8[[#This Row],[orderId]],orders[],6,0)</f>
        <v>0</v>
      </c>
      <c r="N2049">
        <f>Table8[[#This Row],[Shipped date]]-Table8[[#This Row],[order_date]]</f>
        <v>-42115</v>
      </c>
    </row>
    <row r="2050" spans="1:14" x14ac:dyDescent="0.35">
      <c r="A2050" s="2">
        <v>11040</v>
      </c>
      <c r="B2050" s="11">
        <v>21</v>
      </c>
      <c r="C2050" s="5">
        <v>10</v>
      </c>
      <c r="D2050" s="8">
        <v>20</v>
      </c>
      <c r="E2050" s="2" t="str">
        <f>_xlfn.XLOOKUP(B2050,products[productID],products[productName],"Not available",0)</f>
        <v>Sir Rodney's Scones</v>
      </c>
      <c r="F2050">
        <f>_xlfn.XLOOKUP(B2050,products[productID],products[categoryID],"Not found",0)</f>
        <v>3</v>
      </c>
      <c r="G2050" t="str">
        <f>_xlfn.XLOOKUP(F2050,categories[categoryID],categories[categoryName],"not found",0)</f>
        <v>Confections</v>
      </c>
      <c r="H2050" s="4">
        <f>Table8[[#This Row],[Unit_price]]*Table8[[#This Row],[Quantity_sold]]</f>
        <v>200</v>
      </c>
      <c r="I2050" t="str">
        <f>_xlfn.XLOOKUP(Table8[[#This Row],[orderId]],orders[orderID],orders[customerID],"not seen",0)</f>
        <v>GREAL</v>
      </c>
      <c r="J2050">
        <f>_xlfn.XLOOKUP(Table8[[#This Row],[orderId]],orders[orderID],orders[employeeID],"not found",0)</f>
        <v>4</v>
      </c>
      <c r="K2050" t="str">
        <f>_xlfn.XLOOKUP(Table8[[#This Row],[Employee_id]],employees[employeeID],employees[employeeName],"Not found",0)</f>
        <v>Margaret Peacock</v>
      </c>
      <c r="L2050" s="1">
        <f>_xlfn.XLOOKUP(Table8[[#This Row],[orderId]],orders[orderID],orders[orderDate],"not found",0)</f>
        <v>42116</v>
      </c>
      <c r="M2050" s="1">
        <f>VLOOKUP(Table8[[#This Row],[orderId]],orders[],6,0)</f>
        <v>0</v>
      </c>
      <c r="N2050">
        <f>Table8[[#This Row],[Shipped date]]-Table8[[#This Row],[order_date]]</f>
        <v>-42116</v>
      </c>
    </row>
    <row r="2051" spans="1:14" x14ac:dyDescent="0.35">
      <c r="A2051" s="3">
        <v>11041</v>
      </c>
      <c r="B2051" s="12">
        <v>2</v>
      </c>
      <c r="C2051" s="6">
        <v>19</v>
      </c>
      <c r="D2051" s="9">
        <v>30</v>
      </c>
      <c r="E2051" s="2" t="str">
        <f>_xlfn.XLOOKUP(B2051,products[productID],products[productName],"Not available",0)</f>
        <v>Chang</v>
      </c>
      <c r="F2051">
        <f>_xlfn.XLOOKUP(B2051,products[productID],products[categoryID],"Not found",0)</f>
        <v>1</v>
      </c>
      <c r="G2051" t="str">
        <f>_xlfn.XLOOKUP(F2051,categories[categoryID],categories[categoryName],"not found",0)</f>
        <v>Beverages</v>
      </c>
      <c r="H2051" s="4">
        <f>Table8[[#This Row],[Unit_price]]*Table8[[#This Row],[Quantity_sold]]</f>
        <v>570</v>
      </c>
      <c r="I2051" t="str">
        <f>_xlfn.XLOOKUP(Table8[[#This Row],[orderId]],orders[orderID],orders[customerID],"not seen",0)</f>
        <v>CHOPS</v>
      </c>
      <c r="J2051">
        <f>_xlfn.XLOOKUP(Table8[[#This Row],[orderId]],orders[orderID],orders[employeeID],"not found",0)</f>
        <v>3</v>
      </c>
      <c r="K2051" t="str">
        <f>_xlfn.XLOOKUP(Table8[[#This Row],[Employee_id]],employees[employeeID],employees[employeeName],"Not found",0)</f>
        <v>Janet Leverling</v>
      </c>
      <c r="L2051" s="1">
        <f>_xlfn.XLOOKUP(Table8[[#This Row],[orderId]],orders[orderID],orders[orderDate],"not found",0)</f>
        <v>42116</v>
      </c>
      <c r="M2051" s="1">
        <f>VLOOKUP(Table8[[#This Row],[orderId]],orders[],6,0)</f>
        <v>42122</v>
      </c>
      <c r="N2051">
        <f>Table8[[#This Row],[Shipped date]]-Table8[[#This Row],[order_date]]</f>
        <v>6</v>
      </c>
    </row>
    <row r="2052" spans="1:14" x14ac:dyDescent="0.35">
      <c r="A2052" s="2">
        <v>11041</v>
      </c>
      <c r="B2052" s="11">
        <v>63</v>
      </c>
      <c r="C2052" s="5">
        <v>43.9</v>
      </c>
      <c r="D2052" s="8">
        <v>30</v>
      </c>
      <c r="E2052" s="2" t="str">
        <f>_xlfn.XLOOKUP(B2052,products[productID],products[productName],"Not available",0)</f>
        <v>Vegie-spread</v>
      </c>
      <c r="F2052">
        <f>_xlfn.XLOOKUP(B2052,products[productID],products[categoryID],"Not found",0)</f>
        <v>2</v>
      </c>
      <c r="G2052" t="str">
        <f>_xlfn.XLOOKUP(F2052,categories[categoryID],categories[categoryName],"not found",0)</f>
        <v>Condiments</v>
      </c>
      <c r="H2052" s="4">
        <f>Table8[[#This Row],[Unit_price]]*Table8[[#This Row],[Quantity_sold]]</f>
        <v>1317</v>
      </c>
      <c r="I2052" t="str">
        <f>_xlfn.XLOOKUP(Table8[[#This Row],[orderId]],orders[orderID],orders[customerID],"not seen",0)</f>
        <v>CHOPS</v>
      </c>
      <c r="J2052">
        <f>_xlfn.XLOOKUP(Table8[[#This Row],[orderId]],orders[orderID],orders[employeeID],"not found",0)</f>
        <v>3</v>
      </c>
      <c r="K2052" t="str">
        <f>_xlfn.XLOOKUP(Table8[[#This Row],[Employee_id]],employees[employeeID],employees[employeeName],"Not found",0)</f>
        <v>Janet Leverling</v>
      </c>
      <c r="L2052" s="1">
        <f>_xlfn.XLOOKUP(Table8[[#This Row],[orderId]],orders[orderID],orders[orderDate],"not found",0)</f>
        <v>42116</v>
      </c>
      <c r="M2052" s="1">
        <f>VLOOKUP(Table8[[#This Row],[orderId]],orders[],6,0)</f>
        <v>42122</v>
      </c>
      <c r="N2052">
        <f>Table8[[#This Row],[Shipped date]]-Table8[[#This Row],[order_date]]</f>
        <v>6</v>
      </c>
    </row>
    <row r="2053" spans="1:14" x14ac:dyDescent="0.35">
      <c r="A2053" s="3">
        <v>11042</v>
      </c>
      <c r="B2053" s="12">
        <v>44</v>
      </c>
      <c r="C2053" s="6">
        <v>19.45</v>
      </c>
      <c r="D2053" s="9">
        <v>15</v>
      </c>
      <c r="E2053" s="2" t="str">
        <f>_xlfn.XLOOKUP(B2053,products[productID],products[productName],"Not available",0)</f>
        <v>Gula Malacca</v>
      </c>
      <c r="F2053">
        <f>_xlfn.XLOOKUP(B2053,products[productID],products[categoryID],"Not found",0)</f>
        <v>2</v>
      </c>
      <c r="G2053" t="str">
        <f>_xlfn.XLOOKUP(F2053,categories[categoryID],categories[categoryName],"not found",0)</f>
        <v>Condiments</v>
      </c>
      <c r="H2053" s="4">
        <f>Table8[[#This Row],[Unit_price]]*Table8[[#This Row],[Quantity_sold]]</f>
        <v>291.75</v>
      </c>
      <c r="I2053" t="str">
        <f>_xlfn.XLOOKUP(Table8[[#This Row],[orderId]],orders[orderID],orders[customerID],"not seen",0)</f>
        <v>COMMI</v>
      </c>
      <c r="J2053">
        <f>_xlfn.XLOOKUP(Table8[[#This Row],[orderId]],orders[orderID],orders[employeeID],"not found",0)</f>
        <v>2</v>
      </c>
      <c r="K2053" t="str">
        <f>_xlfn.XLOOKUP(Table8[[#This Row],[Employee_id]],employees[employeeID],employees[employeeName],"Not found",0)</f>
        <v>Andrew Fuller</v>
      </c>
      <c r="L2053" s="1">
        <f>_xlfn.XLOOKUP(Table8[[#This Row],[orderId]],orders[orderID],orders[orderDate],"not found",0)</f>
        <v>42116</v>
      </c>
      <c r="M2053" s="1">
        <f>VLOOKUP(Table8[[#This Row],[orderId]],orders[],6,0)</f>
        <v>42125</v>
      </c>
      <c r="N2053">
        <f>Table8[[#This Row],[Shipped date]]-Table8[[#This Row],[order_date]]</f>
        <v>9</v>
      </c>
    </row>
    <row r="2054" spans="1:14" x14ac:dyDescent="0.35">
      <c r="A2054" s="2">
        <v>11042</v>
      </c>
      <c r="B2054" s="11">
        <v>61</v>
      </c>
      <c r="C2054" s="5">
        <v>28.5</v>
      </c>
      <c r="D2054" s="8">
        <v>4</v>
      </c>
      <c r="E2054" s="2" t="str">
        <f>_xlfn.XLOOKUP(B2054,products[productID],products[productName],"Not available",0)</f>
        <v>Sirop d'érable</v>
      </c>
      <c r="F2054">
        <f>_xlfn.XLOOKUP(B2054,products[productID],products[categoryID],"Not found",0)</f>
        <v>2</v>
      </c>
      <c r="G2054" t="str">
        <f>_xlfn.XLOOKUP(F2054,categories[categoryID],categories[categoryName],"not found",0)</f>
        <v>Condiments</v>
      </c>
      <c r="H2054" s="4">
        <f>Table8[[#This Row],[Unit_price]]*Table8[[#This Row],[Quantity_sold]]</f>
        <v>114</v>
      </c>
      <c r="I2054" t="str">
        <f>_xlfn.XLOOKUP(Table8[[#This Row],[orderId]],orders[orderID],orders[customerID],"not seen",0)</f>
        <v>COMMI</v>
      </c>
      <c r="J2054">
        <f>_xlfn.XLOOKUP(Table8[[#This Row],[orderId]],orders[orderID],orders[employeeID],"not found",0)</f>
        <v>2</v>
      </c>
      <c r="K2054" t="str">
        <f>_xlfn.XLOOKUP(Table8[[#This Row],[Employee_id]],employees[employeeID],employees[employeeName],"Not found",0)</f>
        <v>Andrew Fuller</v>
      </c>
      <c r="L2054" s="1">
        <f>_xlfn.XLOOKUP(Table8[[#This Row],[orderId]],orders[orderID],orders[orderDate],"not found",0)</f>
        <v>42116</v>
      </c>
      <c r="M2054" s="1">
        <f>VLOOKUP(Table8[[#This Row],[orderId]],orders[],6,0)</f>
        <v>42125</v>
      </c>
      <c r="N2054">
        <f>Table8[[#This Row],[Shipped date]]-Table8[[#This Row],[order_date]]</f>
        <v>9</v>
      </c>
    </row>
    <row r="2055" spans="1:14" x14ac:dyDescent="0.35">
      <c r="A2055" s="3">
        <v>11043</v>
      </c>
      <c r="B2055" s="12">
        <v>11</v>
      </c>
      <c r="C2055" s="6">
        <v>21</v>
      </c>
      <c r="D2055" s="9">
        <v>10</v>
      </c>
      <c r="E2055" s="2" t="str">
        <f>_xlfn.XLOOKUP(B2055,products[productID],products[productName],"Not available",0)</f>
        <v>Queso Cabrales</v>
      </c>
      <c r="F2055">
        <f>_xlfn.XLOOKUP(B2055,products[productID],products[categoryID],"Not found",0)</f>
        <v>4</v>
      </c>
      <c r="G2055" t="str">
        <f>_xlfn.XLOOKUP(F2055,categories[categoryID],categories[categoryName],"not found",0)</f>
        <v>Dairy Products</v>
      </c>
      <c r="H2055" s="4">
        <f>Table8[[#This Row],[Unit_price]]*Table8[[#This Row],[Quantity_sold]]</f>
        <v>210</v>
      </c>
      <c r="I2055" t="str">
        <f>_xlfn.XLOOKUP(Table8[[#This Row],[orderId]],orders[orderID],orders[customerID],"not seen",0)</f>
        <v>SPECD</v>
      </c>
      <c r="J2055">
        <f>_xlfn.XLOOKUP(Table8[[#This Row],[orderId]],orders[orderID],orders[employeeID],"not found",0)</f>
        <v>5</v>
      </c>
      <c r="K2055" t="str">
        <f>_xlfn.XLOOKUP(Table8[[#This Row],[Employee_id]],employees[employeeID],employees[employeeName],"Not found",0)</f>
        <v>Steven Buchanan</v>
      </c>
      <c r="L2055" s="1">
        <f>_xlfn.XLOOKUP(Table8[[#This Row],[orderId]],orders[orderID],orders[orderDate],"not found",0)</f>
        <v>42116</v>
      </c>
      <c r="M2055" s="1">
        <f>VLOOKUP(Table8[[#This Row],[orderId]],orders[],6,0)</f>
        <v>42123</v>
      </c>
      <c r="N2055">
        <f>Table8[[#This Row],[Shipped date]]-Table8[[#This Row],[order_date]]</f>
        <v>7</v>
      </c>
    </row>
    <row r="2056" spans="1:14" x14ac:dyDescent="0.35">
      <c r="A2056" s="2">
        <v>11044</v>
      </c>
      <c r="B2056" s="11">
        <v>62</v>
      </c>
      <c r="C2056" s="5">
        <v>49.3</v>
      </c>
      <c r="D2056" s="8">
        <v>12</v>
      </c>
      <c r="E2056" s="2" t="str">
        <f>_xlfn.XLOOKUP(B2056,products[productID],products[productName],"Not available",0)</f>
        <v>Tarte au sucre</v>
      </c>
      <c r="F2056">
        <f>_xlfn.XLOOKUP(B2056,products[productID],products[categoryID],"Not found",0)</f>
        <v>3</v>
      </c>
      <c r="G2056" t="str">
        <f>_xlfn.XLOOKUP(F2056,categories[categoryID],categories[categoryName],"not found",0)</f>
        <v>Confections</v>
      </c>
      <c r="H2056" s="4">
        <f>Table8[[#This Row],[Unit_price]]*Table8[[#This Row],[Quantity_sold]]</f>
        <v>591.59999999999991</v>
      </c>
      <c r="I2056" t="str">
        <f>_xlfn.XLOOKUP(Table8[[#This Row],[orderId]],orders[orderID],orders[customerID],"not seen",0)</f>
        <v>WOLZA</v>
      </c>
      <c r="J2056">
        <f>_xlfn.XLOOKUP(Table8[[#This Row],[orderId]],orders[orderID],orders[employeeID],"not found",0)</f>
        <v>4</v>
      </c>
      <c r="K2056" t="str">
        <f>_xlfn.XLOOKUP(Table8[[#This Row],[Employee_id]],employees[employeeID],employees[employeeName],"Not found",0)</f>
        <v>Margaret Peacock</v>
      </c>
      <c r="L2056" s="1">
        <f>_xlfn.XLOOKUP(Table8[[#This Row],[orderId]],orders[orderID],orders[orderDate],"not found",0)</f>
        <v>42117</v>
      </c>
      <c r="M2056" s="1">
        <f>VLOOKUP(Table8[[#This Row],[orderId]],orders[],6,0)</f>
        <v>42125</v>
      </c>
      <c r="N2056">
        <f>Table8[[#This Row],[Shipped date]]-Table8[[#This Row],[order_date]]</f>
        <v>8</v>
      </c>
    </row>
    <row r="2057" spans="1:14" x14ac:dyDescent="0.35">
      <c r="A2057" s="3">
        <v>11045</v>
      </c>
      <c r="B2057" s="12">
        <v>33</v>
      </c>
      <c r="C2057" s="6">
        <v>2.5</v>
      </c>
      <c r="D2057" s="9">
        <v>15</v>
      </c>
      <c r="E2057" s="2" t="str">
        <f>_xlfn.XLOOKUP(B2057,products[productID],products[productName],"Not available",0)</f>
        <v>Geitost</v>
      </c>
      <c r="F2057">
        <f>_xlfn.XLOOKUP(B2057,products[productID],products[categoryID],"Not found",0)</f>
        <v>4</v>
      </c>
      <c r="G2057" t="str">
        <f>_xlfn.XLOOKUP(F2057,categories[categoryID],categories[categoryName],"not found",0)</f>
        <v>Dairy Products</v>
      </c>
      <c r="H2057" s="4">
        <f>Table8[[#This Row],[Unit_price]]*Table8[[#This Row],[Quantity_sold]]</f>
        <v>37.5</v>
      </c>
      <c r="I2057" t="str">
        <f>_xlfn.XLOOKUP(Table8[[#This Row],[orderId]],orders[orderID],orders[customerID],"not seen",0)</f>
        <v>BOTTM</v>
      </c>
      <c r="J2057">
        <f>_xlfn.XLOOKUP(Table8[[#This Row],[orderId]],orders[orderID],orders[employeeID],"not found",0)</f>
        <v>6</v>
      </c>
      <c r="K2057" t="str">
        <f>_xlfn.XLOOKUP(Table8[[#This Row],[Employee_id]],employees[employeeID],employees[employeeName],"Not found",0)</f>
        <v>Michael Suyama</v>
      </c>
      <c r="L2057" s="1">
        <f>_xlfn.XLOOKUP(Table8[[#This Row],[orderId]],orders[orderID],orders[orderDate],"not found",0)</f>
        <v>42117</v>
      </c>
      <c r="M2057" s="1">
        <f>VLOOKUP(Table8[[#This Row],[orderId]],orders[],6,0)</f>
        <v>0</v>
      </c>
      <c r="N2057">
        <f>Table8[[#This Row],[Shipped date]]-Table8[[#This Row],[order_date]]</f>
        <v>-42117</v>
      </c>
    </row>
    <row r="2058" spans="1:14" x14ac:dyDescent="0.35">
      <c r="A2058" s="2">
        <v>11045</v>
      </c>
      <c r="B2058" s="11">
        <v>51</v>
      </c>
      <c r="C2058" s="5">
        <v>53</v>
      </c>
      <c r="D2058" s="8">
        <v>24</v>
      </c>
      <c r="E2058" s="2" t="str">
        <f>_xlfn.XLOOKUP(B2058,products[productID],products[productName],"Not available",0)</f>
        <v>Manjimup Dried Apples</v>
      </c>
      <c r="F2058">
        <f>_xlfn.XLOOKUP(B2058,products[productID],products[categoryID],"Not found",0)</f>
        <v>7</v>
      </c>
      <c r="G2058" t="str">
        <f>_xlfn.XLOOKUP(F2058,categories[categoryID],categories[categoryName],"not found",0)</f>
        <v>Produce</v>
      </c>
      <c r="H2058" s="4">
        <f>Table8[[#This Row],[Unit_price]]*Table8[[#This Row],[Quantity_sold]]</f>
        <v>1272</v>
      </c>
      <c r="I2058" t="str">
        <f>_xlfn.XLOOKUP(Table8[[#This Row],[orderId]],orders[orderID],orders[customerID],"not seen",0)</f>
        <v>BOTTM</v>
      </c>
      <c r="J2058">
        <f>_xlfn.XLOOKUP(Table8[[#This Row],[orderId]],orders[orderID],orders[employeeID],"not found",0)</f>
        <v>6</v>
      </c>
      <c r="K2058" t="str">
        <f>_xlfn.XLOOKUP(Table8[[#This Row],[Employee_id]],employees[employeeID],employees[employeeName],"Not found",0)</f>
        <v>Michael Suyama</v>
      </c>
      <c r="L2058" s="1">
        <f>_xlfn.XLOOKUP(Table8[[#This Row],[orderId]],orders[orderID],orders[orderDate],"not found",0)</f>
        <v>42117</v>
      </c>
      <c r="M2058" s="1">
        <f>VLOOKUP(Table8[[#This Row],[orderId]],orders[],6,0)</f>
        <v>0</v>
      </c>
      <c r="N2058">
        <f>Table8[[#This Row],[Shipped date]]-Table8[[#This Row],[order_date]]</f>
        <v>-42117</v>
      </c>
    </row>
    <row r="2059" spans="1:14" x14ac:dyDescent="0.35">
      <c r="A2059" s="3">
        <v>11046</v>
      </c>
      <c r="B2059" s="12">
        <v>12</v>
      </c>
      <c r="C2059" s="6">
        <v>38</v>
      </c>
      <c r="D2059" s="9">
        <v>20</v>
      </c>
      <c r="E2059" s="2" t="str">
        <f>_xlfn.XLOOKUP(B2059,products[productID],products[productName],"Not available",0)</f>
        <v>Queso Manchego La Pastora</v>
      </c>
      <c r="F2059">
        <f>_xlfn.XLOOKUP(B2059,products[productID],products[categoryID],"Not found",0)</f>
        <v>4</v>
      </c>
      <c r="G2059" t="str">
        <f>_xlfn.XLOOKUP(F2059,categories[categoryID],categories[categoryName],"not found",0)</f>
        <v>Dairy Products</v>
      </c>
      <c r="H2059" s="4">
        <f>Table8[[#This Row],[Unit_price]]*Table8[[#This Row],[Quantity_sold]]</f>
        <v>760</v>
      </c>
      <c r="I2059" t="str">
        <f>_xlfn.XLOOKUP(Table8[[#This Row],[orderId]],orders[orderID],orders[customerID],"not seen",0)</f>
        <v>WANDK</v>
      </c>
      <c r="J2059">
        <f>_xlfn.XLOOKUP(Table8[[#This Row],[orderId]],orders[orderID],orders[employeeID],"not found",0)</f>
        <v>8</v>
      </c>
      <c r="K2059" t="str">
        <f>_xlfn.XLOOKUP(Table8[[#This Row],[Employee_id]],employees[employeeID],employees[employeeName],"Not found",0)</f>
        <v>Laura Callahan</v>
      </c>
      <c r="L2059" s="1">
        <f>_xlfn.XLOOKUP(Table8[[#This Row],[orderId]],orders[orderID],orders[orderDate],"not found",0)</f>
        <v>42117</v>
      </c>
      <c r="M2059" s="1">
        <f>VLOOKUP(Table8[[#This Row],[orderId]],orders[],6,0)</f>
        <v>42118</v>
      </c>
      <c r="N2059">
        <f>Table8[[#This Row],[Shipped date]]-Table8[[#This Row],[order_date]]</f>
        <v>1</v>
      </c>
    </row>
    <row r="2060" spans="1:14" x14ac:dyDescent="0.35">
      <c r="A2060" s="2">
        <v>11046</v>
      </c>
      <c r="B2060" s="11">
        <v>32</v>
      </c>
      <c r="C2060" s="5">
        <v>32</v>
      </c>
      <c r="D2060" s="8">
        <v>15</v>
      </c>
      <c r="E2060" s="2" t="str">
        <f>_xlfn.XLOOKUP(B2060,products[productID],products[productName],"Not available",0)</f>
        <v>Mascarpone Fabioli</v>
      </c>
      <c r="F2060">
        <f>_xlfn.XLOOKUP(B2060,products[productID],products[categoryID],"Not found",0)</f>
        <v>4</v>
      </c>
      <c r="G2060" t="str">
        <f>_xlfn.XLOOKUP(F2060,categories[categoryID],categories[categoryName],"not found",0)</f>
        <v>Dairy Products</v>
      </c>
      <c r="H2060" s="4">
        <f>Table8[[#This Row],[Unit_price]]*Table8[[#This Row],[Quantity_sold]]</f>
        <v>480</v>
      </c>
      <c r="I2060" t="str">
        <f>_xlfn.XLOOKUP(Table8[[#This Row],[orderId]],orders[orderID],orders[customerID],"not seen",0)</f>
        <v>WANDK</v>
      </c>
      <c r="J2060">
        <f>_xlfn.XLOOKUP(Table8[[#This Row],[orderId]],orders[orderID],orders[employeeID],"not found",0)</f>
        <v>8</v>
      </c>
      <c r="K2060" t="str">
        <f>_xlfn.XLOOKUP(Table8[[#This Row],[Employee_id]],employees[employeeID],employees[employeeName],"Not found",0)</f>
        <v>Laura Callahan</v>
      </c>
      <c r="L2060" s="1">
        <f>_xlfn.XLOOKUP(Table8[[#This Row],[orderId]],orders[orderID],orders[orderDate],"not found",0)</f>
        <v>42117</v>
      </c>
      <c r="M2060" s="1">
        <f>VLOOKUP(Table8[[#This Row],[orderId]],orders[],6,0)</f>
        <v>42118</v>
      </c>
      <c r="N2060">
        <f>Table8[[#This Row],[Shipped date]]-Table8[[#This Row],[order_date]]</f>
        <v>1</v>
      </c>
    </row>
    <row r="2061" spans="1:14" x14ac:dyDescent="0.35">
      <c r="A2061" s="3">
        <v>11046</v>
      </c>
      <c r="B2061" s="12">
        <v>35</v>
      </c>
      <c r="C2061" s="6">
        <v>18</v>
      </c>
      <c r="D2061" s="9">
        <v>18</v>
      </c>
      <c r="E2061" s="2" t="str">
        <f>_xlfn.XLOOKUP(B2061,products[productID],products[productName],"Not available",0)</f>
        <v>Steeleye Stout</v>
      </c>
      <c r="F2061">
        <f>_xlfn.XLOOKUP(B2061,products[productID],products[categoryID],"Not found",0)</f>
        <v>1</v>
      </c>
      <c r="G2061" t="str">
        <f>_xlfn.XLOOKUP(F2061,categories[categoryID],categories[categoryName],"not found",0)</f>
        <v>Beverages</v>
      </c>
      <c r="H2061" s="4">
        <f>Table8[[#This Row],[Unit_price]]*Table8[[#This Row],[Quantity_sold]]</f>
        <v>324</v>
      </c>
      <c r="I2061" t="str">
        <f>_xlfn.XLOOKUP(Table8[[#This Row],[orderId]],orders[orderID],orders[customerID],"not seen",0)</f>
        <v>WANDK</v>
      </c>
      <c r="J2061">
        <f>_xlfn.XLOOKUP(Table8[[#This Row],[orderId]],orders[orderID],orders[employeeID],"not found",0)</f>
        <v>8</v>
      </c>
      <c r="K2061" t="str">
        <f>_xlfn.XLOOKUP(Table8[[#This Row],[Employee_id]],employees[employeeID],employees[employeeName],"Not found",0)</f>
        <v>Laura Callahan</v>
      </c>
      <c r="L2061" s="1">
        <f>_xlfn.XLOOKUP(Table8[[#This Row],[orderId]],orders[orderID],orders[orderDate],"not found",0)</f>
        <v>42117</v>
      </c>
      <c r="M2061" s="1">
        <f>VLOOKUP(Table8[[#This Row],[orderId]],orders[],6,0)</f>
        <v>42118</v>
      </c>
      <c r="N2061">
        <f>Table8[[#This Row],[Shipped date]]-Table8[[#This Row],[order_date]]</f>
        <v>1</v>
      </c>
    </row>
    <row r="2062" spans="1:14" x14ac:dyDescent="0.35">
      <c r="A2062" s="2">
        <v>11047</v>
      </c>
      <c r="B2062" s="11">
        <v>1</v>
      </c>
      <c r="C2062" s="5">
        <v>18</v>
      </c>
      <c r="D2062" s="8">
        <v>25</v>
      </c>
      <c r="E2062" s="2" t="str">
        <f>_xlfn.XLOOKUP(B2062,products[productID],products[productName],"Not available",0)</f>
        <v>Chai</v>
      </c>
      <c r="F2062">
        <f>_xlfn.XLOOKUP(B2062,products[productID],products[categoryID],"Not found",0)</f>
        <v>1</v>
      </c>
      <c r="G2062" t="str">
        <f>_xlfn.XLOOKUP(F2062,categories[categoryID],categories[categoryName],"not found",0)</f>
        <v>Beverages</v>
      </c>
      <c r="H2062" s="4">
        <f>Table8[[#This Row],[Unit_price]]*Table8[[#This Row],[Quantity_sold]]</f>
        <v>450</v>
      </c>
      <c r="I2062" t="str">
        <f>_xlfn.XLOOKUP(Table8[[#This Row],[orderId]],orders[orderID],orders[customerID],"not seen",0)</f>
        <v>EASTC</v>
      </c>
      <c r="J2062">
        <f>_xlfn.XLOOKUP(Table8[[#This Row],[orderId]],orders[orderID],orders[employeeID],"not found",0)</f>
        <v>7</v>
      </c>
      <c r="K2062" t="str">
        <f>_xlfn.XLOOKUP(Table8[[#This Row],[Employee_id]],employees[employeeID],employees[employeeName],"Not found",0)</f>
        <v>Robert King</v>
      </c>
      <c r="L2062" s="1">
        <f>_xlfn.XLOOKUP(Table8[[#This Row],[orderId]],orders[orderID],orders[orderDate],"not found",0)</f>
        <v>42118</v>
      </c>
      <c r="M2062" s="1">
        <f>VLOOKUP(Table8[[#This Row],[orderId]],orders[],6,0)</f>
        <v>42125</v>
      </c>
      <c r="N2062">
        <f>Table8[[#This Row],[Shipped date]]-Table8[[#This Row],[order_date]]</f>
        <v>7</v>
      </c>
    </row>
    <row r="2063" spans="1:14" x14ac:dyDescent="0.35">
      <c r="A2063" s="3">
        <v>11047</v>
      </c>
      <c r="B2063" s="12">
        <v>5</v>
      </c>
      <c r="C2063" s="6">
        <v>21.35</v>
      </c>
      <c r="D2063" s="9">
        <v>30</v>
      </c>
      <c r="E2063" s="2" t="str">
        <f>_xlfn.XLOOKUP(B2063,products[productID],products[productName],"Not available",0)</f>
        <v>Chef Anton's Gumbo Mix</v>
      </c>
      <c r="F2063">
        <f>_xlfn.XLOOKUP(B2063,products[productID],products[categoryID],"Not found",0)</f>
        <v>2</v>
      </c>
      <c r="G2063" t="str">
        <f>_xlfn.XLOOKUP(F2063,categories[categoryID],categories[categoryName],"not found",0)</f>
        <v>Condiments</v>
      </c>
      <c r="H2063" s="4">
        <f>Table8[[#This Row],[Unit_price]]*Table8[[#This Row],[Quantity_sold]]</f>
        <v>640.5</v>
      </c>
      <c r="I2063" t="str">
        <f>_xlfn.XLOOKUP(Table8[[#This Row],[orderId]],orders[orderID],orders[customerID],"not seen",0)</f>
        <v>EASTC</v>
      </c>
      <c r="J2063">
        <f>_xlfn.XLOOKUP(Table8[[#This Row],[orderId]],orders[orderID],orders[employeeID],"not found",0)</f>
        <v>7</v>
      </c>
      <c r="K2063" t="str">
        <f>_xlfn.XLOOKUP(Table8[[#This Row],[Employee_id]],employees[employeeID],employees[employeeName],"Not found",0)</f>
        <v>Robert King</v>
      </c>
      <c r="L2063" s="1">
        <f>_xlfn.XLOOKUP(Table8[[#This Row],[orderId]],orders[orderID],orders[orderDate],"not found",0)</f>
        <v>42118</v>
      </c>
      <c r="M2063" s="1">
        <f>VLOOKUP(Table8[[#This Row],[orderId]],orders[],6,0)</f>
        <v>42125</v>
      </c>
      <c r="N2063">
        <f>Table8[[#This Row],[Shipped date]]-Table8[[#This Row],[order_date]]</f>
        <v>7</v>
      </c>
    </row>
    <row r="2064" spans="1:14" x14ac:dyDescent="0.35">
      <c r="A2064" s="2">
        <v>11048</v>
      </c>
      <c r="B2064" s="11">
        <v>68</v>
      </c>
      <c r="C2064" s="5">
        <v>12.5</v>
      </c>
      <c r="D2064" s="8">
        <v>42</v>
      </c>
      <c r="E2064" s="2" t="str">
        <f>_xlfn.XLOOKUP(B2064,products[productID],products[productName],"Not available",0)</f>
        <v>Scottish Longbreads</v>
      </c>
      <c r="F2064">
        <f>_xlfn.XLOOKUP(B2064,products[productID],products[categoryID],"Not found",0)</f>
        <v>3</v>
      </c>
      <c r="G2064" t="str">
        <f>_xlfn.XLOOKUP(F2064,categories[categoryID],categories[categoryName],"not found",0)</f>
        <v>Confections</v>
      </c>
      <c r="H2064" s="4">
        <f>Table8[[#This Row],[Unit_price]]*Table8[[#This Row],[Quantity_sold]]</f>
        <v>525</v>
      </c>
      <c r="I2064" t="str">
        <f>_xlfn.XLOOKUP(Table8[[#This Row],[orderId]],orders[orderID],orders[customerID],"not seen",0)</f>
        <v>BOTTM</v>
      </c>
      <c r="J2064">
        <f>_xlfn.XLOOKUP(Table8[[#This Row],[orderId]],orders[orderID],orders[employeeID],"not found",0)</f>
        <v>7</v>
      </c>
      <c r="K2064" t="str">
        <f>_xlfn.XLOOKUP(Table8[[#This Row],[Employee_id]],employees[employeeID],employees[employeeName],"Not found",0)</f>
        <v>Robert King</v>
      </c>
      <c r="L2064" s="1">
        <f>_xlfn.XLOOKUP(Table8[[#This Row],[orderId]],orders[orderID],orders[orderDate],"not found",0)</f>
        <v>42118</v>
      </c>
      <c r="M2064" s="1">
        <f>VLOOKUP(Table8[[#This Row],[orderId]],orders[],6,0)</f>
        <v>42124</v>
      </c>
      <c r="N2064">
        <f>Table8[[#This Row],[Shipped date]]-Table8[[#This Row],[order_date]]</f>
        <v>6</v>
      </c>
    </row>
    <row r="2065" spans="1:14" x14ac:dyDescent="0.35">
      <c r="A2065" s="3">
        <v>11049</v>
      </c>
      <c r="B2065" s="12">
        <v>2</v>
      </c>
      <c r="C2065" s="6">
        <v>19</v>
      </c>
      <c r="D2065" s="9">
        <v>10</v>
      </c>
      <c r="E2065" s="2" t="str">
        <f>_xlfn.XLOOKUP(B2065,products[productID],products[productName],"Not available",0)</f>
        <v>Chang</v>
      </c>
      <c r="F2065">
        <f>_xlfn.XLOOKUP(B2065,products[productID],products[categoryID],"Not found",0)</f>
        <v>1</v>
      </c>
      <c r="G2065" t="str">
        <f>_xlfn.XLOOKUP(F2065,categories[categoryID],categories[categoryName],"not found",0)</f>
        <v>Beverages</v>
      </c>
      <c r="H2065" s="4">
        <f>Table8[[#This Row],[Unit_price]]*Table8[[#This Row],[Quantity_sold]]</f>
        <v>190</v>
      </c>
      <c r="I2065" t="str">
        <f>_xlfn.XLOOKUP(Table8[[#This Row],[orderId]],orders[orderID],orders[customerID],"not seen",0)</f>
        <v>GOURL</v>
      </c>
      <c r="J2065">
        <f>_xlfn.XLOOKUP(Table8[[#This Row],[orderId]],orders[orderID],orders[employeeID],"not found",0)</f>
        <v>3</v>
      </c>
      <c r="K2065" t="str">
        <f>_xlfn.XLOOKUP(Table8[[#This Row],[Employee_id]],employees[employeeID],employees[employeeName],"Not found",0)</f>
        <v>Janet Leverling</v>
      </c>
      <c r="L2065" s="1">
        <f>_xlfn.XLOOKUP(Table8[[#This Row],[orderId]],orders[orderID],orders[orderDate],"not found",0)</f>
        <v>42118</v>
      </c>
      <c r="M2065" s="1">
        <f>VLOOKUP(Table8[[#This Row],[orderId]],orders[],6,0)</f>
        <v>42128</v>
      </c>
      <c r="N2065">
        <f>Table8[[#This Row],[Shipped date]]-Table8[[#This Row],[order_date]]</f>
        <v>10</v>
      </c>
    </row>
    <row r="2066" spans="1:14" x14ac:dyDescent="0.35">
      <c r="A2066" s="2">
        <v>11049</v>
      </c>
      <c r="B2066" s="11">
        <v>12</v>
      </c>
      <c r="C2066" s="5">
        <v>38</v>
      </c>
      <c r="D2066" s="8">
        <v>4</v>
      </c>
      <c r="E2066" s="2" t="str">
        <f>_xlfn.XLOOKUP(B2066,products[productID],products[productName],"Not available",0)</f>
        <v>Queso Manchego La Pastora</v>
      </c>
      <c r="F2066">
        <f>_xlfn.XLOOKUP(B2066,products[productID],products[categoryID],"Not found",0)</f>
        <v>4</v>
      </c>
      <c r="G2066" t="str">
        <f>_xlfn.XLOOKUP(F2066,categories[categoryID],categories[categoryName],"not found",0)</f>
        <v>Dairy Products</v>
      </c>
      <c r="H2066" s="4">
        <f>Table8[[#This Row],[Unit_price]]*Table8[[#This Row],[Quantity_sold]]</f>
        <v>152</v>
      </c>
      <c r="I2066" t="str">
        <f>_xlfn.XLOOKUP(Table8[[#This Row],[orderId]],orders[orderID],orders[customerID],"not seen",0)</f>
        <v>GOURL</v>
      </c>
      <c r="J2066">
        <f>_xlfn.XLOOKUP(Table8[[#This Row],[orderId]],orders[orderID],orders[employeeID],"not found",0)</f>
        <v>3</v>
      </c>
      <c r="K2066" t="str">
        <f>_xlfn.XLOOKUP(Table8[[#This Row],[Employee_id]],employees[employeeID],employees[employeeName],"Not found",0)</f>
        <v>Janet Leverling</v>
      </c>
      <c r="L2066" s="1">
        <f>_xlfn.XLOOKUP(Table8[[#This Row],[orderId]],orders[orderID],orders[orderDate],"not found",0)</f>
        <v>42118</v>
      </c>
      <c r="M2066" s="1">
        <f>VLOOKUP(Table8[[#This Row],[orderId]],orders[],6,0)</f>
        <v>42128</v>
      </c>
      <c r="N2066">
        <f>Table8[[#This Row],[Shipped date]]-Table8[[#This Row],[order_date]]</f>
        <v>10</v>
      </c>
    </row>
    <row r="2067" spans="1:14" x14ac:dyDescent="0.35">
      <c r="A2067" s="3">
        <v>11050</v>
      </c>
      <c r="B2067" s="12">
        <v>76</v>
      </c>
      <c r="C2067" s="6">
        <v>18</v>
      </c>
      <c r="D2067" s="9">
        <v>50</v>
      </c>
      <c r="E2067" s="2" t="str">
        <f>_xlfn.XLOOKUP(B2067,products[productID],products[productName],"Not available",0)</f>
        <v>Lakkaliköri</v>
      </c>
      <c r="F2067">
        <f>_xlfn.XLOOKUP(B2067,products[productID],products[categoryID],"Not found",0)</f>
        <v>1</v>
      </c>
      <c r="G2067" t="str">
        <f>_xlfn.XLOOKUP(F2067,categories[categoryID],categories[categoryName],"not found",0)</f>
        <v>Beverages</v>
      </c>
      <c r="H2067" s="4">
        <f>Table8[[#This Row],[Unit_price]]*Table8[[#This Row],[Quantity_sold]]</f>
        <v>900</v>
      </c>
      <c r="I2067" t="str">
        <f>_xlfn.XLOOKUP(Table8[[#This Row],[orderId]],orders[orderID],orders[customerID],"not seen",0)</f>
        <v>FOLKO</v>
      </c>
      <c r="J2067">
        <f>_xlfn.XLOOKUP(Table8[[#This Row],[orderId]],orders[orderID],orders[employeeID],"not found",0)</f>
        <v>8</v>
      </c>
      <c r="K2067" t="str">
        <f>_xlfn.XLOOKUP(Table8[[#This Row],[Employee_id]],employees[employeeID],employees[employeeName],"Not found",0)</f>
        <v>Laura Callahan</v>
      </c>
      <c r="L2067" s="1">
        <f>_xlfn.XLOOKUP(Table8[[#This Row],[orderId]],orders[orderID],orders[orderDate],"not found",0)</f>
        <v>42121</v>
      </c>
      <c r="M2067" s="1">
        <f>VLOOKUP(Table8[[#This Row],[orderId]],orders[],6,0)</f>
        <v>42129</v>
      </c>
      <c r="N2067">
        <f>Table8[[#This Row],[Shipped date]]-Table8[[#This Row],[order_date]]</f>
        <v>8</v>
      </c>
    </row>
    <row r="2068" spans="1:14" x14ac:dyDescent="0.35">
      <c r="A2068" s="2">
        <v>11051</v>
      </c>
      <c r="B2068" s="11">
        <v>24</v>
      </c>
      <c r="C2068" s="5">
        <v>4.5</v>
      </c>
      <c r="D2068" s="8">
        <v>10</v>
      </c>
      <c r="E2068" s="2" t="str">
        <f>_xlfn.XLOOKUP(B2068,products[productID],products[productName],"Not available",0)</f>
        <v>Guarana Fantastica</v>
      </c>
      <c r="F2068">
        <f>_xlfn.XLOOKUP(B2068,products[productID],products[categoryID],"Not found",0)</f>
        <v>1</v>
      </c>
      <c r="G2068" t="str">
        <f>_xlfn.XLOOKUP(F2068,categories[categoryID],categories[categoryName],"not found",0)</f>
        <v>Beverages</v>
      </c>
      <c r="H2068" s="4">
        <f>Table8[[#This Row],[Unit_price]]*Table8[[#This Row],[Quantity_sold]]</f>
        <v>45</v>
      </c>
      <c r="I2068" t="str">
        <f>_xlfn.XLOOKUP(Table8[[#This Row],[orderId]],orders[orderID],orders[customerID],"not seen",0)</f>
        <v>LAMAI</v>
      </c>
      <c r="J2068">
        <f>_xlfn.XLOOKUP(Table8[[#This Row],[orderId]],orders[orderID],orders[employeeID],"not found",0)</f>
        <v>7</v>
      </c>
      <c r="K2068" t="str">
        <f>_xlfn.XLOOKUP(Table8[[#This Row],[Employee_id]],employees[employeeID],employees[employeeName],"Not found",0)</f>
        <v>Robert King</v>
      </c>
      <c r="L2068" s="1">
        <f>_xlfn.XLOOKUP(Table8[[#This Row],[orderId]],orders[orderID],orders[orderDate],"not found",0)</f>
        <v>42121</v>
      </c>
      <c r="M2068" s="1">
        <f>VLOOKUP(Table8[[#This Row],[orderId]],orders[],6,0)</f>
        <v>0</v>
      </c>
      <c r="N2068">
        <f>Table8[[#This Row],[Shipped date]]-Table8[[#This Row],[order_date]]</f>
        <v>-42121</v>
      </c>
    </row>
    <row r="2069" spans="1:14" x14ac:dyDescent="0.35">
      <c r="A2069" s="3">
        <v>11052</v>
      </c>
      <c r="B2069" s="12">
        <v>43</v>
      </c>
      <c r="C2069" s="6">
        <v>46</v>
      </c>
      <c r="D2069" s="9">
        <v>30</v>
      </c>
      <c r="E2069" s="2" t="str">
        <f>_xlfn.XLOOKUP(B2069,products[productID],products[productName],"Not available",0)</f>
        <v>Ipoh Coffee</v>
      </c>
      <c r="F2069">
        <f>_xlfn.XLOOKUP(B2069,products[productID],products[categoryID],"Not found",0)</f>
        <v>1</v>
      </c>
      <c r="G2069" t="str">
        <f>_xlfn.XLOOKUP(F2069,categories[categoryID],categories[categoryName],"not found",0)</f>
        <v>Beverages</v>
      </c>
      <c r="H2069" s="4">
        <f>Table8[[#This Row],[Unit_price]]*Table8[[#This Row],[Quantity_sold]]</f>
        <v>1380</v>
      </c>
      <c r="I2069" t="str">
        <f>_xlfn.XLOOKUP(Table8[[#This Row],[orderId]],orders[orderID],orders[customerID],"not seen",0)</f>
        <v>HANAR</v>
      </c>
      <c r="J2069">
        <f>_xlfn.XLOOKUP(Table8[[#This Row],[orderId]],orders[orderID],orders[employeeID],"not found",0)</f>
        <v>3</v>
      </c>
      <c r="K2069" t="str">
        <f>_xlfn.XLOOKUP(Table8[[#This Row],[Employee_id]],employees[employeeID],employees[employeeName],"Not found",0)</f>
        <v>Janet Leverling</v>
      </c>
      <c r="L2069" s="1">
        <f>_xlfn.XLOOKUP(Table8[[#This Row],[orderId]],orders[orderID],orders[orderDate],"not found",0)</f>
        <v>42121</v>
      </c>
      <c r="M2069" s="1">
        <f>VLOOKUP(Table8[[#This Row],[orderId]],orders[],6,0)</f>
        <v>42125</v>
      </c>
      <c r="N2069">
        <f>Table8[[#This Row],[Shipped date]]-Table8[[#This Row],[order_date]]</f>
        <v>4</v>
      </c>
    </row>
    <row r="2070" spans="1:14" x14ac:dyDescent="0.35">
      <c r="A2070" s="2">
        <v>11052</v>
      </c>
      <c r="B2070" s="11">
        <v>61</v>
      </c>
      <c r="C2070" s="5">
        <v>28.5</v>
      </c>
      <c r="D2070" s="8">
        <v>10</v>
      </c>
      <c r="E2070" s="2" t="str">
        <f>_xlfn.XLOOKUP(B2070,products[productID],products[productName],"Not available",0)</f>
        <v>Sirop d'érable</v>
      </c>
      <c r="F2070">
        <f>_xlfn.XLOOKUP(B2070,products[productID],products[categoryID],"Not found",0)</f>
        <v>2</v>
      </c>
      <c r="G2070" t="str">
        <f>_xlfn.XLOOKUP(F2070,categories[categoryID],categories[categoryName],"not found",0)</f>
        <v>Condiments</v>
      </c>
      <c r="H2070" s="4">
        <f>Table8[[#This Row],[Unit_price]]*Table8[[#This Row],[Quantity_sold]]</f>
        <v>285</v>
      </c>
      <c r="I2070" t="str">
        <f>_xlfn.XLOOKUP(Table8[[#This Row],[orderId]],orders[orderID],orders[customerID],"not seen",0)</f>
        <v>HANAR</v>
      </c>
      <c r="J2070">
        <f>_xlfn.XLOOKUP(Table8[[#This Row],[orderId]],orders[orderID],orders[employeeID],"not found",0)</f>
        <v>3</v>
      </c>
      <c r="K2070" t="str">
        <f>_xlfn.XLOOKUP(Table8[[#This Row],[Employee_id]],employees[employeeID],employees[employeeName],"Not found",0)</f>
        <v>Janet Leverling</v>
      </c>
      <c r="L2070" s="1">
        <f>_xlfn.XLOOKUP(Table8[[#This Row],[orderId]],orders[orderID],orders[orderDate],"not found",0)</f>
        <v>42121</v>
      </c>
      <c r="M2070" s="1">
        <f>VLOOKUP(Table8[[#This Row],[orderId]],orders[],6,0)</f>
        <v>42125</v>
      </c>
      <c r="N2070">
        <f>Table8[[#This Row],[Shipped date]]-Table8[[#This Row],[order_date]]</f>
        <v>4</v>
      </c>
    </row>
    <row r="2071" spans="1:14" x14ac:dyDescent="0.35">
      <c r="A2071" s="3">
        <v>11053</v>
      </c>
      <c r="B2071" s="12">
        <v>18</v>
      </c>
      <c r="C2071" s="6">
        <v>62.5</v>
      </c>
      <c r="D2071" s="9">
        <v>35</v>
      </c>
      <c r="E2071" s="2" t="str">
        <f>_xlfn.XLOOKUP(B2071,products[productID],products[productName],"Not available",0)</f>
        <v>Carnarvon Tigers</v>
      </c>
      <c r="F2071">
        <f>_xlfn.XLOOKUP(B2071,products[productID],products[categoryID],"Not found",0)</f>
        <v>8</v>
      </c>
      <c r="G2071" t="str">
        <f>_xlfn.XLOOKUP(F2071,categories[categoryID],categories[categoryName],"not found",0)</f>
        <v>Seafood</v>
      </c>
      <c r="H2071" s="4">
        <f>Table8[[#This Row],[Unit_price]]*Table8[[#This Row],[Quantity_sold]]</f>
        <v>2187.5</v>
      </c>
      <c r="I2071" t="str">
        <f>_xlfn.XLOOKUP(Table8[[#This Row],[orderId]],orders[orderID],orders[customerID],"not seen",0)</f>
        <v>PICCO</v>
      </c>
      <c r="J2071">
        <f>_xlfn.XLOOKUP(Table8[[#This Row],[orderId]],orders[orderID],orders[employeeID],"not found",0)</f>
        <v>2</v>
      </c>
      <c r="K2071" t="str">
        <f>_xlfn.XLOOKUP(Table8[[#This Row],[Employee_id]],employees[employeeID],employees[employeeName],"Not found",0)</f>
        <v>Andrew Fuller</v>
      </c>
      <c r="L2071" s="1">
        <f>_xlfn.XLOOKUP(Table8[[#This Row],[orderId]],orders[orderID],orders[orderDate],"not found",0)</f>
        <v>42121</v>
      </c>
      <c r="M2071" s="1">
        <f>VLOOKUP(Table8[[#This Row],[orderId]],orders[],6,0)</f>
        <v>42123</v>
      </c>
      <c r="N2071">
        <f>Table8[[#This Row],[Shipped date]]-Table8[[#This Row],[order_date]]</f>
        <v>2</v>
      </c>
    </row>
    <row r="2072" spans="1:14" x14ac:dyDescent="0.35">
      <c r="A2072" s="2">
        <v>11053</v>
      </c>
      <c r="B2072" s="11">
        <v>32</v>
      </c>
      <c r="C2072" s="5">
        <v>32</v>
      </c>
      <c r="D2072" s="8">
        <v>20</v>
      </c>
      <c r="E2072" s="2" t="str">
        <f>_xlfn.XLOOKUP(B2072,products[productID],products[productName],"Not available",0)</f>
        <v>Mascarpone Fabioli</v>
      </c>
      <c r="F2072">
        <f>_xlfn.XLOOKUP(B2072,products[productID],products[categoryID],"Not found",0)</f>
        <v>4</v>
      </c>
      <c r="G2072" t="str">
        <f>_xlfn.XLOOKUP(F2072,categories[categoryID],categories[categoryName],"not found",0)</f>
        <v>Dairy Products</v>
      </c>
      <c r="H2072" s="4">
        <f>Table8[[#This Row],[Unit_price]]*Table8[[#This Row],[Quantity_sold]]</f>
        <v>640</v>
      </c>
      <c r="I2072" t="str">
        <f>_xlfn.XLOOKUP(Table8[[#This Row],[orderId]],orders[orderID],orders[customerID],"not seen",0)</f>
        <v>PICCO</v>
      </c>
      <c r="J2072">
        <f>_xlfn.XLOOKUP(Table8[[#This Row],[orderId]],orders[orderID],orders[employeeID],"not found",0)</f>
        <v>2</v>
      </c>
      <c r="K2072" t="str">
        <f>_xlfn.XLOOKUP(Table8[[#This Row],[Employee_id]],employees[employeeID],employees[employeeName],"Not found",0)</f>
        <v>Andrew Fuller</v>
      </c>
      <c r="L2072" s="1">
        <f>_xlfn.XLOOKUP(Table8[[#This Row],[orderId]],orders[orderID],orders[orderDate],"not found",0)</f>
        <v>42121</v>
      </c>
      <c r="M2072" s="1">
        <f>VLOOKUP(Table8[[#This Row],[orderId]],orders[],6,0)</f>
        <v>42123</v>
      </c>
      <c r="N2072">
        <f>Table8[[#This Row],[Shipped date]]-Table8[[#This Row],[order_date]]</f>
        <v>2</v>
      </c>
    </row>
    <row r="2073" spans="1:14" x14ac:dyDescent="0.35">
      <c r="A2073" s="3">
        <v>11053</v>
      </c>
      <c r="B2073" s="12">
        <v>64</v>
      </c>
      <c r="C2073" s="6">
        <v>33.25</v>
      </c>
      <c r="D2073" s="9">
        <v>25</v>
      </c>
      <c r="E2073" s="2" t="str">
        <f>_xlfn.XLOOKUP(B2073,products[productID],products[productName],"Not available",0)</f>
        <v>Wimmers gute Semmelknödel</v>
      </c>
      <c r="F2073">
        <f>_xlfn.XLOOKUP(B2073,products[productID],products[categoryID],"Not found",0)</f>
        <v>5</v>
      </c>
      <c r="G2073" t="str">
        <f>_xlfn.XLOOKUP(F2073,categories[categoryID],categories[categoryName],"not found",0)</f>
        <v>Grains &amp; Cereals</v>
      </c>
      <c r="H2073" s="4">
        <f>Table8[[#This Row],[Unit_price]]*Table8[[#This Row],[Quantity_sold]]</f>
        <v>831.25</v>
      </c>
      <c r="I2073" t="str">
        <f>_xlfn.XLOOKUP(Table8[[#This Row],[orderId]],orders[orderID],orders[customerID],"not seen",0)</f>
        <v>PICCO</v>
      </c>
      <c r="J2073">
        <f>_xlfn.XLOOKUP(Table8[[#This Row],[orderId]],orders[orderID],orders[employeeID],"not found",0)</f>
        <v>2</v>
      </c>
      <c r="K2073" t="str">
        <f>_xlfn.XLOOKUP(Table8[[#This Row],[Employee_id]],employees[employeeID],employees[employeeName],"Not found",0)</f>
        <v>Andrew Fuller</v>
      </c>
      <c r="L2073" s="1">
        <f>_xlfn.XLOOKUP(Table8[[#This Row],[orderId]],orders[orderID],orders[orderDate],"not found",0)</f>
        <v>42121</v>
      </c>
      <c r="M2073" s="1">
        <f>VLOOKUP(Table8[[#This Row],[orderId]],orders[],6,0)</f>
        <v>42123</v>
      </c>
      <c r="N2073">
        <f>Table8[[#This Row],[Shipped date]]-Table8[[#This Row],[order_date]]</f>
        <v>2</v>
      </c>
    </row>
    <row r="2074" spans="1:14" x14ac:dyDescent="0.35">
      <c r="A2074" s="2">
        <v>11054</v>
      </c>
      <c r="B2074" s="11">
        <v>33</v>
      </c>
      <c r="C2074" s="5">
        <v>2.5</v>
      </c>
      <c r="D2074" s="8">
        <v>10</v>
      </c>
      <c r="E2074" s="2" t="str">
        <f>_xlfn.XLOOKUP(B2074,products[productID],products[productName],"Not available",0)</f>
        <v>Geitost</v>
      </c>
      <c r="F2074">
        <f>_xlfn.XLOOKUP(B2074,products[productID],products[categoryID],"Not found",0)</f>
        <v>4</v>
      </c>
      <c r="G2074" t="str">
        <f>_xlfn.XLOOKUP(F2074,categories[categoryID],categories[categoryName],"not found",0)</f>
        <v>Dairy Products</v>
      </c>
      <c r="H2074" s="4">
        <f>Table8[[#This Row],[Unit_price]]*Table8[[#This Row],[Quantity_sold]]</f>
        <v>25</v>
      </c>
      <c r="I2074" t="str">
        <f>_xlfn.XLOOKUP(Table8[[#This Row],[orderId]],orders[orderID],orders[customerID],"not seen",0)</f>
        <v>CACTU</v>
      </c>
      <c r="J2074">
        <f>_xlfn.XLOOKUP(Table8[[#This Row],[orderId]],orders[orderID],orders[employeeID],"not found",0)</f>
        <v>8</v>
      </c>
      <c r="K2074" t="str">
        <f>_xlfn.XLOOKUP(Table8[[#This Row],[Employee_id]],employees[employeeID],employees[employeeName],"Not found",0)</f>
        <v>Laura Callahan</v>
      </c>
      <c r="L2074" s="1">
        <f>_xlfn.XLOOKUP(Table8[[#This Row],[orderId]],orders[orderID],orders[orderDate],"not found",0)</f>
        <v>42122</v>
      </c>
      <c r="M2074" s="1">
        <f>VLOOKUP(Table8[[#This Row],[orderId]],orders[],6,0)</f>
        <v>0</v>
      </c>
      <c r="N2074">
        <f>Table8[[#This Row],[Shipped date]]-Table8[[#This Row],[order_date]]</f>
        <v>-42122</v>
      </c>
    </row>
    <row r="2075" spans="1:14" x14ac:dyDescent="0.35">
      <c r="A2075" s="3">
        <v>11054</v>
      </c>
      <c r="B2075" s="12">
        <v>67</v>
      </c>
      <c r="C2075" s="6">
        <v>14</v>
      </c>
      <c r="D2075" s="9">
        <v>20</v>
      </c>
      <c r="E2075" s="2" t="str">
        <f>_xlfn.XLOOKUP(B2075,products[productID],products[productName],"Not available",0)</f>
        <v>Laughing Lumberjack Lager</v>
      </c>
      <c r="F2075">
        <f>_xlfn.XLOOKUP(B2075,products[productID],products[categoryID],"Not found",0)</f>
        <v>1</v>
      </c>
      <c r="G2075" t="str">
        <f>_xlfn.XLOOKUP(F2075,categories[categoryID],categories[categoryName],"not found",0)</f>
        <v>Beverages</v>
      </c>
      <c r="H2075" s="4">
        <f>Table8[[#This Row],[Unit_price]]*Table8[[#This Row],[Quantity_sold]]</f>
        <v>280</v>
      </c>
      <c r="I2075" t="str">
        <f>_xlfn.XLOOKUP(Table8[[#This Row],[orderId]],orders[orderID],orders[customerID],"not seen",0)</f>
        <v>CACTU</v>
      </c>
      <c r="J2075">
        <f>_xlfn.XLOOKUP(Table8[[#This Row],[orderId]],orders[orderID],orders[employeeID],"not found",0)</f>
        <v>8</v>
      </c>
      <c r="K2075" t="str">
        <f>_xlfn.XLOOKUP(Table8[[#This Row],[Employee_id]],employees[employeeID],employees[employeeName],"Not found",0)</f>
        <v>Laura Callahan</v>
      </c>
      <c r="L2075" s="1">
        <f>_xlfn.XLOOKUP(Table8[[#This Row],[orderId]],orders[orderID],orders[orderDate],"not found",0)</f>
        <v>42122</v>
      </c>
      <c r="M2075" s="1">
        <f>VLOOKUP(Table8[[#This Row],[orderId]],orders[],6,0)</f>
        <v>0</v>
      </c>
      <c r="N2075">
        <f>Table8[[#This Row],[Shipped date]]-Table8[[#This Row],[order_date]]</f>
        <v>-42122</v>
      </c>
    </row>
    <row r="2076" spans="1:14" x14ac:dyDescent="0.35">
      <c r="A2076" s="2">
        <v>11055</v>
      </c>
      <c r="B2076" s="11">
        <v>24</v>
      </c>
      <c r="C2076" s="5">
        <v>4.5</v>
      </c>
      <c r="D2076" s="8">
        <v>15</v>
      </c>
      <c r="E2076" s="2" t="str">
        <f>_xlfn.XLOOKUP(B2076,products[productID],products[productName],"Not available",0)</f>
        <v>Guarana Fantastica</v>
      </c>
      <c r="F2076">
        <f>_xlfn.XLOOKUP(B2076,products[productID],products[categoryID],"Not found",0)</f>
        <v>1</v>
      </c>
      <c r="G2076" t="str">
        <f>_xlfn.XLOOKUP(F2076,categories[categoryID],categories[categoryName],"not found",0)</f>
        <v>Beverages</v>
      </c>
      <c r="H2076" s="4">
        <f>Table8[[#This Row],[Unit_price]]*Table8[[#This Row],[Quantity_sold]]</f>
        <v>67.5</v>
      </c>
      <c r="I2076" t="str">
        <f>_xlfn.XLOOKUP(Table8[[#This Row],[orderId]],orders[orderID],orders[customerID],"not seen",0)</f>
        <v>HILAA</v>
      </c>
      <c r="J2076">
        <f>_xlfn.XLOOKUP(Table8[[#This Row],[orderId]],orders[orderID],orders[employeeID],"not found",0)</f>
        <v>7</v>
      </c>
      <c r="K2076" t="str">
        <f>_xlfn.XLOOKUP(Table8[[#This Row],[Employee_id]],employees[employeeID],employees[employeeName],"Not found",0)</f>
        <v>Robert King</v>
      </c>
      <c r="L2076" s="1">
        <f>_xlfn.XLOOKUP(Table8[[#This Row],[orderId]],orders[orderID],orders[orderDate],"not found",0)</f>
        <v>42122</v>
      </c>
      <c r="M2076" s="1">
        <f>VLOOKUP(Table8[[#This Row],[orderId]],orders[],6,0)</f>
        <v>42129</v>
      </c>
      <c r="N2076">
        <f>Table8[[#This Row],[Shipped date]]-Table8[[#This Row],[order_date]]</f>
        <v>7</v>
      </c>
    </row>
    <row r="2077" spans="1:14" x14ac:dyDescent="0.35">
      <c r="A2077" s="3">
        <v>11055</v>
      </c>
      <c r="B2077" s="12">
        <v>25</v>
      </c>
      <c r="C2077" s="6">
        <v>14</v>
      </c>
      <c r="D2077" s="9">
        <v>15</v>
      </c>
      <c r="E2077" s="2" t="str">
        <f>_xlfn.XLOOKUP(B2077,products[productID],products[productName],"Not available",0)</f>
        <v>NuNuCa Nuß-Nougat-Creme</v>
      </c>
      <c r="F2077">
        <f>_xlfn.XLOOKUP(B2077,products[productID],products[categoryID],"Not found",0)</f>
        <v>3</v>
      </c>
      <c r="G2077" t="str">
        <f>_xlfn.XLOOKUP(F2077,categories[categoryID],categories[categoryName],"not found",0)</f>
        <v>Confections</v>
      </c>
      <c r="H2077" s="4">
        <f>Table8[[#This Row],[Unit_price]]*Table8[[#This Row],[Quantity_sold]]</f>
        <v>210</v>
      </c>
      <c r="I2077" t="str">
        <f>_xlfn.XLOOKUP(Table8[[#This Row],[orderId]],orders[orderID],orders[customerID],"not seen",0)</f>
        <v>HILAA</v>
      </c>
      <c r="J2077">
        <f>_xlfn.XLOOKUP(Table8[[#This Row],[orderId]],orders[orderID],orders[employeeID],"not found",0)</f>
        <v>7</v>
      </c>
      <c r="K2077" t="str">
        <f>_xlfn.XLOOKUP(Table8[[#This Row],[Employee_id]],employees[employeeID],employees[employeeName],"Not found",0)</f>
        <v>Robert King</v>
      </c>
      <c r="L2077" s="1">
        <f>_xlfn.XLOOKUP(Table8[[#This Row],[orderId]],orders[orderID],orders[orderDate],"not found",0)</f>
        <v>42122</v>
      </c>
      <c r="M2077" s="1">
        <f>VLOOKUP(Table8[[#This Row],[orderId]],orders[],6,0)</f>
        <v>42129</v>
      </c>
      <c r="N2077">
        <f>Table8[[#This Row],[Shipped date]]-Table8[[#This Row],[order_date]]</f>
        <v>7</v>
      </c>
    </row>
    <row r="2078" spans="1:14" x14ac:dyDescent="0.35">
      <c r="A2078" s="2">
        <v>11055</v>
      </c>
      <c r="B2078" s="11">
        <v>51</v>
      </c>
      <c r="C2078" s="5">
        <v>53</v>
      </c>
      <c r="D2078" s="8">
        <v>20</v>
      </c>
      <c r="E2078" s="2" t="str">
        <f>_xlfn.XLOOKUP(B2078,products[productID],products[productName],"Not available",0)</f>
        <v>Manjimup Dried Apples</v>
      </c>
      <c r="F2078">
        <f>_xlfn.XLOOKUP(B2078,products[productID],products[categoryID],"Not found",0)</f>
        <v>7</v>
      </c>
      <c r="G2078" t="str">
        <f>_xlfn.XLOOKUP(F2078,categories[categoryID],categories[categoryName],"not found",0)</f>
        <v>Produce</v>
      </c>
      <c r="H2078" s="4">
        <f>Table8[[#This Row],[Unit_price]]*Table8[[#This Row],[Quantity_sold]]</f>
        <v>1060</v>
      </c>
      <c r="I2078" t="str">
        <f>_xlfn.XLOOKUP(Table8[[#This Row],[orderId]],orders[orderID],orders[customerID],"not seen",0)</f>
        <v>HILAA</v>
      </c>
      <c r="J2078">
        <f>_xlfn.XLOOKUP(Table8[[#This Row],[orderId]],orders[orderID],orders[employeeID],"not found",0)</f>
        <v>7</v>
      </c>
      <c r="K2078" t="str">
        <f>_xlfn.XLOOKUP(Table8[[#This Row],[Employee_id]],employees[employeeID],employees[employeeName],"Not found",0)</f>
        <v>Robert King</v>
      </c>
      <c r="L2078" s="1">
        <f>_xlfn.XLOOKUP(Table8[[#This Row],[orderId]],orders[orderID],orders[orderDate],"not found",0)</f>
        <v>42122</v>
      </c>
      <c r="M2078" s="1">
        <f>VLOOKUP(Table8[[#This Row],[orderId]],orders[],6,0)</f>
        <v>42129</v>
      </c>
      <c r="N2078">
        <f>Table8[[#This Row],[Shipped date]]-Table8[[#This Row],[order_date]]</f>
        <v>7</v>
      </c>
    </row>
    <row r="2079" spans="1:14" x14ac:dyDescent="0.35">
      <c r="A2079" s="3">
        <v>11055</v>
      </c>
      <c r="B2079" s="12">
        <v>57</v>
      </c>
      <c r="C2079" s="6">
        <v>19.5</v>
      </c>
      <c r="D2079" s="9">
        <v>20</v>
      </c>
      <c r="E2079" s="2" t="str">
        <f>_xlfn.XLOOKUP(B2079,products[productID],products[productName],"Not available",0)</f>
        <v>Ravioli Angelo</v>
      </c>
      <c r="F2079">
        <f>_xlfn.XLOOKUP(B2079,products[productID],products[categoryID],"Not found",0)</f>
        <v>5</v>
      </c>
      <c r="G2079" t="str">
        <f>_xlfn.XLOOKUP(F2079,categories[categoryID],categories[categoryName],"not found",0)</f>
        <v>Grains &amp; Cereals</v>
      </c>
      <c r="H2079" s="4">
        <f>Table8[[#This Row],[Unit_price]]*Table8[[#This Row],[Quantity_sold]]</f>
        <v>390</v>
      </c>
      <c r="I2079" t="str">
        <f>_xlfn.XLOOKUP(Table8[[#This Row],[orderId]],orders[orderID],orders[customerID],"not seen",0)</f>
        <v>HILAA</v>
      </c>
      <c r="J2079">
        <f>_xlfn.XLOOKUP(Table8[[#This Row],[orderId]],orders[orderID],orders[employeeID],"not found",0)</f>
        <v>7</v>
      </c>
      <c r="K2079" t="str">
        <f>_xlfn.XLOOKUP(Table8[[#This Row],[Employee_id]],employees[employeeID],employees[employeeName],"Not found",0)</f>
        <v>Robert King</v>
      </c>
      <c r="L2079" s="1">
        <f>_xlfn.XLOOKUP(Table8[[#This Row],[orderId]],orders[orderID],orders[orderDate],"not found",0)</f>
        <v>42122</v>
      </c>
      <c r="M2079" s="1">
        <f>VLOOKUP(Table8[[#This Row],[orderId]],orders[],6,0)</f>
        <v>42129</v>
      </c>
      <c r="N2079">
        <f>Table8[[#This Row],[Shipped date]]-Table8[[#This Row],[order_date]]</f>
        <v>7</v>
      </c>
    </row>
    <row r="2080" spans="1:14" x14ac:dyDescent="0.35">
      <c r="A2080" s="2">
        <v>11056</v>
      </c>
      <c r="B2080" s="11">
        <v>7</v>
      </c>
      <c r="C2080" s="5">
        <v>30</v>
      </c>
      <c r="D2080" s="8">
        <v>40</v>
      </c>
      <c r="E2080" s="2" t="str">
        <f>_xlfn.XLOOKUP(B2080,products[productID],products[productName],"Not available",0)</f>
        <v>Uncle Bob's Organic Dried Pears</v>
      </c>
      <c r="F2080">
        <f>_xlfn.XLOOKUP(B2080,products[productID],products[categoryID],"Not found",0)</f>
        <v>7</v>
      </c>
      <c r="G2080" t="str">
        <f>_xlfn.XLOOKUP(F2080,categories[categoryID],categories[categoryName],"not found",0)</f>
        <v>Produce</v>
      </c>
      <c r="H2080" s="4">
        <f>Table8[[#This Row],[Unit_price]]*Table8[[#This Row],[Quantity_sold]]</f>
        <v>1200</v>
      </c>
      <c r="I2080" t="str">
        <f>_xlfn.XLOOKUP(Table8[[#This Row],[orderId]],orders[orderID],orders[customerID],"not seen",0)</f>
        <v>EASTC</v>
      </c>
      <c r="J2080">
        <f>_xlfn.XLOOKUP(Table8[[#This Row],[orderId]],orders[orderID],orders[employeeID],"not found",0)</f>
        <v>8</v>
      </c>
      <c r="K2080" t="str">
        <f>_xlfn.XLOOKUP(Table8[[#This Row],[Employee_id]],employees[employeeID],employees[employeeName],"Not found",0)</f>
        <v>Laura Callahan</v>
      </c>
      <c r="L2080" s="1">
        <f>_xlfn.XLOOKUP(Table8[[#This Row],[orderId]],orders[orderID],orders[orderDate],"not found",0)</f>
        <v>42122</v>
      </c>
      <c r="M2080" s="1">
        <f>VLOOKUP(Table8[[#This Row],[orderId]],orders[],6,0)</f>
        <v>42125</v>
      </c>
      <c r="N2080">
        <f>Table8[[#This Row],[Shipped date]]-Table8[[#This Row],[order_date]]</f>
        <v>3</v>
      </c>
    </row>
    <row r="2081" spans="1:14" x14ac:dyDescent="0.35">
      <c r="A2081" s="3">
        <v>11056</v>
      </c>
      <c r="B2081" s="12">
        <v>55</v>
      </c>
      <c r="C2081" s="6">
        <v>24</v>
      </c>
      <c r="D2081" s="9">
        <v>35</v>
      </c>
      <c r="E2081" s="2" t="str">
        <f>_xlfn.XLOOKUP(B2081,products[productID],products[productName],"Not available",0)</f>
        <v>Pâté chinois</v>
      </c>
      <c r="F2081">
        <f>_xlfn.XLOOKUP(B2081,products[productID],products[categoryID],"Not found",0)</f>
        <v>6</v>
      </c>
      <c r="G2081" t="str">
        <f>_xlfn.XLOOKUP(F2081,categories[categoryID],categories[categoryName],"not found",0)</f>
        <v>Meat &amp; Poultry</v>
      </c>
      <c r="H2081" s="4">
        <f>Table8[[#This Row],[Unit_price]]*Table8[[#This Row],[Quantity_sold]]</f>
        <v>840</v>
      </c>
      <c r="I2081" t="str">
        <f>_xlfn.XLOOKUP(Table8[[#This Row],[orderId]],orders[orderID],orders[customerID],"not seen",0)</f>
        <v>EASTC</v>
      </c>
      <c r="J2081">
        <f>_xlfn.XLOOKUP(Table8[[#This Row],[orderId]],orders[orderID],orders[employeeID],"not found",0)</f>
        <v>8</v>
      </c>
      <c r="K2081" t="str">
        <f>_xlfn.XLOOKUP(Table8[[#This Row],[Employee_id]],employees[employeeID],employees[employeeName],"Not found",0)</f>
        <v>Laura Callahan</v>
      </c>
      <c r="L2081" s="1">
        <f>_xlfn.XLOOKUP(Table8[[#This Row],[orderId]],orders[orderID],orders[orderDate],"not found",0)</f>
        <v>42122</v>
      </c>
      <c r="M2081" s="1">
        <f>VLOOKUP(Table8[[#This Row],[orderId]],orders[],6,0)</f>
        <v>42125</v>
      </c>
      <c r="N2081">
        <f>Table8[[#This Row],[Shipped date]]-Table8[[#This Row],[order_date]]</f>
        <v>3</v>
      </c>
    </row>
    <row r="2082" spans="1:14" x14ac:dyDescent="0.35">
      <c r="A2082" s="2">
        <v>11056</v>
      </c>
      <c r="B2082" s="11">
        <v>60</v>
      </c>
      <c r="C2082" s="5">
        <v>34</v>
      </c>
      <c r="D2082" s="8">
        <v>50</v>
      </c>
      <c r="E2082" s="2" t="str">
        <f>_xlfn.XLOOKUP(B2082,products[productID],products[productName],"Not available",0)</f>
        <v>Camembert Pierrot</v>
      </c>
      <c r="F2082">
        <f>_xlfn.XLOOKUP(B2082,products[productID],products[categoryID],"Not found",0)</f>
        <v>4</v>
      </c>
      <c r="G2082" t="str">
        <f>_xlfn.XLOOKUP(F2082,categories[categoryID],categories[categoryName],"not found",0)</f>
        <v>Dairy Products</v>
      </c>
      <c r="H2082" s="4">
        <f>Table8[[#This Row],[Unit_price]]*Table8[[#This Row],[Quantity_sold]]</f>
        <v>1700</v>
      </c>
      <c r="I2082" t="str">
        <f>_xlfn.XLOOKUP(Table8[[#This Row],[orderId]],orders[orderID],orders[customerID],"not seen",0)</f>
        <v>EASTC</v>
      </c>
      <c r="J2082">
        <f>_xlfn.XLOOKUP(Table8[[#This Row],[orderId]],orders[orderID],orders[employeeID],"not found",0)</f>
        <v>8</v>
      </c>
      <c r="K2082" t="str">
        <f>_xlfn.XLOOKUP(Table8[[#This Row],[Employee_id]],employees[employeeID],employees[employeeName],"Not found",0)</f>
        <v>Laura Callahan</v>
      </c>
      <c r="L2082" s="1">
        <f>_xlfn.XLOOKUP(Table8[[#This Row],[orderId]],orders[orderID],orders[orderDate],"not found",0)</f>
        <v>42122</v>
      </c>
      <c r="M2082" s="1">
        <f>VLOOKUP(Table8[[#This Row],[orderId]],orders[],6,0)</f>
        <v>42125</v>
      </c>
      <c r="N2082">
        <f>Table8[[#This Row],[Shipped date]]-Table8[[#This Row],[order_date]]</f>
        <v>3</v>
      </c>
    </row>
    <row r="2083" spans="1:14" x14ac:dyDescent="0.35">
      <c r="A2083" s="3">
        <v>11057</v>
      </c>
      <c r="B2083" s="12">
        <v>70</v>
      </c>
      <c r="C2083" s="6">
        <v>15</v>
      </c>
      <c r="D2083" s="9">
        <v>3</v>
      </c>
      <c r="E2083" s="2" t="str">
        <f>_xlfn.XLOOKUP(B2083,products[productID],products[productName],"Not available",0)</f>
        <v>Outback Lager</v>
      </c>
      <c r="F2083">
        <f>_xlfn.XLOOKUP(B2083,products[productID],products[categoryID],"Not found",0)</f>
        <v>1</v>
      </c>
      <c r="G2083" t="str">
        <f>_xlfn.XLOOKUP(F2083,categories[categoryID],categories[categoryName],"not found",0)</f>
        <v>Beverages</v>
      </c>
      <c r="H2083" s="4">
        <f>Table8[[#This Row],[Unit_price]]*Table8[[#This Row],[Quantity_sold]]</f>
        <v>45</v>
      </c>
      <c r="I2083" t="str">
        <f>_xlfn.XLOOKUP(Table8[[#This Row],[orderId]],orders[orderID],orders[customerID],"not seen",0)</f>
        <v>NORTS</v>
      </c>
      <c r="J2083">
        <f>_xlfn.XLOOKUP(Table8[[#This Row],[orderId]],orders[orderID],orders[employeeID],"not found",0)</f>
        <v>3</v>
      </c>
      <c r="K2083" t="str">
        <f>_xlfn.XLOOKUP(Table8[[#This Row],[Employee_id]],employees[employeeID],employees[employeeName],"Not found",0)</f>
        <v>Janet Leverling</v>
      </c>
      <c r="L2083" s="1">
        <f>_xlfn.XLOOKUP(Table8[[#This Row],[orderId]],orders[orderID],orders[orderDate],"not found",0)</f>
        <v>42123</v>
      </c>
      <c r="M2083" s="1">
        <f>VLOOKUP(Table8[[#This Row],[orderId]],orders[],6,0)</f>
        <v>42125</v>
      </c>
      <c r="N2083">
        <f>Table8[[#This Row],[Shipped date]]-Table8[[#This Row],[order_date]]</f>
        <v>2</v>
      </c>
    </row>
    <row r="2084" spans="1:14" x14ac:dyDescent="0.35">
      <c r="A2084" s="2">
        <v>11058</v>
      </c>
      <c r="B2084" s="11">
        <v>21</v>
      </c>
      <c r="C2084" s="5">
        <v>10</v>
      </c>
      <c r="D2084" s="8">
        <v>3</v>
      </c>
      <c r="E2084" s="2" t="str">
        <f>_xlfn.XLOOKUP(B2084,products[productID],products[productName],"Not available",0)</f>
        <v>Sir Rodney's Scones</v>
      </c>
      <c r="F2084">
        <f>_xlfn.XLOOKUP(B2084,products[productID],products[categoryID],"Not found",0)</f>
        <v>3</v>
      </c>
      <c r="G2084" t="str">
        <f>_xlfn.XLOOKUP(F2084,categories[categoryID],categories[categoryName],"not found",0)</f>
        <v>Confections</v>
      </c>
      <c r="H2084" s="4">
        <f>Table8[[#This Row],[Unit_price]]*Table8[[#This Row],[Quantity_sold]]</f>
        <v>30</v>
      </c>
      <c r="I2084" t="str">
        <f>_xlfn.XLOOKUP(Table8[[#This Row],[orderId]],orders[orderID],orders[customerID],"not seen",0)</f>
        <v>BLAUS</v>
      </c>
      <c r="J2084">
        <f>_xlfn.XLOOKUP(Table8[[#This Row],[orderId]],orders[orderID],orders[employeeID],"not found",0)</f>
        <v>9</v>
      </c>
      <c r="K2084" t="str">
        <f>_xlfn.XLOOKUP(Table8[[#This Row],[Employee_id]],employees[employeeID],employees[employeeName],"Not found",0)</f>
        <v>Anne Dodsworth</v>
      </c>
      <c r="L2084" s="1">
        <f>_xlfn.XLOOKUP(Table8[[#This Row],[orderId]],orders[orderID],orders[orderDate],"not found",0)</f>
        <v>42123</v>
      </c>
      <c r="M2084" s="1">
        <f>VLOOKUP(Table8[[#This Row],[orderId]],orders[],6,0)</f>
        <v>0</v>
      </c>
      <c r="N2084">
        <f>Table8[[#This Row],[Shipped date]]-Table8[[#This Row],[order_date]]</f>
        <v>-42123</v>
      </c>
    </row>
    <row r="2085" spans="1:14" x14ac:dyDescent="0.35">
      <c r="A2085" s="3">
        <v>11058</v>
      </c>
      <c r="B2085" s="12">
        <v>60</v>
      </c>
      <c r="C2085" s="6">
        <v>34</v>
      </c>
      <c r="D2085" s="9">
        <v>21</v>
      </c>
      <c r="E2085" s="2" t="str">
        <f>_xlfn.XLOOKUP(B2085,products[productID],products[productName],"Not available",0)</f>
        <v>Camembert Pierrot</v>
      </c>
      <c r="F2085">
        <f>_xlfn.XLOOKUP(B2085,products[productID],products[categoryID],"Not found",0)</f>
        <v>4</v>
      </c>
      <c r="G2085" t="str">
        <f>_xlfn.XLOOKUP(F2085,categories[categoryID],categories[categoryName],"not found",0)</f>
        <v>Dairy Products</v>
      </c>
      <c r="H2085" s="4">
        <f>Table8[[#This Row],[Unit_price]]*Table8[[#This Row],[Quantity_sold]]</f>
        <v>714</v>
      </c>
      <c r="I2085" t="str">
        <f>_xlfn.XLOOKUP(Table8[[#This Row],[orderId]],orders[orderID],orders[customerID],"not seen",0)</f>
        <v>BLAUS</v>
      </c>
      <c r="J2085">
        <f>_xlfn.XLOOKUP(Table8[[#This Row],[orderId]],orders[orderID],orders[employeeID],"not found",0)</f>
        <v>9</v>
      </c>
      <c r="K2085" t="str">
        <f>_xlfn.XLOOKUP(Table8[[#This Row],[Employee_id]],employees[employeeID],employees[employeeName],"Not found",0)</f>
        <v>Anne Dodsworth</v>
      </c>
      <c r="L2085" s="1">
        <f>_xlfn.XLOOKUP(Table8[[#This Row],[orderId]],orders[orderID],orders[orderDate],"not found",0)</f>
        <v>42123</v>
      </c>
      <c r="M2085" s="1">
        <f>VLOOKUP(Table8[[#This Row],[orderId]],orders[],6,0)</f>
        <v>0</v>
      </c>
      <c r="N2085">
        <f>Table8[[#This Row],[Shipped date]]-Table8[[#This Row],[order_date]]</f>
        <v>-42123</v>
      </c>
    </row>
    <row r="2086" spans="1:14" x14ac:dyDescent="0.35">
      <c r="A2086" s="2">
        <v>11058</v>
      </c>
      <c r="B2086" s="11">
        <v>61</v>
      </c>
      <c r="C2086" s="5">
        <v>28.5</v>
      </c>
      <c r="D2086" s="8">
        <v>4</v>
      </c>
      <c r="E2086" s="2" t="str">
        <f>_xlfn.XLOOKUP(B2086,products[productID],products[productName],"Not available",0)</f>
        <v>Sirop d'érable</v>
      </c>
      <c r="F2086">
        <f>_xlfn.XLOOKUP(B2086,products[productID],products[categoryID],"Not found",0)</f>
        <v>2</v>
      </c>
      <c r="G2086" t="str">
        <f>_xlfn.XLOOKUP(F2086,categories[categoryID],categories[categoryName],"not found",0)</f>
        <v>Condiments</v>
      </c>
      <c r="H2086" s="4">
        <f>Table8[[#This Row],[Unit_price]]*Table8[[#This Row],[Quantity_sold]]</f>
        <v>114</v>
      </c>
      <c r="I2086" t="str">
        <f>_xlfn.XLOOKUP(Table8[[#This Row],[orderId]],orders[orderID],orders[customerID],"not seen",0)</f>
        <v>BLAUS</v>
      </c>
      <c r="J2086">
        <f>_xlfn.XLOOKUP(Table8[[#This Row],[orderId]],orders[orderID],orders[employeeID],"not found",0)</f>
        <v>9</v>
      </c>
      <c r="K2086" t="str">
        <f>_xlfn.XLOOKUP(Table8[[#This Row],[Employee_id]],employees[employeeID],employees[employeeName],"Not found",0)</f>
        <v>Anne Dodsworth</v>
      </c>
      <c r="L2086" s="1">
        <f>_xlfn.XLOOKUP(Table8[[#This Row],[orderId]],orders[orderID],orders[orderDate],"not found",0)</f>
        <v>42123</v>
      </c>
      <c r="M2086" s="1">
        <f>VLOOKUP(Table8[[#This Row],[orderId]],orders[],6,0)</f>
        <v>0</v>
      </c>
      <c r="N2086">
        <f>Table8[[#This Row],[Shipped date]]-Table8[[#This Row],[order_date]]</f>
        <v>-42123</v>
      </c>
    </row>
    <row r="2087" spans="1:14" x14ac:dyDescent="0.35">
      <c r="A2087" s="3">
        <v>11059</v>
      </c>
      <c r="B2087" s="12">
        <v>13</v>
      </c>
      <c r="C2087" s="6">
        <v>6</v>
      </c>
      <c r="D2087" s="9">
        <v>30</v>
      </c>
      <c r="E2087" s="2" t="str">
        <f>_xlfn.XLOOKUP(B2087,products[productID],products[productName],"Not available",0)</f>
        <v>Konbu</v>
      </c>
      <c r="F2087">
        <f>_xlfn.XLOOKUP(B2087,products[productID],products[categoryID],"Not found",0)</f>
        <v>8</v>
      </c>
      <c r="G2087" t="str">
        <f>_xlfn.XLOOKUP(F2087,categories[categoryID],categories[categoryName],"not found",0)</f>
        <v>Seafood</v>
      </c>
      <c r="H2087" s="4">
        <f>Table8[[#This Row],[Unit_price]]*Table8[[#This Row],[Quantity_sold]]</f>
        <v>180</v>
      </c>
      <c r="I2087" t="str">
        <f>_xlfn.XLOOKUP(Table8[[#This Row],[orderId]],orders[orderID],orders[customerID],"not seen",0)</f>
        <v>RICAR</v>
      </c>
      <c r="J2087">
        <f>_xlfn.XLOOKUP(Table8[[#This Row],[orderId]],orders[orderID],orders[employeeID],"not found",0)</f>
        <v>2</v>
      </c>
      <c r="K2087" t="str">
        <f>_xlfn.XLOOKUP(Table8[[#This Row],[Employee_id]],employees[employeeID],employees[employeeName],"Not found",0)</f>
        <v>Andrew Fuller</v>
      </c>
      <c r="L2087" s="1">
        <f>_xlfn.XLOOKUP(Table8[[#This Row],[orderId]],orders[orderID],orders[orderDate],"not found",0)</f>
        <v>42123</v>
      </c>
      <c r="M2087" s="1">
        <f>VLOOKUP(Table8[[#This Row],[orderId]],orders[],6,0)</f>
        <v>0</v>
      </c>
      <c r="N2087">
        <f>Table8[[#This Row],[Shipped date]]-Table8[[#This Row],[order_date]]</f>
        <v>-42123</v>
      </c>
    </row>
    <row r="2088" spans="1:14" x14ac:dyDescent="0.35">
      <c r="A2088" s="2">
        <v>11059</v>
      </c>
      <c r="B2088" s="11">
        <v>17</v>
      </c>
      <c r="C2088" s="5">
        <v>39</v>
      </c>
      <c r="D2088" s="8">
        <v>12</v>
      </c>
      <c r="E2088" s="2" t="str">
        <f>_xlfn.XLOOKUP(B2088,products[productID],products[productName],"Not available",0)</f>
        <v>Alice Mutton</v>
      </c>
      <c r="F2088">
        <f>_xlfn.XLOOKUP(B2088,products[productID],products[categoryID],"Not found",0)</f>
        <v>6</v>
      </c>
      <c r="G2088" t="str">
        <f>_xlfn.XLOOKUP(F2088,categories[categoryID],categories[categoryName],"not found",0)</f>
        <v>Meat &amp; Poultry</v>
      </c>
      <c r="H2088" s="4">
        <f>Table8[[#This Row],[Unit_price]]*Table8[[#This Row],[Quantity_sold]]</f>
        <v>468</v>
      </c>
      <c r="I2088" t="str">
        <f>_xlfn.XLOOKUP(Table8[[#This Row],[orderId]],orders[orderID],orders[customerID],"not seen",0)</f>
        <v>RICAR</v>
      </c>
      <c r="J2088">
        <f>_xlfn.XLOOKUP(Table8[[#This Row],[orderId]],orders[orderID],orders[employeeID],"not found",0)</f>
        <v>2</v>
      </c>
      <c r="K2088" t="str">
        <f>_xlfn.XLOOKUP(Table8[[#This Row],[Employee_id]],employees[employeeID],employees[employeeName],"Not found",0)</f>
        <v>Andrew Fuller</v>
      </c>
      <c r="L2088" s="1">
        <f>_xlfn.XLOOKUP(Table8[[#This Row],[orderId]],orders[orderID],orders[orderDate],"not found",0)</f>
        <v>42123</v>
      </c>
      <c r="M2088" s="1">
        <f>VLOOKUP(Table8[[#This Row],[orderId]],orders[],6,0)</f>
        <v>0</v>
      </c>
      <c r="N2088">
        <f>Table8[[#This Row],[Shipped date]]-Table8[[#This Row],[order_date]]</f>
        <v>-42123</v>
      </c>
    </row>
    <row r="2089" spans="1:14" x14ac:dyDescent="0.35">
      <c r="A2089" s="3">
        <v>11059</v>
      </c>
      <c r="B2089" s="12">
        <v>60</v>
      </c>
      <c r="C2089" s="6">
        <v>34</v>
      </c>
      <c r="D2089" s="9">
        <v>35</v>
      </c>
      <c r="E2089" s="2" t="str">
        <f>_xlfn.XLOOKUP(B2089,products[productID],products[productName],"Not available",0)</f>
        <v>Camembert Pierrot</v>
      </c>
      <c r="F2089">
        <f>_xlfn.XLOOKUP(B2089,products[productID],products[categoryID],"Not found",0)</f>
        <v>4</v>
      </c>
      <c r="G2089" t="str">
        <f>_xlfn.XLOOKUP(F2089,categories[categoryID],categories[categoryName],"not found",0)</f>
        <v>Dairy Products</v>
      </c>
      <c r="H2089" s="4">
        <f>Table8[[#This Row],[Unit_price]]*Table8[[#This Row],[Quantity_sold]]</f>
        <v>1190</v>
      </c>
      <c r="I2089" t="str">
        <f>_xlfn.XLOOKUP(Table8[[#This Row],[orderId]],orders[orderID],orders[customerID],"not seen",0)</f>
        <v>RICAR</v>
      </c>
      <c r="J2089">
        <f>_xlfn.XLOOKUP(Table8[[#This Row],[orderId]],orders[orderID],orders[employeeID],"not found",0)</f>
        <v>2</v>
      </c>
      <c r="K2089" t="str">
        <f>_xlfn.XLOOKUP(Table8[[#This Row],[Employee_id]],employees[employeeID],employees[employeeName],"Not found",0)</f>
        <v>Andrew Fuller</v>
      </c>
      <c r="L2089" s="1">
        <f>_xlfn.XLOOKUP(Table8[[#This Row],[orderId]],orders[orderID],orders[orderDate],"not found",0)</f>
        <v>42123</v>
      </c>
      <c r="M2089" s="1">
        <f>VLOOKUP(Table8[[#This Row],[orderId]],orders[],6,0)</f>
        <v>0</v>
      </c>
      <c r="N2089">
        <f>Table8[[#This Row],[Shipped date]]-Table8[[#This Row],[order_date]]</f>
        <v>-42123</v>
      </c>
    </row>
    <row r="2090" spans="1:14" x14ac:dyDescent="0.35">
      <c r="A2090" s="2">
        <v>11060</v>
      </c>
      <c r="B2090" s="11">
        <v>60</v>
      </c>
      <c r="C2090" s="5">
        <v>34</v>
      </c>
      <c r="D2090" s="8">
        <v>4</v>
      </c>
      <c r="E2090" s="2" t="str">
        <f>_xlfn.XLOOKUP(B2090,products[productID],products[productName],"Not available",0)</f>
        <v>Camembert Pierrot</v>
      </c>
      <c r="F2090">
        <f>_xlfn.XLOOKUP(B2090,products[productID],products[categoryID],"Not found",0)</f>
        <v>4</v>
      </c>
      <c r="G2090" t="str">
        <f>_xlfn.XLOOKUP(F2090,categories[categoryID],categories[categoryName],"not found",0)</f>
        <v>Dairy Products</v>
      </c>
      <c r="H2090" s="4">
        <f>Table8[[#This Row],[Unit_price]]*Table8[[#This Row],[Quantity_sold]]</f>
        <v>136</v>
      </c>
      <c r="I2090" t="str">
        <f>_xlfn.XLOOKUP(Table8[[#This Row],[orderId]],orders[orderID],orders[customerID],"not seen",0)</f>
        <v>FRANS</v>
      </c>
      <c r="J2090">
        <f>_xlfn.XLOOKUP(Table8[[#This Row],[orderId]],orders[orderID],orders[employeeID],"not found",0)</f>
        <v>2</v>
      </c>
      <c r="K2090" t="str">
        <f>_xlfn.XLOOKUP(Table8[[#This Row],[Employee_id]],employees[employeeID],employees[employeeName],"Not found",0)</f>
        <v>Andrew Fuller</v>
      </c>
      <c r="L2090" s="1">
        <f>_xlfn.XLOOKUP(Table8[[#This Row],[orderId]],orders[orderID],orders[orderDate],"not found",0)</f>
        <v>42124</v>
      </c>
      <c r="M2090" s="1">
        <f>VLOOKUP(Table8[[#This Row],[orderId]],orders[],6,0)</f>
        <v>42128</v>
      </c>
      <c r="N2090">
        <f>Table8[[#This Row],[Shipped date]]-Table8[[#This Row],[order_date]]</f>
        <v>4</v>
      </c>
    </row>
    <row r="2091" spans="1:14" x14ac:dyDescent="0.35">
      <c r="A2091" s="3">
        <v>11060</v>
      </c>
      <c r="B2091" s="12">
        <v>77</v>
      </c>
      <c r="C2091" s="6">
        <v>13</v>
      </c>
      <c r="D2091" s="9">
        <v>10</v>
      </c>
      <c r="E2091" s="2" t="str">
        <f>_xlfn.XLOOKUP(B2091,products[productID],products[productName],"Not available",0)</f>
        <v>Original Frankfurter Grüne Soße</v>
      </c>
      <c r="F2091">
        <f>_xlfn.XLOOKUP(B2091,products[productID],products[categoryID],"Not found",0)</f>
        <v>2</v>
      </c>
      <c r="G2091" t="str">
        <f>_xlfn.XLOOKUP(F2091,categories[categoryID],categories[categoryName],"not found",0)</f>
        <v>Condiments</v>
      </c>
      <c r="H2091" s="4">
        <f>Table8[[#This Row],[Unit_price]]*Table8[[#This Row],[Quantity_sold]]</f>
        <v>130</v>
      </c>
      <c r="I2091" t="str">
        <f>_xlfn.XLOOKUP(Table8[[#This Row],[orderId]],orders[orderID],orders[customerID],"not seen",0)</f>
        <v>FRANS</v>
      </c>
      <c r="J2091">
        <f>_xlfn.XLOOKUP(Table8[[#This Row],[orderId]],orders[orderID],orders[employeeID],"not found",0)</f>
        <v>2</v>
      </c>
      <c r="K2091" t="str">
        <f>_xlfn.XLOOKUP(Table8[[#This Row],[Employee_id]],employees[employeeID],employees[employeeName],"Not found",0)</f>
        <v>Andrew Fuller</v>
      </c>
      <c r="L2091" s="1">
        <f>_xlfn.XLOOKUP(Table8[[#This Row],[orderId]],orders[orderID],orders[orderDate],"not found",0)</f>
        <v>42124</v>
      </c>
      <c r="M2091" s="1">
        <f>VLOOKUP(Table8[[#This Row],[orderId]],orders[],6,0)</f>
        <v>42128</v>
      </c>
      <c r="N2091">
        <f>Table8[[#This Row],[Shipped date]]-Table8[[#This Row],[order_date]]</f>
        <v>4</v>
      </c>
    </row>
    <row r="2092" spans="1:14" x14ac:dyDescent="0.35">
      <c r="A2092" s="2">
        <v>11061</v>
      </c>
      <c r="B2092" s="11">
        <v>60</v>
      </c>
      <c r="C2092" s="5">
        <v>34</v>
      </c>
      <c r="D2092" s="8">
        <v>15</v>
      </c>
      <c r="E2092" s="2" t="str">
        <f>_xlfn.XLOOKUP(B2092,products[productID],products[productName],"Not available",0)</f>
        <v>Camembert Pierrot</v>
      </c>
      <c r="F2092">
        <f>_xlfn.XLOOKUP(B2092,products[productID],products[categoryID],"Not found",0)</f>
        <v>4</v>
      </c>
      <c r="G2092" t="str">
        <f>_xlfn.XLOOKUP(F2092,categories[categoryID],categories[categoryName],"not found",0)</f>
        <v>Dairy Products</v>
      </c>
      <c r="H2092" s="4">
        <f>Table8[[#This Row],[Unit_price]]*Table8[[#This Row],[Quantity_sold]]</f>
        <v>510</v>
      </c>
      <c r="I2092" t="str">
        <f>_xlfn.XLOOKUP(Table8[[#This Row],[orderId]],orders[orderID],orders[customerID],"not seen",0)</f>
        <v>GREAL</v>
      </c>
      <c r="J2092">
        <f>_xlfn.XLOOKUP(Table8[[#This Row],[orderId]],orders[orderID],orders[employeeID],"not found",0)</f>
        <v>4</v>
      </c>
      <c r="K2092" t="str">
        <f>_xlfn.XLOOKUP(Table8[[#This Row],[Employee_id]],employees[employeeID],employees[employeeName],"Not found",0)</f>
        <v>Margaret Peacock</v>
      </c>
      <c r="L2092" s="1">
        <f>_xlfn.XLOOKUP(Table8[[#This Row],[orderId]],orders[orderID],orders[orderDate],"not found",0)</f>
        <v>42124</v>
      </c>
      <c r="M2092" s="1">
        <f>VLOOKUP(Table8[[#This Row],[orderId]],orders[],6,0)</f>
        <v>0</v>
      </c>
      <c r="N2092">
        <f>Table8[[#This Row],[Shipped date]]-Table8[[#This Row],[order_date]]</f>
        <v>-42124</v>
      </c>
    </row>
    <row r="2093" spans="1:14" x14ac:dyDescent="0.35">
      <c r="A2093" s="3">
        <v>11062</v>
      </c>
      <c r="B2093" s="12">
        <v>53</v>
      </c>
      <c r="C2093" s="6">
        <v>32.799999999999997</v>
      </c>
      <c r="D2093" s="9">
        <v>10</v>
      </c>
      <c r="E2093" s="2" t="str">
        <f>_xlfn.XLOOKUP(B2093,products[productID],products[productName],"Not available",0)</f>
        <v>Perth Pasties</v>
      </c>
      <c r="F2093">
        <f>_xlfn.XLOOKUP(B2093,products[productID],products[categoryID],"Not found",0)</f>
        <v>6</v>
      </c>
      <c r="G2093" t="str">
        <f>_xlfn.XLOOKUP(F2093,categories[categoryID],categories[categoryName],"not found",0)</f>
        <v>Meat &amp; Poultry</v>
      </c>
      <c r="H2093" s="4">
        <f>Table8[[#This Row],[Unit_price]]*Table8[[#This Row],[Quantity_sold]]</f>
        <v>328</v>
      </c>
      <c r="I2093" t="str">
        <f>_xlfn.XLOOKUP(Table8[[#This Row],[orderId]],orders[orderID],orders[customerID],"not seen",0)</f>
        <v>REGGC</v>
      </c>
      <c r="J2093">
        <f>_xlfn.XLOOKUP(Table8[[#This Row],[orderId]],orders[orderID],orders[employeeID],"not found",0)</f>
        <v>4</v>
      </c>
      <c r="K2093" t="str">
        <f>_xlfn.XLOOKUP(Table8[[#This Row],[Employee_id]],employees[employeeID],employees[employeeName],"Not found",0)</f>
        <v>Margaret Peacock</v>
      </c>
      <c r="L2093" s="1">
        <f>_xlfn.XLOOKUP(Table8[[#This Row],[orderId]],orders[orderID],orders[orderDate],"not found",0)</f>
        <v>42124</v>
      </c>
      <c r="M2093" s="1">
        <f>VLOOKUP(Table8[[#This Row],[orderId]],orders[],6,0)</f>
        <v>0</v>
      </c>
      <c r="N2093">
        <f>Table8[[#This Row],[Shipped date]]-Table8[[#This Row],[order_date]]</f>
        <v>-42124</v>
      </c>
    </row>
    <row r="2094" spans="1:14" x14ac:dyDescent="0.35">
      <c r="A2094" s="2">
        <v>11062</v>
      </c>
      <c r="B2094" s="11">
        <v>70</v>
      </c>
      <c r="C2094" s="5">
        <v>15</v>
      </c>
      <c r="D2094" s="8">
        <v>12</v>
      </c>
      <c r="E2094" s="2" t="str">
        <f>_xlfn.XLOOKUP(B2094,products[productID],products[productName],"Not available",0)</f>
        <v>Outback Lager</v>
      </c>
      <c r="F2094">
        <f>_xlfn.XLOOKUP(B2094,products[productID],products[categoryID],"Not found",0)</f>
        <v>1</v>
      </c>
      <c r="G2094" t="str">
        <f>_xlfn.XLOOKUP(F2094,categories[categoryID],categories[categoryName],"not found",0)</f>
        <v>Beverages</v>
      </c>
      <c r="H2094" s="4">
        <f>Table8[[#This Row],[Unit_price]]*Table8[[#This Row],[Quantity_sold]]</f>
        <v>180</v>
      </c>
      <c r="I2094" t="str">
        <f>_xlfn.XLOOKUP(Table8[[#This Row],[orderId]],orders[orderID],orders[customerID],"not seen",0)</f>
        <v>REGGC</v>
      </c>
      <c r="J2094">
        <f>_xlfn.XLOOKUP(Table8[[#This Row],[orderId]],orders[orderID],orders[employeeID],"not found",0)</f>
        <v>4</v>
      </c>
      <c r="K2094" t="str">
        <f>_xlfn.XLOOKUP(Table8[[#This Row],[Employee_id]],employees[employeeID],employees[employeeName],"Not found",0)</f>
        <v>Margaret Peacock</v>
      </c>
      <c r="L2094" s="1">
        <f>_xlfn.XLOOKUP(Table8[[#This Row],[orderId]],orders[orderID],orders[orderDate],"not found",0)</f>
        <v>42124</v>
      </c>
      <c r="M2094" s="1">
        <f>VLOOKUP(Table8[[#This Row],[orderId]],orders[],6,0)</f>
        <v>0</v>
      </c>
      <c r="N2094">
        <f>Table8[[#This Row],[Shipped date]]-Table8[[#This Row],[order_date]]</f>
        <v>-42124</v>
      </c>
    </row>
    <row r="2095" spans="1:14" x14ac:dyDescent="0.35">
      <c r="A2095" s="3">
        <v>11063</v>
      </c>
      <c r="B2095" s="12">
        <v>34</v>
      </c>
      <c r="C2095" s="6">
        <v>14</v>
      </c>
      <c r="D2095" s="9">
        <v>30</v>
      </c>
      <c r="E2095" s="2" t="str">
        <f>_xlfn.XLOOKUP(B2095,products[productID],products[productName],"Not available",0)</f>
        <v>Sasquatch Ale</v>
      </c>
      <c r="F2095">
        <f>_xlfn.XLOOKUP(B2095,products[productID],products[categoryID],"Not found",0)</f>
        <v>1</v>
      </c>
      <c r="G2095" t="str">
        <f>_xlfn.XLOOKUP(F2095,categories[categoryID],categories[categoryName],"not found",0)</f>
        <v>Beverages</v>
      </c>
      <c r="H2095" s="4">
        <f>Table8[[#This Row],[Unit_price]]*Table8[[#This Row],[Quantity_sold]]</f>
        <v>420</v>
      </c>
      <c r="I2095" t="str">
        <f>_xlfn.XLOOKUP(Table8[[#This Row],[orderId]],orders[orderID],orders[customerID],"not seen",0)</f>
        <v>HUNGO</v>
      </c>
      <c r="J2095">
        <f>_xlfn.XLOOKUP(Table8[[#This Row],[orderId]],orders[orderID],orders[employeeID],"not found",0)</f>
        <v>3</v>
      </c>
      <c r="K2095" t="str">
        <f>_xlfn.XLOOKUP(Table8[[#This Row],[Employee_id]],employees[employeeID],employees[employeeName],"Not found",0)</f>
        <v>Janet Leverling</v>
      </c>
      <c r="L2095" s="1">
        <f>_xlfn.XLOOKUP(Table8[[#This Row],[orderId]],orders[orderID],orders[orderDate],"not found",0)</f>
        <v>42124</v>
      </c>
      <c r="M2095" s="1">
        <f>VLOOKUP(Table8[[#This Row],[orderId]],orders[],6,0)</f>
        <v>42130</v>
      </c>
      <c r="N2095">
        <f>Table8[[#This Row],[Shipped date]]-Table8[[#This Row],[order_date]]</f>
        <v>6</v>
      </c>
    </row>
    <row r="2096" spans="1:14" x14ac:dyDescent="0.35">
      <c r="A2096" s="2">
        <v>11063</v>
      </c>
      <c r="B2096" s="11">
        <v>40</v>
      </c>
      <c r="C2096" s="5">
        <v>18.399999999999999</v>
      </c>
      <c r="D2096" s="8">
        <v>40</v>
      </c>
      <c r="E2096" s="2" t="str">
        <f>_xlfn.XLOOKUP(B2096,products[productID],products[productName],"Not available",0)</f>
        <v>Boston Crab Meat</v>
      </c>
      <c r="F2096">
        <f>_xlfn.XLOOKUP(B2096,products[productID],products[categoryID],"Not found",0)</f>
        <v>8</v>
      </c>
      <c r="G2096" t="str">
        <f>_xlfn.XLOOKUP(F2096,categories[categoryID],categories[categoryName],"not found",0)</f>
        <v>Seafood</v>
      </c>
      <c r="H2096" s="4">
        <f>Table8[[#This Row],[Unit_price]]*Table8[[#This Row],[Quantity_sold]]</f>
        <v>736</v>
      </c>
      <c r="I2096" t="str">
        <f>_xlfn.XLOOKUP(Table8[[#This Row],[orderId]],orders[orderID],orders[customerID],"not seen",0)</f>
        <v>HUNGO</v>
      </c>
      <c r="J2096">
        <f>_xlfn.XLOOKUP(Table8[[#This Row],[orderId]],orders[orderID],orders[employeeID],"not found",0)</f>
        <v>3</v>
      </c>
      <c r="K2096" t="str">
        <f>_xlfn.XLOOKUP(Table8[[#This Row],[Employee_id]],employees[employeeID],employees[employeeName],"Not found",0)</f>
        <v>Janet Leverling</v>
      </c>
      <c r="L2096" s="1">
        <f>_xlfn.XLOOKUP(Table8[[#This Row],[orderId]],orders[orderID],orders[orderDate],"not found",0)</f>
        <v>42124</v>
      </c>
      <c r="M2096" s="1">
        <f>VLOOKUP(Table8[[#This Row],[orderId]],orders[],6,0)</f>
        <v>42130</v>
      </c>
      <c r="N2096">
        <f>Table8[[#This Row],[Shipped date]]-Table8[[#This Row],[order_date]]</f>
        <v>6</v>
      </c>
    </row>
    <row r="2097" spans="1:14" x14ac:dyDescent="0.35">
      <c r="A2097" s="3">
        <v>11063</v>
      </c>
      <c r="B2097" s="12">
        <v>41</v>
      </c>
      <c r="C2097" s="6">
        <v>9.65</v>
      </c>
      <c r="D2097" s="9">
        <v>30</v>
      </c>
      <c r="E2097" s="2" t="str">
        <f>_xlfn.XLOOKUP(B2097,products[productID],products[productName],"Not available",0)</f>
        <v>Jack's New England Clam Chowder</v>
      </c>
      <c r="F2097">
        <f>_xlfn.XLOOKUP(B2097,products[productID],products[categoryID],"Not found",0)</f>
        <v>8</v>
      </c>
      <c r="G2097" t="str">
        <f>_xlfn.XLOOKUP(F2097,categories[categoryID],categories[categoryName],"not found",0)</f>
        <v>Seafood</v>
      </c>
      <c r="H2097" s="4">
        <f>Table8[[#This Row],[Unit_price]]*Table8[[#This Row],[Quantity_sold]]</f>
        <v>289.5</v>
      </c>
      <c r="I2097" t="str">
        <f>_xlfn.XLOOKUP(Table8[[#This Row],[orderId]],orders[orderID],orders[customerID],"not seen",0)</f>
        <v>HUNGO</v>
      </c>
      <c r="J2097">
        <f>_xlfn.XLOOKUP(Table8[[#This Row],[orderId]],orders[orderID],orders[employeeID],"not found",0)</f>
        <v>3</v>
      </c>
      <c r="K2097" t="str">
        <f>_xlfn.XLOOKUP(Table8[[#This Row],[Employee_id]],employees[employeeID],employees[employeeName],"Not found",0)</f>
        <v>Janet Leverling</v>
      </c>
      <c r="L2097" s="1">
        <f>_xlfn.XLOOKUP(Table8[[#This Row],[orderId]],orders[orderID],orders[orderDate],"not found",0)</f>
        <v>42124</v>
      </c>
      <c r="M2097" s="1">
        <f>VLOOKUP(Table8[[#This Row],[orderId]],orders[],6,0)</f>
        <v>42130</v>
      </c>
      <c r="N2097">
        <f>Table8[[#This Row],[Shipped date]]-Table8[[#This Row],[order_date]]</f>
        <v>6</v>
      </c>
    </row>
    <row r="2098" spans="1:14" x14ac:dyDescent="0.35">
      <c r="A2098" s="2">
        <v>11064</v>
      </c>
      <c r="B2098" s="11">
        <v>17</v>
      </c>
      <c r="C2098" s="5">
        <v>39</v>
      </c>
      <c r="D2098" s="8">
        <v>77</v>
      </c>
      <c r="E2098" s="2" t="str">
        <f>_xlfn.XLOOKUP(B2098,products[productID],products[productName],"Not available",0)</f>
        <v>Alice Mutton</v>
      </c>
      <c r="F2098">
        <f>_xlfn.XLOOKUP(B2098,products[productID],products[categoryID],"Not found",0)</f>
        <v>6</v>
      </c>
      <c r="G2098" t="str">
        <f>_xlfn.XLOOKUP(F2098,categories[categoryID],categories[categoryName],"not found",0)</f>
        <v>Meat &amp; Poultry</v>
      </c>
      <c r="H2098" s="4">
        <f>Table8[[#This Row],[Unit_price]]*Table8[[#This Row],[Quantity_sold]]</f>
        <v>3003</v>
      </c>
      <c r="I2098" t="str">
        <f>_xlfn.XLOOKUP(Table8[[#This Row],[orderId]],orders[orderID],orders[customerID],"not seen",0)</f>
        <v>SAVEA</v>
      </c>
      <c r="J2098">
        <f>_xlfn.XLOOKUP(Table8[[#This Row],[orderId]],orders[orderID],orders[employeeID],"not found",0)</f>
        <v>1</v>
      </c>
      <c r="K2098" t="str">
        <f>_xlfn.XLOOKUP(Table8[[#This Row],[Employee_id]],employees[employeeID],employees[employeeName],"Not found",0)</f>
        <v>Nancy Davolio</v>
      </c>
      <c r="L2098" s="1">
        <f>_xlfn.XLOOKUP(Table8[[#This Row],[orderId]],orders[orderID],orders[orderDate],"not found",0)</f>
        <v>42125</v>
      </c>
      <c r="M2098" s="1">
        <f>VLOOKUP(Table8[[#This Row],[orderId]],orders[],6,0)</f>
        <v>42128</v>
      </c>
      <c r="N2098">
        <f>Table8[[#This Row],[Shipped date]]-Table8[[#This Row],[order_date]]</f>
        <v>3</v>
      </c>
    </row>
    <row r="2099" spans="1:14" x14ac:dyDescent="0.35">
      <c r="A2099" s="3">
        <v>11064</v>
      </c>
      <c r="B2099" s="12">
        <v>41</v>
      </c>
      <c r="C2099" s="6">
        <v>9.65</v>
      </c>
      <c r="D2099" s="9">
        <v>12</v>
      </c>
      <c r="E2099" s="2" t="str">
        <f>_xlfn.XLOOKUP(B2099,products[productID],products[productName],"Not available",0)</f>
        <v>Jack's New England Clam Chowder</v>
      </c>
      <c r="F2099">
        <f>_xlfn.XLOOKUP(B2099,products[productID],products[categoryID],"Not found",0)</f>
        <v>8</v>
      </c>
      <c r="G2099" t="str">
        <f>_xlfn.XLOOKUP(F2099,categories[categoryID],categories[categoryName],"not found",0)</f>
        <v>Seafood</v>
      </c>
      <c r="H2099" s="4">
        <f>Table8[[#This Row],[Unit_price]]*Table8[[#This Row],[Quantity_sold]]</f>
        <v>115.80000000000001</v>
      </c>
      <c r="I2099" t="str">
        <f>_xlfn.XLOOKUP(Table8[[#This Row],[orderId]],orders[orderID],orders[customerID],"not seen",0)</f>
        <v>SAVEA</v>
      </c>
      <c r="J2099">
        <f>_xlfn.XLOOKUP(Table8[[#This Row],[orderId]],orders[orderID],orders[employeeID],"not found",0)</f>
        <v>1</v>
      </c>
      <c r="K2099" t="str">
        <f>_xlfn.XLOOKUP(Table8[[#This Row],[Employee_id]],employees[employeeID],employees[employeeName],"Not found",0)</f>
        <v>Nancy Davolio</v>
      </c>
      <c r="L2099" s="1">
        <f>_xlfn.XLOOKUP(Table8[[#This Row],[orderId]],orders[orderID],orders[orderDate],"not found",0)</f>
        <v>42125</v>
      </c>
      <c r="M2099" s="1">
        <f>VLOOKUP(Table8[[#This Row],[orderId]],orders[],6,0)</f>
        <v>42128</v>
      </c>
      <c r="N2099">
        <f>Table8[[#This Row],[Shipped date]]-Table8[[#This Row],[order_date]]</f>
        <v>3</v>
      </c>
    </row>
    <row r="2100" spans="1:14" x14ac:dyDescent="0.35">
      <c r="A2100" s="2">
        <v>11064</v>
      </c>
      <c r="B2100" s="11">
        <v>53</v>
      </c>
      <c r="C2100" s="5">
        <v>32.799999999999997</v>
      </c>
      <c r="D2100" s="8">
        <v>25</v>
      </c>
      <c r="E2100" s="2" t="str">
        <f>_xlfn.XLOOKUP(B2100,products[productID],products[productName],"Not available",0)</f>
        <v>Perth Pasties</v>
      </c>
      <c r="F2100">
        <f>_xlfn.XLOOKUP(B2100,products[productID],products[categoryID],"Not found",0)</f>
        <v>6</v>
      </c>
      <c r="G2100" t="str">
        <f>_xlfn.XLOOKUP(F2100,categories[categoryID],categories[categoryName],"not found",0)</f>
        <v>Meat &amp; Poultry</v>
      </c>
      <c r="H2100" s="4">
        <f>Table8[[#This Row],[Unit_price]]*Table8[[#This Row],[Quantity_sold]]</f>
        <v>819.99999999999989</v>
      </c>
      <c r="I2100" t="str">
        <f>_xlfn.XLOOKUP(Table8[[#This Row],[orderId]],orders[orderID],orders[customerID],"not seen",0)</f>
        <v>SAVEA</v>
      </c>
      <c r="J2100">
        <f>_xlfn.XLOOKUP(Table8[[#This Row],[orderId]],orders[orderID],orders[employeeID],"not found",0)</f>
        <v>1</v>
      </c>
      <c r="K2100" t="str">
        <f>_xlfn.XLOOKUP(Table8[[#This Row],[Employee_id]],employees[employeeID],employees[employeeName],"Not found",0)</f>
        <v>Nancy Davolio</v>
      </c>
      <c r="L2100" s="1">
        <f>_xlfn.XLOOKUP(Table8[[#This Row],[orderId]],orders[orderID],orders[orderDate],"not found",0)</f>
        <v>42125</v>
      </c>
      <c r="M2100" s="1">
        <f>VLOOKUP(Table8[[#This Row],[orderId]],orders[],6,0)</f>
        <v>42128</v>
      </c>
      <c r="N2100">
        <f>Table8[[#This Row],[Shipped date]]-Table8[[#This Row],[order_date]]</f>
        <v>3</v>
      </c>
    </row>
    <row r="2101" spans="1:14" x14ac:dyDescent="0.35">
      <c r="A2101" s="3">
        <v>11064</v>
      </c>
      <c r="B2101" s="12">
        <v>55</v>
      </c>
      <c r="C2101" s="6">
        <v>24</v>
      </c>
      <c r="D2101" s="9">
        <v>4</v>
      </c>
      <c r="E2101" s="2" t="str">
        <f>_xlfn.XLOOKUP(B2101,products[productID],products[productName],"Not available",0)</f>
        <v>Pâté chinois</v>
      </c>
      <c r="F2101">
        <f>_xlfn.XLOOKUP(B2101,products[productID],products[categoryID],"Not found",0)</f>
        <v>6</v>
      </c>
      <c r="G2101" t="str">
        <f>_xlfn.XLOOKUP(F2101,categories[categoryID],categories[categoryName],"not found",0)</f>
        <v>Meat &amp; Poultry</v>
      </c>
      <c r="H2101" s="4">
        <f>Table8[[#This Row],[Unit_price]]*Table8[[#This Row],[Quantity_sold]]</f>
        <v>96</v>
      </c>
      <c r="I2101" t="str">
        <f>_xlfn.XLOOKUP(Table8[[#This Row],[orderId]],orders[orderID],orders[customerID],"not seen",0)</f>
        <v>SAVEA</v>
      </c>
      <c r="J2101">
        <f>_xlfn.XLOOKUP(Table8[[#This Row],[orderId]],orders[orderID],orders[employeeID],"not found",0)</f>
        <v>1</v>
      </c>
      <c r="K2101" t="str">
        <f>_xlfn.XLOOKUP(Table8[[#This Row],[Employee_id]],employees[employeeID],employees[employeeName],"Not found",0)</f>
        <v>Nancy Davolio</v>
      </c>
      <c r="L2101" s="1">
        <f>_xlfn.XLOOKUP(Table8[[#This Row],[orderId]],orders[orderID],orders[orderDate],"not found",0)</f>
        <v>42125</v>
      </c>
      <c r="M2101" s="1">
        <f>VLOOKUP(Table8[[#This Row],[orderId]],orders[],6,0)</f>
        <v>42128</v>
      </c>
      <c r="N2101">
        <f>Table8[[#This Row],[Shipped date]]-Table8[[#This Row],[order_date]]</f>
        <v>3</v>
      </c>
    </row>
    <row r="2102" spans="1:14" x14ac:dyDescent="0.35">
      <c r="A2102" s="2">
        <v>11064</v>
      </c>
      <c r="B2102" s="11">
        <v>68</v>
      </c>
      <c r="C2102" s="5">
        <v>12.5</v>
      </c>
      <c r="D2102" s="8">
        <v>55</v>
      </c>
      <c r="E2102" s="2" t="str">
        <f>_xlfn.XLOOKUP(B2102,products[productID],products[productName],"Not available",0)</f>
        <v>Scottish Longbreads</v>
      </c>
      <c r="F2102">
        <f>_xlfn.XLOOKUP(B2102,products[productID],products[categoryID],"Not found",0)</f>
        <v>3</v>
      </c>
      <c r="G2102" t="str">
        <f>_xlfn.XLOOKUP(F2102,categories[categoryID],categories[categoryName],"not found",0)</f>
        <v>Confections</v>
      </c>
      <c r="H2102" s="4">
        <f>Table8[[#This Row],[Unit_price]]*Table8[[#This Row],[Quantity_sold]]</f>
        <v>687.5</v>
      </c>
      <c r="I2102" t="str">
        <f>_xlfn.XLOOKUP(Table8[[#This Row],[orderId]],orders[orderID],orders[customerID],"not seen",0)</f>
        <v>SAVEA</v>
      </c>
      <c r="J2102">
        <f>_xlfn.XLOOKUP(Table8[[#This Row],[orderId]],orders[orderID],orders[employeeID],"not found",0)</f>
        <v>1</v>
      </c>
      <c r="K2102" t="str">
        <f>_xlfn.XLOOKUP(Table8[[#This Row],[Employee_id]],employees[employeeID],employees[employeeName],"Not found",0)</f>
        <v>Nancy Davolio</v>
      </c>
      <c r="L2102" s="1">
        <f>_xlfn.XLOOKUP(Table8[[#This Row],[orderId]],orders[orderID],orders[orderDate],"not found",0)</f>
        <v>42125</v>
      </c>
      <c r="M2102" s="1">
        <f>VLOOKUP(Table8[[#This Row],[orderId]],orders[],6,0)</f>
        <v>42128</v>
      </c>
      <c r="N2102">
        <f>Table8[[#This Row],[Shipped date]]-Table8[[#This Row],[order_date]]</f>
        <v>3</v>
      </c>
    </row>
    <row r="2103" spans="1:14" x14ac:dyDescent="0.35">
      <c r="A2103" s="3">
        <v>11065</v>
      </c>
      <c r="B2103" s="12">
        <v>30</v>
      </c>
      <c r="C2103" s="6">
        <v>25.89</v>
      </c>
      <c r="D2103" s="9">
        <v>4</v>
      </c>
      <c r="E2103" s="2" t="str">
        <f>_xlfn.XLOOKUP(B2103,products[productID],products[productName],"Not available",0)</f>
        <v>Nord-Ost Matjeshering</v>
      </c>
      <c r="F2103">
        <f>_xlfn.XLOOKUP(B2103,products[productID],products[categoryID],"Not found",0)</f>
        <v>8</v>
      </c>
      <c r="G2103" t="str">
        <f>_xlfn.XLOOKUP(F2103,categories[categoryID],categories[categoryName],"not found",0)</f>
        <v>Seafood</v>
      </c>
      <c r="H2103" s="4">
        <f>Table8[[#This Row],[Unit_price]]*Table8[[#This Row],[Quantity_sold]]</f>
        <v>103.56</v>
      </c>
      <c r="I2103" t="str">
        <f>_xlfn.XLOOKUP(Table8[[#This Row],[orderId]],orders[orderID],orders[customerID],"not seen",0)</f>
        <v>LILAS</v>
      </c>
      <c r="J2103">
        <f>_xlfn.XLOOKUP(Table8[[#This Row],[orderId]],orders[orderID],orders[employeeID],"not found",0)</f>
        <v>8</v>
      </c>
      <c r="K2103" t="str">
        <f>_xlfn.XLOOKUP(Table8[[#This Row],[Employee_id]],employees[employeeID],employees[employeeName],"Not found",0)</f>
        <v>Laura Callahan</v>
      </c>
      <c r="L2103" s="1">
        <f>_xlfn.XLOOKUP(Table8[[#This Row],[orderId]],orders[orderID],orders[orderDate],"not found",0)</f>
        <v>42125</v>
      </c>
      <c r="M2103" s="1">
        <f>VLOOKUP(Table8[[#This Row],[orderId]],orders[],6,0)</f>
        <v>0</v>
      </c>
      <c r="N2103">
        <f>Table8[[#This Row],[Shipped date]]-Table8[[#This Row],[order_date]]</f>
        <v>-42125</v>
      </c>
    </row>
    <row r="2104" spans="1:14" x14ac:dyDescent="0.35">
      <c r="A2104" s="2">
        <v>11065</v>
      </c>
      <c r="B2104" s="11">
        <v>54</v>
      </c>
      <c r="C2104" s="5">
        <v>7.45</v>
      </c>
      <c r="D2104" s="8">
        <v>20</v>
      </c>
      <c r="E2104" s="2" t="str">
        <f>_xlfn.XLOOKUP(B2104,products[productID],products[productName],"Not available",0)</f>
        <v>Tourtière</v>
      </c>
      <c r="F2104">
        <f>_xlfn.XLOOKUP(B2104,products[productID],products[categoryID],"Not found",0)</f>
        <v>6</v>
      </c>
      <c r="G2104" t="str">
        <f>_xlfn.XLOOKUP(F2104,categories[categoryID],categories[categoryName],"not found",0)</f>
        <v>Meat &amp; Poultry</v>
      </c>
      <c r="H2104" s="4">
        <f>Table8[[#This Row],[Unit_price]]*Table8[[#This Row],[Quantity_sold]]</f>
        <v>149</v>
      </c>
      <c r="I2104" t="str">
        <f>_xlfn.XLOOKUP(Table8[[#This Row],[orderId]],orders[orderID],orders[customerID],"not seen",0)</f>
        <v>LILAS</v>
      </c>
      <c r="J2104">
        <f>_xlfn.XLOOKUP(Table8[[#This Row],[orderId]],orders[orderID],orders[employeeID],"not found",0)</f>
        <v>8</v>
      </c>
      <c r="K2104" t="str">
        <f>_xlfn.XLOOKUP(Table8[[#This Row],[Employee_id]],employees[employeeID],employees[employeeName],"Not found",0)</f>
        <v>Laura Callahan</v>
      </c>
      <c r="L2104" s="1">
        <f>_xlfn.XLOOKUP(Table8[[#This Row],[orderId]],orders[orderID],orders[orderDate],"not found",0)</f>
        <v>42125</v>
      </c>
      <c r="M2104" s="1">
        <f>VLOOKUP(Table8[[#This Row],[orderId]],orders[],6,0)</f>
        <v>0</v>
      </c>
      <c r="N2104">
        <f>Table8[[#This Row],[Shipped date]]-Table8[[#This Row],[order_date]]</f>
        <v>-42125</v>
      </c>
    </row>
    <row r="2105" spans="1:14" x14ac:dyDescent="0.35">
      <c r="A2105" s="3">
        <v>11066</v>
      </c>
      <c r="B2105" s="12">
        <v>16</v>
      </c>
      <c r="C2105" s="6">
        <v>17.45</v>
      </c>
      <c r="D2105" s="9">
        <v>3</v>
      </c>
      <c r="E2105" s="2" t="str">
        <f>_xlfn.XLOOKUP(B2105,products[productID],products[productName],"Not available",0)</f>
        <v>Pavlova</v>
      </c>
      <c r="F2105">
        <f>_xlfn.XLOOKUP(B2105,products[productID],products[categoryID],"Not found",0)</f>
        <v>3</v>
      </c>
      <c r="G2105" t="str">
        <f>_xlfn.XLOOKUP(F2105,categories[categoryID],categories[categoryName],"not found",0)</f>
        <v>Confections</v>
      </c>
      <c r="H2105" s="4">
        <f>Table8[[#This Row],[Unit_price]]*Table8[[#This Row],[Quantity_sold]]</f>
        <v>52.349999999999994</v>
      </c>
      <c r="I2105" t="str">
        <f>_xlfn.XLOOKUP(Table8[[#This Row],[orderId]],orders[orderID],orders[customerID],"not seen",0)</f>
        <v>WHITC</v>
      </c>
      <c r="J2105">
        <f>_xlfn.XLOOKUP(Table8[[#This Row],[orderId]],orders[orderID],orders[employeeID],"not found",0)</f>
        <v>7</v>
      </c>
      <c r="K2105" t="str">
        <f>_xlfn.XLOOKUP(Table8[[#This Row],[Employee_id]],employees[employeeID],employees[employeeName],"Not found",0)</f>
        <v>Robert King</v>
      </c>
      <c r="L2105" s="1">
        <f>_xlfn.XLOOKUP(Table8[[#This Row],[orderId]],orders[orderID],orders[orderDate],"not found",0)</f>
        <v>42125</v>
      </c>
      <c r="M2105" s="1">
        <f>VLOOKUP(Table8[[#This Row],[orderId]],orders[],6,0)</f>
        <v>42128</v>
      </c>
      <c r="N2105">
        <f>Table8[[#This Row],[Shipped date]]-Table8[[#This Row],[order_date]]</f>
        <v>3</v>
      </c>
    </row>
    <row r="2106" spans="1:14" x14ac:dyDescent="0.35">
      <c r="A2106" s="2">
        <v>11066</v>
      </c>
      <c r="B2106" s="11">
        <v>19</v>
      </c>
      <c r="C2106" s="5">
        <v>9.1999999999999993</v>
      </c>
      <c r="D2106" s="8">
        <v>42</v>
      </c>
      <c r="E2106" s="2" t="str">
        <f>_xlfn.XLOOKUP(B2106,products[productID],products[productName],"Not available",0)</f>
        <v>Teatime Chocolate Biscuits</v>
      </c>
      <c r="F2106">
        <f>_xlfn.XLOOKUP(B2106,products[productID],products[categoryID],"Not found",0)</f>
        <v>3</v>
      </c>
      <c r="G2106" t="str">
        <f>_xlfn.XLOOKUP(F2106,categories[categoryID],categories[categoryName],"not found",0)</f>
        <v>Confections</v>
      </c>
      <c r="H2106" s="4">
        <f>Table8[[#This Row],[Unit_price]]*Table8[[#This Row],[Quantity_sold]]</f>
        <v>386.4</v>
      </c>
      <c r="I2106" t="str">
        <f>_xlfn.XLOOKUP(Table8[[#This Row],[orderId]],orders[orderID],orders[customerID],"not seen",0)</f>
        <v>WHITC</v>
      </c>
      <c r="J2106">
        <f>_xlfn.XLOOKUP(Table8[[#This Row],[orderId]],orders[orderID],orders[employeeID],"not found",0)</f>
        <v>7</v>
      </c>
      <c r="K2106" t="str">
        <f>_xlfn.XLOOKUP(Table8[[#This Row],[Employee_id]],employees[employeeID],employees[employeeName],"Not found",0)</f>
        <v>Robert King</v>
      </c>
      <c r="L2106" s="1">
        <f>_xlfn.XLOOKUP(Table8[[#This Row],[orderId]],orders[orderID],orders[orderDate],"not found",0)</f>
        <v>42125</v>
      </c>
      <c r="M2106" s="1">
        <f>VLOOKUP(Table8[[#This Row],[orderId]],orders[],6,0)</f>
        <v>42128</v>
      </c>
      <c r="N2106">
        <f>Table8[[#This Row],[Shipped date]]-Table8[[#This Row],[order_date]]</f>
        <v>3</v>
      </c>
    </row>
    <row r="2107" spans="1:14" x14ac:dyDescent="0.35">
      <c r="A2107" s="3">
        <v>11066</v>
      </c>
      <c r="B2107" s="12">
        <v>34</v>
      </c>
      <c r="C2107" s="6">
        <v>14</v>
      </c>
      <c r="D2107" s="9">
        <v>35</v>
      </c>
      <c r="E2107" s="2" t="str">
        <f>_xlfn.XLOOKUP(B2107,products[productID],products[productName],"Not available",0)</f>
        <v>Sasquatch Ale</v>
      </c>
      <c r="F2107">
        <f>_xlfn.XLOOKUP(B2107,products[productID],products[categoryID],"Not found",0)</f>
        <v>1</v>
      </c>
      <c r="G2107" t="str">
        <f>_xlfn.XLOOKUP(F2107,categories[categoryID],categories[categoryName],"not found",0)</f>
        <v>Beverages</v>
      </c>
      <c r="H2107" s="4">
        <f>Table8[[#This Row],[Unit_price]]*Table8[[#This Row],[Quantity_sold]]</f>
        <v>490</v>
      </c>
      <c r="I2107" t="str">
        <f>_xlfn.XLOOKUP(Table8[[#This Row],[orderId]],orders[orderID],orders[customerID],"not seen",0)</f>
        <v>WHITC</v>
      </c>
      <c r="J2107">
        <f>_xlfn.XLOOKUP(Table8[[#This Row],[orderId]],orders[orderID],orders[employeeID],"not found",0)</f>
        <v>7</v>
      </c>
      <c r="K2107" t="str">
        <f>_xlfn.XLOOKUP(Table8[[#This Row],[Employee_id]],employees[employeeID],employees[employeeName],"Not found",0)</f>
        <v>Robert King</v>
      </c>
      <c r="L2107" s="1">
        <f>_xlfn.XLOOKUP(Table8[[#This Row],[orderId]],orders[orderID],orders[orderDate],"not found",0)</f>
        <v>42125</v>
      </c>
      <c r="M2107" s="1">
        <f>VLOOKUP(Table8[[#This Row],[orderId]],orders[],6,0)</f>
        <v>42128</v>
      </c>
      <c r="N2107">
        <f>Table8[[#This Row],[Shipped date]]-Table8[[#This Row],[order_date]]</f>
        <v>3</v>
      </c>
    </row>
    <row r="2108" spans="1:14" x14ac:dyDescent="0.35">
      <c r="A2108" s="2">
        <v>11067</v>
      </c>
      <c r="B2108" s="11">
        <v>41</v>
      </c>
      <c r="C2108" s="5">
        <v>9.65</v>
      </c>
      <c r="D2108" s="8">
        <v>9</v>
      </c>
      <c r="E2108" s="2" t="str">
        <f>_xlfn.XLOOKUP(B2108,products[productID],products[productName],"Not available",0)</f>
        <v>Jack's New England Clam Chowder</v>
      </c>
      <c r="F2108">
        <f>_xlfn.XLOOKUP(B2108,products[productID],products[categoryID],"Not found",0)</f>
        <v>8</v>
      </c>
      <c r="G2108" t="str">
        <f>_xlfn.XLOOKUP(F2108,categories[categoryID],categories[categoryName],"not found",0)</f>
        <v>Seafood</v>
      </c>
      <c r="H2108" s="4">
        <f>Table8[[#This Row],[Unit_price]]*Table8[[#This Row],[Quantity_sold]]</f>
        <v>86.850000000000009</v>
      </c>
      <c r="I2108" t="str">
        <f>_xlfn.XLOOKUP(Table8[[#This Row],[orderId]],orders[orderID],orders[customerID],"not seen",0)</f>
        <v>DRACD</v>
      </c>
      <c r="J2108">
        <f>_xlfn.XLOOKUP(Table8[[#This Row],[orderId]],orders[orderID],orders[employeeID],"not found",0)</f>
        <v>1</v>
      </c>
      <c r="K2108" t="str">
        <f>_xlfn.XLOOKUP(Table8[[#This Row],[Employee_id]],employees[employeeID],employees[employeeName],"Not found",0)</f>
        <v>Nancy Davolio</v>
      </c>
      <c r="L2108" s="1">
        <f>_xlfn.XLOOKUP(Table8[[#This Row],[orderId]],orders[orderID],orders[orderDate],"not found",0)</f>
        <v>42128</v>
      </c>
      <c r="M2108" s="1">
        <f>VLOOKUP(Table8[[#This Row],[orderId]],orders[],6,0)</f>
        <v>42130</v>
      </c>
      <c r="N2108">
        <f>Table8[[#This Row],[Shipped date]]-Table8[[#This Row],[order_date]]</f>
        <v>2</v>
      </c>
    </row>
    <row r="2109" spans="1:14" x14ac:dyDescent="0.35">
      <c r="A2109" s="3">
        <v>11068</v>
      </c>
      <c r="B2109" s="12">
        <v>28</v>
      </c>
      <c r="C2109" s="6">
        <v>45.6</v>
      </c>
      <c r="D2109" s="9">
        <v>8</v>
      </c>
      <c r="E2109" s="2" t="str">
        <f>_xlfn.XLOOKUP(B2109,products[productID],products[productName],"Not available",0)</f>
        <v>Rössle Sauerkraut</v>
      </c>
      <c r="F2109">
        <f>_xlfn.XLOOKUP(B2109,products[productID],products[categoryID],"Not found",0)</f>
        <v>7</v>
      </c>
      <c r="G2109" t="str">
        <f>_xlfn.XLOOKUP(F2109,categories[categoryID],categories[categoryName],"not found",0)</f>
        <v>Produce</v>
      </c>
      <c r="H2109" s="4">
        <f>Table8[[#This Row],[Unit_price]]*Table8[[#This Row],[Quantity_sold]]</f>
        <v>364.8</v>
      </c>
      <c r="I2109" t="str">
        <f>_xlfn.XLOOKUP(Table8[[#This Row],[orderId]],orders[orderID],orders[customerID],"not seen",0)</f>
        <v>QUEEN</v>
      </c>
      <c r="J2109">
        <f>_xlfn.XLOOKUP(Table8[[#This Row],[orderId]],orders[orderID],orders[employeeID],"not found",0)</f>
        <v>8</v>
      </c>
      <c r="K2109" t="str">
        <f>_xlfn.XLOOKUP(Table8[[#This Row],[Employee_id]],employees[employeeID],employees[employeeName],"Not found",0)</f>
        <v>Laura Callahan</v>
      </c>
      <c r="L2109" s="1">
        <f>_xlfn.XLOOKUP(Table8[[#This Row],[orderId]],orders[orderID],orders[orderDate],"not found",0)</f>
        <v>42128</v>
      </c>
      <c r="M2109" s="1">
        <f>VLOOKUP(Table8[[#This Row],[orderId]],orders[],6,0)</f>
        <v>0</v>
      </c>
      <c r="N2109">
        <f>Table8[[#This Row],[Shipped date]]-Table8[[#This Row],[order_date]]</f>
        <v>-42128</v>
      </c>
    </row>
    <row r="2110" spans="1:14" x14ac:dyDescent="0.35">
      <c r="A2110" s="2">
        <v>11068</v>
      </c>
      <c r="B2110" s="11">
        <v>43</v>
      </c>
      <c r="C2110" s="5">
        <v>46</v>
      </c>
      <c r="D2110" s="8">
        <v>36</v>
      </c>
      <c r="E2110" s="2" t="str">
        <f>_xlfn.XLOOKUP(B2110,products[productID],products[productName],"Not available",0)</f>
        <v>Ipoh Coffee</v>
      </c>
      <c r="F2110">
        <f>_xlfn.XLOOKUP(B2110,products[productID],products[categoryID],"Not found",0)</f>
        <v>1</v>
      </c>
      <c r="G2110" t="str">
        <f>_xlfn.XLOOKUP(F2110,categories[categoryID],categories[categoryName],"not found",0)</f>
        <v>Beverages</v>
      </c>
      <c r="H2110" s="4">
        <f>Table8[[#This Row],[Unit_price]]*Table8[[#This Row],[Quantity_sold]]</f>
        <v>1656</v>
      </c>
      <c r="I2110" t="str">
        <f>_xlfn.XLOOKUP(Table8[[#This Row],[orderId]],orders[orderID],orders[customerID],"not seen",0)</f>
        <v>QUEEN</v>
      </c>
      <c r="J2110">
        <f>_xlfn.XLOOKUP(Table8[[#This Row],[orderId]],orders[orderID],orders[employeeID],"not found",0)</f>
        <v>8</v>
      </c>
      <c r="K2110" t="str">
        <f>_xlfn.XLOOKUP(Table8[[#This Row],[Employee_id]],employees[employeeID],employees[employeeName],"Not found",0)</f>
        <v>Laura Callahan</v>
      </c>
      <c r="L2110" s="1">
        <f>_xlfn.XLOOKUP(Table8[[#This Row],[orderId]],orders[orderID],orders[orderDate],"not found",0)</f>
        <v>42128</v>
      </c>
      <c r="M2110" s="1">
        <f>VLOOKUP(Table8[[#This Row],[orderId]],orders[],6,0)</f>
        <v>0</v>
      </c>
      <c r="N2110">
        <f>Table8[[#This Row],[Shipped date]]-Table8[[#This Row],[order_date]]</f>
        <v>-42128</v>
      </c>
    </row>
    <row r="2111" spans="1:14" x14ac:dyDescent="0.35">
      <c r="A2111" s="3">
        <v>11068</v>
      </c>
      <c r="B2111" s="12">
        <v>77</v>
      </c>
      <c r="C2111" s="6">
        <v>13</v>
      </c>
      <c r="D2111" s="9">
        <v>28</v>
      </c>
      <c r="E2111" s="2" t="str">
        <f>_xlfn.XLOOKUP(B2111,products[productID],products[productName],"Not available",0)</f>
        <v>Original Frankfurter Grüne Soße</v>
      </c>
      <c r="F2111">
        <f>_xlfn.XLOOKUP(B2111,products[productID],products[categoryID],"Not found",0)</f>
        <v>2</v>
      </c>
      <c r="G2111" t="str">
        <f>_xlfn.XLOOKUP(F2111,categories[categoryID],categories[categoryName],"not found",0)</f>
        <v>Condiments</v>
      </c>
      <c r="H2111" s="4">
        <f>Table8[[#This Row],[Unit_price]]*Table8[[#This Row],[Quantity_sold]]</f>
        <v>364</v>
      </c>
      <c r="I2111" t="str">
        <f>_xlfn.XLOOKUP(Table8[[#This Row],[orderId]],orders[orderID],orders[customerID],"not seen",0)</f>
        <v>QUEEN</v>
      </c>
      <c r="J2111">
        <f>_xlfn.XLOOKUP(Table8[[#This Row],[orderId]],orders[orderID],orders[employeeID],"not found",0)</f>
        <v>8</v>
      </c>
      <c r="K2111" t="str">
        <f>_xlfn.XLOOKUP(Table8[[#This Row],[Employee_id]],employees[employeeID],employees[employeeName],"Not found",0)</f>
        <v>Laura Callahan</v>
      </c>
      <c r="L2111" s="1">
        <f>_xlfn.XLOOKUP(Table8[[#This Row],[orderId]],orders[orderID],orders[orderDate],"not found",0)</f>
        <v>42128</v>
      </c>
      <c r="M2111" s="1">
        <f>VLOOKUP(Table8[[#This Row],[orderId]],orders[],6,0)</f>
        <v>0</v>
      </c>
      <c r="N2111">
        <f>Table8[[#This Row],[Shipped date]]-Table8[[#This Row],[order_date]]</f>
        <v>-42128</v>
      </c>
    </row>
    <row r="2112" spans="1:14" x14ac:dyDescent="0.35">
      <c r="A2112" s="2">
        <v>11069</v>
      </c>
      <c r="B2112" s="11">
        <v>39</v>
      </c>
      <c r="C2112" s="5">
        <v>18</v>
      </c>
      <c r="D2112" s="8">
        <v>20</v>
      </c>
      <c r="E2112" s="2" t="str">
        <f>_xlfn.XLOOKUP(B2112,products[productID],products[productName],"Not available",0)</f>
        <v>Chartreuse verte</v>
      </c>
      <c r="F2112">
        <f>_xlfn.XLOOKUP(B2112,products[productID],products[categoryID],"Not found",0)</f>
        <v>1</v>
      </c>
      <c r="G2112" t="str">
        <f>_xlfn.XLOOKUP(F2112,categories[categoryID],categories[categoryName],"not found",0)</f>
        <v>Beverages</v>
      </c>
      <c r="H2112" s="4">
        <f>Table8[[#This Row],[Unit_price]]*Table8[[#This Row],[Quantity_sold]]</f>
        <v>360</v>
      </c>
      <c r="I2112" t="str">
        <f>_xlfn.XLOOKUP(Table8[[#This Row],[orderId]],orders[orderID],orders[customerID],"not seen",0)</f>
        <v>TORTU</v>
      </c>
      <c r="J2112">
        <f>_xlfn.XLOOKUP(Table8[[#This Row],[orderId]],orders[orderID],orders[employeeID],"not found",0)</f>
        <v>1</v>
      </c>
      <c r="K2112" t="str">
        <f>_xlfn.XLOOKUP(Table8[[#This Row],[Employee_id]],employees[employeeID],employees[employeeName],"Not found",0)</f>
        <v>Nancy Davolio</v>
      </c>
      <c r="L2112" s="1">
        <f>_xlfn.XLOOKUP(Table8[[#This Row],[orderId]],orders[orderID],orders[orderDate],"not found",0)</f>
        <v>42128</v>
      </c>
      <c r="M2112" s="1">
        <f>VLOOKUP(Table8[[#This Row],[orderId]],orders[],6,0)</f>
        <v>42130</v>
      </c>
      <c r="N2112">
        <f>Table8[[#This Row],[Shipped date]]-Table8[[#This Row],[order_date]]</f>
        <v>2</v>
      </c>
    </row>
    <row r="2113" spans="1:14" x14ac:dyDescent="0.35">
      <c r="A2113" s="3">
        <v>11070</v>
      </c>
      <c r="B2113" s="12">
        <v>1</v>
      </c>
      <c r="C2113" s="6">
        <v>18</v>
      </c>
      <c r="D2113" s="9">
        <v>40</v>
      </c>
      <c r="E2113" s="2" t="str">
        <f>_xlfn.XLOOKUP(B2113,products[productID],products[productName],"Not available",0)</f>
        <v>Chai</v>
      </c>
      <c r="F2113">
        <f>_xlfn.XLOOKUP(B2113,products[productID],products[categoryID],"Not found",0)</f>
        <v>1</v>
      </c>
      <c r="G2113" t="str">
        <f>_xlfn.XLOOKUP(F2113,categories[categoryID],categories[categoryName],"not found",0)</f>
        <v>Beverages</v>
      </c>
      <c r="H2113" s="4">
        <f>Table8[[#This Row],[Unit_price]]*Table8[[#This Row],[Quantity_sold]]</f>
        <v>720</v>
      </c>
      <c r="I2113" t="str">
        <f>_xlfn.XLOOKUP(Table8[[#This Row],[orderId]],orders[orderID],orders[customerID],"not seen",0)</f>
        <v>LEHMS</v>
      </c>
      <c r="J2113">
        <f>_xlfn.XLOOKUP(Table8[[#This Row],[orderId]],orders[orderID],orders[employeeID],"not found",0)</f>
        <v>2</v>
      </c>
      <c r="K2113" t="str">
        <f>_xlfn.XLOOKUP(Table8[[#This Row],[Employee_id]],employees[employeeID],employees[employeeName],"Not found",0)</f>
        <v>Andrew Fuller</v>
      </c>
      <c r="L2113" s="1">
        <f>_xlfn.XLOOKUP(Table8[[#This Row],[orderId]],orders[orderID],orders[orderDate],"not found",0)</f>
        <v>42129</v>
      </c>
      <c r="M2113" s="1">
        <f>VLOOKUP(Table8[[#This Row],[orderId]],orders[],6,0)</f>
        <v>0</v>
      </c>
      <c r="N2113">
        <f>Table8[[#This Row],[Shipped date]]-Table8[[#This Row],[order_date]]</f>
        <v>-42129</v>
      </c>
    </row>
    <row r="2114" spans="1:14" x14ac:dyDescent="0.35">
      <c r="A2114" s="2">
        <v>11070</v>
      </c>
      <c r="B2114" s="11">
        <v>2</v>
      </c>
      <c r="C2114" s="5">
        <v>19</v>
      </c>
      <c r="D2114" s="8">
        <v>20</v>
      </c>
      <c r="E2114" s="2" t="str">
        <f>_xlfn.XLOOKUP(B2114,products[productID],products[productName],"Not available",0)</f>
        <v>Chang</v>
      </c>
      <c r="F2114">
        <f>_xlfn.XLOOKUP(B2114,products[productID],products[categoryID],"Not found",0)</f>
        <v>1</v>
      </c>
      <c r="G2114" t="str">
        <f>_xlfn.XLOOKUP(F2114,categories[categoryID],categories[categoryName],"not found",0)</f>
        <v>Beverages</v>
      </c>
      <c r="H2114" s="4">
        <f>Table8[[#This Row],[Unit_price]]*Table8[[#This Row],[Quantity_sold]]</f>
        <v>380</v>
      </c>
      <c r="I2114" t="str">
        <f>_xlfn.XLOOKUP(Table8[[#This Row],[orderId]],orders[orderID],orders[customerID],"not seen",0)</f>
        <v>LEHMS</v>
      </c>
      <c r="J2114">
        <f>_xlfn.XLOOKUP(Table8[[#This Row],[orderId]],orders[orderID],orders[employeeID],"not found",0)</f>
        <v>2</v>
      </c>
      <c r="K2114" t="str">
        <f>_xlfn.XLOOKUP(Table8[[#This Row],[Employee_id]],employees[employeeID],employees[employeeName],"Not found",0)</f>
        <v>Andrew Fuller</v>
      </c>
      <c r="L2114" s="1">
        <f>_xlfn.XLOOKUP(Table8[[#This Row],[orderId]],orders[orderID],orders[orderDate],"not found",0)</f>
        <v>42129</v>
      </c>
      <c r="M2114" s="1">
        <f>VLOOKUP(Table8[[#This Row],[orderId]],orders[],6,0)</f>
        <v>0</v>
      </c>
      <c r="N2114">
        <f>Table8[[#This Row],[Shipped date]]-Table8[[#This Row],[order_date]]</f>
        <v>-42129</v>
      </c>
    </row>
    <row r="2115" spans="1:14" x14ac:dyDescent="0.35">
      <c r="A2115" s="3">
        <v>11070</v>
      </c>
      <c r="B2115" s="12">
        <v>16</v>
      </c>
      <c r="C2115" s="6">
        <v>17.45</v>
      </c>
      <c r="D2115" s="9">
        <v>30</v>
      </c>
      <c r="E2115" s="2" t="str">
        <f>_xlfn.XLOOKUP(B2115,products[productID],products[productName],"Not available",0)</f>
        <v>Pavlova</v>
      </c>
      <c r="F2115">
        <f>_xlfn.XLOOKUP(B2115,products[productID],products[categoryID],"Not found",0)</f>
        <v>3</v>
      </c>
      <c r="G2115" t="str">
        <f>_xlfn.XLOOKUP(F2115,categories[categoryID],categories[categoryName],"not found",0)</f>
        <v>Confections</v>
      </c>
      <c r="H2115" s="4">
        <f>Table8[[#This Row],[Unit_price]]*Table8[[#This Row],[Quantity_sold]]</f>
        <v>523.5</v>
      </c>
      <c r="I2115" t="str">
        <f>_xlfn.XLOOKUP(Table8[[#This Row],[orderId]],orders[orderID],orders[customerID],"not seen",0)</f>
        <v>LEHMS</v>
      </c>
      <c r="J2115">
        <f>_xlfn.XLOOKUP(Table8[[#This Row],[orderId]],orders[orderID],orders[employeeID],"not found",0)</f>
        <v>2</v>
      </c>
      <c r="K2115" t="str">
        <f>_xlfn.XLOOKUP(Table8[[#This Row],[Employee_id]],employees[employeeID],employees[employeeName],"Not found",0)</f>
        <v>Andrew Fuller</v>
      </c>
      <c r="L2115" s="1">
        <f>_xlfn.XLOOKUP(Table8[[#This Row],[orderId]],orders[orderID],orders[orderDate],"not found",0)</f>
        <v>42129</v>
      </c>
      <c r="M2115" s="1">
        <f>VLOOKUP(Table8[[#This Row],[orderId]],orders[],6,0)</f>
        <v>0</v>
      </c>
      <c r="N2115">
        <f>Table8[[#This Row],[Shipped date]]-Table8[[#This Row],[order_date]]</f>
        <v>-42129</v>
      </c>
    </row>
    <row r="2116" spans="1:14" x14ac:dyDescent="0.35">
      <c r="A2116" s="2">
        <v>11070</v>
      </c>
      <c r="B2116" s="11">
        <v>31</v>
      </c>
      <c r="C2116" s="5">
        <v>12.5</v>
      </c>
      <c r="D2116" s="8">
        <v>20</v>
      </c>
      <c r="E2116" s="2" t="str">
        <f>_xlfn.XLOOKUP(B2116,products[productID],products[productName],"Not available",0)</f>
        <v>Gorgonzola Telino</v>
      </c>
      <c r="F2116">
        <f>_xlfn.XLOOKUP(B2116,products[productID],products[categoryID],"Not found",0)</f>
        <v>4</v>
      </c>
      <c r="G2116" t="str">
        <f>_xlfn.XLOOKUP(F2116,categories[categoryID],categories[categoryName],"not found",0)</f>
        <v>Dairy Products</v>
      </c>
      <c r="H2116" s="4">
        <f>Table8[[#This Row],[Unit_price]]*Table8[[#This Row],[Quantity_sold]]</f>
        <v>250</v>
      </c>
      <c r="I2116" t="str">
        <f>_xlfn.XLOOKUP(Table8[[#This Row],[orderId]],orders[orderID],orders[customerID],"not seen",0)</f>
        <v>LEHMS</v>
      </c>
      <c r="J2116">
        <f>_xlfn.XLOOKUP(Table8[[#This Row],[orderId]],orders[orderID],orders[employeeID],"not found",0)</f>
        <v>2</v>
      </c>
      <c r="K2116" t="str">
        <f>_xlfn.XLOOKUP(Table8[[#This Row],[Employee_id]],employees[employeeID],employees[employeeName],"Not found",0)</f>
        <v>Andrew Fuller</v>
      </c>
      <c r="L2116" s="1">
        <f>_xlfn.XLOOKUP(Table8[[#This Row],[orderId]],orders[orderID],orders[orderDate],"not found",0)</f>
        <v>42129</v>
      </c>
      <c r="M2116" s="1">
        <f>VLOOKUP(Table8[[#This Row],[orderId]],orders[],6,0)</f>
        <v>0</v>
      </c>
      <c r="N2116">
        <f>Table8[[#This Row],[Shipped date]]-Table8[[#This Row],[order_date]]</f>
        <v>-42129</v>
      </c>
    </row>
    <row r="2117" spans="1:14" x14ac:dyDescent="0.35">
      <c r="A2117" s="3">
        <v>11071</v>
      </c>
      <c r="B2117" s="12">
        <v>7</v>
      </c>
      <c r="C2117" s="6">
        <v>30</v>
      </c>
      <c r="D2117" s="9">
        <v>15</v>
      </c>
      <c r="E2117" s="2" t="str">
        <f>_xlfn.XLOOKUP(B2117,products[productID],products[productName],"Not available",0)</f>
        <v>Uncle Bob's Organic Dried Pears</v>
      </c>
      <c r="F2117">
        <f>_xlfn.XLOOKUP(B2117,products[productID],products[categoryID],"Not found",0)</f>
        <v>7</v>
      </c>
      <c r="G2117" t="str">
        <f>_xlfn.XLOOKUP(F2117,categories[categoryID],categories[categoryName],"not found",0)</f>
        <v>Produce</v>
      </c>
      <c r="H2117" s="4">
        <f>Table8[[#This Row],[Unit_price]]*Table8[[#This Row],[Quantity_sold]]</f>
        <v>450</v>
      </c>
      <c r="I2117" t="str">
        <f>_xlfn.XLOOKUP(Table8[[#This Row],[orderId]],orders[orderID],orders[customerID],"not seen",0)</f>
        <v>LILAS</v>
      </c>
      <c r="J2117">
        <f>_xlfn.XLOOKUP(Table8[[#This Row],[orderId]],orders[orderID],orders[employeeID],"not found",0)</f>
        <v>1</v>
      </c>
      <c r="K2117" t="str">
        <f>_xlfn.XLOOKUP(Table8[[#This Row],[Employee_id]],employees[employeeID],employees[employeeName],"Not found",0)</f>
        <v>Nancy Davolio</v>
      </c>
      <c r="L2117" s="1">
        <f>_xlfn.XLOOKUP(Table8[[#This Row],[orderId]],orders[orderID],orders[orderDate],"not found",0)</f>
        <v>42129</v>
      </c>
      <c r="M2117" s="1">
        <f>VLOOKUP(Table8[[#This Row],[orderId]],orders[],6,0)</f>
        <v>0</v>
      </c>
      <c r="N2117">
        <f>Table8[[#This Row],[Shipped date]]-Table8[[#This Row],[order_date]]</f>
        <v>-42129</v>
      </c>
    </row>
    <row r="2118" spans="1:14" x14ac:dyDescent="0.35">
      <c r="A2118" s="2">
        <v>11071</v>
      </c>
      <c r="B2118" s="11">
        <v>13</v>
      </c>
      <c r="C2118" s="5">
        <v>6</v>
      </c>
      <c r="D2118" s="8">
        <v>10</v>
      </c>
      <c r="E2118" s="2" t="str">
        <f>_xlfn.XLOOKUP(B2118,products[productID],products[productName],"Not available",0)</f>
        <v>Konbu</v>
      </c>
      <c r="F2118">
        <f>_xlfn.XLOOKUP(B2118,products[productID],products[categoryID],"Not found",0)</f>
        <v>8</v>
      </c>
      <c r="G2118" t="str">
        <f>_xlfn.XLOOKUP(F2118,categories[categoryID],categories[categoryName],"not found",0)</f>
        <v>Seafood</v>
      </c>
      <c r="H2118" s="4">
        <f>Table8[[#This Row],[Unit_price]]*Table8[[#This Row],[Quantity_sold]]</f>
        <v>60</v>
      </c>
      <c r="I2118" t="str">
        <f>_xlfn.XLOOKUP(Table8[[#This Row],[orderId]],orders[orderID],orders[customerID],"not seen",0)</f>
        <v>LILAS</v>
      </c>
      <c r="J2118">
        <f>_xlfn.XLOOKUP(Table8[[#This Row],[orderId]],orders[orderID],orders[employeeID],"not found",0)</f>
        <v>1</v>
      </c>
      <c r="K2118" t="str">
        <f>_xlfn.XLOOKUP(Table8[[#This Row],[Employee_id]],employees[employeeID],employees[employeeName],"Not found",0)</f>
        <v>Nancy Davolio</v>
      </c>
      <c r="L2118" s="1">
        <f>_xlfn.XLOOKUP(Table8[[#This Row],[orderId]],orders[orderID],orders[orderDate],"not found",0)</f>
        <v>42129</v>
      </c>
      <c r="M2118" s="1">
        <f>VLOOKUP(Table8[[#This Row],[orderId]],orders[],6,0)</f>
        <v>0</v>
      </c>
      <c r="N2118">
        <f>Table8[[#This Row],[Shipped date]]-Table8[[#This Row],[order_date]]</f>
        <v>-42129</v>
      </c>
    </row>
    <row r="2119" spans="1:14" x14ac:dyDescent="0.35">
      <c r="A2119" s="3">
        <v>11072</v>
      </c>
      <c r="B2119" s="12">
        <v>2</v>
      </c>
      <c r="C2119" s="6">
        <v>19</v>
      </c>
      <c r="D2119" s="9">
        <v>8</v>
      </c>
      <c r="E2119" s="2" t="str">
        <f>_xlfn.XLOOKUP(B2119,products[productID],products[productName],"Not available",0)</f>
        <v>Chang</v>
      </c>
      <c r="F2119">
        <f>_xlfn.XLOOKUP(B2119,products[productID],products[categoryID],"Not found",0)</f>
        <v>1</v>
      </c>
      <c r="G2119" t="str">
        <f>_xlfn.XLOOKUP(F2119,categories[categoryID],categories[categoryName],"not found",0)</f>
        <v>Beverages</v>
      </c>
      <c r="H2119" s="4">
        <f>Table8[[#This Row],[Unit_price]]*Table8[[#This Row],[Quantity_sold]]</f>
        <v>152</v>
      </c>
      <c r="I2119" t="str">
        <f>_xlfn.XLOOKUP(Table8[[#This Row],[orderId]],orders[orderID],orders[customerID],"not seen",0)</f>
        <v>ERNSH</v>
      </c>
      <c r="J2119">
        <f>_xlfn.XLOOKUP(Table8[[#This Row],[orderId]],orders[orderID],orders[employeeID],"not found",0)</f>
        <v>4</v>
      </c>
      <c r="K2119" t="str">
        <f>_xlfn.XLOOKUP(Table8[[#This Row],[Employee_id]],employees[employeeID],employees[employeeName],"Not found",0)</f>
        <v>Margaret Peacock</v>
      </c>
      <c r="L2119" s="1">
        <f>_xlfn.XLOOKUP(Table8[[#This Row],[orderId]],orders[orderID],orders[orderDate],"not found",0)</f>
        <v>42129</v>
      </c>
      <c r="M2119" s="1">
        <f>VLOOKUP(Table8[[#This Row],[orderId]],orders[],6,0)</f>
        <v>0</v>
      </c>
      <c r="N2119">
        <f>Table8[[#This Row],[Shipped date]]-Table8[[#This Row],[order_date]]</f>
        <v>-42129</v>
      </c>
    </row>
    <row r="2120" spans="1:14" x14ac:dyDescent="0.35">
      <c r="A2120" s="2">
        <v>11072</v>
      </c>
      <c r="B2120" s="11">
        <v>41</v>
      </c>
      <c r="C2120" s="5">
        <v>9.65</v>
      </c>
      <c r="D2120" s="8">
        <v>40</v>
      </c>
      <c r="E2120" s="2" t="str">
        <f>_xlfn.XLOOKUP(B2120,products[productID],products[productName],"Not available",0)</f>
        <v>Jack's New England Clam Chowder</v>
      </c>
      <c r="F2120">
        <f>_xlfn.XLOOKUP(B2120,products[productID],products[categoryID],"Not found",0)</f>
        <v>8</v>
      </c>
      <c r="G2120" t="str">
        <f>_xlfn.XLOOKUP(F2120,categories[categoryID],categories[categoryName],"not found",0)</f>
        <v>Seafood</v>
      </c>
      <c r="H2120" s="4">
        <f>Table8[[#This Row],[Unit_price]]*Table8[[#This Row],[Quantity_sold]]</f>
        <v>386</v>
      </c>
      <c r="I2120" t="str">
        <f>_xlfn.XLOOKUP(Table8[[#This Row],[orderId]],orders[orderID],orders[customerID],"not seen",0)</f>
        <v>ERNSH</v>
      </c>
      <c r="J2120">
        <f>_xlfn.XLOOKUP(Table8[[#This Row],[orderId]],orders[orderID],orders[employeeID],"not found",0)</f>
        <v>4</v>
      </c>
      <c r="K2120" t="str">
        <f>_xlfn.XLOOKUP(Table8[[#This Row],[Employee_id]],employees[employeeID],employees[employeeName],"Not found",0)</f>
        <v>Margaret Peacock</v>
      </c>
      <c r="L2120" s="1">
        <f>_xlfn.XLOOKUP(Table8[[#This Row],[orderId]],orders[orderID],orders[orderDate],"not found",0)</f>
        <v>42129</v>
      </c>
      <c r="M2120" s="1">
        <f>VLOOKUP(Table8[[#This Row],[orderId]],orders[],6,0)</f>
        <v>0</v>
      </c>
      <c r="N2120">
        <f>Table8[[#This Row],[Shipped date]]-Table8[[#This Row],[order_date]]</f>
        <v>-42129</v>
      </c>
    </row>
    <row r="2121" spans="1:14" x14ac:dyDescent="0.35">
      <c r="A2121" s="3">
        <v>11072</v>
      </c>
      <c r="B2121" s="12">
        <v>50</v>
      </c>
      <c r="C2121" s="6">
        <v>16.25</v>
      </c>
      <c r="D2121" s="9">
        <v>22</v>
      </c>
      <c r="E2121" s="2" t="str">
        <f>_xlfn.XLOOKUP(B2121,products[productID],products[productName],"Not available",0)</f>
        <v>Valkoinen suklaa</v>
      </c>
      <c r="F2121">
        <f>_xlfn.XLOOKUP(B2121,products[productID],products[categoryID],"Not found",0)</f>
        <v>3</v>
      </c>
      <c r="G2121" t="str">
        <f>_xlfn.XLOOKUP(F2121,categories[categoryID],categories[categoryName],"not found",0)</f>
        <v>Confections</v>
      </c>
      <c r="H2121" s="4">
        <f>Table8[[#This Row],[Unit_price]]*Table8[[#This Row],[Quantity_sold]]</f>
        <v>357.5</v>
      </c>
      <c r="I2121" t="str">
        <f>_xlfn.XLOOKUP(Table8[[#This Row],[orderId]],orders[orderID],orders[customerID],"not seen",0)</f>
        <v>ERNSH</v>
      </c>
      <c r="J2121">
        <f>_xlfn.XLOOKUP(Table8[[#This Row],[orderId]],orders[orderID],orders[employeeID],"not found",0)</f>
        <v>4</v>
      </c>
      <c r="K2121" t="str">
        <f>_xlfn.XLOOKUP(Table8[[#This Row],[Employee_id]],employees[employeeID],employees[employeeName],"Not found",0)</f>
        <v>Margaret Peacock</v>
      </c>
      <c r="L2121" s="1">
        <f>_xlfn.XLOOKUP(Table8[[#This Row],[orderId]],orders[orderID],orders[orderDate],"not found",0)</f>
        <v>42129</v>
      </c>
      <c r="M2121" s="1">
        <f>VLOOKUP(Table8[[#This Row],[orderId]],orders[],6,0)</f>
        <v>0</v>
      </c>
      <c r="N2121">
        <f>Table8[[#This Row],[Shipped date]]-Table8[[#This Row],[order_date]]</f>
        <v>-42129</v>
      </c>
    </row>
    <row r="2122" spans="1:14" x14ac:dyDescent="0.35">
      <c r="A2122" s="2">
        <v>11072</v>
      </c>
      <c r="B2122" s="11">
        <v>64</v>
      </c>
      <c r="C2122" s="5">
        <v>33.25</v>
      </c>
      <c r="D2122" s="8">
        <v>130</v>
      </c>
      <c r="E2122" s="2" t="str">
        <f>_xlfn.XLOOKUP(B2122,products[productID],products[productName],"Not available",0)</f>
        <v>Wimmers gute Semmelknödel</v>
      </c>
      <c r="F2122">
        <f>_xlfn.XLOOKUP(B2122,products[productID],products[categoryID],"Not found",0)</f>
        <v>5</v>
      </c>
      <c r="G2122" t="str">
        <f>_xlfn.XLOOKUP(F2122,categories[categoryID],categories[categoryName],"not found",0)</f>
        <v>Grains &amp; Cereals</v>
      </c>
      <c r="H2122" s="4">
        <f>Table8[[#This Row],[Unit_price]]*Table8[[#This Row],[Quantity_sold]]</f>
        <v>4322.5</v>
      </c>
      <c r="I2122" t="str">
        <f>_xlfn.XLOOKUP(Table8[[#This Row],[orderId]],orders[orderID],orders[customerID],"not seen",0)</f>
        <v>ERNSH</v>
      </c>
      <c r="J2122">
        <f>_xlfn.XLOOKUP(Table8[[#This Row],[orderId]],orders[orderID],orders[employeeID],"not found",0)</f>
        <v>4</v>
      </c>
      <c r="K2122" t="str">
        <f>_xlfn.XLOOKUP(Table8[[#This Row],[Employee_id]],employees[employeeID],employees[employeeName],"Not found",0)</f>
        <v>Margaret Peacock</v>
      </c>
      <c r="L2122" s="1">
        <f>_xlfn.XLOOKUP(Table8[[#This Row],[orderId]],orders[orderID],orders[orderDate],"not found",0)</f>
        <v>42129</v>
      </c>
      <c r="M2122" s="1">
        <f>VLOOKUP(Table8[[#This Row],[orderId]],orders[],6,0)</f>
        <v>0</v>
      </c>
      <c r="N2122">
        <f>Table8[[#This Row],[Shipped date]]-Table8[[#This Row],[order_date]]</f>
        <v>-42129</v>
      </c>
    </row>
    <row r="2123" spans="1:14" x14ac:dyDescent="0.35">
      <c r="A2123" s="3">
        <v>11073</v>
      </c>
      <c r="B2123" s="12">
        <v>11</v>
      </c>
      <c r="C2123" s="6">
        <v>21</v>
      </c>
      <c r="D2123" s="9">
        <v>10</v>
      </c>
      <c r="E2123" s="2" t="str">
        <f>_xlfn.XLOOKUP(B2123,products[productID],products[productName],"Not available",0)</f>
        <v>Queso Cabrales</v>
      </c>
      <c r="F2123">
        <f>_xlfn.XLOOKUP(B2123,products[productID],products[categoryID],"Not found",0)</f>
        <v>4</v>
      </c>
      <c r="G2123" t="str">
        <f>_xlfn.XLOOKUP(F2123,categories[categoryID],categories[categoryName],"not found",0)</f>
        <v>Dairy Products</v>
      </c>
      <c r="H2123" s="4">
        <f>Table8[[#This Row],[Unit_price]]*Table8[[#This Row],[Quantity_sold]]</f>
        <v>210</v>
      </c>
      <c r="I2123" t="str">
        <f>_xlfn.XLOOKUP(Table8[[#This Row],[orderId]],orders[orderID],orders[customerID],"not seen",0)</f>
        <v>PERIC</v>
      </c>
      <c r="J2123">
        <f>_xlfn.XLOOKUP(Table8[[#This Row],[orderId]],orders[orderID],orders[employeeID],"not found",0)</f>
        <v>2</v>
      </c>
      <c r="K2123" t="str">
        <f>_xlfn.XLOOKUP(Table8[[#This Row],[Employee_id]],employees[employeeID],employees[employeeName],"Not found",0)</f>
        <v>Andrew Fuller</v>
      </c>
      <c r="L2123" s="1">
        <f>_xlfn.XLOOKUP(Table8[[#This Row],[orderId]],orders[orderID],orders[orderDate],"not found",0)</f>
        <v>42129</v>
      </c>
      <c r="M2123" s="1">
        <f>VLOOKUP(Table8[[#This Row],[orderId]],orders[],6,0)</f>
        <v>0</v>
      </c>
      <c r="N2123">
        <f>Table8[[#This Row],[Shipped date]]-Table8[[#This Row],[order_date]]</f>
        <v>-42129</v>
      </c>
    </row>
    <row r="2124" spans="1:14" x14ac:dyDescent="0.35">
      <c r="A2124" s="2">
        <v>11073</v>
      </c>
      <c r="B2124" s="11">
        <v>24</v>
      </c>
      <c r="C2124" s="5">
        <v>4.5</v>
      </c>
      <c r="D2124" s="8">
        <v>20</v>
      </c>
      <c r="E2124" s="2" t="str">
        <f>_xlfn.XLOOKUP(B2124,products[productID],products[productName],"Not available",0)</f>
        <v>Guarana Fantastica</v>
      </c>
      <c r="F2124">
        <f>_xlfn.XLOOKUP(B2124,products[productID],products[categoryID],"Not found",0)</f>
        <v>1</v>
      </c>
      <c r="G2124" t="str">
        <f>_xlfn.XLOOKUP(F2124,categories[categoryID],categories[categoryName],"not found",0)</f>
        <v>Beverages</v>
      </c>
      <c r="H2124" s="4">
        <f>Table8[[#This Row],[Unit_price]]*Table8[[#This Row],[Quantity_sold]]</f>
        <v>90</v>
      </c>
      <c r="I2124" t="str">
        <f>_xlfn.XLOOKUP(Table8[[#This Row],[orderId]],orders[orderID],orders[customerID],"not seen",0)</f>
        <v>PERIC</v>
      </c>
      <c r="J2124">
        <f>_xlfn.XLOOKUP(Table8[[#This Row],[orderId]],orders[orderID],orders[employeeID],"not found",0)</f>
        <v>2</v>
      </c>
      <c r="K2124" t="str">
        <f>_xlfn.XLOOKUP(Table8[[#This Row],[Employee_id]],employees[employeeID],employees[employeeName],"Not found",0)</f>
        <v>Andrew Fuller</v>
      </c>
      <c r="L2124" s="1">
        <f>_xlfn.XLOOKUP(Table8[[#This Row],[orderId]],orders[orderID],orders[orderDate],"not found",0)</f>
        <v>42129</v>
      </c>
      <c r="M2124" s="1">
        <f>VLOOKUP(Table8[[#This Row],[orderId]],orders[],6,0)</f>
        <v>0</v>
      </c>
      <c r="N2124">
        <f>Table8[[#This Row],[Shipped date]]-Table8[[#This Row],[order_date]]</f>
        <v>-42129</v>
      </c>
    </row>
    <row r="2125" spans="1:14" x14ac:dyDescent="0.35">
      <c r="A2125" s="3">
        <v>11074</v>
      </c>
      <c r="B2125" s="12">
        <v>16</v>
      </c>
      <c r="C2125" s="6">
        <v>17.45</v>
      </c>
      <c r="D2125" s="9">
        <v>14</v>
      </c>
      <c r="E2125" s="2" t="str">
        <f>_xlfn.XLOOKUP(B2125,products[productID],products[productName],"Not available",0)</f>
        <v>Pavlova</v>
      </c>
      <c r="F2125">
        <f>_xlfn.XLOOKUP(B2125,products[productID],products[categoryID],"Not found",0)</f>
        <v>3</v>
      </c>
      <c r="G2125" t="str">
        <f>_xlfn.XLOOKUP(F2125,categories[categoryID],categories[categoryName],"not found",0)</f>
        <v>Confections</v>
      </c>
      <c r="H2125" s="4">
        <f>Table8[[#This Row],[Unit_price]]*Table8[[#This Row],[Quantity_sold]]</f>
        <v>244.29999999999998</v>
      </c>
      <c r="I2125" t="str">
        <f>_xlfn.XLOOKUP(Table8[[#This Row],[orderId]],orders[orderID],orders[customerID],"not seen",0)</f>
        <v>SIMOB</v>
      </c>
      <c r="J2125">
        <f>_xlfn.XLOOKUP(Table8[[#This Row],[orderId]],orders[orderID],orders[employeeID],"not found",0)</f>
        <v>7</v>
      </c>
      <c r="K2125" t="str">
        <f>_xlfn.XLOOKUP(Table8[[#This Row],[Employee_id]],employees[employeeID],employees[employeeName],"Not found",0)</f>
        <v>Robert King</v>
      </c>
      <c r="L2125" s="1">
        <f>_xlfn.XLOOKUP(Table8[[#This Row],[orderId]],orders[orderID],orders[orderDate],"not found",0)</f>
        <v>42130</v>
      </c>
      <c r="M2125" s="1">
        <f>VLOOKUP(Table8[[#This Row],[orderId]],orders[],6,0)</f>
        <v>0</v>
      </c>
      <c r="N2125">
        <f>Table8[[#This Row],[Shipped date]]-Table8[[#This Row],[order_date]]</f>
        <v>-42130</v>
      </c>
    </row>
    <row r="2126" spans="1:14" x14ac:dyDescent="0.35">
      <c r="A2126" s="2">
        <v>11075</v>
      </c>
      <c r="B2126" s="11">
        <v>2</v>
      </c>
      <c r="C2126" s="5">
        <v>19</v>
      </c>
      <c r="D2126" s="8">
        <v>10</v>
      </c>
      <c r="E2126" s="2" t="str">
        <f>_xlfn.XLOOKUP(B2126,products[productID],products[productName],"Not available",0)</f>
        <v>Chang</v>
      </c>
      <c r="F2126">
        <f>_xlfn.XLOOKUP(B2126,products[productID],products[categoryID],"Not found",0)</f>
        <v>1</v>
      </c>
      <c r="G2126" t="str">
        <f>_xlfn.XLOOKUP(F2126,categories[categoryID],categories[categoryName],"not found",0)</f>
        <v>Beverages</v>
      </c>
      <c r="H2126" s="4">
        <f>Table8[[#This Row],[Unit_price]]*Table8[[#This Row],[Quantity_sold]]</f>
        <v>190</v>
      </c>
      <c r="I2126" t="str">
        <f>_xlfn.XLOOKUP(Table8[[#This Row],[orderId]],orders[orderID],orders[customerID],"not seen",0)</f>
        <v>RICSU</v>
      </c>
      <c r="J2126">
        <f>_xlfn.XLOOKUP(Table8[[#This Row],[orderId]],orders[orderID],orders[employeeID],"not found",0)</f>
        <v>8</v>
      </c>
      <c r="K2126" t="str">
        <f>_xlfn.XLOOKUP(Table8[[#This Row],[Employee_id]],employees[employeeID],employees[employeeName],"Not found",0)</f>
        <v>Laura Callahan</v>
      </c>
      <c r="L2126" s="1">
        <f>_xlfn.XLOOKUP(Table8[[#This Row],[orderId]],orders[orderID],orders[orderDate],"not found",0)</f>
        <v>42130</v>
      </c>
      <c r="M2126" s="1">
        <f>VLOOKUP(Table8[[#This Row],[orderId]],orders[],6,0)</f>
        <v>0</v>
      </c>
      <c r="N2126">
        <f>Table8[[#This Row],[Shipped date]]-Table8[[#This Row],[order_date]]</f>
        <v>-42130</v>
      </c>
    </row>
    <row r="2127" spans="1:14" x14ac:dyDescent="0.35">
      <c r="A2127" s="3">
        <v>11075</v>
      </c>
      <c r="B2127" s="12">
        <v>46</v>
      </c>
      <c r="C2127" s="6">
        <v>12</v>
      </c>
      <c r="D2127" s="9">
        <v>30</v>
      </c>
      <c r="E2127" s="2" t="str">
        <f>_xlfn.XLOOKUP(B2127,products[productID],products[productName],"Not available",0)</f>
        <v>Spegesild</v>
      </c>
      <c r="F2127">
        <f>_xlfn.XLOOKUP(B2127,products[productID],products[categoryID],"Not found",0)</f>
        <v>8</v>
      </c>
      <c r="G2127" t="str">
        <f>_xlfn.XLOOKUP(F2127,categories[categoryID],categories[categoryName],"not found",0)</f>
        <v>Seafood</v>
      </c>
      <c r="H2127" s="4">
        <f>Table8[[#This Row],[Unit_price]]*Table8[[#This Row],[Quantity_sold]]</f>
        <v>360</v>
      </c>
      <c r="I2127" t="str">
        <f>_xlfn.XLOOKUP(Table8[[#This Row],[orderId]],orders[orderID],orders[customerID],"not seen",0)</f>
        <v>RICSU</v>
      </c>
      <c r="J2127">
        <f>_xlfn.XLOOKUP(Table8[[#This Row],[orderId]],orders[orderID],orders[employeeID],"not found",0)</f>
        <v>8</v>
      </c>
      <c r="K2127" t="str">
        <f>_xlfn.XLOOKUP(Table8[[#This Row],[Employee_id]],employees[employeeID],employees[employeeName],"Not found",0)</f>
        <v>Laura Callahan</v>
      </c>
      <c r="L2127" s="1">
        <f>_xlfn.XLOOKUP(Table8[[#This Row],[orderId]],orders[orderID],orders[orderDate],"not found",0)</f>
        <v>42130</v>
      </c>
      <c r="M2127" s="1">
        <f>VLOOKUP(Table8[[#This Row],[orderId]],orders[],6,0)</f>
        <v>0</v>
      </c>
      <c r="N2127">
        <f>Table8[[#This Row],[Shipped date]]-Table8[[#This Row],[order_date]]</f>
        <v>-42130</v>
      </c>
    </row>
    <row r="2128" spans="1:14" x14ac:dyDescent="0.35">
      <c r="A2128" s="2">
        <v>11075</v>
      </c>
      <c r="B2128" s="11">
        <v>76</v>
      </c>
      <c r="C2128" s="5">
        <v>18</v>
      </c>
      <c r="D2128" s="8">
        <v>2</v>
      </c>
      <c r="E2128" s="2" t="str">
        <f>_xlfn.XLOOKUP(B2128,products[productID],products[productName],"Not available",0)</f>
        <v>Lakkaliköri</v>
      </c>
      <c r="F2128">
        <f>_xlfn.XLOOKUP(B2128,products[productID],products[categoryID],"Not found",0)</f>
        <v>1</v>
      </c>
      <c r="G2128" t="str">
        <f>_xlfn.XLOOKUP(F2128,categories[categoryID],categories[categoryName],"not found",0)</f>
        <v>Beverages</v>
      </c>
      <c r="H2128" s="4">
        <f>Table8[[#This Row],[Unit_price]]*Table8[[#This Row],[Quantity_sold]]</f>
        <v>36</v>
      </c>
      <c r="I2128" t="str">
        <f>_xlfn.XLOOKUP(Table8[[#This Row],[orderId]],orders[orderID],orders[customerID],"not seen",0)</f>
        <v>RICSU</v>
      </c>
      <c r="J2128">
        <f>_xlfn.XLOOKUP(Table8[[#This Row],[orderId]],orders[orderID],orders[employeeID],"not found",0)</f>
        <v>8</v>
      </c>
      <c r="K2128" t="str">
        <f>_xlfn.XLOOKUP(Table8[[#This Row],[Employee_id]],employees[employeeID],employees[employeeName],"Not found",0)</f>
        <v>Laura Callahan</v>
      </c>
      <c r="L2128" s="1">
        <f>_xlfn.XLOOKUP(Table8[[#This Row],[orderId]],orders[orderID],orders[orderDate],"not found",0)</f>
        <v>42130</v>
      </c>
      <c r="M2128" s="1">
        <f>VLOOKUP(Table8[[#This Row],[orderId]],orders[],6,0)</f>
        <v>0</v>
      </c>
      <c r="N2128">
        <f>Table8[[#This Row],[Shipped date]]-Table8[[#This Row],[order_date]]</f>
        <v>-42130</v>
      </c>
    </row>
    <row r="2129" spans="1:14" x14ac:dyDescent="0.35">
      <c r="A2129" s="3">
        <v>11076</v>
      </c>
      <c r="B2129" s="12">
        <v>6</v>
      </c>
      <c r="C2129" s="6">
        <v>25</v>
      </c>
      <c r="D2129" s="9">
        <v>20</v>
      </c>
      <c r="E2129" s="2" t="str">
        <f>_xlfn.XLOOKUP(B2129,products[productID],products[productName],"Not available",0)</f>
        <v>Grandma's Boysenberry Spread</v>
      </c>
      <c r="F2129">
        <f>_xlfn.XLOOKUP(B2129,products[productID],products[categoryID],"Not found",0)</f>
        <v>2</v>
      </c>
      <c r="G2129" t="str">
        <f>_xlfn.XLOOKUP(F2129,categories[categoryID],categories[categoryName],"not found",0)</f>
        <v>Condiments</v>
      </c>
      <c r="H2129" s="4">
        <f>Table8[[#This Row],[Unit_price]]*Table8[[#This Row],[Quantity_sold]]</f>
        <v>500</v>
      </c>
      <c r="I2129" t="str">
        <f>_xlfn.XLOOKUP(Table8[[#This Row],[orderId]],orders[orderID],orders[customerID],"not seen",0)</f>
        <v>BONAP</v>
      </c>
      <c r="J2129">
        <f>_xlfn.XLOOKUP(Table8[[#This Row],[orderId]],orders[orderID],orders[employeeID],"not found",0)</f>
        <v>4</v>
      </c>
      <c r="K2129" t="str">
        <f>_xlfn.XLOOKUP(Table8[[#This Row],[Employee_id]],employees[employeeID],employees[employeeName],"Not found",0)</f>
        <v>Margaret Peacock</v>
      </c>
      <c r="L2129" s="1">
        <f>_xlfn.XLOOKUP(Table8[[#This Row],[orderId]],orders[orderID],orders[orderDate],"not found",0)</f>
        <v>42130</v>
      </c>
      <c r="M2129" s="1">
        <f>VLOOKUP(Table8[[#This Row],[orderId]],orders[],6,0)</f>
        <v>0</v>
      </c>
      <c r="N2129">
        <f>Table8[[#This Row],[Shipped date]]-Table8[[#This Row],[order_date]]</f>
        <v>-42130</v>
      </c>
    </row>
    <row r="2130" spans="1:14" x14ac:dyDescent="0.35">
      <c r="A2130" s="2">
        <v>11076</v>
      </c>
      <c r="B2130" s="11">
        <v>14</v>
      </c>
      <c r="C2130" s="5">
        <v>23.25</v>
      </c>
      <c r="D2130" s="8">
        <v>20</v>
      </c>
      <c r="E2130" s="2" t="str">
        <f>_xlfn.XLOOKUP(B2130,products[productID],products[productName],"Not available",0)</f>
        <v>Tofu</v>
      </c>
      <c r="F2130">
        <f>_xlfn.XLOOKUP(B2130,products[productID],products[categoryID],"Not found",0)</f>
        <v>7</v>
      </c>
      <c r="G2130" t="str">
        <f>_xlfn.XLOOKUP(F2130,categories[categoryID],categories[categoryName],"not found",0)</f>
        <v>Produce</v>
      </c>
      <c r="H2130" s="4">
        <f>Table8[[#This Row],[Unit_price]]*Table8[[#This Row],[Quantity_sold]]</f>
        <v>465</v>
      </c>
      <c r="I2130" t="str">
        <f>_xlfn.XLOOKUP(Table8[[#This Row],[orderId]],orders[orderID],orders[customerID],"not seen",0)</f>
        <v>BONAP</v>
      </c>
      <c r="J2130">
        <f>_xlfn.XLOOKUP(Table8[[#This Row],[orderId]],orders[orderID],orders[employeeID],"not found",0)</f>
        <v>4</v>
      </c>
      <c r="K2130" t="str">
        <f>_xlfn.XLOOKUP(Table8[[#This Row],[Employee_id]],employees[employeeID],employees[employeeName],"Not found",0)</f>
        <v>Margaret Peacock</v>
      </c>
      <c r="L2130" s="1">
        <f>_xlfn.XLOOKUP(Table8[[#This Row],[orderId]],orders[orderID],orders[orderDate],"not found",0)</f>
        <v>42130</v>
      </c>
      <c r="M2130" s="1">
        <f>VLOOKUP(Table8[[#This Row],[orderId]],orders[],6,0)</f>
        <v>0</v>
      </c>
      <c r="N2130">
        <f>Table8[[#This Row],[Shipped date]]-Table8[[#This Row],[order_date]]</f>
        <v>-42130</v>
      </c>
    </row>
    <row r="2131" spans="1:14" x14ac:dyDescent="0.35">
      <c r="A2131" s="3">
        <v>11076</v>
      </c>
      <c r="B2131" s="12">
        <v>19</v>
      </c>
      <c r="C2131" s="6">
        <v>9.1999999999999993</v>
      </c>
      <c r="D2131" s="9">
        <v>10</v>
      </c>
      <c r="E2131" s="2" t="str">
        <f>_xlfn.XLOOKUP(B2131,products[productID],products[productName],"Not available",0)</f>
        <v>Teatime Chocolate Biscuits</v>
      </c>
      <c r="F2131">
        <f>_xlfn.XLOOKUP(B2131,products[productID],products[categoryID],"Not found",0)</f>
        <v>3</v>
      </c>
      <c r="G2131" t="str">
        <f>_xlfn.XLOOKUP(F2131,categories[categoryID],categories[categoryName],"not found",0)</f>
        <v>Confections</v>
      </c>
      <c r="H2131" s="4">
        <f>Table8[[#This Row],[Unit_price]]*Table8[[#This Row],[Quantity_sold]]</f>
        <v>92</v>
      </c>
      <c r="I2131" t="str">
        <f>_xlfn.XLOOKUP(Table8[[#This Row],[orderId]],orders[orderID],orders[customerID],"not seen",0)</f>
        <v>BONAP</v>
      </c>
      <c r="J2131">
        <f>_xlfn.XLOOKUP(Table8[[#This Row],[orderId]],orders[orderID],orders[employeeID],"not found",0)</f>
        <v>4</v>
      </c>
      <c r="K2131" t="str">
        <f>_xlfn.XLOOKUP(Table8[[#This Row],[Employee_id]],employees[employeeID],employees[employeeName],"Not found",0)</f>
        <v>Margaret Peacock</v>
      </c>
      <c r="L2131" s="1">
        <f>_xlfn.XLOOKUP(Table8[[#This Row],[orderId]],orders[orderID],orders[orderDate],"not found",0)</f>
        <v>42130</v>
      </c>
      <c r="M2131" s="1">
        <f>VLOOKUP(Table8[[#This Row],[orderId]],orders[],6,0)</f>
        <v>0</v>
      </c>
      <c r="N2131">
        <f>Table8[[#This Row],[Shipped date]]-Table8[[#This Row],[order_date]]</f>
        <v>-42130</v>
      </c>
    </row>
    <row r="2132" spans="1:14" x14ac:dyDescent="0.35">
      <c r="A2132" s="2">
        <v>11077</v>
      </c>
      <c r="B2132" s="11">
        <v>2</v>
      </c>
      <c r="C2132" s="5">
        <v>19</v>
      </c>
      <c r="D2132" s="8">
        <v>24</v>
      </c>
      <c r="E2132" s="2" t="str">
        <f>_xlfn.XLOOKUP(B2132,products[productID],products[productName],"Not available",0)</f>
        <v>Chang</v>
      </c>
      <c r="F2132">
        <f>_xlfn.XLOOKUP(B2132,products[productID],products[categoryID],"Not found",0)</f>
        <v>1</v>
      </c>
      <c r="G2132" t="str">
        <f>_xlfn.XLOOKUP(F2132,categories[categoryID],categories[categoryName],"not found",0)</f>
        <v>Beverages</v>
      </c>
      <c r="H2132" s="4">
        <f>Table8[[#This Row],[Unit_price]]*Table8[[#This Row],[Quantity_sold]]</f>
        <v>456</v>
      </c>
      <c r="I2132" t="str">
        <f>_xlfn.XLOOKUP(Table8[[#This Row],[orderId]],orders[orderID],orders[customerID],"not seen",0)</f>
        <v>RATTC</v>
      </c>
      <c r="J2132">
        <f>_xlfn.XLOOKUP(Table8[[#This Row],[orderId]],orders[orderID],orders[employeeID],"not found",0)</f>
        <v>1</v>
      </c>
      <c r="K2132" t="str">
        <f>_xlfn.XLOOKUP(Table8[[#This Row],[Employee_id]],employees[employeeID],employees[employeeName],"Not found",0)</f>
        <v>Nancy Davolio</v>
      </c>
      <c r="L2132" s="1">
        <f>_xlfn.XLOOKUP(Table8[[#This Row],[orderId]],orders[orderID],orders[orderDate],"not found",0)</f>
        <v>42130</v>
      </c>
      <c r="M2132" s="1">
        <f>VLOOKUP(Table8[[#This Row],[orderId]],orders[],6,0)</f>
        <v>0</v>
      </c>
      <c r="N2132">
        <f>Table8[[#This Row],[Shipped date]]-Table8[[#This Row],[order_date]]</f>
        <v>-42130</v>
      </c>
    </row>
    <row r="2133" spans="1:14" x14ac:dyDescent="0.35">
      <c r="A2133" s="3">
        <v>11077</v>
      </c>
      <c r="B2133" s="12">
        <v>3</v>
      </c>
      <c r="C2133" s="6">
        <v>10</v>
      </c>
      <c r="D2133" s="9">
        <v>4</v>
      </c>
      <c r="E2133" s="2" t="str">
        <f>_xlfn.XLOOKUP(B2133,products[productID],products[productName],"Not available",0)</f>
        <v>Aniseed Syrup</v>
      </c>
      <c r="F2133">
        <f>_xlfn.XLOOKUP(B2133,products[productID],products[categoryID],"Not found",0)</f>
        <v>2</v>
      </c>
      <c r="G2133" t="str">
        <f>_xlfn.XLOOKUP(F2133,categories[categoryID],categories[categoryName],"not found",0)</f>
        <v>Condiments</v>
      </c>
      <c r="H2133" s="4">
        <f>Table8[[#This Row],[Unit_price]]*Table8[[#This Row],[Quantity_sold]]</f>
        <v>40</v>
      </c>
      <c r="I2133" t="str">
        <f>_xlfn.XLOOKUP(Table8[[#This Row],[orderId]],orders[orderID],orders[customerID],"not seen",0)</f>
        <v>RATTC</v>
      </c>
      <c r="J2133">
        <f>_xlfn.XLOOKUP(Table8[[#This Row],[orderId]],orders[orderID],orders[employeeID],"not found",0)</f>
        <v>1</v>
      </c>
      <c r="K2133" t="str">
        <f>_xlfn.XLOOKUP(Table8[[#This Row],[Employee_id]],employees[employeeID],employees[employeeName],"Not found",0)</f>
        <v>Nancy Davolio</v>
      </c>
      <c r="L2133" s="1">
        <f>_xlfn.XLOOKUP(Table8[[#This Row],[orderId]],orders[orderID],orders[orderDate],"not found",0)</f>
        <v>42130</v>
      </c>
      <c r="M2133" s="1">
        <f>VLOOKUP(Table8[[#This Row],[orderId]],orders[],6,0)</f>
        <v>0</v>
      </c>
      <c r="N2133">
        <f>Table8[[#This Row],[Shipped date]]-Table8[[#This Row],[order_date]]</f>
        <v>-42130</v>
      </c>
    </row>
    <row r="2134" spans="1:14" x14ac:dyDescent="0.35">
      <c r="A2134" s="2">
        <v>11077</v>
      </c>
      <c r="B2134" s="11">
        <v>4</v>
      </c>
      <c r="C2134" s="5">
        <v>22</v>
      </c>
      <c r="D2134" s="8">
        <v>1</v>
      </c>
      <c r="E2134" s="2" t="str">
        <f>_xlfn.XLOOKUP(B2134,products[productID],products[productName],"Not available",0)</f>
        <v>Chef Anton's Cajun Seasoning</v>
      </c>
      <c r="F2134">
        <f>_xlfn.XLOOKUP(B2134,products[productID],products[categoryID],"Not found",0)</f>
        <v>2</v>
      </c>
      <c r="G2134" t="str">
        <f>_xlfn.XLOOKUP(F2134,categories[categoryID],categories[categoryName],"not found",0)</f>
        <v>Condiments</v>
      </c>
      <c r="H2134" s="4">
        <f>Table8[[#This Row],[Unit_price]]*Table8[[#This Row],[Quantity_sold]]</f>
        <v>22</v>
      </c>
      <c r="I2134" t="str">
        <f>_xlfn.XLOOKUP(Table8[[#This Row],[orderId]],orders[orderID],orders[customerID],"not seen",0)</f>
        <v>RATTC</v>
      </c>
      <c r="J2134">
        <f>_xlfn.XLOOKUP(Table8[[#This Row],[orderId]],orders[orderID],orders[employeeID],"not found",0)</f>
        <v>1</v>
      </c>
      <c r="K2134" t="str">
        <f>_xlfn.XLOOKUP(Table8[[#This Row],[Employee_id]],employees[employeeID],employees[employeeName],"Not found",0)</f>
        <v>Nancy Davolio</v>
      </c>
      <c r="L2134" s="1">
        <f>_xlfn.XLOOKUP(Table8[[#This Row],[orderId]],orders[orderID],orders[orderDate],"not found",0)</f>
        <v>42130</v>
      </c>
      <c r="M2134" s="1">
        <f>VLOOKUP(Table8[[#This Row],[orderId]],orders[],6,0)</f>
        <v>0</v>
      </c>
      <c r="N2134">
        <f>Table8[[#This Row],[Shipped date]]-Table8[[#This Row],[order_date]]</f>
        <v>-42130</v>
      </c>
    </row>
    <row r="2135" spans="1:14" x14ac:dyDescent="0.35">
      <c r="A2135" s="3">
        <v>11077</v>
      </c>
      <c r="B2135" s="12">
        <v>6</v>
      </c>
      <c r="C2135" s="6">
        <v>25</v>
      </c>
      <c r="D2135" s="9">
        <v>1</v>
      </c>
      <c r="E2135" s="2" t="str">
        <f>_xlfn.XLOOKUP(B2135,products[productID],products[productName],"Not available",0)</f>
        <v>Grandma's Boysenberry Spread</v>
      </c>
      <c r="F2135">
        <f>_xlfn.XLOOKUP(B2135,products[productID],products[categoryID],"Not found",0)</f>
        <v>2</v>
      </c>
      <c r="G2135" t="str">
        <f>_xlfn.XLOOKUP(F2135,categories[categoryID],categories[categoryName],"not found",0)</f>
        <v>Condiments</v>
      </c>
      <c r="H2135" s="4">
        <f>Table8[[#This Row],[Unit_price]]*Table8[[#This Row],[Quantity_sold]]</f>
        <v>25</v>
      </c>
      <c r="I2135" t="str">
        <f>_xlfn.XLOOKUP(Table8[[#This Row],[orderId]],orders[orderID],orders[customerID],"not seen",0)</f>
        <v>RATTC</v>
      </c>
      <c r="J2135">
        <f>_xlfn.XLOOKUP(Table8[[#This Row],[orderId]],orders[orderID],orders[employeeID],"not found",0)</f>
        <v>1</v>
      </c>
      <c r="K2135" t="str">
        <f>_xlfn.XLOOKUP(Table8[[#This Row],[Employee_id]],employees[employeeID],employees[employeeName],"Not found",0)</f>
        <v>Nancy Davolio</v>
      </c>
      <c r="L2135" s="1">
        <f>_xlfn.XLOOKUP(Table8[[#This Row],[orderId]],orders[orderID],orders[orderDate],"not found",0)</f>
        <v>42130</v>
      </c>
      <c r="M2135" s="1">
        <f>VLOOKUP(Table8[[#This Row],[orderId]],orders[],6,0)</f>
        <v>0</v>
      </c>
      <c r="N2135">
        <f>Table8[[#This Row],[Shipped date]]-Table8[[#This Row],[order_date]]</f>
        <v>-42130</v>
      </c>
    </row>
    <row r="2136" spans="1:14" x14ac:dyDescent="0.35">
      <c r="A2136" s="2">
        <v>11077</v>
      </c>
      <c r="B2136" s="11">
        <v>7</v>
      </c>
      <c r="C2136" s="5">
        <v>30</v>
      </c>
      <c r="D2136" s="8">
        <v>1</v>
      </c>
      <c r="E2136" s="2" t="str">
        <f>_xlfn.XLOOKUP(B2136,products[productID],products[productName],"Not available",0)</f>
        <v>Uncle Bob's Organic Dried Pears</v>
      </c>
      <c r="F2136">
        <f>_xlfn.XLOOKUP(B2136,products[productID],products[categoryID],"Not found",0)</f>
        <v>7</v>
      </c>
      <c r="G2136" t="str">
        <f>_xlfn.XLOOKUP(F2136,categories[categoryID],categories[categoryName],"not found",0)</f>
        <v>Produce</v>
      </c>
      <c r="H2136" s="4">
        <f>Table8[[#This Row],[Unit_price]]*Table8[[#This Row],[Quantity_sold]]</f>
        <v>30</v>
      </c>
      <c r="I2136" t="str">
        <f>_xlfn.XLOOKUP(Table8[[#This Row],[orderId]],orders[orderID],orders[customerID],"not seen",0)</f>
        <v>RATTC</v>
      </c>
      <c r="J2136">
        <f>_xlfn.XLOOKUP(Table8[[#This Row],[orderId]],orders[orderID],orders[employeeID],"not found",0)</f>
        <v>1</v>
      </c>
      <c r="K2136" t="str">
        <f>_xlfn.XLOOKUP(Table8[[#This Row],[Employee_id]],employees[employeeID],employees[employeeName],"Not found",0)</f>
        <v>Nancy Davolio</v>
      </c>
      <c r="L2136" s="1">
        <f>_xlfn.XLOOKUP(Table8[[#This Row],[orderId]],orders[orderID],orders[orderDate],"not found",0)</f>
        <v>42130</v>
      </c>
      <c r="M2136" s="1">
        <f>VLOOKUP(Table8[[#This Row],[orderId]],orders[],6,0)</f>
        <v>0</v>
      </c>
      <c r="N2136">
        <f>Table8[[#This Row],[Shipped date]]-Table8[[#This Row],[order_date]]</f>
        <v>-42130</v>
      </c>
    </row>
    <row r="2137" spans="1:14" x14ac:dyDescent="0.35">
      <c r="A2137" s="3">
        <v>11077</v>
      </c>
      <c r="B2137" s="12">
        <v>8</v>
      </c>
      <c r="C2137" s="6">
        <v>40</v>
      </c>
      <c r="D2137" s="9">
        <v>2</v>
      </c>
      <c r="E2137" s="2" t="str">
        <f>_xlfn.XLOOKUP(B2137,products[productID],products[productName],"Not available",0)</f>
        <v>Northwoods Cranberry Sauce</v>
      </c>
      <c r="F2137">
        <f>_xlfn.XLOOKUP(B2137,products[productID],products[categoryID],"Not found",0)</f>
        <v>2</v>
      </c>
      <c r="G2137" t="str">
        <f>_xlfn.XLOOKUP(F2137,categories[categoryID],categories[categoryName],"not found",0)</f>
        <v>Condiments</v>
      </c>
      <c r="H2137" s="4">
        <f>Table8[[#This Row],[Unit_price]]*Table8[[#This Row],[Quantity_sold]]</f>
        <v>80</v>
      </c>
      <c r="I2137" t="str">
        <f>_xlfn.XLOOKUP(Table8[[#This Row],[orderId]],orders[orderID],orders[customerID],"not seen",0)</f>
        <v>RATTC</v>
      </c>
      <c r="J2137">
        <f>_xlfn.XLOOKUP(Table8[[#This Row],[orderId]],orders[orderID],orders[employeeID],"not found",0)</f>
        <v>1</v>
      </c>
      <c r="K2137" t="str">
        <f>_xlfn.XLOOKUP(Table8[[#This Row],[Employee_id]],employees[employeeID],employees[employeeName],"Not found",0)</f>
        <v>Nancy Davolio</v>
      </c>
      <c r="L2137" s="1">
        <f>_xlfn.XLOOKUP(Table8[[#This Row],[orderId]],orders[orderID],orders[orderDate],"not found",0)</f>
        <v>42130</v>
      </c>
      <c r="M2137" s="1">
        <f>VLOOKUP(Table8[[#This Row],[orderId]],orders[],6,0)</f>
        <v>0</v>
      </c>
      <c r="N2137">
        <f>Table8[[#This Row],[Shipped date]]-Table8[[#This Row],[order_date]]</f>
        <v>-42130</v>
      </c>
    </row>
    <row r="2138" spans="1:14" x14ac:dyDescent="0.35">
      <c r="A2138" s="2">
        <v>11077</v>
      </c>
      <c r="B2138" s="11">
        <v>10</v>
      </c>
      <c r="C2138" s="5">
        <v>31</v>
      </c>
      <c r="D2138" s="8">
        <v>1</v>
      </c>
      <c r="E2138" s="2" t="str">
        <f>_xlfn.XLOOKUP(B2138,products[productID],products[productName],"Not available",0)</f>
        <v>Ikura</v>
      </c>
      <c r="F2138">
        <f>_xlfn.XLOOKUP(B2138,products[productID],products[categoryID],"Not found",0)</f>
        <v>8</v>
      </c>
      <c r="G2138" t="str">
        <f>_xlfn.XLOOKUP(F2138,categories[categoryID],categories[categoryName],"not found",0)</f>
        <v>Seafood</v>
      </c>
      <c r="H2138" s="4">
        <f>Table8[[#This Row],[Unit_price]]*Table8[[#This Row],[Quantity_sold]]</f>
        <v>31</v>
      </c>
      <c r="I2138" t="str">
        <f>_xlfn.XLOOKUP(Table8[[#This Row],[orderId]],orders[orderID],orders[customerID],"not seen",0)</f>
        <v>RATTC</v>
      </c>
      <c r="J2138">
        <f>_xlfn.XLOOKUP(Table8[[#This Row],[orderId]],orders[orderID],orders[employeeID],"not found",0)</f>
        <v>1</v>
      </c>
      <c r="K2138" t="str">
        <f>_xlfn.XLOOKUP(Table8[[#This Row],[Employee_id]],employees[employeeID],employees[employeeName],"Not found",0)</f>
        <v>Nancy Davolio</v>
      </c>
      <c r="L2138" s="1">
        <f>_xlfn.XLOOKUP(Table8[[#This Row],[orderId]],orders[orderID],orders[orderDate],"not found",0)</f>
        <v>42130</v>
      </c>
      <c r="M2138" s="1">
        <f>VLOOKUP(Table8[[#This Row],[orderId]],orders[],6,0)</f>
        <v>0</v>
      </c>
      <c r="N2138">
        <f>Table8[[#This Row],[Shipped date]]-Table8[[#This Row],[order_date]]</f>
        <v>-42130</v>
      </c>
    </row>
    <row r="2139" spans="1:14" x14ac:dyDescent="0.35">
      <c r="A2139" s="3">
        <v>11077</v>
      </c>
      <c r="B2139" s="12">
        <v>12</v>
      </c>
      <c r="C2139" s="6">
        <v>38</v>
      </c>
      <c r="D2139" s="9">
        <v>2</v>
      </c>
      <c r="E2139" s="2" t="str">
        <f>_xlfn.XLOOKUP(B2139,products[productID],products[productName],"Not available",0)</f>
        <v>Queso Manchego La Pastora</v>
      </c>
      <c r="F2139">
        <f>_xlfn.XLOOKUP(B2139,products[productID],products[categoryID],"Not found",0)</f>
        <v>4</v>
      </c>
      <c r="G2139" t="str">
        <f>_xlfn.XLOOKUP(F2139,categories[categoryID],categories[categoryName],"not found",0)</f>
        <v>Dairy Products</v>
      </c>
      <c r="H2139" s="4">
        <f>Table8[[#This Row],[Unit_price]]*Table8[[#This Row],[Quantity_sold]]</f>
        <v>76</v>
      </c>
      <c r="I2139" t="str">
        <f>_xlfn.XLOOKUP(Table8[[#This Row],[orderId]],orders[orderID],orders[customerID],"not seen",0)</f>
        <v>RATTC</v>
      </c>
      <c r="J2139">
        <f>_xlfn.XLOOKUP(Table8[[#This Row],[orderId]],orders[orderID],orders[employeeID],"not found",0)</f>
        <v>1</v>
      </c>
      <c r="K2139" t="str">
        <f>_xlfn.XLOOKUP(Table8[[#This Row],[Employee_id]],employees[employeeID],employees[employeeName],"Not found",0)</f>
        <v>Nancy Davolio</v>
      </c>
      <c r="L2139" s="1">
        <f>_xlfn.XLOOKUP(Table8[[#This Row],[orderId]],orders[orderID],orders[orderDate],"not found",0)</f>
        <v>42130</v>
      </c>
      <c r="M2139" s="1">
        <f>VLOOKUP(Table8[[#This Row],[orderId]],orders[],6,0)</f>
        <v>0</v>
      </c>
      <c r="N2139">
        <f>Table8[[#This Row],[Shipped date]]-Table8[[#This Row],[order_date]]</f>
        <v>-42130</v>
      </c>
    </row>
    <row r="2140" spans="1:14" x14ac:dyDescent="0.35">
      <c r="A2140" s="2">
        <v>11077</v>
      </c>
      <c r="B2140" s="11">
        <v>13</v>
      </c>
      <c r="C2140" s="5">
        <v>6</v>
      </c>
      <c r="D2140" s="8">
        <v>4</v>
      </c>
      <c r="E2140" s="2" t="str">
        <f>_xlfn.XLOOKUP(B2140,products[productID],products[productName],"Not available",0)</f>
        <v>Konbu</v>
      </c>
      <c r="F2140">
        <f>_xlfn.XLOOKUP(B2140,products[productID],products[categoryID],"Not found",0)</f>
        <v>8</v>
      </c>
      <c r="G2140" t="str">
        <f>_xlfn.XLOOKUP(F2140,categories[categoryID],categories[categoryName],"not found",0)</f>
        <v>Seafood</v>
      </c>
      <c r="H2140" s="4">
        <f>Table8[[#This Row],[Unit_price]]*Table8[[#This Row],[Quantity_sold]]</f>
        <v>24</v>
      </c>
      <c r="I2140" t="str">
        <f>_xlfn.XLOOKUP(Table8[[#This Row],[orderId]],orders[orderID],orders[customerID],"not seen",0)</f>
        <v>RATTC</v>
      </c>
      <c r="J2140">
        <f>_xlfn.XLOOKUP(Table8[[#This Row],[orderId]],orders[orderID],orders[employeeID],"not found",0)</f>
        <v>1</v>
      </c>
      <c r="K2140" t="str">
        <f>_xlfn.XLOOKUP(Table8[[#This Row],[Employee_id]],employees[employeeID],employees[employeeName],"Not found",0)</f>
        <v>Nancy Davolio</v>
      </c>
      <c r="L2140" s="1">
        <f>_xlfn.XLOOKUP(Table8[[#This Row],[orderId]],orders[orderID],orders[orderDate],"not found",0)</f>
        <v>42130</v>
      </c>
      <c r="M2140" s="1">
        <f>VLOOKUP(Table8[[#This Row],[orderId]],orders[],6,0)</f>
        <v>0</v>
      </c>
      <c r="N2140">
        <f>Table8[[#This Row],[Shipped date]]-Table8[[#This Row],[order_date]]</f>
        <v>-42130</v>
      </c>
    </row>
    <row r="2141" spans="1:14" x14ac:dyDescent="0.35">
      <c r="A2141" s="3">
        <v>11077</v>
      </c>
      <c r="B2141" s="12">
        <v>14</v>
      </c>
      <c r="C2141" s="6">
        <v>23.25</v>
      </c>
      <c r="D2141" s="9">
        <v>1</v>
      </c>
      <c r="E2141" s="2" t="str">
        <f>_xlfn.XLOOKUP(B2141,products[productID],products[productName],"Not available",0)</f>
        <v>Tofu</v>
      </c>
      <c r="F2141">
        <f>_xlfn.XLOOKUP(B2141,products[productID],products[categoryID],"Not found",0)</f>
        <v>7</v>
      </c>
      <c r="G2141" t="str">
        <f>_xlfn.XLOOKUP(F2141,categories[categoryID],categories[categoryName],"not found",0)</f>
        <v>Produce</v>
      </c>
      <c r="H2141" s="4">
        <f>Table8[[#This Row],[Unit_price]]*Table8[[#This Row],[Quantity_sold]]</f>
        <v>23.25</v>
      </c>
      <c r="I2141" t="str">
        <f>_xlfn.XLOOKUP(Table8[[#This Row],[orderId]],orders[orderID],orders[customerID],"not seen",0)</f>
        <v>RATTC</v>
      </c>
      <c r="J2141">
        <f>_xlfn.XLOOKUP(Table8[[#This Row],[orderId]],orders[orderID],orders[employeeID],"not found",0)</f>
        <v>1</v>
      </c>
      <c r="K2141" t="str">
        <f>_xlfn.XLOOKUP(Table8[[#This Row],[Employee_id]],employees[employeeID],employees[employeeName],"Not found",0)</f>
        <v>Nancy Davolio</v>
      </c>
      <c r="L2141" s="1">
        <f>_xlfn.XLOOKUP(Table8[[#This Row],[orderId]],orders[orderID],orders[orderDate],"not found",0)</f>
        <v>42130</v>
      </c>
      <c r="M2141" s="1">
        <f>VLOOKUP(Table8[[#This Row],[orderId]],orders[],6,0)</f>
        <v>0</v>
      </c>
      <c r="N2141">
        <f>Table8[[#This Row],[Shipped date]]-Table8[[#This Row],[order_date]]</f>
        <v>-42130</v>
      </c>
    </row>
    <row r="2142" spans="1:14" x14ac:dyDescent="0.35">
      <c r="A2142" s="2">
        <v>11077</v>
      </c>
      <c r="B2142" s="11">
        <v>16</v>
      </c>
      <c r="C2142" s="5">
        <v>17.45</v>
      </c>
      <c r="D2142" s="8">
        <v>2</v>
      </c>
      <c r="E2142" s="2" t="str">
        <f>_xlfn.XLOOKUP(B2142,products[productID],products[productName],"Not available",0)</f>
        <v>Pavlova</v>
      </c>
      <c r="F2142">
        <f>_xlfn.XLOOKUP(B2142,products[productID],products[categoryID],"Not found",0)</f>
        <v>3</v>
      </c>
      <c r="G2142" t="str">
        <f>_xlfn.XLOOKUP(F2142,categories[categoryID],categories[categoryName],"not found",0)</f>
        <v>Confections</v>
      </c>
      <c r="H2142" s="4">
        <f>Table8[[#This Row],[Unit_price]]*Table8[[#This Row],[Quantity_sold]]</f>
        <v>34.9</v>
      </c>
      <c r="I2142" t="str">
        <f>_xlfn.XLOOKUP(Table8[[#This Row],[orderId]],orders[orderID],orders[customerID],"not seen",0)</f>
        <v>RATTC</v>
      </c>
      <c r="J2142">
        <f>_xlfn.XLOOKUP(Table8[[#This Row],[orderId]],orders[orderID],orders[employeeID],"not found",0)</f>
        <v>1</v>
      </c>
      <c r="K2142" t="str">
        <f>_xlfn.XLOOKUP(Table8[[#This Row],[Employee_id]],employees[employeeID],employees[employeeName],"Not found",0)</f>
        <v>Nancy Davolio</v>
      </c>
      <c r="L2142" s="1">
        <f>_xlfn.XLOOKUP(Table8[[#This Row],[orderId]],orders[orderID],orders[orderDate],"not found",0)</f>
        <v>42130</v>
      </c>
      <c r="M2142" s="1">
        <f>VLOOKUP(Table8[[#This Row],[orderId]],orders[],6,0)</f>
        <v>0</v>
      </c>
      <c r="N2142">
        <f>Table8[[#This Row],[Shipped date]]-Table8[[#This Row],[order_date]]</f>
        <v>-42130</v>
      </c>
    </row>
    <row r="2143" spans="1:14" x14ac:dyDescent="0.35">
      <c r="A2143" s="3">
        <v>11077</v>
      </c>
      <c r="B2143" s="12">
        <v>20</v>
      </c>
      <c r="C2143" s="6">
        <v>81</v>
      </c>
      <c r="D2143" s="9">
        <v>1</v>
      </c>
      <c r="E2143" s="2" t="str">
        <f>_xlfn.XLOOKUP(B2143,products[productID],products[productName],"Not available",0)</f>
        <v>Sir Rodney's Marmalade</v>
      </c>
      <c r="F2143">
        <f>_xlfn.XLOOKUP(B2143,products[productID],products[categoryID],"Not found",0)</f>
        <v>3</v>
      </c>
      <c r="G2143" t="str">
        <f>_xlfn.XLOOKUP(F2143,categories[categoryID],categories[categoryName],"not found",0)</f>
        <v>Confections</v>
      </c>
      <c r="H2143" s="4">
        <f>Table8[[#This Row],[Unit_price]]*Table8[[#This Row],[Quantity_sold]]</f>
        <v>81</v>
      </c>
      <c r="I2143" t="str">
        <f>_xlfn.XLOOKUP(Table8[[#This Row],[orderId]],orders[orderID],orders[customerID],"not seen",0)</f>
        <v>RATTC</v>
      </c>
      <c r="J2143">
        <f>_xlfn.XLOOKUP(Table8[[#This Row],[orderId]],orders[orderID],orders[employeeID],"not found",0)</f>
        <v>1</v>
      </c>
      <c r="K2143" t="str">
        <f>_xlfn.XLOOKUP(Table8[[#This Row],[Employee_id]],employees[employeeID],employees[employeeName],"Not found",0)</f>
        <v>Nancy Davolio</v>
      </c>
      <c r="L2143" s="1">
        <f>_xlfn.XLOOKUP(Table8[[#This Row],[orderId]],orders[orderID],orders[orderDate],"not found",0)</f>
        <v>42130</v>
      </c>
      <c r="M2143" s="1">
        <f>VLOOKUP(Table8[[#This Row],[orderId]],orders[],6,0)</f>
        <v>0</v>
      </c>
      <c r="N2143">
        <f>Table8[[#This Row],[Shipped date]]-Table8[[#This Row],[order_date]]</f>
        <v>-42130</v>
      </c>
    </row>
    <row r="2144" spans="1:14" x14ac:dyDescent="0.35">
      <c r="A2144" s="2">
        <v>11077</v>
      </c>
      <c r="B2144" s="11">
        <v>23</v>
      </c>
      <c r="C2144" s="5">
        <v>9</v>
      </c>
      <c r="D2144" s="8">
        <v>2</v>
      </c>
      <c r="E2144" s="2" t="str">
        <f>_xlfn.XLOOKUP(B2144,products[productID],products[productName],"Not available",0)</f>
        <v>Tunnbröd</v>
      </c>
      <c r="F2144">
        <f>_xlfn.XLOOKUP(B2144,products[productID],products[categoryID],"Not found",0)</f>
        <v>5</v>
      </c>
      <c r="G2144" t="str">
        <f>_xlfn.XLOOKUP(F2144,categories[categoryID],categories[categoryName],"not found",0)</f>
        <v>Grains &amp; Cereals</v>
      </c>
      <c r="H2144" s="4">
        <f>Table8[[#This Row],[Unit_price]]*Table8[[#This Row],[Quantity_sold]]</f>
        <v>18</v>
      </c>
      <c r="I2144" t="str">
        <f>_xlfn.XLOOKUP(Table8[[#This Row],[orderId]],orders[orderID],orders[customerID],"not seen",0)</f>
        <v>RATTC</v>
      </c>
      <c r="J2144">
        <f>_xlfn.XLOOKUP(Table8[[#This Row],[orderId]],orders[orderID],orders[employeeID],"not found",0)</f>
        <v>1</v>
      </c>
      <c r="K2144" t="str">
        <f>_xlfn.XLOOKUP(Table8[[#This Row],[Employee_id]],employees[employeeID],employees[employeeName],"Not found",0)</f>
        <v>Nancy Davolio</v>
      </c>
      <c r="L2144" s="1">
        <f>_xlfn.XLOOKUP(Table8[[#This Row],[orderId]],orders[orderID],orders[orderDate],"not found",0)</f>
        <v>42130</v>
      </c>
      <c r="M2144" s="1">
        <f>VLOOKUP(Table8[[#This Row],[orderId]],orders[],6,0)</f>
        <v>0</v>
      </c>
      <c r="N2144">
        <f>Table8[[#This Row],[Shipped date]]-Table8[[#This Row],[order_date]]</f>
        <v>-42130</v>
      </c>
    </row>
    <row r="2145" spans="1:14" x14ac:dyDescent="0.35">
      <c r="A2145" s="3">
        <v>11077</v>
      </c>
      <c r="B2145" s="12">
        <v>32</v>
      </c>
      <c r="C2145" s="6">
        <v>32</v>
      </c>
      <c r="D2145" s="9">
        <v>1</v>
      </c>
      <c r="E2145" s="2" t="str">
        <f>_xlfn.XLOOKUP(B2145,products[productID],products[productName],"Not available",0)</f>
        <v>Mascarpone Fabioli</v>
      </c>
      <c r="F2145">
        <f>_xlfn.XLOOKUP(B2145,products[productID],products[categoryID],"Not found",0)</f>
        <v>4</v>
      </c>
      <c r="G2145" t="str">
        <f>_xlfn.XLOOKUP(F2145,categories[categoryID],categories[categoryName],"not found",0)</f>
        <v>Dairy Products</v>
      </c>
      <c r="H2145" s="4">
        <f>Table8[[#This Row],[Unit_price]]*Table8[[#This Row],[Quantity_sold]]</f>
        <v>32</v>
      </c>
      <c r="I2145" t="str">
        <f>_xlfn.XLOOKUP(Table8[[#This Row],[orderId]],orders[orderID],orders[customerID],"not seen",0)</f>
        <v>RATTC</v>
      </c>
      <c r="J2145">
        <f>_xlfn.XLOOKUP(Table8[[#This Row],[orderId]],orders[orderID],orders[employeeID],"not found",0)</f>
        <v>1</v>
      </c>
      <c r="K2145" t="str">
        <f>_xlfn.XLOOKUP(Table8[[#This Row],[Employee_id]],employees[employeeID],employees[employeeName],"Not found",0)</f>
        <v>Nancy Davolio</v>
      </c>
      <c r="L2145" s="1">
        <f>_xlfn.XLOOKUP(Table8[[#This Row],[orderId]],orders[orderID],orders[orderDate],"not found",0)</f>
        <v>42130</v>
      </c>
      <c r="M2145" s="1">
        <f>VLOOKUP(Table8[[#This Row],[orderId]],orders[],6,0)</f>
        <v>0</v>
      </c>
      <c r="N2145">
        <f>Table8[[#This Row],[Shipped date]]-Table8[[#This Row],[order_date]]</f>
        <v>-42130</v>
      </c>
    </row>
    <row r="2146" spans="1:14" x14ac:dyDescent="0.35">
      <c r="A2146" s="2">
        <v>11077</v>
      </c>
      <c r="B2146" s="11">
        <v>39</v>
      </c>
      <c r="C2146" s="5">
        <v>18</v>
      </c>
      <c r="D2146" s="8">
        <v>2</v>
      </c>
      <c r="E2146" s="2" t="str">
        <f>_xlfn.XLOOKUP(B2146,products[productID],products[productName],"Not available",0)</f>
        <v>Chartreuse verte</v>
      </c>
      <c r="F2146">
        <f>_xlfn.XLOOKUP(B2146,products[productID],products[categoryID],"Not found",0)</f>
        <v>1</v>
      </c>
      <c r="G2146" t="str">
        <f>_xlfn.XLOOKUP(F2146,categories[categoryID],categories[categoryName],"not found",0)</f>
        <v>Beverages</v>
      </c>
      <c r="H2146" s="4">
        <f>Table8[[#This Row],[Unit_price]]*Table8[[#This Row],[Quantity_sold]]</f>
        <v>36</v>
      </c>
      <c r="I2146" t="str">
        <f>_xlfn.XLOOKUP(Table8[[#This Row],[orderId]],orders[orderID],orders[customerID],"not seen",0)</f>
        <v>RATTC</v>
      </c>
      <c r="J2146">
        <f>_xlfn.XLOOKUP(Table8[[#This Row],[orderId]],orders[orderID],orders[employeeID],"not found",0)</f>
        <v>1</v>
      </c>
      <c r="K2146" t="str">
        <f>_xlfn.XLOOKUP(Table8[[#This Row],[Employee_id]],employees[employeeID],employees[employeeName],"Not found",0)</f>
        <v>Nancy Davolio</v>
      </c>
      <c r="L2146" s="1">
        <f>_xlfn.XLOOKUP(Table8[[#This Row],[orderId]],orders[orderID],orders[orderDate],"not found",0)</f>
        <v>42130</v>
      </c>
      <c r="M2146" s="1">
        <f>VLOOKUP(Table8[[#This Row],[orderId]],orders[],6,0)</f>
        <v>0</v>
      </c>
      <c r="N2146">
        <f>Table8[[#This Row],[Shipped date]]-Table8[[#This Row],[order_date]]</f>
        <v>-42130</v>
      </c>
    </row>
    <row r="2147" spans="1:14" x14ac:dyDescent="0.35">
      <c r="A2147" s="3">
        <v>11077</v>
      </c>
      <c r="B2147" s="12">
        <v>41</v>
      </c>
      <c r="C2147" s="6">
        <v>9.65</v>
      </c>
      <c r="D2147" s="9">
        <v>3</v>
      </c>
      <c r="E2147" s="2" t="str">
        <f>_xlfn.XLOOKUP(B2147,products[productID],products[productName],"Not available",0)</f>
        <v>Jack's New England Clam Chowder</v>
      </c>
      <c r="F2147">
        <f>_xlfn.XLOOKUP(B2147,products[productID],products[categoryID],"Not found",0)</f>
        <v>8</v>
      </c>
      <c r="G2147" t="str">
        <f>_xlfn.XLOOKUP(F2147,categories[categoryID],categories[categoryName],"not found",0)</f>
        <v>Seafood</v>
      </c>
      <c r="H2147" s="4">
        <f>Table8[[#This Row],[Unit_price]]*Table8[[#This Row],[Quantity_sold]]</f>
        <v>28.950000000000003</v>
      </c>
      <c r="I2147" t="str">
        <f>_xlfn.XLOOKUP(Table8[[#This Row],[orderId]],orders[orderID],orders[customerID],"not seen",0)</f>
        <v>RATTC</v>
      </c>
      <c r="J2147">
        <f>_xlfn.XLOOKUP(Table8[[#This Row],[orderId]],orders[orderID],orders[employeeID],"not found",0)</f>
        <v>1</v>
      </c>
      <c r="K2147" t="str">
        <f>_xlfn.XLOOKUP(Table8[[#This Row],[Employee_id]],employees[employeeID],employees[employeeName],"Not found",0)</f>
        <v>Nancy Davolio</v>
      </c>
      <c r="L2147" s="1">
        <f>_xlfn.XLOOKUP(Table8[[#This Row],[orderId]],orders[orderID],orders[orderDate],"not found",0)</f>
        <v>42130</v>
      </c>
      <c r="M2147" s="1">
        <f>VLOOKUP(Table8[[#This Row],[orderId]],orders[],6,0)</f>
        <v>0</v>
      </c>
      <c r="N2147">
        <f>Table8[[#This Row],[Shipped date]]-Table8[[#This Row],[order_date]]</f>
        <v>-42130</v>
      </c>
    </row>
    <row r="2148" spans="1:14" x14ac:dyDescent="0.35">
      <c r="A2148" s="2">
        <v>11077</v>
      </c>
      <c r="B2148" s="11">
        <v>46</v>
      </c>
      <c r="C2148" s="5">
        <v>12</v>
      </c>
      <c r="D2148" s="8">
        <v>3</v>
      </c>
      <c r="E2148" s="2" t="str">
        <f>_xlfn.XLOOKUP(B2148,products[productID],products[productName],"Not available",0)</f>
        <v>Spegesild</v>
      </c>
      <c r="F2148">
        <f>_xlfn.XLOOKUP(B2148,products[productID],products[categoryID],"Not found",0)</f>
        <v>8</v>
      </c>
      <c r="G2148" t="str">
        <f>_xlfn.XLOOKUP(F2148,categories[categoryID],categories[categoryName],"not found",0)</f>
        <v>Seafood</v>
      </c>
      <c r="H2148" s="4">
        <f>Table8[[#This Row],[Unit_price]]*Table8[[#This Row],[Quantity_sold]]</f>
        <v>36</v>
      </c>
      <c r="I2148" t="str">
        <f>_xlfn.XLOOKUP(Table8[[#This Row],[orderId]],orders[orderID],orders[customerID],"not seen",0)</f>
        <v>RATTC</v>
      </c>
      <c r="J2148">
        <f>_xlfn.XLOOKUP(Table8[[#This Row],[orderId]],orders[orderID],orders[employeeID],"not found",0)</f>
        <v>1</v>
      </c>
      <c r="K2148" t="str">
        <f>_xlfn.XLOOKUP(Table8[[#This Row],[Employee_id]],employees[employeeID],employees[employeeName],"Not found",0)</f>
        <v>Nancy Davolio</v>
      </c>
      <c r="L2148" s="1">
        <f>_xlfn.XLOOKUP(Table8[[#This Row],[orderId]],orders[orderID],orders[orderDate],"not found",0)</f>
        <v>42130</v>
      </c>
      <c r="M2148" s="1">
        <f>VLOOKUP(Table8[[#This Row],[orderId]],orders[],6,0)</f>
        <v>0</v>
      </c>
      <c r="N2148">
        <f>Table8[[#This Row],[Shipped date]]-Table8[[#This Row],[order_date]]</f>
        <v>-42130</v>
      </c>
    </row>
    <row r="2149" spans="1:14" x14ac:dyDescent="0.35">
      <c r="A2149" s="3">
        <v>11077</v>
      </c>
      <c r="B2149" s="12">
        <v>52</v>
      </c>
      <c r="C2149" s="6">
        <v>7</v>
      </c>
      <c r="D2149" s="9">
        <v>2</v>
      </c>
      <c r="E2149" s="2" t="str">
        <f>_xlfn.XLOOKUP(B2149,products[productID],products[productName],"Not available",0)</f>
        <v>Filo Mix</v>
      </c>
      <c r="F2149">
        <f>_xlfn.XLOOKUP(B2149,products[productID],products[categoryID],"Not found",0)</f>
        <v>5</v>
      </c>
      <c r="G2149" t="str">
        <f>_xlfn.XLOOKUP(F2149,categories[categoryID],categories[categoryName],"not found",0)</f>
        <v>Grains &amp; Cereals</v>
      </c>
      <c r="H2149" s="4">
        <f>Table8[[#This Row],[Unit_price]]*Table8[[#This Row],[Quantity_sold]]</f>
        <v>14</v>
      </c>
      <c r="I2149" t="str">
        <f>_xlfn.XLOOKUP(Table8[[#This Row],[orderId]],orders[orderID],orders[customerID],"not seen",0)</f>
        <v>RATTC</v>
      </c>
      <c r="J2149">
        <f>_xlfn.XLOOKUP(Table8[[#This Row],[orderId]],orders[orderID],orders[employeeID],"not found",0)</f>
        <v>1</v>
      </c>
      <c r="K2149" t="str">
        <f>_xlfn.XLOOKUP(Table8[[#This Row],[Employee_id]],employees[employeeID],employees[employeeName],"Not found",0)</f>
        <v>Nancy Davolio</v>
      </c>
      <c r="L2149" s="1">
        <f>_xlfn.XLOOKUP(Table8[[#This Row],[orderId]],orders[orderID],orders[orderDate],"not found",0)</f>
        <v>42130</v>
      </c>
      <c r="M2149" s="1">
        <f>VLOOKUP(Table8[[#This Row],[orderId]],orders[],6,0)</f>
        <v>0</v>
      </c>
      <c r="N2149">
        <f>Table8[[#This Row],[Shipped date]]-Table8[[#This Row],[order_date]]</f>
        <v>-42130</v>
      </c>
    </row>
    <row r="2150" spans="1:14" x14ac:dyDescent="0.35">
      <c r="A2150" s="2">
        <v>11077</v>
      </c>
      <c r="B2150" s="11">
        <v>55</v>
      </c>
      <c r="C2150" s="5">
        <v>24</v>
      </c>
      <c r="D2150" s="8">
        <v>2</v>
      </c>
      <c r="E2150" s="2" t="str">
        <f>_xlfn.XLOOKUP(B2150,products[productID],products[productName],"Not available",0)</f>
        <v>Pâté chinois</v>
      </c>
      <c r="F2150">
        <f>_xlfn.XLOOKUP(B2150,products[productID],products[categoryID],"Not found",0)</f>
        <v>6</v>
      </c>
      <c r="G2150" t="str">
        <f>_xlfn.XLOOKUP(F2150,categories[categoryID],categories[categoryName],"not found",0)</f>
        <v>Meat &amp; Poultry</v>
      </c>
      <c r="H2150" s="4">
        <f>Table8[[#This Row],[Unit_price]]*Table8[[#This Row],[Quantity_sold]]</f>
        <v>48</v>
      </c>
      <c r="I2150" t="str">
        <f>_xlfn.XLOOKUP(Table8[[#This Row],[orderId]],orders[orderID],orders[customerID],"not seen",0)</f>
        <v>RATTC</v>
      </c>
      <c r="J2150">
        <f>_xlfn.XLOOKUP(Table8[[#This Row],[orderId]],orders[orderID],orders[employeeID],"not found",0)</f>
        <v>1</v>
      </c>
      <c r="K2150" t="str">
        <f>_xlfn.XLOOKUP(Table8[[#This Row],[Employee_id]],employees[employeeID],employees[employeeName],"Not found",0)</f>
        <v>Nancy Davolio</v>
      </c>
      <c r="L2150" s="1">
        <f>_xlfn.XLOOKUP(Table8[[#This Row],[orderId]],orders[orderID],orders[orderDate],"not found",0)</f>
        <v>42130</v>
      </c>
      <c r="M2150" s="1">
        <f>VLOOKUP(Table8[[#This Row],[orderId]],orders[],6,0)</f>
        <v>0</v>
      </c>
      <c r="N2150">
        <f>Table8[[#This Row],[Shipped date]]-Table8[[#This Row],[order_date]]</f>
        <v>-42130</v>
      </c>
    </row>
    <row r="2151" spans="1:14" x14ac:dyDescent="0.35">
      <c r="A2151" s="3">
        <v>11077</v>
      </c>
      <c r="B2151" s="12">
        <v>60</v>
      </c>
      <c r="C2151" s="6">
        <v>34</v>
      </c>
      <c r="D2151" s="9">
        <v>2</v>
      </c>
      <c r="E2151" s="2" t="str">
        <f>_xlfn.XLOOKUP(B2151,products[productID],products[productName],"Not available",0)</f>
        <v>Camembert Pierrot</v>
      </c>
      <c r="F2151">
        <f>_xlfn.XLOOKUP(B2151,products[productID],products[categoryID],"Not found",0)</f>
        <v>4</v>
      </c>
      <c r="G2151" t="str">
        <f>_xlfn.XLOOKUP(F2151,categories[categoryID],categories[categoryName],"not found",0)</f>
        <v>Dairy Products</v>
      </c>
      <c r="H2151" s="4">
        <f>Table8[[#This Row],[Unit_price]]*Table8[[#This Row],[Quantity_sold]]</f>
        <v>68</v>
      </c>
      <c r="I2151" t="str">
        <f>_xlfn.XLOOKUP(Table8[[#This Row],[orderId]],orders[orderID],orders[customerID],"not seen",0)</f>
        <v>RATTC</v>
      </c>
      <c r="J2151">
        <f>_xlfn.XLOOKUP(Table8[[#This Row],[orderId]],orders[orderID],orders[employeeID],"not found",0)</f>
        <v>1</v>
      </c>
      <c r="K2151" t="str">
        <f>_xlfn.XLOOKUP(Table8[[#This Row],[Employee_id]],employees[employeeID],employees[employeeName],"Not found",0)</f>
        <v>Nancy Davolio</v>
      </c>
      <c r="L2151" s="1">
        <f>_xlfn.XLOOKUP(Table8[[#This Row],[orderId]],orders[orderID],orders[orderDate],"not found",0)</f>
        <v>42130</v>
      </c>
      <c r="M2151" s="1">
        <f>VLOOKUP(Table8[[#This Row],[orderId]],orders[],6,0)</f>
        <v>0</v>
      </c>
      <c r="N2151">
        <f>Table8[[#This Row],[Shipped date]]-Table8[[#This Row],[order_date]]</f>
        <v>-42130</v>
      </c>
    </row>
    <row r="2152" spans="1:14" x14ac:dyDescent="0.35">
      <c r="A2152" s="2">
        <v>11077</v>
      </c>
      <c r="B2152" s="11">
        <v>64</v>
      </c>
      <c r="C2152" s="5">
        <v>33.25</v>
      </c>
      <c r="D2152" s="8">
        <v>2</v>
      </c>
      <c r="E2152" s="2" t="str">
        <f>_xlfn.XLOOKUP(B2152,products[productID],products[productName],"Not available",0)</f>
        <v>Wimmers gute Semmelknödel</v>
      </c>
      <c r="F2152">
        <f>_xlfn.XLOOKUP(B2152,products[productID],products[categoryID],"Not found",0)</f>
        <v>5</v>
      </c>
      <c r="G2152" t="str">
        <f>_xlfn.XLOOKUP(F2152,categories[categoryID],categories[categoryName],"not found",0)</f>
        <v>Grains &amp; Cereals</v>
      </c>
      <c r="H2152" s="4">
        <f>Table8[[#This Row],[Unit_price]]*Table8[[#This Row],[Quantity_sold]]</f>
        <v>66.5</v>
      </c>
      <c r="I2152" t="str">
        <f>_xlfn.XLOOKUP(Table8[[#This Row],[orderId]],orders[orderID],orders[customerID],"not seen",0)</f>
        <v>RATTC</v>
      </c>
      <c r="J2152">
        <f>_xlfn.XLOOKUP(Table8[[#This Row],[orderId]],orders[orderID],orders[employeeID],"not found",0)</f>
        <v>1</v>
      </c>
      <c r="K2152" t="str">
        <f>_xlfn.XLOOKUP(Table8[[#This Row],[Employee_id]],employees[employeeID],employees[employeeName],"Not found",0)</f>
        <v>Nancy Davolio</v>
      </c>
      <c r="L2152" s="1">
        <f>_xlfn.XLOOKUP(Table8[[#This Row],[orderId]],orders[orderID],orders[orderDate],"not found",0)</f>
        <v>42130</v>
      </c>
      <c r="M2152" s="1">
        <f>VLOOKUP(Table8[[#This Row],[orderId]],orders[],6,0)</f>
        <v>0</v>
      </c>
      <c r="N2152">
        <f>Table8[[#This Row],[Shipped date]]-Table8[[#This Row],[order_date]]</f>
        <v>-42130</v>
      </c>
    </row>
    <row r="2153" spans="1:14" x14ac:dyDescent="0.35">
      <c r="A2153" s="3">
        <v>11077</v>
      </c>
      <c r="B2153" s="12">
        <v>66</v>
      </c>
      <c r="C2153" s="6">
        <v>17</v>
      </c>
      <c r="D2153" s="9">
        <v>1</v>
      </c>
      <c r="E2153" s="2" t="str">
        <f>_xlfn.XLOOKUP(B2153,products[productID],products[productName],"Not available",0)</f>
        <v>Louisiana Hot Spiced Okra</v>
      </c>
      <c r="F2153">
        <f>_xlfn.XLOOKUP(B2153,products[productID],products[categoryID],"Not found",0)</f>
        <v>2</v>
      </c>
      <c r="G2153" t="str">
        <f>_xlfn.XLOOKUP(F2153,categories[categoryID],categories[categoryName],"not found",0)</f>
        <v>Condiments</v>
      </c>
      <c r="H2153" s="4">
        <f>Table8[[#This Row],[Unit_price]]*Table8[[#This Row],[Quantity_sold]]</f>
        <v>17</v>
      </c>
      <c r="I2153" t="str">
        <f>_xlfn.XLOOKUP(Table8[[#This Row],[orderId]],orders[orderID],orders[customerID],"not seen",0)</f>
        <v>RATTC</v>
      </c>
      <c r="J2153">
        <f>_xlfn.XLOOKUP(Table8[[#This Row],[orderId]],orders[orderID],orders[employeeID],"not found",0)</f>
        <v>1</v>
      </c>
      <c r="K2153" t="str">
        <f>_xlfn.XLOOKUP(Table8[[#This Row],[Employee_id]],employees[employeeID],employees[employeeName],"Not found",0)</f>
        <v>Nancy Davolio</v>
      </c>
      <c r="L2153" s="1">
        <f>_xlfn.XLOOKUP(Table8[[#This Row],[orderId]],orders[orderID],orders[orderDate],"not found",0)</f>
        <v>42130</v>
      </c>
      <c r="M2153" s="1">
        <f>VLOOKUP(Table8[[#This Row],[orderId]],orders[],6,0)</f>
        <v>0</v>
      </c>
      <c r="N2153">
        <f>Table8[[#This Row],[Shipped date]]-Table8[[#This Row],[order_date]]</f>
        <v>-42130</v>
      </c>
    </row>
    <row r="2154" spans="1:14" x14ac:dyDescent="0.35">
      <c r="A2154" s="2">
        <v>11077</v>
      </c>
      <c r="B2154" s="11">
        <v>73</v>
      </c>
      <c r="C2154" s="5">
        <v>15</v>
      </c>
      <c r="D2154" s="8">
        <v>2</v>
      </c>
      <c r="E2154" s="2" t="str">
        <f>_xlfn.XLOOKUP(B2154,products[productID],products[productName],"Not available",0)</f>
        <v>Röd Kaviar</v>
      </c>
      <c r="F2154">
        <f>_xlfn.XLOOKUP(B2154,products[productID],products[categoryID],"Not found",0)</f>
        <v>8</v>
      </c>
      <c r="G2154" t="str">
        <f>_xlfn.XLOOKUP(F2154,categories[categoryID],categories[categoryName],"not found",0)</f>
        <v>Seafood</v>
      </c>
      <c r="H2154" s="4">
        <f>Table8[[#This Row],[Unit_price]]*Table8[[#This Row],[Quantity_sold]]</f>
        <v>30</v>
      </c>
      <c r="I2154" t="str">
        <f>_xlfn.XLOOKUP(Table8[[#This Row],[orderId]],orders[orderID],orders[customerID],"not seen",0)</f>
        <v>RATTC</v>
      </c>
      <c r="J2154">
        <f>_xlfn.XLOOKUP(Table8[[#This Row],[orderId]],orders[orderID],orders[employeeID],"not found",0)</f>
        <v>1</v>
      </c>
      <c r="K2154" t="str">
        <f>_xlfn.XLOOKUP(Table8[[#This Row],[Employee_id]],employees[employeeID],employees[employeeName],"Not found",0)</f>
        <v>Nancy Davolio</v>
      </c>
      <c r="L2154" s="1">
        <f>_xlfn.XLOOKUP(Table8[[#This Row],[orderId]],orders[orderID],orders[orderDate],"not found",0)</f>
        <v>42130</v>
      </c>
      <c r="M2154" s="1">
        <f>VLOOKUP(Table8[[#This Row],[orderId]],orders[],6,0)</f>
        <v>0</v>
      </c>
      <c r="N2154">
        <f>Table8[[#This Row],[Shipped date]]-Table8[[#This Row],[order_date]]</f>
        <v>-42130</v>
      </c>
    </row>
    <row r="2155" spans="1:14" x14ac:dyDescent="0.35">
      <c r="A2155" s="3">
        <v>11077</v>
      </c>
      <c r="B2155" s="12">
        <v>75</v>
      </c>
      <c r="C2155" s="6">
        <v>7.75</v>
      </c>
      <c r="D2155" s="9">
        <v>4</v>
      </c>
      <c r="E2155" s="2" t="str">
        <f>_xlfn.XLOOKUP(B2155,products[productID],products[productName],"Not available",0)</f>
        <v>Rhönbräu Klosterbier</v>
      </c>
      <c r="F2155">
        <f>_xlfn.XLOOKUP(B2155,products[productID],products[categoryID],"Not found",0)</f>
        <v>1</v>
      </c>
      <c r="G2155" t="str">
        <f>_xlfn.XLOOKUP(F2155,categories[categoryID],categories[categoryName],"not found",0)</f>
        <v>Beverages</v>
      </c>
      <c r="H2155" s="4">
        <f>Table8[[#This Row],[Unit_price]]*Table8[[#This Row],[Quantity_sold]]</f>
        <v>31</v>
      </c>
      <c r="I2155" t="str">
        <f>_xlfn.XLOOKUP(Table8[[#This Row],[orderId]],orders[orderID],orders[customerID],"not seen",0)</f>
        <v>RATTC</v>
      </c>
      <c r="J2155">
        <f>_xlfn.XLOOKUP(Table8[[#This Row],[orderId]],orders[orderID],orders[employeeID],"not found",0)</f>
        <v>1</v>
      </c>
      <c r="K2155" t="str">
        <f>_xlfn.XLOOKUP(Table8[[#This Row],[Employee_id]],employees[employeeID],employees[employeeName],"Not found",0)</f>
        <v>Nancy Davolio</v>
      </c>
      <c r="L2155" s="1">
        <f>_xlfn.XLOOKUP(Table8[[#This Row],[orderId]],orders[orderID],orders[orderDate],"not found",0)</f>
        <v>42130</v>
      </c>
      <c r="M2155" s="1">
        <f>VLOOKUP(Table8[[#This Row],[orderId]],orders[],6,0)</f>
        <v>0</v>
      </c>
      <c r="N2155">
        <f>Table8[[#This Row],[Shipped date]]-Table8[[#This Row],[order_date]]</f>
        <v>-42130</v>
      </c>
    </row>
    <row r="2156" spans="1:14" x14ac:dyDescent="0.35">
      <c r="A2156" s="2">
        <v>11077</v>
      </c>
      <c r="B2156" s="11">
        <v>77</v>
      </c>
      <c r="C2156" s="5">
        <v>13</v>
      </c>
      <c r="D2156" s="8">
        <v>2</v>
      </c>
      <c r="E2156" s="2" t="str">
        <f>_xlfn.XLOOKUP(B2156,products[productID],products[productName],"Not available",0)</f>
        <v>Original Frankfurter Grüne Soße</v>
      </c>
      <c r="F2156">
        <f>_xlfn.XLOOKUP(B2156,products[productID],products[categoryID],"Not found",0)</f>
        <v>2</v>
      </c>
      <c r="G2156" t="str">
        <f>_xlfn.XLOOKUP(F2156,categories[categoryID],categories[categoryName],"not found",0)</f>
        <v>Condiments</v>
      </c>
      <c r="H2156" s="4">
        <f>Table8[[#This Row],[Unit_price]]*Table8[[#This Row],[Quantity_sold]]</f>
        <v>26</v>
      </c>
      <c r="I2156" t="str">
        <f>_xlfn.XLOOKUP(Table8[[#This Row],[orderId]],orders[orderID],orders[customerID],"not seen",0)</f>
        <v>RATTC</v>
      </c>
      <c r="J2156">
        <f>_xlfn.XLOOKUP(Table8[[#This Row],[orderId]],orders[orderID],orders[employeeID],"not found",0)</f>
        <v>1</v>
      </c>
      <c r="K2156" t="str">
        <f>_xlfn.XLOOKUP(Table8[[#This Row],[Employee_id]],employees[employeeID],employees[employeeName],"Not found",0)</f>
        <v>Nancy Davolio</v>
      </c>
      <c r="L2156" s="1">
        <f>_xlfn.XLOOKUP(Table8[[#This Row],[orderId]],orders[orderID],orders[orderDate],"not found",0)</f>
        <v>42130</v>
      </c>
      <c r="M2156" s="1">
        <f>VLOOKUP(Table8[[#This Row],[orderId]],orders[],6,0)</f>
        <v>0</v>
      </c>
      <c r="N2156">
        <f>Table8[[#This Row],[Shipped date]]-Table8[[#This Row],[order_date]]</f>
        <v>-42130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E483-EBBA-489F-8137-394FEDD3BA87}">
  <dimension ref="A3:I105"/>
  <sheetViews>
    <sheetView tabSelected="1" topLeftCell="A31" zoomScaleNormal="100" workbookViewId="0">
      <selection activeCell="D35" sqref="D35"/>
    </sheetView>
  </sheetViews>
  <sheetFormatPr defaultRowHeight="14.5" x14ac:dyDescent="0.35"/>
  <cols>
    <col min="1" max="1" width="13.26953125" bestFit="1" customWidth="1"/>
    <col min="2" max="2" width="15.26953125" bestFit="1" customWidth="1"/>
    <col min="3" max="3" width="14.36328125" bestFit="1" customWidth="1"/>
    <col min="4" max="4" width="17.81640625" bestFit="1" customWidth="1"/>
    <col min="5" max="5" width="17" bestFit="1" customWidth="1"/>
    <col min="8" max="8" width="15.54296875" bestFit="1" customWidth="1"/>
    <col min="9" max="9" width="17" bestFit="1" customWidth="1"/>
  </cols>
  <sheetData>
    <row r="3" spans="1:9" x14ac:dyDescent="0.35">
      <c r="A3" s="13" t="s">
        <v>603</v>
      </c>
      <c r="B3" t="s">
        <v>595</v>
      </c>
      <c r="D3" t="s">
        <v>601</v>
      </c>
      <c r="E3" t="s">
        <v>600</v>
      </c>
    </row>
    <row r="4" spans="1:9" x14ac:dyDescent="0.35">
      <c r="A4" s="14" t="s">
        <v>3</v>
      </c>
      <c r="B4" s="4">
        <v>286526.94999999995</v>
      </c>
      <c r="D4">
        <v>2155</v>
      </c>
      <c r="E4" s="7">
        <v>-1418.9197215777262</v>
      </c>
      <c r="F4" s="19" t="s">
        <v>607</v>
      </c>
    </row>
    <row r="5" spans="1:9" x14ac:dyDescent="0.35">
      <c r="A5" s="14" t="s">
        <v>5</v>
      </c>
      <c r="B5" s="4">
        <v>113694.75000000001</v>
      </c>
    </row>
    <row r="6" spans="1:9" x14ac:dyDescent="0.35">
      <c r="A6" s="14" t="s">
        <v>7</v>
      </c>
      <c r="B6" s="4">
        <v>177099.09999999995</v>
      </c>
    </row>
    <row r="7" spans="1:9" x14ac:dyDescent="0.35">
      <c r="A7" s="14" t="s">
        <v>9</v>
      </c>
      <c r="B7" s="4">
        <v>251330.5</v>
      </c>
    </row>
    <row r="8" spans="1:9" x14ac:dyDescent="0.35">
      <c r="A8" s="14" t="s">
        <v>11</v>
      </c>
      <c r="B8" s="4">
        <v>100726.8</v>
      </c>
    </row>
    <row r="9" spans="1:9" x14ac:dyDescent="0.35">
      <c r="A9" s="14" t="s">
        <v>13</v>
      </c>
      <c r="B9" s="4">
        <v>178188.80000000002</v>
      </c>
    </row>
    <row r="10" spans="1:9" x14ac:dyDescent="0.35">
      <c r="A10" s="14" t="s">
        <v>15</v>
      </c>
      <c r="B10" s="4">
        <v>105268.6</v>
      </c>
    </row>
    <row r="11" spans="1:9" x14ac:dyDescent="0.35">
      <c r="A11" s="14" t="s">
        <v>17</v>
      </c>
      <c r="B11" s="4">
        <v>141623.09000000003</v>
      </c>
    </row>
    <row r="12" spans="1:9" x14ac:dyDescent="0.35">
      <c r="A12" s="14" t="s">
        <v>594</v>
      </c>
      <c r="B12" s="4">
        <v>1354458.59</v>
      </c>
    </row>
    <row r="14" spans="1:9" x14ac:dyDescent="0.35">
      <c r="H14" s="13" t="s">
        <v>589</v>
      </c>
      <c r="I14" t="s">
        <v>604</v>
      </c>
    </row>
    <row r="15" spans="1:9" x14ac:dyDescent="0.35">
      <c r="A15" s="13" t="s">
        <v>602</v>
      </c>
      <c r="B15" t="s">
        <v>596</v>
      </c>
      <c r="C15" t="s">
        <v>595</v>
      </c>
      <c r="H15" s="16" t="s">
        <v>409</v>
      </c>
      <c r="I15" s="15">
        <v>250187.44999999992</v>
      </c>
    </row>
    <row r="16" spans="1:9" x14ac:dyDescent="0.35">
      <c r="A16" s="14" t="s">
        <v>317</v>
      </c>
      <c r="B16" s="17">
        <v>116</v>
      </c>
      <c r="C16" s="4">
        <v>115673.39</v>
      </c>
      <c r="H16" s="14" t="s">
        <v>408</v>
      </c>
      <c r="I16" s="4">
        <v>213051.29999999996</v>
      </c>
    </row>
    <row r="17" spans="1:9" x14ac:dyDescent="0.35">
      <c r="A17" s="14" t="s">
        <v>113</v>
      </c>
      <c r="B17" s="17">
        <v>102</v>
      </c>
      <c r="C17" s="4">
        <v>113236.68</v>
      </c>
      <c r="H17" s="14" t="s">
        <v>404</v>
      </c>
      <c r="I17" s="4">
        <v>202143.71000000002</v>
      </c>
    </row>
    <row r="18" spans="1:9" x14ac:dyDescent="0.35">
      <c r="A18" s="16" t="s">
        <v>286</v>
      </c>
      <c r="B18" s="18">
        <v>86</v>
      </c>
      <c r="C18" s="15">
        <v>117483.39000000001</v>
      </c>
      <c r="D18" s="19" t="s">
        <v>606</v>
      </c>
      <c r="H18" s="14" t="s">
        <v>406</v>
      </c>
      <c r="I18" s="4">
        <v>177749.26000000004</v>
      </c>
    </row>
    <row r="19" spans="1:9" x14ac:dyDescent="0.35">
      <c r="A19" s="14" t="s">
        <v>293</v>
      </c>
      <c r="B19" s="17">
        <v>71</v>
      </c>
      <c r="C19" s="4">
        <v>52245.9</v>
      </c>
      <c r="H19" s="14" t="s">
        <v>412</v>
      </c>
      <c r="I19" s="4">
        <v>141295.99</v>
      </c>
    </row>
    <row r="20" spans="1:9" x14ac:dyDescent="0.35">
      <c r="A20" s="14" t="s">
        <v>186</v>
      </c>
      <c r="B20" s="17">
        <v>55</v>
      </c>
      <c r="C20" s="4">
        <v>57317.39</v>
      </c>
      <c r="H20" s="14" t="s">
        <v>413</v>
      </c>
      <c r="I20" s="4">
        <v>133301.02999999997</v>
      </c>
    </row>
    <row r="21" spans="1:9" x14ac:dyDescent="0.35">
      <c r="A21" s="14" t="s">
        <v>45</v>
      </c>
      <c r="B21" s="17">
        <v>52</v>
      </c>
      <c r="C21" s="4">
        <v>26968.149999999998</v>
      </c>
      <c r="H21" s="14" t="s">
        <v>414</v>
      </c>
      <c r="I21" s="4">
        <v>82963.999999999985</v>
      </c>
    </row>
    <row r="22" spans="1:9" x14ac:dyDescent="0.35">
      <c r="A22" s="14" t="s">
        <v>135</v>
      </c>
      <c r="B22" s="17">
        <v>48</v>
      </c>
      <c r="C22" s="4">
        <v>28722.71</v>
      </c>
      <c r="H22" s="14" t="s">
        <v>411</v>
      </c>
      <c r="I22" s="4">
        <v>78198.099999999991</v>
      </c>
    </row>
    <row r="23" spans="1:9" x14ac:dyDescent="0.35">
      <c r="A23" s="14" t="s">
        <v>131</v>
      </c>
      <c r="B23" s="17">
        <v>45</v>
      </c>
      <c r="C23" s="4">
        <v>32555.55</v>
      </c>
      <c r="H23" s="14" t="s">
        <v>410</v>
      </c>
      <c r="I23" s="4">
        <v>75567.750000000015</v>
      </c>
    </row>
    <row r="24" spans="1:9" x14ac:dyDescent="0.35">
      <c r="A24" s="14" t="s">
        <v>178</v>
      </c>
      <c r="B24" s="17">
        <v>45</v>
      </c>
      <c r="C24" s="4">
        <v>23611.579999999998</v>
      </c>
      <c r="H24" s="14" t="s">
        <v>594</v>
      </c>
      <c r="I24" s="4">
        <v>1354458.5899999999</v>
      </c>
    </row>
    <row r="25" spans="1:9" x14ac:dyDescent="0.35">
      <c r="A25" s="14" t="s">
        <v>66</v>
      </c>
      <c r="B25" s="17">
        <v>44</v>
      </c>
      <c r="C25" s="4">
        <v>23850.95</v>
      </c>
    </row>
    <row r="26" spans="1:9" x14ac:dyDescent="0.35">
      <c r="A26" s="14" t="s">
        <v>283</v>
      </c>
      <c r="B26" s="17">
        <v>40</v>
      </c>
      <c r="C26" s="4">
        <v>30226.099999999995</v>
      </c>
      <c r="H26" s="13" t="s">
        <v>605</v>
      </c>
      <c r="I26" t="s">
        <v>595</v>
      </c>
    </row>
    <row r="27" spans="1:9" x14ac:dyDescent="0.35">
      <c r="A27" s="14" t="s">
        <v>386</v>
      </c>
      <c r="B27" s="17">
        <v>40</v>
      </c>
      <c r="C27" s="4">
        <v>29073.450000000004</v>
      </c>
      <c r="H27" s="14" t="s">
        <v>597</v>
      </c>
      <c r="I27" s="4">
        <v>226298.50000000009</v>
      </c>
    </row>
    <row r="28" spans="1:9" x14ac:dyDescent="0.35">
      <c r="A28" s="14" t="s">
        <v>336</v>
      </c>
      <c r="B28" s="17">
        <v>39</v>
      </c>
      <c r="C28" s="4">
        <v>24704.399999999998</v>
      </c>
      <c r="H28" s="14" t="s">
        <v>598</v>
      </c>
      <c r="I28" s="4">
        <v>658388.74999999977</v>
      </c>
    </row>
    <row r="29" spans="1:9" x14ac:dyDescent="0.35">
      <c r="A29" s="14" t="s">
        <v>195</v>
      </c>
      <c r="B29" s="17">
        <v>39</v>
      </c>
      <c r="C29" s="4">
        <v>31745.75</v>
      </c>
      <c r="H29" s="14" t="s">
        <v>599</v>
      </c>
      <c r="I29" s="4">
        <v>469771.34</v>
      </c>
    </row>
    <row r="30" spans="1:9" x14ac:dyDescent="0.35">
      <c r="A30" s="14" t="s">
        <v>215</v>
      </c>
      <c r="B30" s="17">
        <v>39</v>
      </c>
      <c r="C30" s="4">
        <v>21282.019999999997</v>
      </c>
      <c r="H30" s="14" t="s">
        <v>594</v>
      </c>
      <c r="I30" s="4">
        <v>1354458.5899999999</v>
      </c>
    </row>
    <row r="31" spans="1:9" x14ac:dyDescent="0.35">
      <c r="A31" s="14" t="s">
        <v>377</v>
      </c>
      <c r="B31" s="17">
        <v>37</v>
      </c>
      <c r="C31" s="4">
        <v>16617.099999999999</v>
      </c>
    </row>
    <row r="32" spans="1:9" x14ac:dyDescent="0.35">
      <c r="A32" s="14" t="s">
        <v>70</v>
      </c>
      <c r="B32" s="17">
        <v>35</v>
      </c>
      <c r="C32" s="4">
        <v>22607.7</v>
      </c>
    </row>
    <row r="33" spans="1:3" x14ac:dyDescent="0.35">
      <c r="A33" s="14" t="s">
        <v>227</v>
      </c>
      <c r="B33" s="17">
        <v>35</v>
      </c>
      <c r="C33" s="4">
        <v>17889.550000000003</v>
      </c>
    </row>
    <row r="34" spans="1:3" x14ac:dyDescent="0.35">
      <c r="A34" s="14" t="s">
        <v>223</v>
      </c>
      <c r="B34" s="17">
        <v>34</v>
      </c>
      <c r="C34" s="4">
        <v>17825.060000000001</v>
      </c>
    </row>
    <row r="35" spans="1:3" x14ac:dyDescent="0.35">
      <c r="A35" s="14" t="s">
        <v>244</v>
      </c>
      <c r="B35" s="17">
        <v>32</v>
      </c>
      <c r="C35" s="4">
        <v>32203.9</v>
      </c>
    </row>
    <row r="36" spans="1:3" x14ac:dyDescent="0.35">
      <c r="A36" s="14" t="s">
        <v>174</v>
      </c>
      <c r="B36" s="17">
        <v>32</v>
      </c>
      <c r="C36" s="4">
        <v>34101.15</v>
      </c>
    </row>
    <row r="37" spans="1:3" x14ac:dyDescent="0.35">
      <c r="A37" s="14" t="s">
        <v>361</v>
      </c>
      <c r="B37" s="17">
        <v>31</v>
      </c>
      <c r="C37" s="4">
        <v>16643.8</v>
      </c>
    </row>
    <row r="38" spans="1:3" x14ac:dyDescent="0.35">
      <c r="A38" s="14" t="s">
        <v>203</v>
      </c>
      <c r="B38" s="17">
        <v>31</v>
      </c>
      <c r="C38" s="4">
        <v>10272.350000000002</v>
      </c>
    </row>
    <row r="39" spans="1:3" x14ac:dyDescent="0.35">
      <c r="A39" s="14" t="s">
        <v>40</v>
      </c>
      <c r="B39" s="17">
        <v>30</v>
      </c>
      <c r="C39" s="4">
        <v>13806.5</v>
      </c>
    </row>
    <row r="40" spans="1:3" x14ac:dyDescent="0.35">
      <c r="A40" s="14" t="s">
        <v>305</v>
      </c>
      <c r="B40" s="17">
        <v>30</v>
      </c>
      <c r="C40" s="4">
        <v>20033.200000000004</v>
      </c>
    </row>
    <row r="41" spans="1:3" x14ac:dyDescent="0.35">
      <c r="A41" s="14" t="s">
        <v>351</v>
      </c>
      <c r="B41" s="17">
        <v>29</v>
      </c>
      <c r="C41" s="4">
        <v>10812.15</v>
      </c>
    </row>
    <row r="42" spans="1:3" x14ac:dyDescent="0.35">
      <c r="A42" s="14" t="s">
        <v>262</v>
      </c>
      <c r="B42" s="17">
        <v>29</v>
      </c>
      <c r="C42" s="4">
        <v>13157.5</v>
      </c>
    </row>
    <row r="43" spans="1:3" x14ac:dyDescent="0.35">
      <c r="A43" s="14" t="s">
        <v>302</v>
      </c>
      <c r="B43" s="17">
        <v>27</v>
      </c>
      <c r="C43" s="4">
        <v>12924.4</v>
      </c>
    </row>
    <row r="44" spans="1:3" x14ac:dyDescent="0.35">
      <c r="A44" s="14" t="s">
        <v>373</v>
      </c>
      <c r="B44" s="17">
        <v>26</v>
      </c>
      <c r="C44" s="4">
        <v>10653.85</v>
      </c>
    </row>
    <row r="45" spans="1:3" x14ac:dyDescent="0.35">
      <c r="A45" s="14" t="s">
        <v>156</v>
      </c>
      <c r="B45" s="17">
        <v>26</v>
      </c>
      <c r="C45" s="4">
        <v>11830.1</v>
      </c>
    </row>
    <row r="46" spans="1:3" x14ac:dyDescent="0.35">
      <c r="A46" s="14" t="s">
        <v>55</v>
      </c>
      <c r="B46" s="17">
        <v>26</v>
      </c>
      <c r="C46" s="4">
        <v>19088</v>
      </c>
    </row>
    <row r="47" spans="1:3" x14ac:dyDescent="0.35">
      <c r="A47" s="14" t="s">
        <v>321</v>
      </c>
      <c r="B47" s="17">
        <v>26</v>
      </c>
      <c r="C47" s="4">
        <v>17172.049999999996</v>
      </c>
    </row>
    <row r="48" spans="1:3" x14ac:dyDescent="0.35">
      <c r="A48" s="14" t="s">
        <v>365</v>
      </c>
      <c r="B48" s="17">
        <v>25</v>
      </c>
      <c r="C48" s="4">
        <v>9937.1</v>
      </c>
    </row>
    <row r="49" spans="1:3" x14ac:dyDescent="0.35">
      <c r="A49" s="14" t="s">
        <v>280</v>
      </c>
      <c r="B49" s="17">
        <v>24</v>
      </c>
      <c r="C49" s="4">
        <v>6973.63</v>
      </c>
    </row>
    <row r="50" spans="1:3" x14ac:dyDescent="0.35">
      <c r="A50" s="14" t="s">
        <v>258</v>
      </c>
      <c r="B50" s="17">
        <v>24</v>
      </c>
      <c r="C50" s="4">
        <v>16325.15</v>
      </c>
    </row>
    <row r="51" spans="1:3" x14ac:dyDescent="0.35">
      <c r="A51" s="14" t="s">
        <v>273</v>
      </c>
      <c r="B51" s="17">
        <v>23</v>
      </c>
      <c r="C51" s="4">
        <v>26259.95</v>
      </c>
    </row>
    <row r="52" spans="1:3" x14ac:dyDescent="0.35">
      <c r="A52" s="14" t="s">
        <v>191</v>
      </c>
      <c r="B52" s="17">
        <v>23</v>
      </c>
      <c r="C52" s="4">
        <v>6146.3</v>
      </c>
    </row>
    <row r="53" spans="1:3" x14ac:dyDescent="0.35">
      <c r="A53" s="14" t="s">
        <v>88</v>
      </c>
      <c r="B53" s="17">
        <v>22</v>
      </c>
      <c r="C53" s="4">
        <v>12886.3</v>
      </c>
    </row>
    <row r="54" spans="1:3" x14ac:dyDescent="0.35">
      <c r="A54" s="14" t="s">
        <v>164</v>
      </c>
      <c r="B54" s="17">
        <v>22</v>
      </c>
      <c r="C54" s="4">
        <v>19711.13</v>
      </c>
    </row>
    <row r="55" spans="1:3" x14ac:dyDescent="0.35">
      <c r="A55" s="14" t="s">
        <v>76</v>
      </c>
      <c r="B55" s="17">
        <v>22</v>
      </c>
      <c r="C55" s="4">
        <v>6089.9</v>
      </c>
    </row>
    <row r="56" spans="1:3" x14ac:dyDescent="0.35">
      <c r="A56" s="14" t="s">
        <v>298</v>
      </c>
      <c r="B56" s="17">
        <v>22</v>
      </c>
      <c r="C56" s="4">
        <v>7555.6</v>
      </c>
    </row>
    <row r="57" spans="1:3" x14ac:dyDescent="0.35">
      <c r="A57" s="14" t="s">
        <v>235</v>
      </c>
      <c r="B57" s="17">
        <v>21</v>
      </c>
      <c r="C57" s="4">
        <v>7603.8499999999995</v>
      </c>
    </row>
    <row r="58" spans="1:3" x14ac:dyDescent="0.35">
      <c r="A58" s="14" t="s">
        <v>110</v>
      </c>
      <c r="B58" s="17">
        <v>21</v>
      </c>
      <c r="C58" s="4">
        <v>15033.66</v>
      </c>
    </row>
    <row r="59" spans="1:3" x14ac:dyDescent="0.35">
      <c r="A59" s="14" t="s">
        <v>332</v>
      </c>
      <c r="B59" s="17">
        <v>20</v>
      </c>
      <c r="C59" s="4">
        <v>12489.7</v>
      </c>
    </row>
    <row r="60" spans="1:3" x14ac:dyDescent="0.35">
      <c r="A60" s="14" t="s">
        <v>147</v>
      </c>
      <c r="B60" s="17">
        <v>20</v>
      </c>
      <c r="C60" s="4">
        <v>7151.55</v>
      </c>
    </row>
    <row r="61" spans="1:3" x14ac:dyDescent="0.35">
      <c r="A61" s="14" t="s">
        <v>382</v>
      </c>
      <c r="B61" s="17">
        <v>19</v>
      </c>
      <c r="C61" s="4">
        <v>6480.7</v>
      </c>
    </row>
    <row r="62" spans="1:3" x14ac:dyDescent="0.35">
      <c r="A62" s="14" t="s">
        <v>119</v>
      </c>
      <c r="B62" s="17">
        <v>19</v>
      </c>
      <c r="C62" s="4">
        <v>4438.9000000000005</v>
      </c>
    </row>
    <row r="63" spans="1:3" x14ac:dyDescent="0.35">
      <c r="A63" s="14" t="s">
        <v>160</v>
      </c>
      <c r="B63" s="17">
        <v>19</v>
      </c>
      <c r="C63" s="4">
        <v>8702.23</v>
      </c>
    </row>
    <row r="64" spans="1:3" x14ac:dyDescent="0.35">
      <c r="A64" s="14" t="s">
        <v>239</v>
      </c>
      <c r="B64" s="17">
        <v>17</v>
      </c>
      <c r="C64" s="4">
        <v>10430.58</v>
      </c>
    </row>
    <row r="65" spans="1:3" x14ac:dyDescent="0.35">
      <c r="A65" s="14" t="s">
        <v>37</v>
      </c>
      <c r="B65" s="17">
        <v>17</v>
      </c>
      <c r="C65" s="4">
        <v>7515.3499999999995</v>
      </c>
    </row>
    <row r="66" spans="1:3" x14ac:dyDescent="0.35">
      <c r="A66" s="14" t="s">
        <v>390</v>
      </c>
      <c r="B66" s="17">
        <v>17</v>
      </c>
      <c r="C66" s="4">
        <v>3161.35</v>
      </c>
    </row>
    <row r="67" spans="1:3" x14ac:dyDescent="0.35">
      <c r="A67" s="14" t="s">
        <v>126</v>
      </c>
      <c r="B67" s="17">
        <v>16</v>
      </c>
      <c r="C67" s="4">
        <v>11666.9</v>
      </c>
    </row>
    <row r="68" spans="1:3" x14ac:dyDescent="0.35">
      <c r="A68" s="14" t="s">
        <v>395</v>
      </c>
      <c r="B68" s="17">
        <v>16</v>
      </c>
      <c r="C68" s="4">
        <v>3531.95</v>
      </c>
    </row>
    <row r="69" spans="1:3" x14ac:dyDescent="0.35">
      <c r="A69" s="14" t="s">
        <v>312</v>
      </c>
      <c r="B69" s="17">
        <v>16</v>
      </c>
      <c r="C69" s="4">
        <v>5735.1500000000005</v>
      </c>
    </row>
    <row r="70" spans="1:3" x14ac:dyDescent="0.35">
      <c r="A70" s="14" t="s">
        <v>324</v>
      </c>
      <c r="B70" s="17">
        <v>15</v>
      </c>
      <c r="C70" s="4">
        <v>18138.45</v>
      </c>
    </row>
    <row r="71" spans="1:3" x14ac:dyDescent="0.35">
      <c r="A71" s="14" t="s">
        <v>231</v>
      </c>
      <c r="B71" s="17">
        <v>14</v>
      </c>
      <c r="C71" s="4">
        <v>4258.6000000000004</v>
      </c>
    </row>
    <row r="72" spans="1:3" x14ac:dyDescent="0.35">
      <c r="A72" s="14" t="s">
        <v>270</v>
      </c>
      <c r="B72" s="17">
        <v>14</v>
      </c>
      <c r="C72" s="4">
        <v>4242.2</v>
      </c>
    </row>
    <row r="73" spans="1:3" x14ac:dyDescent="0.35">
      <c r="A73" s="14" t="s">
        <v>347</v>
      </c>
      <c r="B73" s="17">
        <v>14</v>
      </c>
      <c r="C73" s="4">
        <v>4954</v>
      </c>
    </row>
    <row r="74" spans="1:3" x14ac:dyDescent="0.35">
      <c r="A74" s="14" t="s">
        <v>51</v>
      </c>
      <c r="B74" s="17">
        <v>14</v>
      </c>
      <c r="C74" s="4">
        <v>3239.8</v>
      </c>
    </row>
    <row r="75" spans="1:3" x14ac:dyDescent="0.35">
      <c r="A75" s="14" t="s">
        <v>309</v>
      </c>
      <c r="B75" s="17">
        <v>14</v>
      </c>
      <c r="C75" s="4">
        <v>1467.29</v>
      </c>
    </row>
    <row r="76" spans="1:3" x14ac:dyDescent="0.35">
      <c r="A76" s="14" t="s">
        <v>354</v>
      </c>
      <c r="B76" s="17">
        <v>13</v>
      </c>
      <c r="C76" s="4">
        <v>7310.62</v>
      </c>
    </row>
    <row r="77" spans="1:3" x14ac:dyDescent="0.35">
      <c r="A77" s="14" t="s">
        <v>25</v>
      </c>
      <c r="B77" s="17">
        <v>12</v>
      </c>
      <c r="C77" s="4">
        <v>4596.2</v>
      </c>
    </row>
    <row r="78" spans="1:3" x14ac:dyDescent="0.35">
      <c r="A78" s="14" t="s">
        <v>290</v>
      </c>
      <c r="B78" s="17">
        <v>12</v>
      </c>
      <c r="C78" s="4">
        <v>2844.1</v>
      </c>
    </row>
    <row r="79" spans="1:3" x14ac:dyDescent="0.35">
      <c r="A79" s="14" t="s">
        <v>79</v>
      </c>
      <c r="B79" s="17">
        <v>11</v>
      </c>
      <c r="C79" s="4">
        <v>1814.8</v>
      </c>
    </row>
    <row r="80" spans="1:3" x14ac:dyDescent="0.35">
      <c r="A80" s="14" t="s">
        <v>255</v>
      </c>
      <c r="B80" s="17">
        <v>11</v>
      </c>
      <c r="C80" s="4">
        <v>3460.2</v>
      </c>
    </row>
    <row r="81" spans="1:3" x14ac:dyDescent="0.35">
      <c r="A81" s="14" t="s">
        <v>248</v>
      </c>
      <c r="B81" s="17">
        <v>11</v>
      </c>
      <c r="C81" s="4">
        <v>5042.2</v>
      </c>
    </row>
    <row r="82" spans="1:3" x14ac:dyDescent="0.35">
      <c r="A82" s="14" t="s">
        <v>199</v>
      </c>
      <c r="B82" s="17">
        <v>11</v>
      </c>
      <c r="C82" s="4">
        <v>1992.0500000000002</v>
      </c>
    </row>
    <row r="83" spans="1:3" x14ac:dyDescent="0.35">
      <c r="A83" s="14" t="s">
        <v>93</v>
      </c>
      <c r="B83" s="17">
        <v>10</v>
      </c>
      <c r="C83" s="4">
        <v>3810.75</v>
      </c>
    </row>
    <row r="84" spans="1:3" x14ac:dyDescent="0.35">
      <c r="A84" s="14" t="s">
        <v>31</v>
      </c>
      <c r="B84" s="17">
        <v>10</v>
      </c>
      <c r="C84" s="4">
        <v>1402.95</v>
      </c>
    </row>
    <row r="85" spans="1:3" x14ac:dyDescent="0.35">
      <c r="A85" s="14" t="s">
        <v>142</v>
      </c>
      <c r="B85" s="17">
        <v>10</v>
      </c>
      <c r="C85" s="4">
        <v>1545.7</v>
      </c>
    </row>
    <row r="86" spans="1:3" x14ac:dyDescent="0.35">
      <c r="A86" s="14" t="s">
        <v>219</v>
      </c>
      <c r="B86" s="17">
        <v>10</v>
      </c>
      <c r="C86" s="4">
        <v>3490.02</v>
      </c>
    </row>
    <row r="87" spans="1:3" x14ac:dyDescent="0.35">
      <c r="A87" s="14" t="s">
        <v>369</v>
      </c>
      <c r="B87" s="17">
        <v>10</v>
      </c>
      <c r="C87" s="4">
        <v>1480</v>
      </c>
    </row>
    <row r="88" spans="1:3" x14ac:dyDescent="0.35">
      <c r="A88" s="14" t="s">
        <v>102</v>
      </c>
      <c r="B88" s="17">
        <v>10</v>
      </c>
      <c r="C88" s="4">
        <v>3763.21</v>
      </c>
    </row>
    <row r="89" spans="1:3" x14ac:dyDescent="0.35">
      <c r="A89" s="14" t="s">
        <v>277</v>
      </c>
      <c r="B89" s="17">
        <v>10</v>
      </c>
      <c r="C89" s="4">
        <v>5317.1</v>
      </c>
    </row>
    <row r="90" spans="1:3" x14ac:dyDescent="0.35">
      <c r="A90" s="14" t="s">
        <v>357</v>
      </c>
      <c r="B90" s="17">
        <v>9</v>
      </c>
      <c r="C90" s="4">
        <v>1571.1999999999998</v>
      </c>
    </row>
    <row r="91" spans="1:3" x14ac:dyDescent="0.35">
      <c r="A91" s="14" t="s">
        <v>106</v>
      </c>
      <c r="B91" s="17">
        <v>9</v>
      </c>
      <c r="C91" s="4">
        <v>1615.8999999999999</v>
      </c>
    </row>
    <row r="92" spans="1:3" x14ac:dyDescent="0.35">
      <c r="A92" s="14" t="s">
        <v>182</v>
      </c>
      <c r="B92" s="17">
        <v>9</v>
      </c>
      <c r="C92" s="4">
        <v>3063.2</v>
      </c>
    </row>
    <row r="93" spans="1:3" x14ac:dyDescent="0.35">
      <c r="A93" s="14" t="s">
        <v>207</v>
      </c>
      <c r="B93" s="17">
        <v>8</v>
      </c>
      <c r="C93" s="4">
        <v>522.5</v>
      </c>
    </row>
    <row r="94" spans="1:3" x14ac:dyDescent="0.35">
      <c r="A94" s="14" t="s">
        <v>152</v>
      </c>
      <c r="B94" s="17">
        <v>8</v>
      </c>
      <c r="C94" s="4">
        <v>836.7</v>
      </c>
    </row>
    <row r="95" spans="1:3" x14ac:dyDescent="0.35">
      <c r="A95" s="14" t="s">
        <v>343</v>
      </c>
      <c r="B95" s="17">
        <v>8</v>
      </c>
      <c r="C95" s="4">
        <v>1947.24</v>
      </c>
    </row>
    <row r="96" spans="1:3" x14ac:dyDescent="0.35">
      <c r="A96" s="14" t="s">
        <v>340</v>
      </c>
      <c r="B96" s="17">
        <v>7</v>
      </c>
      <c r="C96" s="4">
        <v>3361</v>
      </c>
    </row>
    <row r="97" spans="1:3" x14ac:dyDescent="0.35">
      <c r="A97" s="14" t="s">
        <v>99</v>
      </c>
      <c r="B97" s="17">
        <v>7</v>
      </c>
      <c r="C97" s="4">
        <v>1719.1</v>
      </c>
    </row>
    <row r="98" spans="1:3" x14ac:dyDescent="0.35">
      <c r="A98" s="14" t="s">
        <v>139</v>
      </c>
      <c r="B98" s="17">
        <v>6</v>
      </c>
      <c r="C98" s="4">
        <v>3172.16</v>
      </c>
    </row>
    <row r="99" spans="1:3" x14ac:dyDescent="0.35">
      <c r="A99" s="14" t="s">
        <v>61</v>
      </c>
      <c r="B99" s="17">
        <v>6</v>
      </c>
      <c r="C99" s="4">
        <v>5297.8</v>
      </c>
    </row>
    <row r="100" spans="1:3" x14ac:dyDescent="0.35">
      <c r="A100" s="14" t="s">
        <v>252</v>
      </c>
      <c r="B100" s="17">
        <v>6</v>
      </c>
      <c r="C100" s="4">
        <v>649</v>
      </c>
    </row>
    <row r="101" spans="1:3" x14ac:dyDescent="0.35">
      <c r="A101" s="14" t="s">
        <v>329</v>
      </c>
      <c r="B101" s="17">
        <v>6</v>
      </c>
      <c r="C101" s="4">
        <v>2423.35</v>
      </c>
    </row>
    <row r="102" spans="1:3" x14ac:dyDescent="0.35">
      <c r="A102" s="14" t="s">
        <v>169</v>
      </c>
      <c r="B102" s="17">
        <v>4</v>
      </c>
      <c r="C102" s="4">
        <v>1488.7</v>
      </c>
    </row>
    <row r="103" spans="1:3" x14ac:dyDescent="0.35">
      <c r="A103" s="14" t="s">
        <v>85</v>
      </c>
      <c r="B103" s="17">
        <v>2</v>
      </c>
      <c r="C103" s="4">
        <v>100.8</v>
      </c>
    </row>
    <row r="104" spans="1:3" x14ac:dyDescent="0.35">
      <c r="A104" s="14" t="s">
        <v>211</v>
      </c>
      <c r="B104" s="17">
        <v>2</v>
      </c>
      <c r="C104" s="4">
        <v>357</v>
      </c>
    </row>
    <row r="105" spans="1:3" x14ac:dyDescent="0.35">
      <c r="A105" s="14" t="s">
        <v>594</v>
      </c>
      <c r="B105" s="17">
        <v>2155</v>
      </c>
      <c r="C105" s="4">
        <v>1354458.5899999999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9 3 8 9 9 0 - 0 3 b a - 4 a 5 1 - b e 1 5 - b c 1 a 7 9 a 0 7 7 b c "   x m l n s = " h t t p : / / s c h e m a s . m i c r o s o f t . c o m / D a t a M a s h u p " > A A A A A I o F A A B Q S w M E F A A C A A g A D V l f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D V l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Z X 1 l r 3 + c p h A I A A M w P A A A T A B w A R m 9 y b X V s Y X M v U 2 V j d G l v b j E u b S C i G A A o o B Q A A A A A A A A A A A A A A A A A A A A A A A A A A A D l l 1 1 v 2 j A U h u + R + A 9 W d g N S h A Q t 1 b S J i w k 2 t R e j b M B V m S b X O Q V v i Z 3 a x + 2 i q v 9 9 J h 9 l o U n 4 m K Z M L T c k 5 4 1 9 f H g f H w c N D L k U Z J p 8 d 9 8 3 G 8 2 G X l E F H m E U Y S k V B 0 0 G x A d s N o j 9 T K V R D G x k q O 8 6 I 8 l M A A J b n 7 g P n a E U a G 9 0 y x m + W 8 w 1 K L 3 4 f D m e z r 9 e n i 9 G o H + i D B c I b H V P I 8 K k 0 M b H x U T J H z a 3 X o y l w t U 9 F x 6 Z K e q t x 2 7 y d 5 i + c 9 r u 1 Q h 8 H n A E N X B c x y V D 6 Z t A 6 M G J S z 4 K J j 0 u l o N u r 9 9 z y R c j E a Y Y + T D Y X H b G U s C 3 t p v U 8 c a x q Q O r e e Q c 4 o S O L W p G r + 2 D q Z L G W 0 n J L r l K 4 x 9 8 f 8 q o T 5 U e o D J / T j l c U b G 0 M 8 6 i E D b T 2 Y K E v p E q S B a 8 F n W r I L / 7 8 O C k R U c X I 1 v g h c C z 0 8 7 6 + U e X b L Q x D c C q a O M E 4 R f G o g e a K R 6 u X c x p j + 1 m g 4 v C B e b M N h p l Y F d R k 9 d Z + h 1 W n x 1 n 9 Q G + p G Z b K 5 J o 9 9 k v n c R 7 J f G T k v h p S b x f E j / b c v F w b L f K P p T f 7 p E A p 0 7 G A O c L Y z I I q S j G 1 z K C l G G V N u P o F 4 g c o 4 I R R q C K 9 t w I 3 d x O g C D 0 Z Q R 1 d b 2 n 9 P 9 m J / y X T S + r u a j p Z V o h G f h 3 S K z j C k L r g Z 7 J f O o 9 2 6 Z U t o j v H i D l f k 3 A 5 J a w A 5 r + C 4 I m r r u I m F B J z z A s k o z g O F G c P T E j T H A N K t Z u D R W Y k L M 1 y u M 6 p m d r 0 C G I 1 M n G L i j e v g Y o K o 6 l q u 4 T z z e y 7 1 3 Z K M 9 e p 3 3 j 1 n D r b 6 G o V z w M K 7 X C R d 4 o 4 M v V k Z y l 2 N d E W p b 9 F Z 1 a F X 0 m l Q r P r K z P T E D N b T t 6 p l f 1 q L g T 2 d H C g F f + / 2 B 7 R X s C l I J Z E 0 B Z 9 h 0 A 9 V 4 Q Q B W d o O x V u c r K 3 1 B L A Q I t A B Q A A g A I A A 1 Z X 1 n f 1 O Q h p A A A A P U A A A A S A A A A A A A A A A A A A A A A A A A A A A B D b 2 5 m a W c v U G F j a 2 F n Z S 5 4 b W x Q S w E C L Q A U A A I A C A A N W V 9 Z D 8 r p q 6 Q A A A D p A A A A E w A A A A A A A A A A A A A A A A D w A A A A W 0 N v b n R l b n R f V H l w Z X N d L n h t b F B L A Q I t A B Q A A g A I A A 1 Z X 1 l r 3 + c p h A I A A M w P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G A A A A A A A A e 0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Y y Y z k 4 N T A t N W Q 2 N S 0 0 M 2 Y 0 L T h h N T c t Z m I 4 Y j J k Y T I 5 N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Y 6 M D E 6 N D U u N z g 0 N z A y O F o i I C 8 + P E V u d H J 5 I F R 5 c G U 9 I k Z p b G x D b 2 x 1 b W 5 U e X B l c y I g V m F s d W U 9 I n N B d 1 l H I i A v P j x F b n R y e S B U e X B l P S J G a W x s Q 2 9 s d W 1 u T m F t Z X M i I F Z h b H V l P S J z W y Z x d W 9 0 O 2 N h d G V n b 3 J 5 S U Q m c X V v d D s s J n F 1 b 3 Q 7 Y 2 F 0 Z W d v c n l O Y W 1 l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l c y 9 B d X R v U m V t b 3 Z l Z E N v b H V t b n M x L n t j Y X R l Z 2 9 y e U l E L D B 9 J n F 1 b 3 Q 7 L C Z x d W 9 0 O 1 N l Y 3 R p b 2 4 x L 2 N h d G V n b 3 J p Z X M v Q X V 0 b 1 J l b W 9 2 Z W R D b 2 x 1 b W 5 z M S 5 7 Y 2 F 0 Z W d v c n l O Y W 1 l L D F 9 J n F 1 b 3 Q 7 L C Z x d W 9 0 O 1 N l Y 3 R p b 2 4 x L 2 N h d G V n b 3 J p Z X M v Q X V 0 b 1 J l b W 9 2 Z W R D b 2 x 1 b W 5 z M S 5 7 Z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0 Z W d v c m l l c y 9 B d X R v U m V t b 3 Z l Z E N v b H V t b n M x L n t j Y X R l Z 2 9 y e U l E L D B 9 J n F 1 b 3 Q 7 L C Z x d W 9 0 O 1 N l Y 3 R p b 2 4 x L 2 N h d G V n b 3 J p Z X M v Q X V 0 b 1 J l b W 9 2 Z W R D b 2 x 1 b W 5 z M S 5 7 Y 2 F 0 Z W d v c n l O Y W 1 l L D F 9 J n F 1 b 3 Q 7 L C Z x d W 9 0 O 1 N l Y 3 R p b 2 4 x L 2 N h d G V n b 3 J p Z X M v Q X V 0 b 1 J l b W 9 2 Z W R D b 2 x 1 b W 5 z M S 5 7 Z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1 M z Q 4 M W U t N z k x Z i 0 0 M j Q w L T g 0 M D U t M D F h M z A z O D I x M D U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X N 0 b 2 1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j d X N 0 b 2 1 l c k l E L D B 9 J n F 1 b 3 Q 7 L C Z x d W 9 0 O 1 N l Y 3 R p b 2 4 x L 2 N 1 c 3 R v b W V y c y 9 B d X R v U m V t b 3 Z l Z E N v b H V t b n M x L n t j b 2 1 w Y W 5 5 T m F t Z S w x f S Z x d W 9 0 O y w m c X V v d D t T Z W N 0 a W 9 u M S 9 j d X N 0 b 2 1 l c n M v Q X V 0 b 1 J l b W 9 2 Z W R D b 2 x 1 b W 5 z M S 5 7 Y 2 9 u d G F j d E 5 h b W U s M n 0 m c X V v d D s s J n F 1 b 3 Q 7 U 2 V j d G l v b j E v Y 3 V z d G 9 t Z X J z L 0 F 1 d G 9 S Z W 1 v d m V k Q 2 9 s d W 1 u c z E u e 2 N v b n R h Y 3 R U a X R s Z S w z f S Z x d W 9 0 O y w m c X V v d D t T Z W N 0 a W 9 u M S 9 j d X N 0 b 2 1 l c n M v Q X V 0 b 1 J l b W 9 2 Z W R D b 2 x 1 b W 5 z M S 5 7 Y 2 l 0 e S w 0 f S Z x d W 9 0 O y w m c X V v d D t T Z W N 0 a W 9 u M S 9 j d X N 0 b 2 1 l c n M v Q X V 0 b 1 J l b W 9 2 Z W R D b 2 x 1 b W 5 z M S 5 7 Y 2 9 1 b n R y e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V z d G 9 t Z X J J R C Z x d W 9 0 O y w m c X V v d D t j b 2 1 w Y W 5 5 T m F t Z S Z x d W 9 0 O y w m c X V v d D t j b 2 5 0 Y W N 0 T m F t Z S Z x d W 9 0 O y w m c X V v d D t j b 2 5 0 Y W N 0 V G l 0 b G U m c X V v d D s s J n F 1 b 3 Q 7 Y 2 l 0 e S Z x d W 9 0 O y w m c X V v d D t j b 3 V u d H J 5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C 0 z M V Q x N j o w N T o y O C 4 0 M D Y 4 N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2 I 2 M T V k M S 0 2 N 2 I 4 L T Q 3 Y j g t Y m E w M S 0 4 O T Y 4 O D M z Y T N k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Y 6 M D Y 6 M D A u M T k y O T Y 0 N F o i I C 8 + P E V u d H J 5 I F R 5 c G U 9 I k Z p b G x D b 2 x 1 b W 5 U e X B l c y I g V m F s d W U 9 I n N B d 1 l H Q m d Z R C I g L z 4 8 R W 5 0 c n k g V H l w Z T 0 i R m l s b E N v b H V t b k 5 h b W V z I i B W Y W x 1 Z T 0 i c 1 s m c X V v d D t l b X B s b 3 l l Z U l E J n F 1 b 3 Q 7 L C Z x d W 9 0 O 2 V t c G x v e W V l T m F t Z S Z x d W 9 0 O y w m c X V v d D t 0 a X R s Z S Z x d W 9 0 O y w m c X V v d D t j a X R 5 J n F 1 b 3 Q 7 L C Z x d W 9 0 O 2 N v d W 5 0 c n k m c X V v d D s s J n F 1 b 3 Q 7 c m V w b 3 J 0 c 1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W 1 w b G 9 5 Z W V J R C w w f S Z x d W 9 0 O y w m c X V v d D t T Z W N 0 a W 9 u M S 9 l b X B s b 3 l l Z X M v Q X V 0 b 1 J l b W 9 2 Z W R D b 2 x 1 b W 5 z M S 5 7 Z W 1 w b G 9 5 Z W V O Y W 1 l L D F 9 J n F 1 b 3 Q 7 L C Z x d W 9 0 O 1 N l Y 3 R p b 2 4 x L 2 V t c G x v e W V l c y 9 B d X R v U m V t b 3 Z l Z E N v b H V t b n M x L n t 0 a X R s Z S w y f S Z x d W 9 0 O y w m c X V v d D t T Z W N 0 a W 9 u M S 9 l b X B s b 3 l l Z X M v Q X V 0 b 1 J l b W 9 2 Z W R D b 2 x 1 b W 5 z M S 5 7 Y 2 l 0 e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c m V w b 3 J 0 c 1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E 5 Z G I 2 M S 1 l O D k x L T Q 3 M W Y t Y T Q 4 N y 1 m M z c z Z m I y Z W M y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J f Z G V 0 Y W l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2 O j A 2 O j I 1 L j A 5 N z Q 3 N j V a I i A v P j x F b n R y e S B U e X B l P S J G a W x s Q 2 9 s d W 1 u V H l w Z X M i I F Z h b H V l P S J z Q X d N R k F 3 V T 0 i I C 8 + P E V u d H J 5 I F R 5 c G U 9 I k Z p b G x D b 2 x 1 b W 5 O Y W 1 l c y I g V m F s d W U 9 I n N b J n F 1 b 3 Q 7 b 3 J k Z X J J R C Z x d W 9 0 O y w m c X V v d D t w c m 9 k d W N 0 S U Q m c X V v d D s s J n F 1 b 3 Q 7 d W 5 p d F B y a W N l J n F 1 b 3 Q 7 L C Z x d W 9 0 O 3 F 1 Y W 5 0 a X R 5 J n F 1 b 3 Q 7 L C Z x d W 9 0 O 2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V 0 Y W l s c y 9 B d X R v U m V t b 3 Z l Z E N v b H V t b n M x L n t v c m R l c k l E L D B 9 J n F 1 b 3 Q 7 L C Z x d W 9 0 O 1 N l Y 3 R p b 2 4 x L 2 9 y Z G V y X 2 R l d G F p b H M v Q X V 0 b 1 J l b W 9 2 Z W R D b 2 x 1 b W 5 z M S 5 7 c H J v Z H V j d E l E L D F 9 J n F 1 b 3 Q 7 L C Z x d W 9 0 O 1 N l Y 3 R p b 2 4 x L 2 9 y Z G V y X 2 R l d G F p b H M v Q X V 0 b 1 J l b W 9 2 Z W R D b 2 x 1 b W 5 z M S 5 7 d W 5 p d F B y a W N l L D J 9 J n F 1 b 3 Q 7 L C Z x d W 9 0 O 1 N l Y 3 R p b 2 4 x L 2 9 y Z G V y X 2 R l d G F p b H M v Q X V 0 b 1 J l b W 9 2 Z W R D b 2 x 1 b W 5 z M S 5 7 c X V h b n R p d H k s M 3 0 m c X V v d D s s J n F 1 b 3 Q 7 U 2 V j d G l v b j E v b 3 J k Z X J f Z G V 0 Y W l s c y 9 B d X R v U m V t b 3 Z l Z E N v b H V t b n M x L n t k a X N j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l 9 k Z X R h a W x z L 0 F 1 d G 9 S Z W 1 v d m V k Q 2 9 s d W 1 u c z E u e 2 9 y Z G V y S U Q s M H 0 m c X V v d D s s J n F 1 b 3 Q 7 U 2 V j d G l v b j E v b 3 J k Z X J f Z G V 0 Y W l s c y 9 B d X R v U m V t b 3 Z l Z E N v b H V t b n M x L n t w c m 9 k d W N 0 S U Q s M X 0 m c X V v d D s s J n F 1 b 3 Q 7 U 2 V j d G l v b j E v b 3 J k Z X J f Z G V 0 Y W l s c y 9 B d X R v U m V t b 3 Z l Z E N v b H V t b n M x L n t 1 b m l 0 U H J p Y 2 U s M n 0 m c X V v d D s s J n F 1 b 3 Q 7 U 2 V j d G l v b j E v b 3 J k Z X J f Z G V 0 Y W l s c y 9 B d X R v U m V t b 3 Z l Z E N v b H V t b n M x L n t x d W F u d G l 0 e S w z f S Z x d W 9 0 O y w m c X V v d D t T Z W N 0 a W 9 u M S 9 v c m R l c l 9 k Z X R h a W x z L 0 F 1 d G 9 S Z W 1 v d m V k Q 2 9 s d W 1 u c z E u e 2 R p c 2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l 9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Y j J i Y j J l L T h m Z D A t N D c 0 N y 0 5 O D U z L T g 2 Z j U 0 M z B k O D c 3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2 O j A 2 O j U 3 L j g 4 M z c 0 O T h a I i A v P j x F b n R y e S B U e X B l P S J G a W x s Q 2 9 s d W 1 u V H l w Z X M i I F Z h b H V l P S J z Q X d Z R E N R a 0 p B d 1 U 9 I i A v P j x F b n R y e S B U e X B l P S J G a W x s Q 2 9 s d W 1 u T m F t Z X M i I F Z h b H V l P S J z W y Z x d W 9 0 O 2 9 y Z G V y S U Q m c X V v d D s s J n F 1 b 3 Q 7 Y 3 V z d G 9 t Z X J J R C Z x d W 9 0 O y w m c X V v d D t l b X B s b 3 l l Z U l E J n F 1 b 3 Q 7 L C Z x d W 9 0 O 2 9 y Z G V y R G F 0 Z S Z x d W 9 0 O y w m c X V v d D t y Z X F 1 a X J l Z E R h d G U m c X V v d D s s J n F 1 b 3 Q 7 c 2 h p c H B l Z E R h d G U m c X V v d D s s J n F 1 b 3 Q 7 c 2 h p c H B l c k l E J n F 1 b 3 Q 7 L C Z x d W 9 0 O 2 Z y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X V 0 b 1 J l b W 9 2 Z W R D b 2 x 1 b W 5 z M S 5 7 b 3 J k Z X J J R C w w f S Z x d W 9 0 O y w m c X V v d D t T Z W N 0 a W 9 u M S 9 v c m R l c n M v Q X V 0 b 1 J l b W 9 2 Z W R D b 2 x 1 b W 5 z M S 5 7 Y 3 V z d G 9 t Z X J J R C w x f S Z x d W 9 0 O y w m c X V v d D t T Z W N 0 a W 9 u M S 9 v c m R l c n M v Q X V 0 b 1 J l b W 9 2 Z W R D b 2 x 1 b W 5 z M S 5 7 Z W 1 w b G 9 5 Z W V J R C w y f S Z x d W 9 0 O y w m c X V v d D t T Z W N 0 a W 9 u M S 9 v c m R l c n M v Q X V 0 b 1 J l b W 9 2 Z W R D b 2 x 1 b W 5 z M S 5 7 b 3 J k Z X J E Y X R l L D N 9 J n F 1 b 3 Q 7 L C Z x d W 9 0 O 1 N l Y 3 R p b 2 4 x L 2 9 y Z G V y c y 9 B d X R v U m V t b 3 Z l Z E N v b H V t b n M x L n t y Z X F 1 a X J l Z E R h d G U s N H 0 m c X V v d D s s J n F 1 b 3 Q 7 U 2 V j d G l v b j E v b 3 J k Z X J z L 0 F 1 d G 9 S Z W 1 v d m V k Q 2 9 s d W 1 u c z E u e 3 N o a X B w Z W R E Y X R l L D V 9 J n F 1 b 3 Q 7 L C Z x d W 9 0 O 1 N l Y 3 R p b 2 4 x L 2 9 y Z G V y c y 9 B d X R v U m V t b 3 Z l Z E N v b H V t b n M x L n t z a G l w c G V y S U Q s N n 0 m c X V v d D s s J n F 1 b 3 Q 7 U 2 V j d G l v b j E v b 3 J k Z X J z L 0 F 1 d G 9 S Z W 1 v d m V k Q 2 9 s d W 1 u c z E u e 2 Z y Z W l n a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2 9 y Z G V y R G F 0 Z S w z f S Z x d W 9 0 O y w m c X V v d D t T Z W N 0 a W 9 u M S 9 v c m R l c n M v Q X V 0 b 1 J l b W 9 2 Z W R D b 2 x 1 b W 5 z M S 5 7 c m V x d W l y Z W R E Y X R l L D R 9 J n F 1 b 3 Q 7 L C Z x d W 9 0 O 1 N l Y 3 R p b 2 4 x L 2 9 y Z G V y c y 9 B d X R v U m V t b 3 Z l Z E N v b H V t b n M x L n t z a G l w c G V k R G F 0 Z S w 1 f S Z x d W 9 0 O y w m c X V v d D t T Z W N 0 a W 9 u M S 9 v c m R l c n M v Q X V 0 b 1 J l b W 9 2 Z W R D b 2 x 1 b W 5 z M S 5 7 c 2 h p c H B l c k l E L D Z 9 J n F 1 b 3 Q 7 L C Z x d W 9 0 O 1 N l Y 3 R p b 2 4 x L 2 9 y Z G V y c y 9 B d X R v U m V t b 3 Z l Z E N v b H V t b n M x L n t m c m V p Z 2 h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5 Y W F m Y z A t Y z k y N C 0 0 N D V l L T l h Y W I t Y j h h M D N j Y z Q w N G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2 O j A 3 O j U 1 L j g z M T g 4 N j d a I i A v P j x F b n R y e S B U e X B l P S J G a W x s Q 2 9 s d W 1 u V H l w Z X M i I F Z h b H V l P S J z Q X d Z R 0 J R T U Q i I C 8 + P E V u d H J 5 I F R 5 c G U 9 I k Z p b G x D b 2 x 1 b W 5 O Y W 1 l c y I g V m F s d W U 9 I n N b J n F 1 b 3 Q 7 c H J v Z H V j d E l E J n F 1 b 3 Q 7 L C Z x d W 9 0 O 3 B y b 2 R 1 Y 3 R O Y W 1 l J n F 1 b 3 Q 7 L C Z x d W 9 0 O 3 F 1 Y W 5 0 a X R 5 U G V y V W 5 p d C Z x d W 9 0 O y w m c X V v d D t 1 b m l 0 U H J p Y 2 U m c X V v d D s s J n F 1 b 3 Q 7 Z G l z Y 2 9 u d G l u d W V k J n F 1 b 3 Q 7 L C Z x d W 9 0 O 2 N h d G V n b 3 J 5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B d X R v U m V t b 3 Z l Z E N v b H V t b n M x L n t w c m 9 k d W N 0 S U Q s M H 0 m c X V v d D s s J n F 1 b 3 Q 7 U 2 V j d G l v b j E v c H J v Z H V j d H M v Q X V 0 b 1 J l b W 9 2 Z W R D b 2 x 1 b W 5 z M S 5 7 c H J v Z H V j d E 5 h b W U s M X 0 m c X V v d D s s J n F 1 b 3 Q 7 U 2 V j d G l v b j E v c H J v Z H V j d H M v Q X V 0 b 1 J l b W 9 2 Z W R D b 2 x 1 b W 5 z M S 5 7 c X V h b n R p d H l Q Z X J V b m l 0 L D J 9 J n F 1 b 3 Q 7 L C Z x d W 9 0 O 1 N l Y 3 R p b 2 4 x L 3 B y b 2 R 1 Y 3 R z L 0 F 1 d G 9 S Z W 1 v d m V k Q 2 9 s d W 1 u c z E u e 3 V u a X R Q c m l j Z S w z f S Z x d W 9 0 O y w m c X V v d D t T Z W N 0 a W 9 u M S 9 w c m 9 k d W N 0 c y 9 B d X R v U m V t b 3 Z l Z E N v b H V t b n M x L n t k a X N j b 2 5 0 a W 5 1 Z W Q s N H 0 m c X V v d D s s J n F 1 b 3 Q 7 U 2 V j d G l v b j E v c H J v Z H V j d H M v Q X V 0 b 1 J l b W 9 2 Z W R D b 2 x 1 b W 5 z M S 5 7 Y 2 F 0 Z W d v c n l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c y 9 B d X R v U m V t b 3 Z l Z E N v b H V t b n M x L n t w c m 9 k d W N 0 S U Q s M H 0 m c X V v d D s s J n F 1 b 3 Q 7 U 2 V j d G l v b j E v c H J v Z H V j d H M v Q X V 0 b 1 J l b W 9 2 Z W R D b 2 x 1 b W 5 z M S 5 7 c H J v Z H V j d E 5 h b W U s M X 0 m c X V v d D s s J n F 1 b 3 Q 7 U 2 V j d G l v b j E v c H J v Z H V j d H M v Q X V 0 b 1 J l b W 9 2 Z W R D b 2 x 1 b W 5 z M S 5 7 c X V h b n R p d H l Q Z X J V b m l 0 L D J 9 J n F 1 b 3 Q 7 L C Z x d W 9 0 O 1 N l Y 3 R p b 2 4 x L 3 B y b 2 R 1 Y 3 R z L 0 F 1 d G 9 S Z W 1 v d m V k Q 2 9 s d W 1 u c z E u e 3 V u a X R Q c m l j Z S w z f S Z x d W 9 0 O y w m c X V v d D t T Z W N 0 a W 9 u M S 9 w c m 9 k d W N 0 c y 9 B d X R v U m V t b 3 Z l Z E N v b H V t b n M x L n t k a X N j b 2 5 0 a W 5 1 Z W Q s N H 0 m c X V v d D s s J n F 1 b 3 Q 7 U 2 V j d G l v b j E v c H J v Z H V j d H M v Q X V 0 b 1 J l b W 9 2 Z W R D b 2 x 1 b W 5 z M S 5 7 Y 2 F 0 Z W d v c n l J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Y T Z h Z D Z h L T A x M D U t N D c z M y 1 h O W U 5 L W M 4 Z W Y y M 2 M 2 M m I 0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l w c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2 O j A 4 O j I 2 L j k x N D k 2 N z N a I i A v P j x F b n R y e S B U e X B l P S J G a W x s Q 2 9 s d W 1 u V H l w Z X M i I F Z h b H V l P S J z Q X d Z P S I g L z 4 8 R W 5 0 c n k g V H l w Z T 0 i R m l s b E N v b H V t b k 5 h b W V z I i B W Y W x 1 Z T 0 i c 1 s m c X V v d D t z a G l w c G V y S U Q m c X V v d D s s J n F 1 b 3 Q 7 Y 2 9 t c G F u e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w c G V y c y 9 B d X R v U m V t b 3 Z l Z E N v b H V t b n M x L n t z a G l w c G V y S U Q s M H 0 m c X V v d D s s J n F 1 b 3 Q 7 U 2 V j d G l v b j E v c 2 h p c H B l c n M v Q X V 0 b 1 J l b W 9 2 Z W R D b 2 x 1 b W 5 z M S 5 7 Y 2 9 t c G F u e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h p c H B l c n M v Q X V 0 b 1 J l b W 9 2 Z W R D b 2 x 1 b W 5 z M S 5 7 c 2 h p c H B l c k l E L D B 9 J n F 1 b 3 Q 7 L C Z x d W 9 0 O 1 N l Y 3 R p b 2 4 x L 3 N o a X B w Z X J z L 0 F 1 d G 9 S Z W 1 v d m V k Q 2 9 s d W 1 u c z E u e 2 N v b X B h b n l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w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1 9 n Q N t G j R r Z C Q b p S n E / 8 A A A A A A I A A A A A A B B m A A A A A Q A A I A A A A L p 6 s U V z H R f 5 y X K K J 9 B B w T i n p M W I E k V K 9 o c c s i f T h n G g A A A A A A 6 A A A A A A g A A I A A A A K I n m o 1 U y 9 7 i d 3 D c 5 q P c y U 0 0 d r P v c o x / j g N P n l o / N h Y l U A A A A I H f B Q v o Y I f u p x w i W i v v 0 R A S t J y 5 l L n 9 H c D Q q 9 Y m 5 p Q P k x v E q 3 H e T 0 l h i J g G P s t c P v L x / y 4 Y M f E 6 Q w J E T h 9 v p D h p 6 9 N Q F C H E F L 5 N O 8 R T n e x C Q A A A A C 9 6 W q y H E P O c r Y i 2 5 a l B I u / p e 5 s + N e E X x + W B u L h k / b F R G J O o a X t j O M 6 l n 8 o u p w R c h W y n m V A l o K s 6 7 5 1 N j P q Y L u o = < / D a t a M a s h u p > 
</file>

<file path=customXml/itemProps1.xml><?xml version="1.0" encoding="utf-8"?>
<ds:datastoreItem xmlns:ds="http://schemas.openxmlformats.org/officeDocument/2006/customXml" ds:itemID="{8F4636ED-FF48-43D9-A679-B71B615041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order_details</vt:lpstr>
      <vt:lpstr>products</vt:lpstr>
      <vt:lpstr>customers</vt:lpstr>
      <vt:lpstr>employees</vt:lpstr>
      <vt:lpstr>orders</vt:lpstr>
      <vt:lpstr>shippers</vt:lpstr>
      <vt:lpstr>Solution(cleaned data)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monsurat surajudeen</dc:creator>
  <cp:lastModifiedBy>monsurat surajudeen</cp:lastModifiedBy>
  <dcterms:created xsi:type="dcterms:W3CDTF">2024-10-31T15:59:26Z</dcterms:created>
  <dcterms:modified xsi:type="dcterms:W3CDTF">2024-12-17T19:01:39Z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2024-10-31T16:16:44Z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799b848d-ccfa-4e7e-a733-65008075adca</vt:lpwstr>
  </property>
  <property fmtid="{D5CDD505-2E9C-101B-9397-08002B2CF9AE}" pid="7" name="MSIP_Label_defa4170-0d19-0005-0004-bc88714345d2_ActionId">
    <vt:lpwstr>86e5337d-b03f-47eb-907f-ed1c6fe1692a</vt:lpwstr>
  </property>
  <property fmtid="{D5CDD505-2E9C-101B-9397-08002B2CF9AE}" pid="8" name="MSIP_Label_defa4170-0d19-0005-0004-bc88714345d2_ContentBits">
    <vt:lpwstr>0</vt:lpwstr>
  </property>
</Properties>
</file>