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/workspace/pro/mano_v3/ndn_producer_user/"/>
    </mc:Choice>
  </mc:AlternateContent>
  <xr:revisionPtr revIDLastSave="0" documentId="13_ncr:1_{C6E61B1F-DD4F-734B-AEFD-19A2596FAF16}" xr6:coauthVersionLast="40" xr6:coauthVersionMax="40" xr10:uidLastSave="{00000000-0000-0000-0000-000000000000}"/>
  <bookViews>
    <workbookView xWindow="0" yWindow="460" windowWidth="28800" windowHeight="16380" xr2:uid="{F1EFEEAC-39EC-1A43-97B1-1F71AB258842}"/>
  </bookViews>
  <sheets>
    <sheet name="Sheet1" sheetId="1" r:id="rId1"/>
    <sheet name="Sheet2" sheetId="2" r:id="rId2"/>
  </sheets>
  <definedNames>
    <definedName name="metric" localSheetId="0">Sheet1!$A$1:$B$111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O15" i="1"/>
  <c r="O14" i="1"/>
  <c r="O13" i="1"/>
  <c r="AP3" i="1" l="1"/>
  <c r="AO3" i="1"/>
  <c r="AP2" i="1"/>
  <c r="AO2" i="1"/>
  <c r="AB47" i="1" l="1"/>
  <c r="Z47" i="1"/>
  <c r="AB45" i="1"/>
  <c r="AB41" i="1"/>
  <c r="Z41" i="1"/>
  <c r="AB39" i="1"/>
  <c r="AA34" i="1"/>
  <c r="Z34" i="1"/>
  <c r="Y34" i="1"/>
  <c r="AA33" i="1"/>
  <c r="Z33" i="1"/>
  <c r="Y33" i="1"/>
  <c r="AB32" i="1"/>
  <c r="AA32" i="1"/>
  <c r="Z32" i="1"/>
  <c r="Y32" i="1"/>
  <c r="AA31" i="1"/>
  <c r="Z31" i="1"/>
  <c r="Y31" i="1"/>
  <c r="AB30" i="1"/>
  <c r="AA30" i="1"/>
  <c r="Z30" i="1"/>
  <c r="Y30" i="1"/>
  <c r="AA29" i="1"/>
  <c r="Z29" i="1"/>
  <c r="Y29" i="1"/>
  <c r="AA28" i="1"/>
  <c r="Z28" i="1"/>
  <c r="AA27" i="1"/>
  <c r="Z27" i="1"/>
  <c r="Y27" i="1"/>
  <c r="AB26" i="1"/>
  <c r="AA26" i="1"/>
  <c r="Z26" i="1"/>
  <c r="Y26" i="1"/>
  <c r="AA25" i="1"/>
  <c r="Z25" i="1"/>
  <c r="Y25" i="1"/>
  <c r="AB24" i="1"/>
  <c r="AA24" i="1"/>
  <c r="Z24" i="1"/>
  <c r="Y24" i="1"/>
  <c r="AA23" i="1"/>
  <c r="Z23" i="1"/>
  <c r="Y23" i="1"/>
  <c r="R24" i="1"/>
  <c r="Q24" i="1"/>
  <c r="P24" i="1"/>
  <c r="S25" i="1"/>
  <c r="R25" i="1"/>
  <c r="Q25" i="1"/>
  <c r="P25" i="1"/>
  <c r="R23" i="1"/>
  <c r="Q23" i="1"/>
  <c r="P23" i="1"/>
  <c r="S5" i="1"/>
  <c r="S28" i="1" l="1"/>
  <c r="P27" i="1"/>
  <c r="Q27" i="1"/>
  <c r="R27" i="1"/>
  <c r="Q26" i="1"/>
  <c r="R26" i="1"/>
  <c r="P26" i="1"/>
  <c r="X5" i="1" l="1"/>
  <c r="X2" i="1"/>
  <c r="X3" i="1"/>
  <c r="X4" i="1"/>
  <c r="X1" i="1"/>
  <c r="T6" i="1" s="1"/>
  <c r="T5" i="1"/>
  <c r="T4" i="1"/>
  <c r="W8" i="1"/>
  <c r="W7" i="1"/>
  <c r="Y6" i="1"/>
  <c r="S2" i="1"/>
  <c r="AD6" i="1"/>
  <c r="AE6" i="1" s="1"/>
  <c r="AD5" i="1"/>
  <c r="AE5" i="1" s="1"/>
  <c r="AD4" i="1"/>
  <c r="AE4" i="1" s="1"/>
  <c r="AE3" i="1"/>
  <c r="AE2" i="1"/>
  <c r="AE1" i="1"/>
  <c r="W6" i="1" l="1"/>
  <c r="Y28" i="1"/>
  <c r="P28" i="1"/>
  <c r="R28" i="1"/>
  <c r="Q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2" i="1"/>
  <c r="C3" i="1"/>
  <c r="C4" i="1"/>
  <c r="C5" i="1"/>
  <c r="C6" i="1"/>
  <c r="C7" i="1"/>
  <c r="C8" i="1"/>
  <c r="C9" i="1"/>
  <c r="C10" i="1"/>
  <c r="C11" i="1"/>
  <c r="J11" i="1" s="1"/>
  <c r="C12" i="1"/>
  <c r="J12" i="1" s="1"/>
  <c r="C13" i="1"/>
  <c r="C14" i="1"/>
  <c r="C15" i="1"/>
  <c r="J15" i="1" s="1"/>
  <c r="C16" i="1"/>
  <c r="J16" i="1" s="1"/>
  <c r="C17" i="1"/>
  <c r="C18" i="1"/>
  <c r="C19" i="1"/>
  <c r="J19" i="1" s="1"/>
  <c r="C20" i="1"/>
  <c r="J20" i="1" s="1"/>
  <c r="C21" i="1"/>
  <c r="C22" i="1"/>
  <c r="C23" i="1"/>
  <c r="J23" i="1" s="1"/>
  <c r="C24" i="1"/>
  <c r="J24" i="1" s="1"/>
  <c r="C25" i="1"/>
  <c r="C26" i="1"/>
  <c r="C27" i="1"/>
  <c r="J27" i="1" s="1"/>
  <c r="C28" i="1"/>
  <c r="J28" i="1" s="1"/>
  <c r="C29" i="1"/>
  <c r="C30" i="1"/>
  <c r="C31" i="1"/>
  <c r="J31" i="1" s="1"/>
  <c r="C32" i="1"/>
  <c r="J32" i="1" s="1"/>
  <c r="C33" i="1"/>
  <c r="C34" i="1"/>
  <c r="C35" i="1"/>
  <c r="J35" i="1" s="1"/>
  <c r="C36" i="1"/>
  <c r="J36" i="1" s="1"/>
  <c r="C37" i="1"/>
  <c r="C38" i="1"/>
  <c r="C39" i="1"/>
  <c r="J39" i="1" s="1"/>
  <c r="C40" i="1"/>
  <c r="J40" i="1" s="1"/>
  <c r="C41" i="1"/>
  <c r="C42" i="1"/>
  <c r="C43" i="1"/>
  <c r="J43" i="1" s="1"/>
  <c r="C44" i="1"/>
  <c r="J44" i="1" s="1"/>
  <c r="C45" i="1"/>
  <c r="C46" i="1"/>
  <c r="C47" i="1"/>
  <c r="J47" i="1" s="1"/>
  <c r="C48" i="1"/>
  <c r="J48" i="1" s="1"/>
  <c r="C49" i="1"/>
  <c r="C50" i="1"/>
  <c r="C51" i="1"/>
  <c r="J51" i="1" s="1"/>
  <c r="C52" i="1"/>
  <c r="J52" i="1" s="1"/>
  <c r="C53" i="1"/>
  <c r="C54" i="1"/>
  <c r="C55" i="1"/>
  <c r="J55" i="1" s="1"/>
  <c r="C56" i="1"/>
  <c r="J56" i="1" s="1"/>
  <c r="C57" i="1"/>
  <c r="C58" i="1"/>
  <c r="C59" i="1"/>
  <c r="J59" i="1" s="1"/>
  <c r="C60" i="1"/>
  <c r="J60" i="1" s="1"/>
  <c r="C61" i="1"/>
  <c r="C62" i="1"/>
  <c r="C63" i="1"/>
  <c r="J63" i="1" s="1"/>
  <c r="C64" i="1"/>
  <c r="J64" i="1" s="1"/>
  <c r="C65" i="1"/>
  <c r="C66" i="1"/>
  <c r="C67" i="1"/>
  <c r="J67" i="1" s="1"/>
  <c r="C68" i="1"/>
  <c r="J68" i="1" s="1"/>
  <c r="C69" i="1"/>
  <c r="C70" i="1"/>
  <c r="C71" i="1"/>
  <c r="J71" i="1" s="1"/>
  <c r="C72" i="1"/>
  <c r="J72" i="1" s="1"/>
  <c r="C73" i="1"/>
  <c r="C74" i="1"/>
  <c r="C75" i="1"/>
  <c r="J75" i="1" s="1"/>
  <c r="C76" i="1"/>
  <c r="J76" i="1" s="1"/>
  <c r="C77" i="1"/>
  <c r="C78" i="1"/>
  <c r="C79" i="1"/>
  <c r="J79" i="1" s="1"/>
  <c r="C80" i="1"/>
  <c r="J80" i="1" s="1"/>
  <c r="C81" i="1"/>
  <c r="C82" i="1"/>
  <c r="C83" i="1"/>
  <c r="J83" i="1" s="1"/>
  <c r="C84" i="1"/>
  <c r="J84" i="1" s="1"/>
  <c r="C85" i="1"/>
  <c r="C86" i="1"/>
  <c r="C87" i="1"/>
  <c r="J87" i="1" s="1"/>
  <c r="C88" i="1"/>
  <c r="J88" i="1" s="1"/>
  <c r="C89" i="1"/>
  <c r="C90" i="1"/>
  <c r="C91" i="1"/>
  <c r="J91" i="1" s="1"/>
  <c r="C92" i="1"/>
  <c r="J92" i="1" s="1"/>
  <c r="C93" i="1"/>
  <c r="C94" i="1"/>
  <c r="C95" i="1"/>
  <c r="J95" i="1" s="1"/>
  <c r="C96" i="1"/>
  <c r="J96" i="1" s="1"/>
  <c r="C97" i="1"/>
  <c r="C98" i="1"/>
  <c r="C99" i="1"/>
  <c r="J99" i="1" s="1"/>
  <c r="C100" i="1"/>
  <c r="J100" i="1" s="1"/>
  <c r="C101" i="1"/>
  <c r="C102" i="1"/>
  <c r="C103" i="1"/>
  <c r="J103" i="1" s="1"/>
  <c r="C104" i="1"/>
  <c r="J104" i="1" s="1"/>
  <c r="C105" i="1"/>
  <c r="C106" i="1"/>
  <c r="C107" i="1"/>
  <c r="J107" i="1" s="1"/>
  <c r="C108" i="1"/>
  <c r="J108" i="1" s="1"/>
  <c r="C109" i="1"/>
  <c r="C110" i="1"/>
  <c r="D1" i="1"/>
  <c r="C1" i="1"/>
  <c r="F48" i="1" l="1"/>
  <c r="K48" i="1"/>
  <c r="F89" i="1"/>
  <c r="K89" i="1"/>
  <c r="F57" i="1"/>
  <c r="K57" i="1"/>
  <c r="F25" i="1"/>
  <c r="K25" i="1"/>
  <c r="G3" i="1"/>
  <c r="J3" i="1"/>
  <c r="F96" i="1"/>
  <c r="K96" i="1"/>
  <c r="F80" i="1"/>
  <c r="K80" i="1"/>
  <c r="F64" i="1"/>
  <c r="K64" i="1"/>
  <c r="F40" i="1"/>
  <c r="K40" i="1"/>
  <c r="F16" i="1"/>
  <c r="K16" i="1"/>
  <c r="G106" i="1"/>
  <c r="J106" i="1"/>
  <c r="G90" i="1"/>
  <c r="J90" i="1"/>
  <c r="G82" i="1"/>
  <c r="J82" i="1"/>
  <c r="G74" i="1"/>
  <c r="J74" i="1"/>
  <c r="G66" i="1"/>
  <c r="J66" i="1"/>
  <c r="G58" i="1"/>
  <c r="J58" i="1"/>
  <c r="G50" i="1"/>
  <c r="J50" i="1"/>
  <c r="G42" i="1"/>
  <c r="J42" i="1"/>
  <c r="G34" i="1"/>
  <c r="J34" i="1"/>
  <c r="G26" i="1"/>
  <c r="J26" i="1"/>
  <c r="G18" i="1"/>
  <c r="J18" i="1"/>
  <c r="G10" i="1"/>
  <c r="J10" i="1"/>
  <c r="G2" i="1"/>
  <c r="J2" i="1"/>
  <c r="F103" i="1"/>
  <c r="K103" i="1"/>
  <c r="F95" i="1"/>
  <c r="K95" i="1"/>
  <c r="F87" i="1"/>
  <c r="K87" i="1"/>
  <c r="F79" i="1"/>
  <c r="K79" i="1"/>
  <c r="F71" i="1"/>
  <c r="K71" i="1"/>
  <c r="F63" i="1"/>
  <c r="K63" i="1"/>
  <c r="F55" i="1"/>
  <c r="K55" i="1"/>
  <c r="F47" i="1"/>
  <c r="K47" i="1"/>
  <c r="F39" i="1"/>
  <c r="K39" i="1"/>
  <c r="F31" i="1"/>
  <c r="K31" i="1"/>
  <c r="F23" i="1"/>
  <c r="K23" i="1"/>
  <c r="F15" i="1"/>
  <c r="K15" i="1"/>
  <c r="F7" i="1"/>
  <c r="K7" i="1"/>
  <c r="F105" i="1"/>
  <c r="K105" i="1"/>
  <c r="F73" i="1"/>
  <c r="K73" i="1"/>
  <c r="F33" i="1"/>
  <c r="K33" i="1"/>
  <c r="F104" i="1"/>
  <c r="K104" i="1"/>
  <c r="F88" i="1"/>
  <c r="K88" i="1"/>
  <c r="F72" i="1"/>
  <c r="K72" i="1"/>
  <c r="F56" i="1"/>
  <c r="K56" i="1"/>
  <c r="F32" i="1"/>
  <c r="K32" i="1"/>
  <c r="F24" i="1"/>
  <c r="K24" i="1"/>
  <c r="F8" i="1"/>
  <c r="K8" i="1"/>
  <c r="G98" i="1"/>
  <c r="J98" i="1"/>
  <c r="E105" i="1"/>
  <c r="J105" i="1"/>
  <c r="E97" i="1"/>
  <c r="J97" i="1"/>
  <c r="E89" i="1"/>
  <c r="J89" i="1"/>
  <c r="E81" i="1"/>
  <c r="J81" i="1"/>
  <c r="E73" i="1"/>
  <c r="J73" i="1"/>
  <c r="E65" i="1"/>
  <c r="J65" i="1"/>
  <c r="E57" i="1"/>
  <c r="J57" i="1"/>
  <c r="E49" i="1"/>
  <c r="J49" i="1"/>
  <c r="E41" i="1"/>
  <c r="J41" i="1"/>
  <c r="E33" i="1"/>
  <c r="J33" i="1"/>
  <c r="E25" i="1"/>
  <c r="J25" i="1"/>
  <c r="E17" i="1"/>
  <c r="J17" i="1"/>
  <c r="E9" i="1"/>
  <c r="J9" i="1"/>
  <c r="F110" i="1"/>
  <c r="K110" i="1"/>
  <c r="F102" i="1"/>
  <c r="K102" i="1"/>
  <c r="F94" i="1"/>
  <c r="K94" i="1"/>
  <c r="F86" i="1"/>
  <c r="K86" i="1"/>
  <c r="F78" i="1"/>
  <c r="K78" i="1"/>
  <c r="F70" i="1"/>
  <c r="K70" i="1"/>
  <c r="F62" i="1"/>
  <c r="K62" i="1"/>
  <c r="F54" i="1"/>
  <c r="K54" i="1"/>
  <c r="F46" i="1"/>
  <c r="K46" i="1"/>
  <c r="F38" i="1"/>
  <c r="K38" i="1"/>
  <c r="F30" i="1"/>
  <c r="K30" i="1"/>
  <c r="F22" i="1"/>
  <c r="K22" i="1"/>
  <c r="F14" i="1"/>
  <c r="K14" i="1"/>
  <c r="F6" i="1"/>
  <c r="K6" i="1"/>
  <c r="F81" i="1"/>
  <c r="K81" i="1"/>
  <c r="F9" i="1"/>
  <c r="K9" i="1"/>
  <c r="G11" i="1"/>
  <c r="J1" i="1"/>
  <c r="H1" i="1"/>
  <c r="F109" i="1"/>
  <c r="K109" i="1"/>
  <c r="F85" i="1"/>
  <c r="K85" i="1"/>
  <c r="F77" i="1"/>
  <c r="K77" i="1"/>
  <c r="F69" i="1"/>
  <c r="K69" i="1"/>
  <c r="F61" i="1"/>
  <c r="K61" i="1"/>
  <c r="F53" i="1"/>
  <c r="K53" i="1"/>
  <c r="F45" i="1"/>
  <c r="K45" i="1"/>
  <c r="F37" i="1"/>
  <c r="K37" i="1"/>
  <c r="F29" i="1"/>
  <c r="K29" i="1"/>
  <c r="F21" i="1"/>
  <c r="K21" i="1"/>
  <c r="F13" i="1"/>
  <c r="K13" i="1"/>
  <c r="F5" i="1"/>
  <c r="K5" i="1"/>
  <c r="F49" i="1"/>
  <c r="K49" i="1"/>
  <c r="F93" i="1"/>
  <c r="K93" i="1"/>
  <c r="F100" i="1"/>
  <c r="K100" i="1"/>
  <c r="F76" i="1"/>
  <c r="K76" i="1"/>
  <c r="F44" i="1"/>
  <c r="K44" i="1"/>
  <c r="F12" i="1"/>
  <c r="K12" i="1"/>
  <c r="F4" i="1"/>
  <c r="K4" i="1"/>
  <c r="F97" i="1"/>
  <c r="K97" i="1"/>
  <c r="F65" i="1"/>
  <c r="K65" i="1"/>
  <c r="F17" i="1"/>
  <c r="K17" i="1"/>
  <c r="F101" i="1"/>
  <c r="K101" i="1"/>
  <c r="F108" i="1"/>
  <c r="K108" i="1"/>
  <c r="F84" i="1"/>
  <c r="K84" i="1"/>
  <c r="F60" i="1"/>
  <c r="K60" i="1"/>
  <c r="F36" i="1"/>
  <c r="K36" i="1"/>
  <c r="F28" i="1"/>
  <c r="K28" i="1"/>
  <c r="E102" i="1"/>
  <c r="J102" i="1"/>
  <c r="E78" i="1"/>
  <c r="J78" i="1"/>
  <c r="E62" i="1"/>
  <c r="J62" i="1"/>
  <c r="E46" i="1"/>
  <c r="J46" i="1"/>
  <c r="E30" i="1"/>
  <c r="J30" i="1"/>
  <c r="E22" i="1"/>
  <c r="J22" i="1"/>
  <c r="E14" i="1"/>
  <c r="J14" i="1"/>
  <c r="E6" i="1"/>
  <c r="J6" i="1"/>
  <c r="F107" i="1"/>
  <c r="K107" i="1"/>
  <c r="F99" i="1"/>
  <c r="K99" i="1"/>
  <c r="F91" i="1"/>
  <c r="K91" i="1"/>
  <c r="F83" i="1"/>
  <c r="K83" i="1"/>
  <c r="F75" i="1"/>
  <c r="K75" i="1"/>
  <c r="F67" i="1"/>
  <c r="K67" i="1"/>
  <c r="F59" i="1"/>
  <c r="K59" i="1"/>
  <c r="F51" i="1"/>
  <c r="K51" i="1"/>
  <c r="F43" i="1"/>
  <c r="K43" i="1"/>
  <c r="F35" i="1"/>
  <c r="K35" i="1"/>
  <c r="F27" i="1"/>
  <c r="K27" i="1"/>
  <c r="F19" i="1"/>
  <c r="K19" i="1"/>
  <c r="F11" i="1"/>
  <c r="K11" i="1"/>
  <c r="F3" i="1"/>
  <c r="K3" i="1"/>
  <c r="G4" i="1"/>
  <c r="J4" i="1"/>
  <c r="F41" i="1"/>
  <c r="K41" i="1"/>
  <c r="G8" i="1"/>
  <c r="J8" i="1"/>
  <c r="F1" i="1"/>
  <c r="K1" i="1"/>
  <c r="I1" i="1"/>
  <c r="G7" i="1"/>
  <c r="J7" i="1"/>
  <c r="F92" i="1"/>
  <c r="K92" i="1"/>
  <c r="F68" i="1"/>
  <c r="K68" i="1"/>
  <c r="F52" i="1"/>
  <c r="K52" i="1"/>
  <c r="F20" i="1"/>
  <c r="K20" i="1"/>
  <c r="E110" i="1"/>
  <c r="J110" i="1"/>
  <c r="E94" i="1"/>
  <c r="J94" i="1"/>
  <c r="E86" i="1"/>
  <c r="J86" i="1"/>
  <c r="E70" i="1"/>
  <c r="J70" i="1"/>
  <c r="E54" i="1"/>
  <c r="J54" i="1"/>
  <c r="E38" i="1"/>
  <c r="J38" i="1"/>
  <c r="G109" i="1"/>
  <c r="J109" i="1"/>
  <c r="G101" i="1"/>
  <c r="J101" i="1"/>
  <c r="G93" i="1"/>
  <c r="J93" i="1"/>
  <c r="G85" i="1"/>
  <c r="J85" i="1"/>
  <c r="G77" i="1"/>
  <c r="J77" i="1"/>
  <c r="G69" i="1"/>
  <c r="J69" i="1"/>
  <c r="G61" i="1"/>
  <c r="J61" i="1"/>
  <c r="G53" i="1"/>
  <c r="J53" i="1"/>
  <c r="G45" i="1"/>
  <c r="J45" i="1"/>
  <c r="G37" i="1"/>
  <c r="J37" i="1"/>
  <c r="G29" i="1"/>
  <c r="J29" i="1"/>
  <c r="G21" i="1"/>
  <c r="J21" i="1"/>
  <c r="G13" i="1"/>
  <c r="J13" i="1"/>
  <c r="G12" i="1"/>
  <c r="J5" i="1"/>
  <c r="F106" i="1"/>
  <c r="K106" i="1"/>
  <c r="F98" i="1"/>
  <c r="K98" i="1"/>
  <c r="F90" i="1"/>
  <c r="K90" i="1"/>
  <c r="F82" i="1"/>
  <c r="K82" i="1"/>
  <c r="F74" i="1"/>
  <c r="K74" i="1"/>
  <c r="F66" i="1"/>
  <c r="K66" i="1"/>
  <c r="F58" i="1"/>
  <c r="K58" i="1"/>
  <c r="F50" i="1"/>
  <c r="K50" i="1"/>
  <c r="F42" i="1"/>
  <c r="K42" i="1"/>
  <c r="F34" i="1"/>
  <c r="K34" i="1"/>
  <c r="F26" i="1"/>
  <c r="K26" i="1"/>
  <c r="F18" i="1"/>
  <c r="K18" i="1"/>
  <c r="F10" i="1"/>
  <c r="K10" i="1"/>
  <c r="F2" i="1"/>
  <c r="K2" i="1"/>
  <c r="E96" i="1"/>
  <c r="E80" i="1"/>
  <c r="E64" i="1"/>
  <c r="E40" i="1"/>
  <c r="E8" i="1"/>
  <c r="G100" i="1"/>
  <c r="G84" i="1"/>
  <c r="G68" i="1"/>
  <c r="G52" i="1"/>
  <c r="G44" i="1"/>
  <c r="G28" i="1"/>
  <c r="G20" i="1"/>
  <c r="E1" i="1"/>
  <c r="E95" i="1"/>
  <c r="E79" i="1"/>
  <c r="E63" i="1"/>
  <c r="E47" i="1"/>
  <c r="E31" i="1"/>
  <c r="E7" i="1"/>
  <c r="G107" i="1"/>
  <c r="G91" i="1"/>
  <c r="G75" i="1"/>
  <c r="G59" i="1"/>
  <c r="G43" i="1"/>
  <c r="G27" i="1"/>
  <c r="G19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E108" i="1"/>
  <c r="E92" i="1"/>
  <c r="E76" i="1"/>
  <c r="E60" i="1"/>
  <c r="E36" i="1"/>
  <c r="E4" i="1"/>
  <c r="G96" i="1"/>
  <c r="G80" i="1"/>
  <c r="G72" i="1"/>
  <c r="G56" i="1"/>
  <c r="G40" i="1"/>
  <c r="G16" i="1"/>
  <c r="E107" i="1"/>
  <c r="E91" i="1"/>
  <c r="E75" i="1"/>
  <c r="E59" i="1"/>
  <c r="E43" i="1"/>
  <c r="E27" i="1"/>
  <c r="E11" i="1"/>
  <c r="G103" i="1"/>
  <c r="G87" i="1"/>
  <c r="G71" i="1"/>
  <c r="G55" i="1"/>
  <c r="G39" i="1"/>
  <c r="G23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E100" i="1"/>
  <c r="E84" i="1"/>
  <c r="E68" i="1"/>
  <c r="E52" i="1"/>
  <c r="E44" i="1"/>
  <c r="E28" i="1"/>
  <c r="E20" i="1"/>
  <c r="E12" i="1"/>
  <c r="G104" i="1"/>
  <c r="G88" i="1"/>
  <c r="G64" i="1"/>
  <c r="G48" i="1"/>
  <c r="G32" i="1"/>
  <c r="G24" i="1"/>
  <c r="E99" i="1"/>
  <c r="E83" i="1"/>
  <c r="E67" i="1"/>
  <c r="E51" i="1"/>
  <c r="E35" i="1"/>
  <c r="E19" i="1"/>
  <c r="E3" i="1"/>
  <c r="G1" i="1"/>
  <c r="G95" i="1"/>
  <c r="G79" i="1"/>
  <c r="G63" i="1"/>
  <c r="G47" i="1"/>
  <c r="G31" i="1"/>
  <c r="G15" i="1"/>
  <c r="G5" i="1"/>
  <c r="E104" i="1"/>
  <c r="E88" i="1"/>
  <c r="E72" i="1"/>
  <c r="E56" i="1"/>
  <c r="E48" i="1"/>
  <c r="E32" i="1"/>
  <c r="E24" i="1"/>
  <c r="E16" i="1"/>
  <c r="G108" i="1"/>
  <c r="G92" i="1"/>
  <c r="G76" i="1"/>
  <c r="G60" i="1"/>
  <c r="G36" i="1"/>
  <c r="E103" i="1"/>
  <c r="E87" i="1"/>
  <c r="E71" i="1"/>
  <c r="E55" i="1"/>
  <c r="E39" i="1"/>
  <c r="E23" i="1"/>
  <c r="E15" i="1"/>
  <c r="G99" i="1"/>
  <c r="G83" i="1"/>
  <c r="G67" i="1"/>
  <c r="G51" i="1"/>
  <c r="G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30F5F-F547-B94B-B07B-792298FF7599}" name="metric" type="6" refreshedVersion="6" background="1" saveData="1">
    <textPr sourceFile="/Users/long/workspace/pro/mano_v3/ndn_producer_user/metric.log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<sst xmlns="http://schemas.openxmlformats.org/spreadsheetml/2006/main" count="45" uniqueCount="25">
  <si>
    <t>1st naming - standalone</t>
  </si>
  <si>
    <t>1st naming - all functions</t>
  </si>
  <si>
    <t>1st naming - one function</t>
  </si>
  <si>
    <t>2nd naming - standalone</t>
  </si>
  <si>
    <t>2nd naming - all functions</t>
  </si>
  <si>
    <t>2nd naming - one function</t>
  </si>
  <si>
    <t>/func/reduce</t>
  </si>
  <si>
    <t>/func/product</t>
  </si>
  <si>
    <t>/func/normalize</t>
  </si>
  <si>
    <t>/data/evi</t>
  </si>
  <si>
    <t>/data/fac/initial</t>
  </si>
  <si>
    <t>/data/fac/intermediate</t>
  </si>
  <si>
    <t>/data/fac/temp</t>
  </si>
  <si>
    <t>/func/normalize during attack</t>
  </si>
  <si>
    <t>/func/reduce during attack</t>
  </si>
  <si>
    <t>/func/product during attack</t>
  </si>
  <si>
    <t>/data/fac/initial during attack</t>
  </si>
  <si>
    <t>/data/evi during attack</t>
  </si>
  <si>
    <t>/data/fac/temp during attack</t>
  </si>
  <si>
    <t>/data/fac/temp before attack</t>
  </si>
  <si>
    <t>/data/evi before attack</t>
  </si>
  <si>
    <t>/data/fac/initial before attack</t>
  </si>
  <si>
    <t>/func/product before attack</t>
  </si>
  <si>
    <t>/func/reduce before attack</t>
  </si>
  <si>
    <t>/func/normalize before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</si>
</sst>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41</c:v>
                </c:pt>
                <c:pt idx="1">
                  <c:v>47</c:v>
                </c:pt>
                <c:pt idx="2">
                  <c:v>40</c:v>
                </c:pt>
                <c:pt idx="3">
                  <c:v>45</c:v>
                </c:pt>
                <c:pt idx="4">
                  <c:v>47</c:v>
                </c:pt>
                <c:pt idx="5">
                  <c:v>38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47</c:v>
                </c:pt>
                <c:pt idx="10">
                  <c:v>43</c:v>
                </c:pt>
                <c:pt idx="11">
                  <c:v>38</c:v>
                </c:pt>
                <c:pt idx="12">
                  <c:v>44</c:v>
                </c:pt>
                <c:pt idx="13">
                  <c:v>39</c:v>
                </c:pt>
                <c:pt idx="14">
                  <c:v>43</c:v>
                </c:pt>
                <c:pt idx="15">
                  <c:v>44</c:v>
                </c:pt>
                <c:pt idx="16">
                  <c:v>43</c:v>
                </c:pt>
                <c:pt idx="17">
                  <c:v>42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47</c:v>
                </c:pt>
                <c:pt idx="22">
                  <c:v>45</c:v>
                </c:pt>
                <c:pt idx="23">
                  <c:v>44</c:v>
                </c:pt>
                <c:pt idx="24">
                  <c:v>42</c:v>
                </c:pt>
                <c:pt idx="25">
                  <c:v>37</c:v>
                </c:pt>
                <c:pt idx="26">
                  <c:v>41</c:v>
                </c:pt>
                <c:pt idx="27">
                  <c:v>45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43</c:v>
                </c:pt>
                <c:pt idx="33">
                  <c:v>40</c:v>
                </c:pt>
                <c:pt idx="34">
                  <c:v>48</c:v>
                </c:pt>
                <c:pt idx="35">
                  <c:v>47</c:v>
                </c:pt>
                <c:pt idx="36">
                  <c:v>43</c:v>
                </c:pt>
                <c:pt idx="37">
                  <c:v>43</c:v>
                </c:pt>
                <c:pt idx="38">
                  <c:v>42</c:v>
                </c:pt>
                <c:pt idx="39">
                  <c:v>45</c:v>
                </c:pt>
                <c:pt idx="40">
                  <c:v>44</c:v>
                </c:pt>
                <c:pt idx="41">
                  <c:v>49</c:v>
                </c:pt>
                <c:pt idx="42">
                  <c:v>41</c:v>
                </c:pt>
                <c:pt idx="43">
                  <c:v>51</c:v>
                </c:pt>
                <c:pt idx="44">
                  <c:v>42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40</c:v>
                </c:pt>
                <c:pt idx="54">
                  <c:v>45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39</c:v>
                </c:pt>
                <c:pt idx="59">
                  <c:v>44</c:v>
                </c:pt>
                <c:pt idx="60">
                  <c:v>36</c:v>
                </c:pt>
                <c:pt idx="61">
                  <c:v>41</c:v>
                </c:pt>
                <c:pt idx="62">
                  <c:v>42</c:v>
                </c:pt>
                <c:pt idx="63">
                  <c:v>44</c:v>
                </c:pt>
                <c:pt idx="64">
                  <c:v>45</c:v>
                </c:pt>
                <c:pt idx="65">
                  <c:v>39</c:v>
                </c:pt>
                <c:pt idx="66">
                  <c:v>46</c:v>
                </c:pt>
                <c:pt idx="67">
                  <c:v>49</c:v>
                </c:pt>
                <c:pt idx="68">
                  <c:v>42</c:v>
                </c:pt>
                <c:pt idx="69">
                  <c:v>43</c:v>
                </c:pt>
                <c:pt idx="70">
                  <c:v>47</c:v>
                </c:pt>
                <c:pt idx="71">
                  <c:v>40</c:v>
                </c:pt>
                <c:pt idx="72">
                  <c:v>46</c:v>
                </c:pt>
                <c:pt idx="73">
                  <c:v>45</c:v>
                </c:pt>
                <c:pt idx="74">
                  <c:v>46</c:v>
                </c:pt>
                <c:pt idx="75">
                  <c:v>46</c:v>
                </c:pt>
                <c:pt idx="76">
                  <c:v>45</c:v>
                </c:pt>
                <c:pt idx="77">
                  <c:v>43</c:v>
                </c:pt>
                <c:pt idx="78">
                  <c:v>46</c:v>
                </c:pt>
                <c:pt idx="79">
                  <c:v>46</c:v>
                </c:pt>
                <c:pt idx="80">
                  <c:v>44</c:v>
                </c:pt>
                <c:pt idx="81">
                  <c:v>44</c:v>
                </c:pt>
                <c:pt idx="82">
                  <c:v>45</c:v>
                </c:pt>
                <c:pt idx="83">
                  <c:v>47</c:v>
                </c:pt>
                <c:pt idx="84">
                  <c:v>45</c:v>
                </c:pt>
                <c:pt idx="85">
                  <c:v>45</c:v>
                </c:pt>
                <c:pt idx="86">
                  <c:v>34</c:v>
                </c:pt>
                <c:pt idx="87">
                  <c:v>42</c:v>
                </c:pt>
                <c:pt idx="88">
                  <c:v>45</c:v>
                </c:pt>
                <c:pt idx="89">
                  <c:v>44</c:v>
                </c:pt>
                <c:pt idx="90">
                  <c:v>41</c:v>
                </c:pt>
                <c:pt idx="91">
                  <c:v>44</c:v>
                </c:pt>
                <c:pt idx="92">
                  <c:v>48</c:v>
                </c:pt>
                <c:pt idx="93">
                  <c:v>41</c:v>
                </c:pt>
                <c:pt idx="94">
                  <c:v>41</c:v>
                </c:pt>
                <c:pt idx="95">
                  <c:v>39</c:v>
                </c:pt>
                <c:pt idx="96">
                  <c:v>42</c:v>
                </c:pt>
                <c:pt idx="97">
                  <c:v>39</c:v>
                </c:pt>
                <c:pt idx="98">
                  <c:v>41</c:v>
                </c:pt>
                <c:pt idx="99">
                  <c:v>38</c:v>
                </c:pt>
                <c:pt idx="100">
                  <c:v>38</c:v>
                </c:pt>
                <c:pt idx="101">
                  <c:v>40</c:v>
                </c:pt>
                <c:pt idx="102">
                  <c:v>41</c:v>
                </c:pt>
                <c:pt idx="103">
                  <c:v>41</c:v>
                </c:pt>
                <c:pt idx="104">
                  <c:v>46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45</c:v>
                </c:pt>
                <c:pt idx="109">
                  <c:v>41</c:v>
                </c:pt>
              </c:numCache>
            </c:numRef>
          </c:xVal>
          <c:yVal>
            <c:numRef>
              <c:f>Sheet1!$G$1:$G$110</c:f>
              <c:numCache>
                <c:formatCode>General</c:formatCode>
                <c:ptCount val="110"/>
                <c:pt idx="0">
                  <c:v>4.4829496758592477E-2</c:v>
                </c:pt>
                <c:pt idx="1">
                  <c:v>1.9172770398194705E-4</c:v>
                </c:pt>
                <c:pt idx="2">
                  <c:v>3.3600546598161708E-3</c:v>
                </c:pt>
                <c:pt idx="3">
                  <c:v>6.4489517820933109E-2</c:v>
                </c:pt>
                <c:pt idx="4">
                  <c:v>1.9172770398194705E-4</c:v>
                </c:pt>
                <c:pt idx="5">
                  <c:v>9.3978358289241055E-7</c:v>
                </c:pt>
                <c:pt idx="6">
                  <c:v>0.39729715993174164</c:v>
                </c:pt>
                <c:pt idx="7">
                  <c:v>6.4489517820933109E-2</c:v>
                </c:pt>
                <c:pt idx="8">
                  <c:v>1.9172770398194705E-4</c:v>
                </c:pt>
                <c:pt idx="9">
                  <c:v>1.9172770398194705E-4</c:v>
                </c:pt>
                <c:pt idx="10">
                  <c:v>0.39729715993174164</c:v>
                </c:pt>
                <c:pt idx="11">
                  <c:v>9.3978358289241055E-7</c:v>
                </c:pt>
                <c:pt idx="12">
                  <c:v>0.26390616524373062</c:v>
                </c:pt>
                <c:pt idx="13">
                  <c:v>9.2647635323013175E-5</c:v>
                </c:pt>
                <c:pt idx="14">
                  <c:v>0.39729715993174164</c:v>
                </c:pt>
                <c:pt idx="15">
                  <c:v>0.26390616524373062</c:v>
                </c:pt>
                <c:pt idx="16">
                  <c:v>0.39729715993174164</c:v>
                </c:pt>
                <c:pt idx="17">
                  <c:v>0.22003253536999007</c:v>
                </c:pt>
                <c:pt idx="18">
                  <c:v>5.7974130204830722E-3</c:v>
                </c:pt>
                <c:pt idx="19">
                  <c:v>0.39729715993174164</c:v>
                </c:pt>
                <c:pt idx="20">
                  <c:v>4.4829496758592477E-2</c:v>
                </c:pt>
                <c:pt idx="21">
                  <c:v>1.9172770398194705E-4</c:v>
                </c:pt>
                <c:pt idx="22">
                  <c:v>6.4489517820933109E-2</c:v>
                </c:pt>
                <c:pt idx="23">
                  <c:v>0.26390616524373062</c:v>
                </c:pt>
                <c:pt idx="24">
                  <c:v>0.22003253536999007</c:v>
                </c:pt>
                <c:pt idx="25">
                  <c:v>3.5069283026575918E-9</c:v>
                </c:pt>
                <c:pt idx="26">
                  <c:v>4.4829496758592477E-2</c:v>
                </c:pt>
                <c:pt idx="27">
                  <c:v>6.4489517820933109E-2</c:v>
                </c:pt>
                <c:pt idx="28">
                  <c:v>3.3600546598161708E-3</c:v>
                </c:pt>
                <c:pt idx="29">
                  <c:v>0.26390616524373062</c:v>
                </c:pt>
                <c:pt idx="30">
                  <c:v>0.26390616524373062</c:v>
                </c:pt>
                <c:pt idx="31">
                  <c:v>5.7974130204830722E-3</c:v>
                </c:pt>
                <c:pt idx="32">
                  <c:v>0.39729715993174164</c:v>
                </c:pt>
                <c:pt idx="33">
                  <c:v>3.3600546598161708E-3</c:v>
                </c:pt>
                <c:pt idx="34">
                  <c:v>2.3326040181992288E-6</c:v>
                </c:pt>
                <c:pt idx="35">
                  <c:v>1.9172770398194705E-4</c:v>
                </c:pt>
                <c:pt idx="36">
                  <c:v>0.39729715993174164</c:v>
                </c:pt>
                <c:pt idx="37">
                  <c:v>0.39729715993174164</c:v>
                </c:pt>
                <c:pt idx="38">
                  <c:v>0.22003253536999007</c:v>
                </c:pt>
                <c:pt idx="39">
                  <c:v>6.4489517820933109E-2</c:v>
                </c:pt>
                <c:pt idx="40">
                  <c:v>0.26390616524373062</c:v>
                </c:pt>
                <c:pt idx="41">
                  <c:v>1.0440052569049037E-8</c:v>
                </c:pt>
                <c:pt idx="42">
                  <c:v>4.4829496758592477E-2</c:v>
                </c:pt>
                <c:pt idx="43">
                  <c:v>1.0412201686990088E-14</c:v>
                </c:pt>
                <c:pt idx="44">
                  <c:v>0.22003253536999007</c:v>
                </c:pt>
                <c:pt idx="45">
                  <c:v>0.39729715993174164</c:v>
                </c:pt>
                <c:pt idx="46">
                  <c:v>0.22003253536999007</c:v>
                </c:pt>
                <c:pt idx="47">
                  <c:v>0.22003253536999007</c:v>
                </c:pt>
                <c:pt idx="48">
                  <c:v>0.26390616524373062</c:v>
                </c:pt>
                <c:pt idx="49">
                  <c:v>0.22003253536999007</c:v>
                </c:pt>
                <c:pt idx="50">
                  <c:v>0.22003253536999007</c:v>
                </c:pt>
                <c:pt idx="51">
                  <c:v>0.39729715993174164</c:v>
                </c:pt>
                <c:pt idx="52">
                  <c:v>2.3326040181992288E-6</c:v>
                </c:pt>
                <c:pt idx="53">
                  <c:v>3.3600546598161708E-3</c:v>
                </c:pt>
                <c:pt idx="54">
                  <c:v>6.4489517820933109E-2</c:v>
                </c:pt>
                <c:pt idx="55">
                  <c:v>4.4829496758592477E-2</c:v>
                </c:pt>
                <c:pt idx="56">
                  <c:v>0.22003253536999007</c:v>
                </c:pt>
                <c:pt idx="57">
                  <c:v>3.3600546598161708E-3</c:v>
                </c:pt>
                <c:pt idx="58">
                  <c:v>9.2647635323013175E-5</c:v>
                </c:pt>
                <c:pt idx="59">
                  <c:v>0.26390616524373062</c:v>
                </c:pt>
                <c:pt idx="60">
                  <c:v>4.8142810283138699E-12</c:v>
                </c:pt>
                <c:pt idx="61">
                  <c:v>4.4829496758592477E-2</c:v>
                </c:pt>
                <c:pt idx="62">
                  <c:v>0.22003253536999007</c:v>
                </c:pt>
                <c:pt idx="63">
                  <c:v>0.26390616524373062</c:v>
                </c:pt>
                <c:pt idx="64">
                  <c:v>6.4489517820933109E-2</c:v>
                </c:pt>
                <c:pt idx="65">
                  <c:v>9.2647635323013175E-5</c:v>
                </c:pt>
                <c:pt idx="66">
                  <c:v>5.7974130204830722E-3</c:v>
                </c:pt>
                <c:pt idx="67">
                  <c:v>1.0440052569049037E-8</c:v>
                </c:pt>
                <c:pt idx="68">
                  <c:v>0.22003253536999007</c:v>
                </c:pt>
                <c:pt idx="69">
                  <c:v>0.39729715993174164</c:v>
                </c:pt>
                <c:pt idx="70">
                  <c:v>1.9172770398194705E-4</c:v>
                </c:pt>
                <c:pt idx="71">
                  <c:v>3.3600546598161708E-3</c:v>
                </c:pt>
                <c:pt idx="72">
                  <c:v>5.7974130204830722E-3</c:v>
                </c:pt>
                <c:pt idx="73">
                  <c:v>6.4489517820933109E-2</c:v>
                </c:pt>
                <c:pt idx="74">
                  <c:v>5.7974130204830722E-3</c:v>
                </c:pt>
                <c:pt idx="75">
                  <c:v>5.7974130204830722E-3</c:v>
                </c:pt>
                <c:pt idx="76">
                  <c:v>6.4489517820933109E-2</c:v>
                </c:pt>
                <c:pt idx="77">
                  <c:v>0.39729715993174164</c:v>
                </c:pt>
                <c:pt idx="78">
                  <c:v>5.7974130204830722E-3</c:v>
                </c:pt>
                <c:pt idx="79">
                  <c:v>5.7974130204830722E-3</c:v>
                </c:pt>
                <c:pt idx="80">
                  <c:v>0.26390616524373062</c:v>
                </c:pt>
                <c:pt idx="81">
                  <c:v>0.26390616524373062</c:v>
                </c:pt>
                <c:pt idx="82">
                  <c:v>6.4489517820933109E-2</c:v>
                </c:pt>
                <c:pt idx="83">
                  <c:v>1.9172770398194705E-4</c:v>
                </c:pt>
                <c:pt idx="84">
                  <c:v>6.4489517820933109E-2</c:v>
                </c:pt>
                <c:pt idx="85">
                  <c:v>6.4489517820933109E-2</c:v>
                </c:pt>
                <c:pt idx="86">
                  <c:v>4.5170728481567877E-19</c:v>
                </c:pt>
                <c:pt idx="87">
                  <c:v>0.22003253536999007</c:v>
                </c:pt>
                <c:pt idx="88">
                  <c:v>6.4489517820933109E-2</c:v>
                </c:pt>
                <c:pt idx="89">
                  <c:v>0.26390616524373062</c:v>
                </c:pt>
                <c:pt idx="90">
                  <c:v>4.4829496758592477E-2</c:v>
                </c:pt>
                <c:pt idx="91">
                  <c:v>0.26390616524373062</c:v>
                </c:pt>
                <c:pt idx="92">
                  <c:v>2.3326040181992288E-6</c:v>
                </c:pt>
                <c:pt idx="93">
                  <c:v>4.4829496758592477E-2</c:v>
                </c:pt>
                <c:pt idx="94">
                  <c:v>4.4829496758592477E-2</c:v>
                </c:pt>
                <c:pt idx="95">
                  <c:v>9.2647635323013175E-5</c:v>
                </c:pt>
                <c:pt idx="96">
                  <c:v>0.22003253536999007</c:v>
                </c:pt>
                <c:pt idx="97">
                  <c:v>9.2647635323013175E-5</c:v>
                </c:pt>
                <c:pt idx="98">
                  <c:v>4.4829496758592477E-2</c:v>
                </c:pt>
                <c:pt idx="99">
                  <c:v>9.3978358289241055E-7</c:v>
                </c:pt>
                <c:pt idx="100">
                  <c:v>9.3978358289241055E-7</c:v>
                </c:pt>
                <c:pt idx="101">
                  <c:v>3.3600546598161708E-3</c:v>
                </c:pt>
                <c:pt idx="102">
                  <c:v>4.4829496758592477E-2</c:v>
                </c:pt>
                <c:pt idx="103">
                  <c:v>4.4829496758592477E-2</c:v>
                </c:pt>
                <c:pt idx="104">
                  <c:v>5.7974130204830722E-3</c:v>
                </c:pt>
                <c:pt idx="105">
                  <c:v>4.4829496758592477E-2</c:v>
                </c:pt>
                <c:pt idx="106">
                  <c:v>4.4829496758592477E-2</c:v>
                </c:pt>
                <c:pt idx="107">
                  <c:v>0.26390616524373062</c:v>
                </c:pt>
                <c:pt idx="108">
                  <c:v>6.4489517820933109E-2</c:v>
                </c:pt>
                <c:pt idx="109">
                  <c:v>4.4829496758592477E-2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D-9844-8E98-A45D320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28479"/>
        <c:axId val="1591682543"/>
      </c:scatterChart>
      <c:valAx>
        <c:axId val="15916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682543"/>
        <c:crosses val="autoZero"/>
        <c:crossBetween val="midCat"/>
      </c:valAx>
      <c:valAx>
        <c:axId val="15916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6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/func/reduce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Sheet1!$O$2:$O$6</c:f>
              <c:strCache>
                <c:ptCount val="5"/>
                <c:pt idx="0">
                  <c:v>/func/reduce</c:v>
                </c:pt>
                <c:pt idx="1">
                  <c:v>/func/product</c:v>
                </c:pt>
                <c:pt idx="2">
                  <c:v>/func/normalize</c:v>
                </c:pt>
                <c:pt idx="3">
                  <c:v>/func/reduce</c:v>
                </c:pt>
                <c:pt idx="4">
                  <c:v>/func/product</c:v>
                </c:pt>
              </c:strCache>
            </c:strRef>
          </c:cat>
          <c:val>
            <c:numRef>
              <c:f>Sheet1!$P$2:$P$6</c:f>
              <c:numCache>
                <c:formatCode>General</c:formatCode>
                <c:ptCount val="5"/>
                <c:pt idx="0">
                  <c:v>209</c:v>
                </c:pt>
                <c:pt idx="1">
                  <c:v>318</c:v>
                </c:pt>
                <c:pt idx="2">
                  <c:v>29</c:v>
                </c:pt>
                <c:pt idx="3">
                  <c:v>391</c:v>
                </c:pt>
                <c:pt idx="4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954D-B91C-26A95F3B5A63}"/>
            </c:ext>
          </c:extLst>
        </c:ser>
        <c:ser>
          <c:idx val="1"/>
          <c:order val="1"/>
          <c:tx>
            <c:v>Miss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Sheet1!$O$2:$O$6</c:f>
              <c:strCache>
                <c:ptCount val="5"/>
                <c:pt idx="0">
                  <c:v>/func/reduce</c:v>
                </c:pt>
                <c:pt idx="1">
                  <c:v>/func/product</c:v>
                </c:pt>
                <c:pt idx="2">
                  <c:v>/func/normalize</c:v>
                </c:pt>
                <c:pt idx="3">
                  <c:v>/func/reduce</c:v>
                </c:pt>
                <c:pt idx="4">
                  <c:v>/func/product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529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954D-B91C-26A95F3B5A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9077999"/>
        <c:axId val="425629871"/>
      </c:barChart>
      <c:catAx>
        <c:axId val="47907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29871"/>
        <c:crosses val="autoZero"/>
        <c:auto val="1"/>
        <c:lblAlgn val="ctr"/>
        <c:lblOffset val="100"/>
        <c:noMultiLvlLbl val="0"/>
      </c:catAx>
      <c:valAx>
        <c:axId val="4256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0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requests</a:t>
            </a:r>
            <a:r>
              <a:rPr lang="en-US" baseline="0"/>
              <a:t> </a:t>
            </a:r>
            <a:r>
              <a:rPr lang="en-US"/>
              <a:t>in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Local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Sheet1!$O$23:$O$28</c:f>
              <c:strCache>
                <c:ptCount val="6"/>
                <c:pt idx="0">
                  <c:v>/func/normalize during attack</c:v>
                </c:pt>
                <c:pt idx="1">
                  <c:v>/func/product during attack</c:v>
                </c:pt>
                <c:pt idx="2">
                  <c:v>/func/reduce during attack</c:v>
                </c:pt>
                <c:pt idx="3">
                  <c:v>/func/normalize before attack</c:v>
                </c:pt>
                <c:pt idx="4">
                  <c:v>/func/product before attack</c:v>
                </c:pt>
                <c:pt idx="5">
                  <c:v>/func/reduce before attack</c:v>
                </c:pt>
              </c:strCache>
            </c:strRef>
          </c:cat>
          <c:val>
            <c:numRef>
              <c:f>Sheet1!$P$23:$P$28</c:f>
              <c:numCache>
                <c:formatCode>0.0</c:formatCode>
                <c:ptCount val="6"/>
                <c:pt idx="0">
                  <c:v>50.88</c:v>
                </c:pt>
                <c:pt idx="1">
                  <c:v>87.39</c:v>
                </c:pt>
                <c:pt idx="2">
                  <c:v>49.94</c:v>
                </c:pt>
                <c:pt idx="3">
                  <c:v>50.88</c:v>
                </c:pt>
                <c:pt idx="4">
                  <c:v>43.15</c:v>
                </c:pt>
                <c:pt idx="5">
                  <c:v>28.24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2-3E4F-B1DC-58E5C83AAA87}"/>
            </c:ext>
          </c:extLst>
        </c:ser>
        <c:ser>
          <c:idx val="1"/>
          <c:order val="1"/>
          <c:tx>
            <c:v>Cache hit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Sheet1!$O$23:$O$28</c:f>
              <c:strCache>
                <c:ptCount val="6"/>
                <c:pt idx="0">
                  <c:v>/func/normalize during attack</c:v>
                </c:pt>
                <c:pt idx="1">
                  <c:v>/func/product during attack</c:v>
                </c:pt>
                <c:pt idx="2">
                  <c:v>/func/reduce during attack</c:v>
                </c:pt>
                <c:pt idx="3">
                  <c:v>/func/normalize before attack</c:v>
                </c:pt>
                <c:pt idx="4">
                  <c:v>/func/product before attack</c:v>
                </c:pt>
                <c:pt idx="5">
                  <c:v>/func/reduce before attack</c:v>
                </c:pt>
              </c:strCache>
            </c:strRef>
          </c:cat>
          <c:val>
            <c:numRef>
              <c:f>Sheet1!$Q$23:$Q$28</c:f>
              <c:numCache>
                <c:formatCode>0.0</c:formatCode>
                <c:ptCount val="6"/>
                <c:pt idx="0">
                  <c:v>47.37</c:v>
                </c:pt>
                <c:pt idx="1">
                  <c:v>11.34</c:v>
                </c:pt>
                <c:pt idx="2">
                  <c:v>49.81</c:v>
                </c:pt>
                <c:pt idx="3">
                  <c:v>47.37</c:v>
                </c:pt>
                <c:pt idx="4">
                  <c:v>56.04</c:v>
                </c:pt>
                <c:pt idx="5">
                  <c:v>71.489999999999995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2-3E4F-B1DC-58E5C83AAA87}"/>
            </c:ext>
          </c:extLst>
        </c:ser>
        <c:ser>
          <c:idx val="2"/>
          <c:order val="2"/>
          <c:tx>
            <c:v>Request other nodes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Sheet1!$O$23:$O$28</c:f>
              <c:strCache>
                <c:ptCount val="6"/>
                <c:pt idx="0">
                  <c:v>/func/normalize during attack</c:v>
                </c:pt>
                <c:pt idx="1">
                  <c:v>/func/product during attack</c:v>
                </c:pt>
                <c:pt idx="2">
                  <c:v>/func/reduce during attack</c:v>
                </c:pt>
                <c:pt idx="3">
                  <c:v>/func/normalize before attack</c:v>
                </c:pt>
                <c:pt idx="4">
                  <c:v>/func/product before attack</c:v>
                </c:pt>
                <c:pt idx="5">
                  <c:v>/func/reduce before attack</c:v>
                </c:pt>
              </c:strCache>
            </c:strRef>
          </c:cat>
          <c:val>
            <c:numRef>
              <c:f>Sheet1!$R$23:$R$28</c:f>
              <c:numCache>
                <c:formatCode>0.0</c:formatCode>
                <c:ptCount val="6"/>
                <c:pt idx="0">
                  <c:v>1.75</c:v>
                </c:pt>
                <c:pt idx="1">
                  <c:v>1.27</c:v>
                </c:pt>
                <c:pt idx="2">
                  <c:v>0.26</c:v>
                </c:pt>
                <c:pt idx="3">
                  <c:v>1.75</c:v>
                </c:pt>
                <c:pt idx="4">
                  <c:v>0.81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2-3E4F-B1DC-58E5C83AAA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370960"/>
        <c:axId val="1734372784"/>
      </c:barChart>
      <c:catAx>
        <c:axId val="173437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4372784"/>
        <c:crosses val="autoZero"/>
        <c:auto val="1"/>
        <c:lblAlgn val="ctr"/>
        <c:lblOffset val="100"/>
        <c:noMultiLvlLbl val="0"/>
      </c:catAx>
      <c:valAx>
        <c:axId val="17343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4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Interests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Sheet1!$O$23:$O$25</c:f>
              <c:strCache>
                <c:ptCount val="3"/>
                <c:pt idx="0">
                  <c:v>/func/normalize during attack</c:v>
                </c:pt>
                <c:pt idx="1">
                  <c:v>/func/product during attack</c:v>
                </c:pt>
                <c:pt idx="2">
                  <c:v>/func/reduce during attack</c:v>
                </c:pt>
              </c:strCache>
            </c:strRef>
          </c:cat>
          <c:val>
            <c:numRef>
              <c:f>Sheet1!$S$23:$S$25</c:f>
              <c:numCache>
                <c:formatCode>General</c:formatCode>
                <c:ptCount val="3"/>
                <c:pt idx="0">
                  <c:v>307</c:v>
                </c:pt>
                <c:pt idx="1">
                  <c:v>4718</c:v>
                </c:pt>
                <c:pt idx="2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2-2948-A421-F73A139C60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21707535"/>
        <c:axId val="1779481887"/>
      </c:barChart>
      <c:catAx>
        <c:axId val="182170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481887"/>
        <c:crosses val="autoZero"/>
        <c:auto val="1"/>
        <c:lblAlgn val="ctr"/>
        <c:lblOffset val="100"/>
        <c:noMultiLvlLbl val="0"/>
      </c:catAx>
      <c:valAx>
        <c:axId val="17794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0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in 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Sheet1!$AL$2:$AL$122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Sheet1!$AM$2:$AM$122</c:f>
              <c:numCache>
                <c:formatCode>General</c:formatCode>
                <c:ptCount val="121"/>
                <c:pt idx="0">
                  <c:v>2.6495580673217698</c:v>
                </c:pt>
                <c:pt idx="1">
                  <c:v>2.0511662960052401</c:v>
                </c:pt>
                <c:pt idx="2">
                  <c:v>1.73465228080749</c:v>
                </c:pt>
                <c:pt idx="3">
                  <c:v>1.5618588924407899</c:v>
                </c:pt>
                <c:pt idx="4">
                  <c:v>1.6414830684661801</c:v>
                </c:pt>
                <c:pt idx="5">
                  <c:v>2.70972347259521</c:v>
                </c:pt>
                <c:pt idx="6">
                  <c:v>1.71585965156555</c:v>
                </c:pt>
                <c:pt idx="7">
                  <c:v>1.7911667823791499</c:v>
                </c:pt>
                <c:pt idx="8">
                  <c:v>1.6681711673736499</c:v>
                </c:pt>
                <c:pt idx="9">
                  <c:v>2.1450858116149898</c:v>
                </c:pt>
                <c:pt idx="10">
                  <c:v>2.0099973678588801</c:v>
                </c:pt>
                <c:pt idx="11">
                  <c:v>1.8649277687072701</c:v>
                </c:pt>
                <c:pt idx="12">
                  <c:v>1.6050004959106401</c:v>
                </c:pt>
                <c:pt idx="13">
                  <c:v>1.6613230705261199</c:v>
                </c:pt>
                <c:pt idx="14">
                  <c:v>1.5742974281311</c:v>
                </c:pt>
                <c:pt idx="15">
                  <c:v>1.55303335189819</c:v>
                </c:pt>
                <c:pt idx="16">
                  <c:v>1.52211165428161</c:v>
                </c:pt>
                <c:pt idx="17">
                  <c:v>1.5093755722045801</c:v>
                </c:pt>
                <c:pt idx="18">
                  <c:v>2.8368146419525102</c:v>
                </c:pt>
                <c:pt idx="19">
                  <c:v>1.9333021640777499</c:v>
                </c:pt>
                <c:pt idx="20">
                  <c:v>1.9206135272979701</c:v>
                </c:pt>
                <c:pt idx="21">
                  <c:v>1.55569291114807</c:v>
                </c:pt>
                <c:pt idx="22">
                  <c:v>1.8158833980560301</c:v>
                </c:pt>
                <c:pt idx="23">
                  <c:v>1.53565502166748</c:v>
                </c:pt>
                <c:pt idx="24">
                  <c:v>1.6241543292999201</c:v>
                </c:pt>
                <c:pt idx="25">
                  <c:v>2.1679079532623202</c:v>
                </c:pt>
                <c:pt idx="26">
                  <c:v>2.30642533302307</c:v>
                </c:pt>
                <c:pt idx="27">
                  <c:v>2.2089569568634002</c:v>
                </c:pt>
                <c:pt idx="28">
                  <c:v>2.26543045043945</c:v>
                </c:pt>
                <c:pt idx="29">
                  <c:v>2.0018756389617902</c:v>
                </c:pt>
                <c:pt idx="30">
                  <c:v>1.5732274055480899</c:v>
                </c:pt>
                <c:pt idx="31">
                  <c:v>1.6149916648864699</c:v>
                </c:pt>
                <c:pt idx="32">
                  <c:v>1.65586733818054</c:v>
                </c:pt>
                <c:pt idx="33">
                  <c:v>2.43735671043396</c:v>
                </c:pt>
                <c:pt idx="34">
                  <c:v>1.63763546943664</c:v>
                </c:pt>
                <c:pt idx="35">
                  <c:v>1.6132218837737999</c:v>
                </c:pt>
                <c:pt idx="36">
                  <c:v>1.4998741149902299</c:v>
                </c:pt>
                <c:pt idx="37">
                  <c:v>1.50890111923217</c:v>
                </c:pt>
                <c:pt idx="38">
                  <c:v>1.56717181205749</c:v>
                </c:pt>
                <c:pt idx="39">
                  <c:v>1.61241602897644</c:v>
                </c:pt>
                <c:pt idx="40">
                  <c:v>1.5991358757019001</c:v>
                </c:pt>
                <c:pt idx="41">
                  <c:v>1.5886638164520199</c:v>
                </c:pt>
                <c:pt idx="42">
                  <c:v>1.9807500839233301</c:v>
                </c:pt>
                <c:pt idx="43">
                  <c:v>1.5474984645843499</c:v>
                </c:pt>
                <c:pt idx="44">
                  <c:v>1.6042613983154199</c:v>
                </c:pt>
                <c:pt idx="45">
                  <c:v>1.5905351638793901</c:v>
                </c:pt>
                <c:pt idx="46">
                  <c:v>2.5674812793731601</c:v>
                </c:pt>
                <c:pt idx="47">
                  <c:v>1.8371338844299301</c:v>
                </c:pt>
                <c:pt idx="48">
                  <c:v>1.9732139110565099</c:v>
                </c:pt>
                <c:pt idx="49">
                  <c:v>1.6302788257598799</c:v>
                </c:pt>
                <c:pt idx="50">
                  <c:v>2.2270438671111998</c:v>
                </c:pt>
                <c:pt idx="51">
                  <c:v>1.6418220996856601</c:v>
                </c:pt>
                <c:pt idx="52">
                  <c:v>1.6480629444122299</c:v>
                </c:pt>
                <c:pt idx="53">
                  <c:v>2.7025437355041499</c:v>
                </c:pt>
                <c:pt idx="54">
                  <c:v>2.24780178070068</c:v>
                </c:pt>
                <c:pt idx="55">
                  <c:v>2.1137094497680602</c:v>
                </c:pt>
                <c:pt idx="56">
                  <c:v>1.61303186416625</c:v>
                </c:pt>
                <c:pt idx="57">
                  <c:v>1.91628694534301</c:v>
                </c:pt>
                <c:pt idx="58">
                  <c:v>1.55271697044372</c:v>
                </c:pt>
                <c:pt idx="59">
                  <c:v>2.2561068534850999</c:v>
                </c:pt>
                <c:pt idx="60">
                  <c:v>1.6218190193176201</c:v>
                </c:pt>
                <c:pt idx="61">
                  <c:v>3.03546118736267</c:v>
                </c:pt>
                <c:pt idx="62">
                  <c:v>2.0870900154113698</c:v>
                </c:pt>
                <c:pt idx="63">
                  <c:v>2.0111992359161301</c:v>
                </c:pt>
                <c:pt idx="64">
                  <c:v>2.1255512237548801</c:v>
                </c:pt>
                <c:pt idx="65">
                  <c:v>1.7686161994934</c:v>
                </c:pt>
                <c:pt idx="66">
                  <c:v>1.5806510448455799</c:v>
                </c:pt>
                <c:pt idx="67">
                  <c:v>1.6133852005004801</c:v>
                </c:pt>
                <c:pt idx="68">
                  <c:v>3.0501923561096098</c:v>
                </c:pt>
                <c:pt idx="69">
                  <c:v>2.57004714012146</c:v>
                </c:pt>
                <c:pt idx="70">
                  <c:v>2.5777218341827299</c:v>
                </c:pt>
                <c:pt idx="71">
                  <c:v>2.7593290805816602</c:v>
                </c:pt>
                <c:pt idx="72">
                  <c:v>2.7252924442291202</c:v>
                </c:pt>
                <c:pt idx="73">
                  <c:v>1.97853899002075</c:v>
                </c:pt>
                <c:pt idx="74">
                  <c:v>2.10145831108093</c:v>
                </c:pt>
                <c:pt idx="75">
                  <c:v>2.6929829120635902</c:v>
                </c:pt>
                <c:pt idx="76">
                  <c:v>2.0919995307922301</c:v>
                </c:pt>
                <c:pt idx="77">
                  <c:v>2.53821420669555</c:v>
                </c:pt>
                <c:pt idx="78">
                  <c:v>2.8224620819091699</c:v>
                </c:pt>
                <c:pt idx="79">
                  <c:v>2.4892327785491899</c:v>
                </c:pt>
                <c:pt idx="80">
                  <c:v>2.6545855998992902</c:v>
                </c:pt>
                <c:pt idx="81">
                  <c:v>3.2158646583557098</c:v>
                </c:pt>
                <c:pt idx="82">
                  <c:v>2.3114976882934499</c:v>
                </c:pt>
                <c:pt idx="83">
                  <c:v>2.7550816535949698</c:v>
                </c:pt>
                <c:pt idx="84">
                  <c:v>2.3347105979919398</c:v>
                </c:pt>
                <c:pt idx="85">
                  <c:v>2.5129091739654501</c:v>
                </c:pt>
                <c:pt idx="86">
                  <c:v>2.72707176208496</c:v>
                </c:pt>
                <c:pt idx="87">
                  <c:v>2.3170890808105402</c:v>
                </c:pt>
                <c:pt idx="88">
                  <c:v>2.6919732093811</c:v>
                </c:pt>
                <c:pt idx="89">
                  <c:v>2.7789921760559002</c:v>
                </c:pt>
                <c:pt idx="90">
                  <c:v>2.2063016891479399</c:v>
                </c:pt>
                <c:pt idx="91">
                  <c:v>1.9114286899566599</c:v>
                </c:pt>
                <c:pt idx="92">
                  <c:v>2.7999699115753098</c:v>
                </c:pt>
                <c:pt idx="93">
                  <c:v>2.6790149211883501</c:v>
                </c:pt>
                <c:pt idx="94">
                  <c:v>2.3216269016265798</c:v>
                </c:pt>
                <c:pt idx="95">
                  <c:v>2.8881211280822701</c:v>
                </c:pt>
                <c:pt idx="96">
                  <c:v>2.80828785896301</c:v>
                </c:pt>
                <c:pt idx="97">
                  <c:v>2.2041733264922998</c:v>
                </c:pt>
                <c:pt idx="98">
                  <c:v>2.23266553878784</c:v>
                </c:pt>
                <c:pt idx="99">
                  <c:v>2.6279385089874201</c:v>
                </c:pt>
                <c:pt idx="100">
                  <c:v>2.2404356002807599</c:v>
                </c:pt>
                <c:pt idx="101">
                  <c:v>2.3411271572113002</c:v>
                </c:pt>
                <c:pt idx="102">
                  <c:v>2.6175477504730198</c:v>
                </c:pt>
                <c:pt idx="103">
                  <c:v>2.6064145565032901</c:v>
                </c:pt>
                <c:pt idx="104">
                  <c:v>2.76023125648498</c:v>
                </c:pt>
                <c:pt idx="105">
                  <c:v>2.3985126018524099</c:v>
                </c:pt>
                <c:pt idx="106">
                  <c:v>3.0801420211791899</c:v>
                </c:pt>
                <c:pt idx="107">
                  <c:v>2.5712618827819802</c:v>
                </c:pt>
                <c:pt idx="108">
                  <c:v>2.0658717155456499</c:v>
                </c:pt>
                <c:pt idx="109">
                  <c:v>2.5600905418395898</c:v>
                </c:pt>
                <c:pt idx="110">
                  <c:v>2.4803090095520002</c:v>
                </c:pt>
                <c:pt idx="111">
                  <c:v>3.0516552925109801</c:v>
                </c:pt>
                <c:pt idx="112">
                  <c:v>2.5463187694549498</c:v>
                </c:pt>
                <c:pt idx="113">
                  <c:v>2.1312410831451398</c:v>
                </c:pt>
                <c:pt idx="114">
                  <c:v>1.85208415985107</c:v>
                </c:pt>
                <c:pt idx="115">
                  <c:v>1.8105180263519201</c:v>
                </c:pt>
                <c:pt idx="116">
                  <c:v>2.63760161399841</c:v>
                </c:pt>
                <c:pt idx="117">
                  <c:v>2.3140008449554399</c:v>
                </c:pt>
                <c:pt idx="118">
                  <c:v>2.5546300411224299</c:v>
                </c:pt>
                <c:pt idx="119">
                  <c:v>2.4177939891815101</c:v>
                </c:pt>
                <c:pt idx="120">
                  <c:v>1.91628694534301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9-DA40-9392-39D33C0ADC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Sheet1!$AL$2:$AL$122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Sheet1!$AN$2:$AN$122</c:f>
              <c:numCache>
                <c:formatCode>General</c:formatCode>
                <c:ptCount val="121"/>
                <c:pt idx="0">
                  <c:v>3.0561313629150302</c:v>
                </c:pt>
                <c:pt idx="1">
                  <c:v>2.4425089359283398</c:v>
                </c:pt>
                <c:pt idx="2">
                  <c:v>2.5919821262359601</c:v>
                </c:pt>
                <c:pt idx="3">
                  <c:v>2.1805391311645499</c:v>
                </c:pt>
                <c:pt idx="4">
                  <c:v>2.1478681564331001</c:v>
                </c:pt>
                <c:pt idx="5">
                  <c:v>2.0834536552429199</c:v>
                </c:pt>
                <c:pt idx="6">
                  <c:v>2.2117900848388601</c:v>
                </c:pt>
                <c:pt idx="7">
                  <c:v>2.21992707252502</c:v>
                </c:pt>
                <c:pt idx="8">
                  <c:v>2.3869466781616202</c:v>
                </c:pt>
                <c:pt idx="9">
                  <c:v>2.0074384212493799</c:v>
                </c:pt>
                <c:pt idx="10">
                  <c:v>2.0638635158538801</c:v>
                </c:pt>
                <c:pt idx="11">
                  <c:v>2.0896360874175999</c:v>
                </c:pt>
                <c:pt idx="12">
                  <c:v>2.09791755676269</c:v>
                </c:pt>
                <c:pt idx="13">
                  <c:v>2.0255668163299498</c:v>
                </c:pt>
                <c:pt idx="14">
                  <c:v>1.9573562145233101</c:v>
                </c:pt>
                <c:pt idx="15">
                  <c:v>2.0257313251495299</c:v>
                </c:pt>
                <c:pt idx="16">
                  <c:v>2.0836865901946999</c:v>
                </c:pt>
                <c:pt idx="17">
                  <c:v>2.0774157047271702</c:v>
                </c:pt>
                <c:pt idx="18">
                  <c:v>2.1192562580108598</c:v>
                </c:pt>
                <c:pt idx="19">
                  <c:v>2.0937368869781401</c:v>
                </c:pt>
                <c:pt idx="20">
                  <c:v>2.0448017120361301</c:v>
                </c:pt>
                <c:pt idx="21">
                  <c:v>2.0592057704925502</c:v>
                </c:pt>
                <c:pt idx="22">
                  <c:v>2.1887142658233598</c:v>
                </c:pt>
                <c:pt idx="23">
                  <c:v>2.0766367912292401</c:v>
                </c:pt>
                <c:pt idx="24">
                  <c:v>2.0662446022033598</c:v>
                </c:pt>
                <c:pt idx="25">
                  <c:v>2.2097525596618599</c:v>
                </c:pt>
                <c:pt idx="26">
                  <c:v>2.0999972820281898</c:v>
                </c:pt>
                <c:pt idx="27">
                  <c:v>2.08987164497375</c:v>
                </c:pt>
                <c:pt idx="28">
                  <c:v>2.1370136737823402</c:v>
                </c:pt>
                <c:pt idx="29">
                  <c:v>2.0627794265746999</c:v>
                </c:pt>
                <c:pt idx="30">
                  <c:v>2.0469398498535099</c:v>
                </c:pt>
                <c:pt idx="31">
                  <c:v>2.0828251838684002</c:v>
                </c:pt>
                <c:pt idx="32">
                  <c:v>2.13741135597229</c:v>
                </c:pt>
                <c:pt idx="33">
                  <c:v>2.0460534095764098</c:v>
                </c:pt>
                <c:pt idx="34">
                  <c:v>2.05608630180358</c:v>
                </c:pt>
                <c:pt idx="35">
                  <c:v>2.0464327335357599</c:v>
                </c:pt>
                <c:pt idx="36">
                  <c:v>2.0250327587127601</c:v>
                </c:pt>
                <c:pt idx="37">
                  <c:v>1.9998083114623999</c:v>
                </c:pt>
                <c:pt idx="38">
                  <c:v>2.0299012660980198</c:v>
                </c:pt>
                <c:pt idx="39">
                  <c:v>2.0016586780547998</c:v>
                </c:pt>
                <c:pt idx="40">
                  <c:v>2.08572125434875</c:v>
                </c:pt>
                <c:pt idx="41">
                  <c:v>2.1132736206054599</c:v>
                </c:pt>
                <c:pt idx="42">
                  <c:v>2.1057760715484601</c:v>
                </c:pt>
                <c:pt idx="43">
                  <c:v>2.1174693107604901</c:v>
                </c:pt>
                <c:pt idx="44">
                  <c:v>2.0128703117370601</c:v>
                </c:pt>
                <c:pt idx="45">
                  <c:v>2.0094833374023402</c:v>
                </c:pt>
                <c:pt idx="46">
                  <c:v>2.3717379570007302</c:v>
                </c:pt>
                <c:pt idx="47">
                  <c:v>2.0655019283294598</c:v>
                </c:pt>
                <c:pt idx="48">
                  <c:v>2.4837346076965301</c:v>
                </c:pt>
                <c:pt idx="49">
                  <c:v>1.97207355499267</c:v>
                </c:pt>
                <c:pt idx="50">
                  <c:v>2.0854506492614702</c:v>
                </c:pt>
                <c:pt idx="51">
                  <c:v>2.1127660274505602</c:v>
                </c:pt>
                <c:pt idx="52">
                  <c:v>2.0800027847289999</c:v>
                </c:pt>
                <c:pt idx="53">
                  <c:v>2.0715749263763401</c:v>
                </c:pt>
                <c:pt idx="54">
                  <c:v>2.07287526130676</c:v>
                </c:pt>
                <c:pt idx="55">
                  <c:v>2.0654311180114702</c:v>
                </c:pt>
                <c:pt idx="56">
                  <c:v>1.96418333053588</c:v>
                </c:pt>
                <c:pt idx="57">
                  <c:v>2.2116725444793701</c:v>
                </c:pt>
                <c:pt idx="58">
                  <c:v>2.21605372428894</c:v>
                </c:pt>
                <c:pt idx="59">
                  <c:v>2.1229293346404998</c:v>
                </c:pt>
                <c:pt idx="60">
                  <c:v>2.0822467803954998</c:v>
                </c:pt>
                <c:pt idx="61">
                  <c:v>2.5662033557891801</c:v>
                </c:pt>
                <c:pt idx="62">
                  <c:v>2.3104145526885902</c:v>
                </c:pt>
                <c:pt idx="63">
                  <c:v>2.2650225162506099</c:v>
                </c:pt>
                <c:pt idx="64">
                  <c:v>2.1786868572235099</c:v>
                </c:pt>
                <c:pt idx="65">
                  <c:v>2.1552805900573699</c:v>
                </c:pt>
                <c:pt idx="66">
                  <c:v>2.17904496192932</c:v>
                </c:pt>
                <c:pt idx="67">
                  <c:v>2.0955054759979199</c:v>
                </c:pt>
                <c:pt idx="68">
                  <c:v>2.1546435356140101</c:v>
                </c:pt>
                <c:pt idx="69">
                  <c:v>2.42481112480163</c:v>
                </c:pt>
                <c:pt idx="70">
                  <c:v>2.1941046714782702</c:v>
                </c:pt>
                <c:pt idx="71">
                  <c:v>2.5419900417327801</c:v>
                </c:pt>
                <c:pt idx="72">
                  <c:v>2.17412209510803</c:v>
                </c:pt>
                <c:pt idx="73">
                  <c:v>2.0903456211089999</c:v>
                </c:pt>
                <c:pt idx="74">
                  <c:v>2.0192883014678902</c:v>
                </c:pt>
                <c:pt idx="75">
                  <c:v>2.1184885501861501</c:v>
                </c:pt>
                <c:pt idx="76">
                  <c:v>2.1662960052490199</c:v>
                </c:pt>
                <c:pt idx="77">
                  <c:v>2.4886593818664502</c:v>
                </c:pt>
                <c:pt idx="78">
                  <c:v>2.2660822868347101</c:v>
                </c:pt>
                <c:pt idx="79">
                  <c:v>2.10903620719909</c:v>
                </c:pt>
                <c:pt idx="80">
                  <c:v>2.3235695362090998</c:v>
                </c:pt>
                <c:pt idx="81">
                  <c:v>2.2499713897704998</c:v>
                </c:pt>
                <c:pt idx="82">
                  <c:v>2.1979498863220202</c:v>
                </c:pt>
                <c:pt idx="83">
                  <c:v>2.3455395698547301</c:v>
                </c:pt>
                <c:pt idx="84">
                  <c:v>2.0656468868255602</c:v>
                </c:pt>
                <c:pt idx="85">
                  <c:v>2.16588854789733</c:v>
                </c:pt>
                <c:pt idx="86">
                  <c:v>2.1887118816375701</c:v>
                </c:pt>
                <c:pt idx="87">
                  <c:v>2.5758254528045601</c:v>
                </c:pt>
                <c:pt idx="88">
                  <c:v>2.2936449050903298</c:v>
                </c:pt>
                <c:pt idx="89">
                  <c:v>2.21659803390502</c:v>
                </c:pt>
                <c:pt idx="90">
                  <c:v>2.2044312953948899</c:v>
                </c:pt>
                <c:pt idx="91">
                  <c:v>2.1460547447204501</c:v>
                </c:pt>
                <c:pt idx="92">
                  <c:v>2.7073693275451598</c:v>
                </c:pt>
                <c:pt idx="93">
                  <c:v>2.6017541885375901</c:v>
                </c:pt>
                <c:pt idx="94">
                  <c:v>2.2872862815856898</c:v>
                </c:pt>
                <c:pt idx="95">
                  <c:v>2.43542385101318</c:v>
                </c:pt>
                <c:pt idx="96">
                  <c:v>2.1700301170349099</c:v>
                </c:pt>
                <c:pt idx="97">
                  <c:v>2.0696034431457502</c:v>
                </c:pt>
                <c:pt idx="98">
                  <c:v>2.44565606117248</c:v>
                </c:pt>
                <c:pt idx="99">
                  <c:v>2.3849384784698402</c:v>
                </c:pt>
                <c:pt idx="100">
                  <c:v>2.2600119113922101</c:v>
                </c:pt>
                <c:pt idx="101">
                  <c:v>2.2627086639404199</c:v>
                </c:pt>
                <c:pt idx="102">
                  <c:v>2.1712777614593501</c:v>
                </c:pt>
                <c:pt idx="103">
                  <c:v>2.1924486160278298</c:v>
                </c:pt>
                <c:pt idx="104">
                  <c:v>2.3013048171996999</c:v>
                </c:pt>
                <c:pt idx="105">
                  <c:v>3.1190960407257</c:v>
                </c:pt>
                <c:pt idx="106">
                  <c:v>3.1263289451599099</c:v>
                </c:pt>
                <c:pt idx="107">
                  <c:v>2.7313587665557799</c:v>
                </c:pt>
                <c:pt idx="108">
                  <c:v>2.3383700847625701</c:v>
                </c:pt>
                <c:pt idx="109">
                  <c:v>2.4030785560607901</c:v>
                </c:pt>
                <c:pt idx="110">
                  <c:v>2.7743961811065598</c:v>
                </c:pt>
                <c:pt idx="111">
                  <c:v>2.5556371212005602</c:v>
                </c:pt>
                <c:pt idx="112">
                  <c:v>2.4449617862701398</c:v>
                </c:pt>
                <c:pt idx="113">
                  <c:v>2.2732956409454301</c:v>
                </c:pt>
                <c:pt idx="114">
                  <c:v>2.3363363742828298</c:v>
                </c:pt>
                <c:pt idx="115">
                  <c:v>2.3310728073120099</c:v>
                </c:pt>
                <c:pt idx="116">
                  <c:v>2.5023307800292902</c:v>
                </c:pt>
                <c:pt idx="117">
                  <c:v>2.29066729545593</c:v>
                </c:pt>
                <c:pt idx="118">
                  <c:v>2.1642181873321502</c:v>
                </c:pt>
                <c:pt idx="119">
                  <c:v>2.1811568737029998</c:v>
                </c:pt>
                <c:pt idx="120">
                  <c:v>2.2116725444793701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9-DA40-9392-39D33C0A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6863"/>
        <c:axId val="202080623"/>
      </c:scatterChart>
      <c:valAx>
        <c:axId val="201986863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0623"/>
        <c:crosses val="autoZero"/>
        <c:crossBetween val="midCat"/>
      </c:valAx>
      <c:valAx>
        <c:axId val="2020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Using NFN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Sheet1!$AL$2:$AL$178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</c:numCache>
            </c:numRef>
          </c:xVal>
          <c:yVal>
            <c:numRef>
              <c:f>Sheet1!$AM$2:$AM$178</c:f>
              <c:numCache>
                <c:formatCode>General</c:formatCode>
                <c:ptCount val="177"/>
                <c:pt idx="0">
                  <c:v>2.6495580673217698</c:v>
                </c:pt>
                <c:pt idx="1">
                  <c:v>2.0511662960052401</c:v>
                </c:pt>
                <c:pt idx="2">
                  <c:v>1.73465228080749</c:v>
                </c:pt>
                <c:pt idx="3">
                  <c:v>1.5618588924407899</c:v>
                </c:pt>
                <c:pt idx="4">
                  <c:v>1.6414830684661801</c:v>
                </c:pt>
                <c:pt idx="5">
                  <c:v>2.70972347259521</c:v>
                </c:pt>
                <c:pt idx="6">
                  <c:v>1.71585965156555</c:v>
                </c:pt>
                <c:pt idx="7">
                  <c:v>1.7911667823791499</c:v>
                </c:pt>
                <c:pt idx="8">
                  <c:v>1.6681711673736499</c:v>
                </c:pt>
                <c:pt idx="9">
                  <c:v>2.1450858116149898</c:v>
                </c:pt>
                <c:pt idx="10">
                  <c:v>2.0099973678588801</c:v>
                </c:pt>
                <c:pt idx="11">
                  <c:v>1.8649277687072701</c:v>
                </c:pt>
                <c:pt idx="12">
                  <c:v>1.6050004959106401</c:v>
                </c:pt>
                <c:pt idx="13">
                  <c:v>1.6613230705261199</c:v>
                </c:pt>
                <c:pt idx="14">
                  <c:v>1.5742974281311</c:v>
                </c:pt>
                <c:pt idx="15">
                  <c:v>1.55303335189819</c:v>
                </c:pt>
                <c:pt idx="16">
                  <c:v>1.52211165428161</c:v>
                </c:pt>
                <c:pt idx="17">
                  <c:v>1.5093755722045801</c:v>
                </c:pt>
                <c:pt idx="18">
                  <c:v>2.8368146419525102</c:v>
                </c:pt>
                <c:pt idx="19">
                  <c:v>1.9333021640777499</c:v>
                </c:pt>
                <c:pt idx="20">
                  <c:v>1.9206135272979701</c:v>
                </c:pt>
                <c:pt idx="21">
                  <c:v>1.55569291114807</c:v>
                </c:pt>
                <c:pt idx="22">
                  <c:v>1.8158833980560301</c:v>
                </c:pt>
                <c:pt idx="23">
                  <c:v>1.53565502166748</c:v>
                </c:pt>
                <c:pt idx="24">
                  <c:v>1.6241543292999201</c:v>
                </c:pt>
                <c:pt idx="25">
                  <c:v>2.1679079532623202</c:v>
                </c:pt>
                <c:pt idx="26">
                  <c:v>2.30642533302307</c:v>
                </c:pt>
                <c:pt idx="27">
                  <c:v>2.2089569568634002</c:v>
                </c:pt>
                <c:pt idx="28">
                  <c:v>2.26543045043945</c:v>
                </c:pt>
                <c:pt idx="29">
                  <c:v>2.0018756389617902</c:v>
                </c:pt>
                <c:pt idx="30">
                  <c:v>1.5732274055480899</c:v>
                </c:pt>
                <c:pt idx="31">
                  <c:v>1.6149916648864699</c:v>
                </c:pt>
                <c:pt idx="32">
                  <c:v>1.65586733818054</c:v>
                </c:pt>
                <c:pt idx="33">
                  <c:v>2.43735671043396</c:v>
                </c:pt>
                <c:pt idx="34">
                  <c:v>1.63763546943664</c:v>
                </c:pt>
                <c:pt idx="35">
                  <c:v>1.6132218837737999</c:v>
                </c:pt>
                <c:pt idx="36">
                  <c:v>1.4998741149902299</c:v>
                </c:pt>
                <c:pt idx="37">
                  <c:v>1.50890111923217</c:v>
                </c:pt>
                <c:pt idx="38">
                  <c:v>1.56717181205749</c:v>
                </c:pt>
                <c:pt idx="39">
                  <c:v>1.61241602897644</c:v>
                </c:pt>
                <c:pt idx="40">
                  <c:v>1.5991358757019001</c:v>
                </c:pt>
                <c:pt idx="41">
                  <c:v>1.5886638164520199</c:v>
                </c:pt>
                <c:pt idx="42">
                  <c:v>1.9807500839233301</c:v>
                </c:pt>
                <c:pt idx="43">
                  <c:v>1.5474984645843499</c:v>
                </c:pt>
                <c:pt idx="44">
                  <c:v>1.6042613983154199</c:v>
                </c:pt>
                <c:pt idx="45">
                  <c:v>1.5905351638793901</c:v>
                </c:pt>
                <c:pt idx="46">
                  <c:v>2.5674812793731601</c:v>
                </c:pt>
                <c:pt idx="47">
                  <c:v>1.8371338844299301</c:v>
                </c:pt>
                <c:pt idx="48">
                  <c:v>1.9732139110565099</c:v>
                </c:pt>
                <c:pt idx="49">
                  <c:v>1.6302788257598799</c:v>
                </c:pt>
                <c:pt idx="50">
                  <c:v>2.2270438671111998</c:v>
                </c:pt>
                <c:pt idx="51">
                  <c:v>1.6418220996856601</c:v>
                </c:pt>
                <c:pt idx="52">
                  <c:v>1.6480629444122299</c:v>
                </c:pt>
                <c:pt idx="53">
                  <c:v>2.7025437355041499</c:v>
                </c:pt>
                <c:pt idx="54">
                  <c:v>2.24780178070068</c:v>
                </c:pt>
                <c:pt idx="55">
                  <c:v>2.1137094497680602</c:v>
                </c:pt>
                <c:pt idx="56">
                  <c:v>1.61303186416625</c:v>
                </c:pt>
                <c:pt idx="57">
                  <c:v>1.91628694534301</c:v>
                </c:pt>
                <c:pt idx="58">
                  <c:v>1.55271697044372</c:v>
                </c:pt>
                <c:pt idx="59">
                  <c:v>2.2561068534850999</c:v>
                </c:pt>
                <c:pt idx="60">
                  <c:v>1.6218190193176201</c:v>
                </c:pt>
                <c:pt idx="61">
                  <c:v>3.03546118736267</c:v>
                </c:pt>
                <c:pt idx="62">
                  <c:v>2.0870900154113698</c:v>
                </c:pt>
                <c:pt idx="63">
                  <c:v>2.0111992359161301</c:v>
                </c:pt>
                <c:pt idx="64">
                  <c:v>2.1255512237548801</c:v>
                </c:pt>
                <c:pt idx="65">
                  <c:v>1.7686161994934</c:v>
                </c:pt>
                <c:pt idx="66">
                  <c:v>1.5806510448455799</c:v>
                </c:pt>
                <c:pt idx="67">
                  <c:v>1.6133852005004801</c:v>
                </c:pt>
                <c:pt idx="68">
                  <c:v>3.0501923561096098</c:v>
                </c:pt>
                <c:pt idx="69">
                  <c:v>2.57004714012146</c:v>
                </c:pt>
                <c:pt idx="70">
                  <c:v>2.5777218341827299</c:v>
                </c:pt>
                <c:pt idx="71">
                  <c:v>2.7593290805816602</c:v>
                </c:pt>
                <c:pt idx="72">
                  <c:v>2.7252924442291202</c:v>
                </c:pt>
                <c:pt idx="73">
                  <c:v>1.97853899002075</c:v>
                </c:pt>
                <c:pt idx="74">
                  <c:v>2.10145831108093</c:v>
                </c:pt>
                <c:pt idx="75">
                  <c:v>2.6929829120635902</c:v>
                </c:pt>
                <c:pt idx="76">
                  <c:v>2.0919995307922301</c:v>
                </c:pt>
                <c:pt idx="77">
                  <c:v>2.53821420669555</c:v>
                </c:pt>
                <c:pt idx="78">
                  <c:v>2.8224620819091699</c:v>
                </c:pt>
                <c:pt idx="79">
                  <c:v>2.4892327785491899</c:v>
                </c:pt>
                <c:pt idx="80">
                  <c:v>2.6545855998992902</c:v>
                </c:pt>
                <c:pt idx="81">
                  <c:v>3.2158646583557098</c:v>
                </c:pt>
                <c:pt idx="82">
                  <c:v>2.3114976882934499</c:v>
                </c:pt>
                <c:pt idx="83">
                  <c:v>2.7550816535949698</c:v>
                </c:pt>
                <c:pt idx="84">
                  <c:v>2.3347105979919398</c:v>
                </c:pt>
                <c:pt idx="85">
                  <c:v>2.5129091739654501</c:v>
                </c:pt>
                <c:pt idx="86">
                  <c:v>2.72707176208496</c:v>
                </c:pt>
                <c:pt idx="87">
                  <c:v>2.3170890808105402</c:v>
                </c:pt>
                <c:pt idx="88">
                  <c:v>2.6919732093811</c:v>
                </c:pt>
                <c:pt idx="89">
                  <c:v>2.7789921760559002</c:v>
                </c:pt>
                <c:pt idx="90">
                  <c:v>2.2063016891479399</c:v>
                </c:pt>
                <c:pt idx="91">
                  <c:v>1.9114286899566599</c:v>
                </c:pt>
                <c:pt idx="92">
                  <c:v>2.7999699115753098</c:v>
                </c:pt>
                <c:pt idx="93">
                  <c:v>2.6790149211883501</c:v>
                </c:pt>
                <c:pt idx="94">
                  <c:v>2.3216269016265798</c:v>
                </c:pt>
                <c:pt idx="95">
                  <c:v>2.8881211280822701</c:v>
                </c:pt>
                <c:pt idx="96">
                  <c:v>2.80828785896301</c:v>
                </c:pt>
                <c:pt idx="97">
                  <c:v>2.2041733264922998</c:v>
                </c:pt>
                <c:pt idx="98">
                  <c:v>2.23266553878784</c:v>
                </c:pt>
                <c:pt idx="99">
                  <c:v>2.6279385089874201</c:v>
                </c:pt>
                <c:pt idx="100">
                  <c:v>2.2404356002807599</c:v>
                </c:pt>
                <c:pt idx="101">
                  <c:v>2.3411271572113002</c:v>
                </c:pt>
                <c:pt idx="102">
                  <c:v>2.6175477504730198</c:v>
                </c:pt>
                <c:pt idx="103">
                  <c:v>2.6064145565032901</c:v>
                </c:pt>
                <c:pt idx="104">
                  <c:v>2.76023125648498</c:v>
                </c:pt>
                <c:pt idx="105">
                  <c:v>2.3985126018524099</c:v>
                </c:pt>
                <c:pt idx="106">
                  <c:v>3.0801420211791899</c:v>
                </c:pt>
                <c:pt idx="107">
                  <c:v>2.5712618827819802</c:v>
                </c:pt>
                <c:pt idx="108">
                  <c:v>2.0658717155456499</c:v>
                </c:pt>
                <c:pt idx="109">
                  <c:v>2.5600905418395898</c:v>
                </c:pt>
                <c:pt idx="110">
                  <c:v>2.4803090095520002</c:v>
                </c:pt>
                <c:pt idx="111">
                  <c:v>3.0516552925109801</c:v>
                </c:pt>
                <c:pt idx="112">
                  <c:v>2.5463187694549498</c:v>
                </c:pt>
                <c:pt idx="113">
                  <c:v>2.1312410831451398</c:v>
                </c:pt>
                <c:pt idx="114">
                  <c:v>1.85208415985107</c:v>
                </c:pt>
                <c:pt idx="115">
                  <c:v>1.8105180263519201</c:v>
                </c:pt>
                <c:pt idx="116">
                  <c:v>2.63760161399841</c:v>
                </c:pt>
                <c:pt idx="117">
                  <c:v>2.3140008449554399</c:v>
                </c:pt>
                <c:pt idx="118">
                  <c:v>2.5546300411224299</c:v>
                </c:pt>
                <c:pt idx="119">
                  <c:v>2.4177939891815101</c:v>
                </c:pt>
                <c:pt idx="120">
                  <c:v>1.91628694534301</c:v>
                </c:pt>
                <c:pt idx="121">
                  <c:v>1.55271697044372</c:v>
                </c:pt>
                <c:pt idx="122">
                  <c:v>2.2561068534850999</c:v>
                </c:pt>
                <c:pt idx="123">
                  <c:v>1.6218190193176201</c:v>
                </c:pt>
                <c:pt idx="124">
                  <c:v>1.6614069938659599</c:v>
                </c:pt>
                <c:pt idx="125">
                  <c:v>1.63517045974731</c:v>
                </c:pt>
                <c:pt idx="126">
                  <c:v>1.54021644592285</c:v>
                </c:pt>
                <c:pt idx="127">
                  <c:v>2.1673727035522399</c:v>
                </c:pt>
                <c:pt idx="128">
                  <c:v>2.2242019176483101</c:v>
                </c:pt>
                <c:pt idx="129">
                  <c:v>2.0056788921356201</c:v>
                </c:pt>
                <c:pt idx="130">
                  <c:v>1.63245844841003</c:v>
                </c:pt>
                <c:pt idx="131">
                  <c:v>2.0936281681060702</c:v>
                </c:pt>
                <c:pt idx="132">
                  <c:v>1.50638222694396</c:v>
                </c:pt>
                <c:pt idx="133">
                  <c:v>1.7591094970703101</c:v>
                </c:pt>
                <c:pt idx="134">
                  <c:v>1.6512205600738501</c:v>
                </c:pt>
                <c:pt idx="135">
                  <c:v>1.6231837272644001</c:v>
                </c:pt>
                <c:pt idx="136">
                  <c:v>1.72887706756591</c:v>
                </c:pt>
                <c:pt idx="137">
                  <c:v>1.53645396232604</c:v>
                </c:pt>
                <c:pt idx="138">
                  <c:v>2.00346374511718</c:v>
                </c:pt>
                <c:pt idx="139">
                  <c:v>2.1267452239990199</c:v>
                </c:pt>
                <c:pt idx="140">
                  <c:v>2.1264133453369101</c:v>
                </c:pt>
                <c:pt idx="141">
                  <c:v>1.84194207191467</c:v>
                </c:pt>
                <c:pt idx="142">
                  <c:v>1.9013464450836099</c:v>
                </c:pt>
                <c:pt idx="143">
                  <c:v>1.6308796405792201</c:v>
                </c:pt>
                <c:pt idx="144">
                  <c:v>1.5900900363922099</c:v>
                </c:pt>
                <c:pt idx="145">
                  <c:v>1.6954693794250399</c:v>
                </c:pt>
                <c:pt idx="146">
                  <c:v>1.5690281391143699</c:v>
                </c:pt>
                <c:pt idx="147">
                  <c:v>1.58908414840698</c:v>
                </c:pt>
                <c:pt idx="148">
                  <c:v>1.58240294456481</c:v>
                </c:pt>
                <c:pt idx="149">
                  <c:v>1.6770777702331501</c:v>
                </c:pt>
                <c:pt idx="150">
                  <c:v>1.6266350746154701</c:v>
                </c:pt>
                <c:pt idx="151">
                  <c:v>1.712251663208</c:v>
                </c:pt>
                <c:pt idx="152">
                  <c:v>1.6630232334136901</c:v>
                </c:pt>
                <c:pt idx="153">
                  <c:v>1.5160899162292401</c:v>
                </c:pt>
                <c:pt idx="154">
                  <c:v>1.5004746913909901</c:v>
                </c:pt>
                <c:pt idx="155">
                  <c:v>1.64737153053283</c:v>
                </c:pt>
                <c:pt idx="156">
                  <c:v>1.56576752662658</c:v>
                </c:pt>
                <c:pt idx="157">
                  <c:v>1.56540775299072</c:v>
                </c:pt>
                <c:pt idx="158">
                  <c:v>2.1293170452117902</c:v>
                </c:pt>
                <c:pt idx="159">
                  <c:v>2.1385021209716699</c:v>
                </c:pt>
                <c:pt idx="160">
                  <c:v>1.7995216846466</c:v>
                </c:pt>
                <c:pt idx="161">
                  <c:v>1.6989066600799501</c:v>
                </c:pt>
                <c:pt idx="162">
                  <c:v>1.6142075061798</c:v>
                </c:pt>
                <c:pt idx="163">
                  <c:v>1.9017043113708401</c:v>
                </c:pt>
                <c:pt idx="164">
                  <c:v>1.61234283447265</c:v>
                </c:pt>
                <c:pt idx="165">
                  <c:v>2.62927222251892</c:v>
                </c:pt>
                <c:pt idx="166">
                  <c:v>1.5903947353362999</c:v>
                </c:pt>
                <c:pt idx="167">
                  <c:v>1.68683338165283</c:v>
                </c:pt>
                <c:pt idx="168">
                  <c:v>1.7577698230743399</c:v>
                </c:pt>
                <c:pt idx="169">
                  <c:v>1.47382235527038</c:v>
                </c:pt>
                <c:pt idx="170">
                  <c:v>2.5246610641479399</c:v>
                </c:pt>
                <c:pt idx="171">
                  <c:v>2.1765654087066602</c:v>
                </c:pt>
                <c:pt idx="172">
                  <c:v>2.10106348991394</c:v>
                </c:pt>
                <c:pt idx="173">
                  <c:v>1.52566194534301</c:v>
                </c:pt>
                <c:pt idx="174">
                  <c:v>1.9072835445403999</c:v>
                </c:pt>
                <c:pt idx="175">
                  <c:v>3.1282353401184002</c:v>
                </c:pt>
                <c:pt idx="176">
                  <c:v>2.6056375503539999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C743-836E-FD636FA9C0E3}"/>
            </c:ext>
          </c:extLst>
        </c:ser>
        <c:ser>
          <c:idx val="1"/>
          <c:order val="1"/>
          <c:tx>
            <c:v>Without NFN - Pgmpy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</c:numCache>
            </c:numRef>
          </c:xVal>
          <c:yVal>
            <c:numRef>
              <c:f>Sheet1!$AN$2:$AN$178</c:f>
              <c:numCache>
                <c:formatCode>General</c:formatCode>
                <c:ptCount val="177"/>
                <c:pt idx="0">
                  <c:v>3.0561313629150302</c:v>
                </c:pt>
                <c:pt idx="1">
                  <c:v>2.4425089359283398</c:v>
                </c:pt>
                <c:pt idx="2">
                  <c:v>2.5919821262359601</c:v>
                </c:pt>
                <c:pt idx="3">
                  <c:v>2.1805391311645499</c:v>
                </c:pt>
                <c:pt idx="4">
                  <c:v>2.1478681564331001</c:v>
                </c:pt>
                <c:pt idx="5">
                  <c:v>2.0834536552429199</c:v>
                </c:pt>
                <c:pt idx="6">
                  <c:v>2.2117900848388601</c:v>
                </c:pt>
                <c:pt idx="7">
                  <c:v>2.21992707252502</c:v>
                </c:pt>
                <c:pt idx="8">
                  <c:v>2.3869466781616202</c:v>
                </c:pt>
                <c:pt idx="9">
                  <c:v>2.0074384212493799</c:v>
                </c:pt>
                <c:pt idx="10">
                  <c:v>2.0638635158538801</c:v>
                </c:pt>
                <c:pt idx="11">
                  <c:v>2.0896360874175999</c:v>
                </c:pt>
                <c:pt idx="12">
                  <c:v>2.09791755676269</c:v>
                </c:pt>
                <c:pt idx="13">
                  <c:v>2.0255668163299498</c:v>
                </c:pt>
                <c:pt idx="14">
                  <c:v>1.9573562145233101</c:v>
                </c:pt>
                <c:pt idx="15">
                  <c:v>2.0257313251495299</c:v>
                </c:pt>
                <c:pt idx="16">
                  <c:v>2.0836865901946999</c:v>
                </c:pt>
                <c:pt idx="17">
                  <c:v>2.0774157047271702</c:v>
                </c:pt>
                <c:pt idx="18">
                  <c:v>2.1192562580108598</c:v>
                </c:pt>
                <c:pt idx="19">
                  <c:v>2.0937368869781401</c:v>
                </c:pt>
                <c:pt idx="20">
                  <c:v>2.0448017120361301</c:v>
                </c:pt>
                <c:pt idx="21">
                  <c:v>2.0592057704925502</c:v>
                </c:pt>
                <c:pt idx="22">
                  <c:v>2.1887142658233598</c:v>
                </c:pt>
                <c:pt idx="23">
                  <c:v>2.0766367912292401</c:v>
                </c:pt>
                <c:pt idx="24">
                  <c:v>2.0662446022033598</c:v>
                </c:pt>
                <c:pt idx="25">
                  <c:v>2.2097525596618599</c:v>
                </c:pt>
                <c:pt idx="26">
                  <c:v>2.0999972820281898</c:v>
                </c:pt>
                <c:pt idx="27">
                  <c:v>2.08987164497375</c:v>
                </c:pt>
                <c:pt idx="28">
                  <c:v>2.1370136737823402</c:v>
                </c:pt>
                <c:pt idx="29">
                  <c:v>2.0627794265746999</c:v>
                </c:pt>
                <c:pt idx="30">
                  <c:v>2.0469398498535099</c:v>
                </c:pt>
                <c:pt idx="31">
                  <c:v>2.0828251838684002</c:v>
                </c:pt>
                <c:pt idx="32">
                  <c:v>2.13741135597229</c:v>
                </c:pt>
                <c:pt idx="33">
                  <c:v>2.0460534095764098</c:v>
                </c:pt>
                <c:pt idx="34">
                  <c:v>2.05608630180358</c:v>
                </c:pt>
                <c:pt idx="35">
                  <c:v>2.0464327335357599</c:v>
                </c:pt>
                <c:pt idx="36">
                  <c:v>2.0250327587127601</c:v>
                </c:pt>
                <c:pt idx="37">
                  <c:v>1.9998083114623999</c:v>
                </c:pt>
                <c:pt idx="38">
                  <c:v>2.0299012660980198</c:v>
                </c:pt>
                <c:pt idx="39">
                  <c:v>2.0016586780547998</c:v>
                </c:pt>
                <c:pt idx="40">
                  <c:v>2.08572125434875</c:v>
                </c:pt>
                <c:pt idx="41">
                  <c:v>2.1132736206054599</c:v>
                </c:pt>
                <c:pt idx="42">
                  <c:v>2.1057760715484601</c:v>
                </c:pt>
                <c:pt idx="43">
                  <c:v>2.1174693107604901</c:v>
                </c:pt>
                <c:pt idx="44">
                  <c:v>2.0128703117370601</c:v>
                </c:pt>
                <c:pt idx="45">
                  <c:v>2.0094833374023402</c:v>
                </c:pt>
                <c:pt idx="46">
                  <c:v>2.3717379570007302</c:v>
                </c:pt>
                <c:pt idx="47">
                  <c:v>2.0655019283294598</c:v>
                </c:pt>
                <c:pt idx="48">
                  <c:v>2.4837346076965301</c:v>
                </c:pt>
                <c:pt idx="49">
                  <c:v>1.97207355499267</c:v>
                </c:pt>
                <c:pt idx="50">
                  <c:v>2.0854506492614702</c:v>
                </c:pt>
                <c:pt idx="51">
                  <c:v>2.1127660274505602</c:v>
                </c:pt>
                <c:pt idx="52">
                  <c:v>2.0800027847289999</c:v>
                </c:pt>
                <c:pt idx="53">
                  <c:v>2.0715749263763401</c:v>
                </c:pt>
                <c:pt idx="54">
                  <c:v>2.07287526130676</c:v>
                </c:pt>
                <c:pt idx="55">
                  <c:v>2.0654311180114702</c:v>
                </c:pt>
                <c:pt idx="56">
                  <c:v>1.96418333053588</c:v>
                </c:pt>
                <c:pt idx="57">
                  <c:v>2.2116725444793701</c:v>
                </c:pt>
                <c:pt idx="58">
                  <c:v>2.21605372428894</c:v>
                </c:pt>
                <c:pt idx="59">
                  <c:v>2.1229293346404998</c:v>
                </c:pt>
                <c:pt idx="60">
                  <c:v>2.0822467803954998</c:v>
                </c:pt>
                <c:pt idx="61">
                  <c:v>2.5662033557891801</c:v>
                </c:pt>
                <c:pt idx="62">
                  <c:v>2.3104145526885902</c:v>
                </c:pt>
                <c:pt idx="63">
                  <c:v>2.2650225162506099</c:v>
                </c:pt>
                <c:pt idx="64">
                  <c:v>2.1786868572235099</c:v>
                </c:pt>
                <c:pt idx="65">
                  <c:v>2.1552805900573699</c:v>
                </c:pt>
                <c:pt idx="66">
                  <c:v>2.17904496192932</c:v>
                </c:pt>
                <c:pt idx="67">
                  <c:v>2.0955054759979199</c:v>
                </c:pt>
                <c:pt idx="68">
                  <c:v>2.1546435356140101</c:v>
                </c:pt>
                <c:pt idx="69">
                  <c:v>2.42481112480163</c:v>
                </c:pt>
                <c:pt idx="70">
                  <c:v>2.1941046714782702</c:v>
                </c:pt>
                <c:pt idx="71">
                  <c:v>2.5419900417327801</c:v>
                </c:pt>
                <c:pt idx="72">
                  <c:v>2.17412209510803</c:v>
                </c:pt>
                <c:pt idx="73">
                  <c:v>2.0903456211089999</c:v>
                </c:pt>
                <c:pt idx="74">
                  <c:v>2.0192883014678902</c:v>
                </c:pt>
                <c:pt idx="75">
                  <c:v>2.1184885501861501</c:v>
                </c:pt>
                <c:pt idx="76">
                  <c:v>2.1662960052490199</c:v>
                </c:pt>
                <c:pt idx="77">
                  <c:v>2.4886593818664502</c:v>
                </c:pt>
                <c:pt idx="78">
                  <c:v>2.2660822868347101</c:v>
                </c:pt>
                <c:pt idx="79">
                  <c:v>2.10903620719909</c:v>
                </c:pt>
                <c:pt idx="80">
                  <c:v>2.3235695362090998</c:v>
                </c:pt>
                <c:pt idx="81">
                  <c:v>2.2499713897704998</c:v>
                </c:pt>
                <c:pt idx="82">
                  <c:v>2.1979498863220202</c:v>
                </c:pt>
                <c:pt idx="83">
                  <c:v>2.3455395698547301</c:v>
                </c:pt>
                <c:pt idx="84">
                  <c:v>2.0656468868255602</c:v>
                </c:pt>
                <c:pt idx="85">
                  <c:v>2.16588854789733</c:v>
                </c:pt>
                <c:pt idx="86">
                  <c:v>2.1887118816375701</c:v>
                </c:pt>
                <c:pt idx="87">
                  <c:v>2.5758254528045601</c:v>
                </c:pt>
                <c:pt idx="88">
                  <c:v>2.2936449050903298</c:v>
                </c:pt>
                <c:pt idx="89">
                  <c:v>2.21659803390502</c:v>
                </c:pt>
                <c:pt idx="90">
                  <c:v>2.2044312953948899</c:v>
                </c:pt>
                <c:pt idx="91">
                  <c:v>2.1460547447204501</c:v>
                </c:pt>
                <c:pt idx="92">
                  <c:v>2.7073693275451598</c:v>
                </c:pt>
                <c:pt idx="93">
                  <c:v>2.6017541885375901</c:v>
                </c:pt>
                <c:pt idx="94">
                  <c:v>2.2872862815856898</c:v>
                </c:pt>
                <c:pt idx="95">
                  <c:v>2.43542385101318</c:v>
                </c:pt>
                <c:pt idx="96">
                  <c:v>2.1700301170349099</c:v>
                </c:pt>
                <c:pt idx="97">
                  <c:v>2.0696034431457502</c:v>
                </c:pt>
                <c:pt idx="98">
                  <c:v>2.44565606117248</c:v>
                </c:pt>
                <c:pt idx="99">
                  <c:v>2.3849384784698402</c:v>
                </c:pt>
                <c:pt idx="100">
                  <c:v>2.2600119113922101</c:v>
                </c:pt>
                <c:pt idx="101">
                  <c:v>2.2627086639404199</c:v>
                </c:pt>
                <c:pt idx="102">
                  <c:v>2.1712777614593501</c:v>
                </c:pt>
                <c:pt idx="103">
                  <c:v>2.1924486160278298</c:v>
                </c:pt>
                <c:pt idx="104">
                  <c:v>2.3013048171996999</c:v>
                </c:pt>
                <c:pt idx="105">
                  <c:v>3.1190960407257</c:v>
                </c:pt>
                <c:pt idx="106">
                  <c:v>3.1263289451599099</c:v>
                </c:pt>
                <c:pt idx="107">
                  <c:v>2.7313587665557799</c:v>
                </c:pt>
                <c:pt idx="108">
                  <c:v>2.3383700847625701</c:v>
                </c:pt>
                <c:pt idx="109">
                  <c:v>2.4030785560607901</c:v>
                </c:pt>
                <c:pt idx="110">
                  <c:v>2.7743961811065598</c:v>
                </c:pt>
                <c:pt idx="111">
                  <c:v>2.5556371212005602</c:v>
                </c:pt>
                <c:pt idx="112">
                  <c:v>2.4449617862701398</c:v>
                </c:pt>
                <c:pt idx="113">
                  <c:v>2.2732956409454301</c:v>
                </c:pt>
                <c:pt idx="114">
                  <c:v>2.3363363742828298</c:v>
                </c:pt>
                <c:pt idx="115">
                  <c:v>2.3310728073120099</c:v>
                </c:pt>
                <c:pt idx="116">
                  <c:v>2.5023307800292902</c:v>
                </c:pt>
                <c:pt idx="117">
                  <c:v>2.29066729545593</c:v>
                </c:pt>
                <c:pt idx="118">
                  <c:v>2.1642181873321502</c:v>
                </c:pt>
                <c:pt idx="119">
                  <c:v>2.1811568737029998</c:v>
                </c:pt>
                <c:pt idx="120">
                  <c:v>2.2116725444793701</c:v>
                </c:pt>
                <c:pt idx="121">
                  <c:v>2.21605372428894</c:v>
                </c:pt>
                <c:pt idx="122">
                  <c:v>2.1229293346404998</c:v>
                </c:pt>
                <c:pt idx="123">
                  <c:v>2.0822467803954998</c:v>
                </c:pt>
                <c:pt idx="124">
                  <c:v>2.0666580200195299</c:v>
                </c:pt>
                <c:pt idx="125">
                  <c:v>2.1811344623565598</c:v>
                </c:pt>
                <c:pt idx="126">
                  <c:v>2.0764138698577801</c:v>
                </c:pt>
                <c:pt idx="127">
                  <c:v>2.4965870380401598</c:v>
                </c:pt>
                <c:pt idx="128">
                  <c:v>2.2986869812011701</c:v>
                </c:pt>
                <c:pt idx="129">
                  <c:v>2.3944423198699898</c:v>
                </c:pt>
                <c:pt idx="130">
                  <c:v>2.36275887489318</c:v>
                </c:pt>
                <c:pt idx="131">
                  <c:v>2.18801546096801</c:v>
                </c:pt>
                <c:pt idx="132">
                  <c:v>2.1790175437927202</c:v>
                </c:pt>
                <c:pt idx="133">
                  <c:v>2.0500352382659899</c:v>
                </c:pt>
                <c:pt idx="134">
                  <c:v>1.9434356689453101</c:v>
                </c:pt>
                <c:pt idx="135">
                  <c:v>1.9480280876159599</c:v>
                </c:pt>
                <c:pt idx="136">
                  <c:v>1.9885828495025599</c:v>
                </c:pt>
                <c:pt idx="137">
                  <c:v>1.94712042808532</c:v>
                </c:pt>
                <c:pt idx="138">
                  <c:v>2.0153837203979399</c:v>
                </c:pt>
                <c:pt idx="139">
                  <c:v>2.0544161796569802</c:v>
                </c:pt>
                <c:pt idx="140">
                  <c:v>2.0779929161071702</c:v>
                </c:pt>
                <c:pt idx="141">
                  <c:v>2.0792894363403298</c:v>
                </c:pt>
                <c:pt idx="142">
                  <c:v>2.1484725475311199</c:v>
                </c:pt>
                <c:pt idx="143">
                  <c:v>2.0604045391082701</c:v>
                </c:pt>
                <c:pt idx="144">
                  <c:v>2.0297505855560298</c:v>
                </c:pt>
                <c:pt idx="145">
                  <c:v>2.0848433971404998</c:v>
                </c:pt>
                <c:pt idx="146">
                  <c:v>2.0419893264770499</c:v>
                </c:pt>
                <c:pt idx="147">
                  <c:v>2.0854144096374498</c:v>
                </c:pt>
                <c:pt idx="148">
                  <c:v>2.02825903892517</c:v>
                </c:pt>
                <c:pt idx="149">
                  <c:v>2.1064062118530198</c:v>
                </c:pt>
                <c:pt idx="150">
                  <c:v>1.9663934707641599</c:v>
                </c:pt>
                <c:pt idx="151">
                  <c:v>2.0886988639831499</c:v>
                </c:pt>
                <c:pt idx="152">
                  <c:v>2.1073839664459202</c:v>
                </c:pt>
                <c:pt idx="153">
                  <c:v>2.1200425624847399</c:v>
                </c:pt>
                <c:pt idx="154">
                  <c:v>2.0008647441864</c:v>
                </c:pt>
                <c:pt idx="155">
                  <c:v>2.1205246448516801</c:v>
                </c:pt>
                <c:pt idx="156">
                  <c:v>2.0397591590881299</c:v>
                </c:pt>
                <c:pt idx="157">
                  <c:v>2.0309584140777499</c:v>
                </c:pt>
                <c:pt idx="158">
                  <c:v>2.0478103160858101</c:v>
                </c:pt>
                <c:pt idx="159">
                  <c:v>2.0555012226104701</c:v>
                </c:pt>
                <c:pt idx="160">
                  <c:v>1.9263377189636199</c:v>
                </c:pt>
                <c:pt idx="161">
                  <c:v>2.0683844089507999</c:v>
                </c:pt>
                <c:pt idx="162">
                  <c:v>1.91295719146728</c:v>
                </c:pt>
                <c:pt idx="163">
                  <c:v>1.9907636642455999</c:v>
                </c:pt>
                <c:pt idx="164">
                  <c:v>2.0541107654571502</c:v>
                </c:pt>
                <c:pt idx="165">
                  <c:v>2.10659575462341</c:v>
                </c:pt>
                <c:pt idx="166">
                  <c:v>2.0701849460601802</c:v>
                </c:pt>
                <c:pt idx="167">
                  <c:v>2.01278448104858</c:v>
                </c:pt>
                <c:pt idx="168">
                  <c:v>2.01960253715515</c:v>
                </c:pt>
                <c:pt idx="169">
                  <c:v>2.0542397499084402</c:v>
                </c:pt>
                <c:pt idx="170">
                  <c:v>2.0687415599822998</c:v>
                </c:pt>
                <c:pt idx="171">
                  <c:v>2.0129742622375399</c:v>
                </c:pt>
                <c:pt idx="172">
                  <c:v>2.0914313793182302</c:v>
                </c:pt>
                <c:pt idx="173">
                  <c:v>2.0459065437316801</c:v>
                </c:pt>
                <c:pt idx="174">
                  <c:v>2.01232814788818</c:v>
                </c:pt>
                <c:pt idx="175">
                  <c:v>2.1344532966613698</c:v>
                </c:pt>
                <c:pt idx="176">
                  <c:v>2.0234735012054399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C743-836E-FD636FA9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6863"/>
        <c:axId val="202080623"/>
      </c:scatterChart>
      <c:valAx>
        <c:axId val="2019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0623"/>
        <c:crosses val="autoZero"/>
        <c:crossBetween val="midCat"/>
      </c:valAx>
      <c:valAx>
        <c:axId val="2020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11</xdr:row>
      <xdr:rowOff>63500</xdr:rowOff>
    </xdr:from>
    <xdr:to>
      <xdr:col>9</xdr:col>
      <xdr:colOff>419100</xdr:colOff>
      <xdr:row>24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7932F-685B-7441-A27D-87E3828E4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304800</xdr:colOff>
      <xdr:row>1</xdr:row>
      <xdr:rowOff>171450</xdr:rowOff>
    </xdr:from>
    <xdr:to>
      <xdr:col>33</xdr:col>
      <xdr:colOff>444500</xdr:colOff>
      <xdr:row>17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CDE00-BFBE-9F45-90EF-8F8C406E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0</xdr:row>
      <xdr:rowOff>0</xdr:rowOff>
    </xdr:from>
    <xdr:to>
      <xdr:col>29</xdr:col>
      <xdr:colOff>342900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2A049-A480-AD42-AE57-76C31DBD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800100</xdr:colOff>
      <xdr:row>3</xdr:row>
      <xdr:rowOff>88900</xdr:rowOff>
    </xdr:from>
    <xdr:to>
      <xdr:col>52</xdr:col>
      <xdr:colOff>419100</xdr:colOff>
      <xdr:row>16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2CC1F-F4F8-A349-A223-D0CA865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742950</xdr:colOff>
      <xdr:row>12</xdr:row>
      <xdr:rowOff>6350</xdr:rowOff>
    </xdr:from>
    <xdr:to>
      <xdr:col>50</xdr:col>
      <xdr:colOff>361950</xdr:colOff>
      <xdr:row>25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A4786-33FE-A440-A17B-AC91ECBA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37</xdr:row>
      <xdr:rowOff>0</xdr:rowOff>
    </xdr:from>
    <xdr:to>
      <xdr:col>53</xdr:col>
      <xdr:colOff>457200</xdr:colOff>
      <xdr:row>50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450197-9874-F24E-8932-D369E928F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" connectionId="1" xr16:uid="{67644011-1C3E-F042-B3D7-80786C81BE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3BCA-4513-234C-B4BA-D7DCB44C704B}">
  <dimension ref="A1:BG178"/>
  <sheetViews>
    <sheetView tabSelected="1" topLeftCell="AA2" zoomScale="50" zoomScaleNormal="50" workbookViewId="0">
      <selection activeCell="AY21" sqref="AY21"/>
    </sheetView>
  </sheetViews>
  <sheetFormatPr baseColWidth="10" defaultRowHeight="16"/>
  <cols>
    <col min="1" max="2" width="5.1640625" bestFit="1" customWidth="1"/>
    <col min="15" max="15" width="26" bestFit="1" customWidth="1"/>
    <col min="20" max="20" width="12.1640625" bestFit="1" customWidth="1"/>
    <col min="39" max="40" width="18.83203125" bestFit="1" customWidth="1"/>
  </cols>
  <sheetData>
    <row r="1" spans="1:59">
      <c r="A1">
        <v>364</v>
      </c>
      <c r="B1">
        <v>361</v>
      </c>
      <c r="C1">
        <f>A2-A1</f>
        <v>41</v>
      </c>
      <c r="D1">
        <f>B2-B1</f>
        <v>41</v>
      </c>
      <c r="E1">
        <f>COUNTIF(C:C,C1)</f>
        <v>15</v>
      </c>
      <c r="F1">
        <f>COUNTIF(D:D,D1)</f>
        <v>14</v>
      </c>
      <c r="G1">
        <f>NORMDIST(C1,AVERAGE(C:C),1,0)</f>
        <v>4.4829496758592477E-2</v>
      </c>
      <c r="H1">
        <f>AVERAGE(C:C)</f>
        <v>43.090909090909093</v>
      </c>
      <c r="I1">
        <f>AVERAGE(D:D)</f>
        <v>42.827272727272728</v>
      </c>
      <c r="J1">
        <f>IF(C1&gt;47,2,IF(C1&lt;38,0,1))</f>
        <v>1</v>
      </c>
      <c r="K1">
        <f>IF(D1&gt;47,2,IF(D1&lt;38,0,1))</f>
        <v>1</v>
      </c>
      <c r="L1">
        <v>2.03531646728515</v>
      </c>
      <c r="M1">
        <f>L1+1</f>
        <v>3.03531646728515</v>
      </c>
      <c r="O1" t="s">
        <v>8</v>
      </c>
      <c r="P1">
        <v>29</v>
      </c>
      <c r="Q1">
        <v>27</v>
      </c>
      <c r="R1">
        <v>1</v>
      </c>
      <c r="S1">
        <v>307</v>
      </c>
      <c r="W1">
        <v>1</v>
      </c>
      <c r="X1">
        <f>3^W1*4</f>
        <v>12</v>
      </c>
      <c r="AC1" t="s">
        <v>0</v>
      </c>
      <c r="AD1">
        <v>450</v>
      </c>
      <c r="AE1">
        <f>3900-AD1-AF1</f>
        <v>3450</v>
      </c>
      <c r="AF1">
        <v>0</v>
      </c>
    </row>
    <row r="2" spans="1:59">
      <c r="A2">
        <v>405</v>
      </c>
      <c r="B2">
        <v>402</v>
      </c>
      <c r="C2">
        <f t="shared" ref="C2:C65" si="0">A3-A2</f>
        <v>47</v>
      </c>
      <c r="D2">
        <f t="shared" ref="D2:D65" si="1">B3-B2</f>
        <v>47</v>
      </c>
      <c r="E2">
        <f t="shared" ref="E2:E65" si="2">COUNTIF(C:C,C2)</f>
        <v>8</v>
      </c>
      <c r="F2">
        <f t="shared" ref="F2:F65" si="3">COUNTIF(D:D,D2)</f>
        <v>8</v>
      </c>
      <c r="G2">
        <f t="shared" ref="G2:G65" si="4">NORMDIST(C2,AVERAGE(C:C),1,0)</f>
        <v>1.9172770398194705E-4</v>
      </c>
      <c r="J2">
        <f t="shared" ref="J2:J65" si="5">IF(C2&gt;47,2,IF(C2&lt;38,0,1))</f>
        <v>1</v>
      </c>
      <c r="K2">
        <f t="shared" ref="K2:K65" si="6">IF(D2&gt;47,2,IF(D2&lt;38,0,1))</f>
        <v>1</v>
      </c>
      <c r="L2">
        <v>-0.92609691619873002</v>
      </c>
      <c r="M2">
        <f t="shared" ref="M2:M65" si="7">L2+1</f>
        <v>7.3903083801269975E-2</v>
      </c>
      <c r="O2" t="s">
        <v>6</v>
      </c>
      <c r="P2">
        <v>209</v>
      </c>
      <c r="Q2">
        <v>529</v>
      </c>
      <c r="R2">
        <v>2</v>
      </c>
      <c r="S2">
        <f>4050</f>
        <v>4050</v>
      </c>
      <c r="W2">
        <v>2</v>
      </c>
      <c r="X2">
        <f t="shared" ref="X2:X5" si="8">3^W2*4</f>
        <v>36</v>
      </c>
      <c r="AC2" t="s">
        <v>1</v>
      </c>
      <c r="AD2">
        <v>459</v>
      </c>
      <c r="AE2">
        <f t="shared" ref="AE2:AE6" si="9">3900-AD2-AF2</f>
        <v>3425</v>
      </c>
      <c r="AF2">
        <v>16</v>
      </c>
      <c r="AL2">
        <v>0</v>
      </c>
      <c r="AM2">
        <v>2.6495580673217698</v>
      </c>
      <c r="AN2">
        <v>3.0561313629150302</v>
      </c>
      <c r="AO2">
        <f>AVERAGE(AM2:AM58)</f>
        <v>1.8592129213768094</v>
      </c>
      <c r="AP2">
        <f>AVERAGE(AN2:AN58)</f>
        <v>2.1273657229908682</v>
      </c>
      <c r="BE2">
        <v>0</v>
      </c>
      <c r="BF2">
        <v>2.6495580673217698</v>
      </c>
      <c r="BG2">
        <v>3.0561313629150302</v>
      </c>
    </row>
    <row r="3" spans="1:59">
      <c r="A3">
        <v>452</v>
      </c>
      <c r="B3">
        <v>449</v>
      </c>
      <c r="C3">
        <f t="shared" si="0"/>
        <v>40</v>
      </c>
      <c r="D3">
        <f t="shared" si="1"/>
        <v>40</v>
      </c>
      <c r="E3">
        <f t="shared" si="2"/>
        <v>7</v>
      </c>
      <c r="F3">
        <f t="shared" si="3"/>
        <v>8</v>
      </c>
      <c r="G3">
        <f t="shared" si="4"/>
        <v>3.3600546598161708E-3</v>
      </c>
      <c r="J3">
        <f t="shared" si="5"/>
        <v>1</v>
      </c>
      <c r="K3">
        <f t="shared" si="6"/>
        <v>1</v>
      </c>
      <c r="L3">
        <v>-0.90882802009582497</v>
      </c>
      <c r="M3">
        <f t="shared" si="7"/>
        <v>9.1171979904175027E-2</v>
      </c>
      <c r="O3" t="s">
        <v>7</v>
      </c>
      <c r="P3">
        <v>318</v>
      </c>
      <c r="Q3">
        <v>413</v>
      </c>
      <c r="R3">
        <v>6</v>
      </c>
      <c r="S3">
        <v>4718</v>
      </c>
      <c r="W3">
        <v>3</v>
      </c>
      <c r="X3">
        <f t="shared" si="8"/>
        <v>108</v>
      </c>
      <c r="AC3" t="s">
        <v>2</v>
      </c>
      <c r="AD3">
        <v>296</v>
      </c>
      <c r="AE3">
        <f t="shared" si="9"/>
        <v>2946</v>
      </c>
      <c r="AF3">
        <v>658</v>
      </c>
      <c r="AL3">
        <v>5</v>
      </c>
      <c r="AM3">
        <v>2.0511662960052401</v>
      </c>
      <c r="AN3">
        <v>2.4425089359283398</v>
      </c>
      <c r="AO3">
        <f>AVERAGE(AM59:AM119)</f>
        <v>2.4100167790397227</v>
      </c>
      <c r="AP3">
        <f>AVERAGE(AN59:AN119)</f>
        <v>2.3216640089378942</v>
      </c>
      <c r="BE3">
        <v>5</v>
      </c>
      <c r="BF3">
        <v>2.0511662960052401</v>
      </c>
      <c r="BG3">
        <v>2.4425089359283398</v>
      </c>
    </row>
    <row r="4" spans="1:59">
      <c r="A4">
        <v>492</v>
      </c>
      <c r="B4">
        <v>489</v>
      </c>
      <c r="C4">
        <f t="shared" si="0"/>
        <v>45</v>
      </c>
      <c r="D4">
        <f t="shared" si="1"/>
        <v>45</v>
      </c>
      <c r="E4">
        <f t="shared" si="2"/>
        <v>14</v>
      </c>
      <c r="F4">
        <f t="shared" si="3"/>
        <v>11</v>
      </c>
      <c r="G4">
        <f t="shared" si="4"/>
        <v>6.4489517820933109E-2</v>
      </c>
      <c r="J4">
        <f t="shared" si="5"/>
        <v>1</v>
      </c>
      <c r="K4">
        <f t="shared" si="6"/>
        <v>1</v>
      </c>
      <c r="L4">
        <v>-0.82928013801574696</v>
      </c>
      <c r="M4">
        <f t="shared" si="7"/>
        <v>0.17071986198425304</v>
      </c>
      <c r="O4" t="s">
        <v>8</v>
      </c>
      <c r="P4">
        <v>29</v>
      </c>
      <c r="Q4">
        <v>27</v>
      </c>
      <c r="R4">
        <v>1</v>
      </c>
      <c r="S4">
        <v>307</v>
      </c>
      <c r="T4">
        <f>39</f>
        <v>39</v>
      </c>
      <c r="W4">
        <v>4</v>
      </c>
      <c r="X4">
        <f t="shared" si="8"/>
        <v>324</v>
      </c>
      <c r="AC4" t="s">
        <v>3</v>
      </c>
      <c r="AD4">
        <f>3820/4</f>
        <v>955</v>
      </c>
      <c r="AE4">
        <f t="shared" si="9"/>
        <v>2945</v>
      </c>
      <c r="AF4">
        <v>0</v>
      </c>
      <c r="AL4">
        <v>10</v>
      </c>
      <c r="AM4">
        <v>1.73465228080749</v>
      </c>
      <c r="AN4">
        <v>2.5919821262359601</v>
      </c>
      <c r="BE4">
        <v>10</v>
      </c>
      <c r="BF4">
        <v>1.73465228080749</v>
      </c>
      <c r="BG4">
        <v>2.5919821262359601</v>
      </c>
    </row>
    <row r="5" spans="1:59">
      <c r="A5">
        <v>537</v>
      </c>
      <c r="B5">
        <v>534</v>
      </c>
      <c r="C5">
        <f t="shared" si="0"/>
        <v>47</v>
      </c>
      <c r="D5">
        <f t="shared" si="1"/>
        <v>47</v>
      </c>
      <c r="E5">
        <f t="shared" si="2"/>
        <v>8</v>
      </c>
      <c r="F5">
        <f t="shared" si="3"/>
        <v>8</v>
      </c>
      <c r="G5">
        <f t="shared" si="4"/>
        <v>1.9172770398194705E-4</v>
      </c>
      <c r="J5">
        <f t="shared" si="5"/>
        <v>1</v>
      </c>
      <c r="K5">
        <f t="shared" si="6"/>
        <v>1</v>
      </c>
      <c r="L5">
        <v>-0.59407854080200195</v>
      </c>
      <c r="M5">
        <f t="shared" si="7"/>
        <v>0.40592145919799805</v>
      </c>
      <c r="O5" t="s">
        <v>6</v>
      </c>
      <c r="P5">
        <v>391</v>
      </c>
      <c r="Q5">
        <v>390</v>
      </c>
      <c r="R5">
        <v>2</v>
      </c>
      <c r="S5">
        <f>4050</f>
        <v>4050</v>
      </c>
      <c r="T5">
        <f>(3^2*4*5+3^4*4+3*4+3^3*4+3^5*4)</f>
        <v>1596</v>
      </c>
      <c r="W5">
        <v>5</v>
      </c>
      <c r="X5">
        <f t="shared" si="8"/>
        <v>972</v>
      </c>
      <c r="AC5" t="s">
        <v>4</v>
      </c>
      <c r="AD5">
        <f>4140/4</f>
        <v>1035</v>
      </c>
      <c r="AE5">
        <f t="shared" si="9"/>
        <v>2720</v>
      </c>
      <c r="AF5">
        <v>145</v>
      </c>
      <c r="AL5">
        <v>15</v>
      </c>
      <c r="AM5">
        <v>1.5618588924407899</v>
      </c>
      <c r="AN5">
        <v>2.1805391311645499</v>
      </c>
      <c r="BE5">
        <v>15</v>
      </c>
      <c r="BF5">
        <v>1.5618588924407899</v>
      </c>
      <c r="BG5">
        <v>2.1805391311645499</v>
      </c>
    </row>
    <row r="6" spans="1:59">
      <c r="A6">
        <v>584</v>
      </c>
      <c r="B6">
        <v>581</v>
      </c>
      <c r="C6">
        <f t="shared" si="0"/>
        <v>38</v>
      </c>
      <c r="D6">
        <f t="shared" si="1"/>
        <v>36</v>
      </c>
      <c r="E6">
        <f t="shared" si="2"/>
        <v>4</v>
      </c>
      <c r="F6">
        <f t="shared" si="3"/>
        <v>2</v>
      </c>
      <c r="G6">
        <f t="shared" si="4"/>
        <v>9.3978358289241055E-7</v>
      </c>
      <c r="J6">
        <f t="shared" si="5"/>
        <v>1</v>
      </c>
      <c r="K6">
        <f t="shared" si="6"/>
        <v>0</v>
      </c>
      <c r="L6">
        <v>-0.90005183219909601</v>
      </c>
      <c r="M6">
        <f t="shared" si="7"/>
        <v>9.9948167800903986E-2</v>
      </c>
      <c r="O6" t="s">
        <v>7</v>
      </c>
      <c r="P6">
        <v>686</v>
      </c>
      <c r="Q6">
        <v>89</v>
      </c>
      <c r="R6">
        <v>10</v>
      </c>
      <c r="S6">
        <v>4718</v>
      </c>
      <c r="T6">
        <f>X1^2*X2^5*X3^3*X4^2*X5</f>
        <v>1.1191867185862126E+24</v>
      </c>
      <c r="U6" t="s">
        <v>10</v>
      </c>
      <c r="V6">
        <v>39</v>
      </c>
      <c r="W6">
        <f t="shared" ref="W6" si="10">Y6-V6-X6</f>
        <v>3858</v>
      </c>
      <c r="X6">
        <v>0</v>
      </c>
      <c r="Y6">
        <f>6454-2557</f>
        <v>3897</v>
      </c>
      <c r="AC6" t="s">
        <v>5</v>
      </c>
      <c r="AD6">
        <f>2040/4</f>
        <v>510</v>
      </c>
      <c r="AE6">
        <f t="shared" si="9"/>
        <v>1910</v>
      </c>
      <c r="AF6">
        <v>1480</v>
      </c>
      <c r="AL6">
        <v>20</v>
      </c>
      <c r="AM6">
        <v>1.6414830684661801</v>
      </c>
      <c r="AN6">
        <v>2.1478681564331001</v>
      </c>
      <c r="BE6">
        <v>20</v>
      </c>
      <c r="BF6">
        <v>1.6414830684661801</v>
      </c>
      <c r="BG6">
        <v>2.1478681564331001</v>
      </c>
    </row>
    <row r="7" spans="1:59">
      <c r="A7">
        <v>622</v>
      </c>
      <c r="B7">
        <v>617</v>
      </c>
      <c r="C7">
        <f t="shared" si="0"/>
        <v>43</v>
      </c>
      <c r="D7">
        <f t="shared" si="1"/>
        <v>44</v>
      </c>
      <c r="E7">
        <f t="shared" si="2"/>
        <v>12</v>
      </c>
      <c r="F7">
        <f t="shared" si="3"/>
        <v>16</v>
      </c>
      <c r="G7">
        <f t="shared" si="4"/>
        <v>0.39729715993174164</v>
      </c>
      <c r="J7">
        <f t="shared" si="5"/>
        <v>1</v>
      </c>
      <c r="K7">
        <f t="shared" si="6"/>
        <v>1</v>
      </c>
      <c r="L7">
        <v>-0.892031669616699</v>
      </c>
      <c r="M7">
        <f t="shared" si="7"/>
        <v>0.107968330383301</v>
      </c>
      <c r="U7" t="s">
        <v>9</v>
      </c>
      <c r="V7">
        <v>4546</v>
      </c>
      <c r="W7">
        <f>Y7-V7-X7</f>
        <v>5813</v>
      </c>
      <c r="X7">
        <v>0</v>
      </c>
      <c r="Y7">
        <v>10359</v>
      </c>
      <c r="AL7">
        <v>25</v>
      </c>
      <c r="AM7">
        <v>2.70972347259521</v>
      </c>
      <c r="AN7">
        <v>2.0834536552429199</v>
      </c>
      <c r="BE7">
        <v>25</v>
      </c>
      <c r="BF7">
        <v>2.70972347259521</v>
      </c>
      <c r="BG7">
        <v>2.0834536552429199</v>
      </c>
    </row>
    <row r="8" spans="1:59">
      <c r="A8">
        <v>665</v>
      </c>
      <c r="B8">
        <v>661</v>
      </c>
      <c r="C8">
        <f t="shared" si="0"/>
        <v>45</v>
      </c>
      <c r="D8">
        <f t="shared" si="1"/>
        <v>45</v>
      </c>
      <c r="E8">
        <f t="shared" si="2"/>
        <v>14</v>
      </c>
      <c r="F8">
        <f t="shared" si="3"/>
        <v>11</v>
      </c>
      <c r="G8">
        <f t="shared" si="4"/>
        <v>6.4489517820933109E-2</v>
      </c>
      <c r="J8">
        <f t="shared" si="5"/>
        <v>1</v>
      </c>
      <c r="K8">
        <f t="shared" si="6"/>
        <v>1</v>
      </c>
      <c r="L8">
        <v>-0.80628848075866699</v>
      </c>
      <c r="M8">
        <f t="shared" si="7"/>
        <v>0.19371151924133301</v>
      </c>
      <c r="U8" t="s">
        <v>11</v>
      </c>
      <c r="V8">
        <v>2557</v>
      </c>
      <c r="W8">
        <f>Y8-V8-X8</f>
        <v>1667</v>
      </c>
      <c r="X8">
        <v>0</v>
      </c>
      <c r="Y8">
        <v>4224</v>
      </c>
      <c r="AL8">
        <v>30</v>
      </c>
      <c r="AM8">
        <v>1.71585965156555</v>
      </c>
      <c r="AN8">
        <v>2.2117900848388601</v>
      </c>
      <c r="BE8">
        <v>30</v>
      </c>
      <c r="BF8">
        <v>1.71585965156555</v>
      </c>
      <c r="BG8">
        <v>2.2117900848388601</v>
      </c>
    </row>
    <row r="9" spans="1:59">
      <c r="A9">
        <v>710</v>
      </c>
      <c r="B9">
        <v>706</v>
      </c>
      <c r="C9">
        <f t="shared" si="0"/>
        <v>47</v>
      </c>
      <c r="D9">
        <f t="shared" si="1"/>
        <v>46</v>
      </c>
      <c r="E9">
        <f t="shared" si="2"/>
        <v>8</v>
      </c>
      <c r="F9">
        <f t="shared" si="3"/>
        <v>9</v>
      </c>
      <c r="G9">
        <f t="shared" si="4"/>
        <v>1.9172770398194705E-4</v>
      </c>
      <c r="J9">
        <f t="shared" si="5"/>
        <v>1</v>
      </c>
      <c r="K9">
        <f t="shared" si="6"/>
        <v>1</v>
      </c>
      <c r="L9">
        <v>-0.86225938796997004</v>
      </c>
      <c r="M9">
        <f t="shared" si="7"/>
        <v>0.13774061203002996</v>
      </c>
      <c r="AL9">
        <v>35</v>
      </c>
      <c r="AM9">
        <v>1.7911667823791499</v>
      </c>
      <c r="AN9">
        <v>2.21992707252502</v>
      </c>
      <c r="BE9">
        <v>35</v>
      </c>
      <c r="BF9">
        <v>1.7911667823791499</v>
      </c>
      <c r="BG9">
        <v>2.21992707252502</v>
      </c>
    </row>
    <row r="10" spans="1:59">
      <c r="A10">
        <v>757</v>
      </c>
      <c r="B10">
        <v>752</v>
      </c>
      <c r="C10">
        <f t="shared" si="0"/>
        <v>47</v>
      </c>
      <c r="D10">
        <f t="shared" si="1"/>
        <v>47</v>
      </c>
      <c r="E10">
        <f t="shared" si="2"/>
        <v>8</v>
      </c>
      <c r="F10">
        <f t="shared" si="3"/>
        <v>8</v>
      </c>
      <c r="G10">
        <f t="shared" si="4"/>
        <v>1.9172770398194705E-4</v>
      </c>
      <c r="J10">
        <f t="shared" si="5"/>
        <v>1</v>
      </c>
      <c r="K10">
        <f t="shared" si="6"/>
        <v>1</v>
      </c>
      <c r="L10">
        <v>-0.86723208427429199</v>
      </c>
      <c r="M10">
        <f t="shared" si="7"/>
        <v>0.13276791572570801</v>
      </c>
      <c r="AL10">
        <v>40</v>
      </c>
      <c r="AM10">
        <v>1.6681711673736499</v>
      </c>
      <c r="AN10">
        <v>2.3869466781616202</v>
      </c>
      <c r="BE10">
        <v>40</v>
      </c>
      <c r="BF10">
        <v>1.6681711673736499</v>
      </c>
      <c r="BG10">
        <v>2.3869466781616202</v>
      </c>
    </row>
    <row r="11" spans="1:59">
      <c r="A11">
        <v>804</v>
      </c>
      <c r="B11">
        <v>799</v>
      </c>
      <c r="C11">
        <f t="shared" si="0"/>
        <v>43</v>
      </c>
      <c r="D11">
        <f t="shared" si="1"/>
        <v>43</v>
      </c>
      <c r="E11">
        <f t="shared" si="2"/>
        <v>12</v>
      </c>
      <c r="F11">
        <f t="shared" si="3"/>
        <v>13</v>
      </c>
      <c r="G11">
        <f t="shared" si="4"/>
        <v>0.39729715993174164</v>
      </c>
      <c r="J11">
        <f t="shared" si="5"/>
        <v>1</v>
      </c>
      <c r="K11">
        <f t="shared" si="6"/>
        <v>1</v>
      </c>
      <c r="L11">
        <v>-0.82189440727233798</v>
      </c>
      <c r="M11">
        <f t="shared" si="7"/>
        <v>0.17810559272766202</v>
      </c>
      <c r="AL11">
        <v>45</v>
      </c>
      <c r="AM11">
        <v>2.1450858116149898</v>
      </c>
      <c r="AN11">
        <v>2.0074384212493799</v>
      </c>
      <c r="BE11">
        <v>45</v>
      </c>
      <c r="BF11">
        <v>2.1450858116149898</v>
      </c>
      <c r="BG11">
        <v>2.0074384212493799</v>
      </c>
    </row>
    <row r="12" spans="1:59">
      <c r="A12">
        <v>847</v>
      </c>
      <c r="B12">
        <v>842</v>
      </c>
      <c r="C12">
        <f t="shared" si="0"/>
        <v>38</v>
      </c>
      <c r="D12">
        <f t="shared" si="1"/>
        <v>38</v>
      </c>
      <c r="E12">
        <f t="shared" si="2"/>
        <v>4</v>
      </c>
      <c r="F12">
        <f t="shared" si="3"/>
        <v>3</v>
      </c>
      <c r="G12">
        <f t="shared" si="4"/>
        <v>9.3978358289241055E-7</v>
      </c>
      <c r="J12">
        <f t="shared" si="5"/>
        <v>1</v>
      </c>
      <c r="K12">
        <f t="shared" si="6"/>
        <v>1</v>
      </c>
      <c r="L12">
        <v>-0.797682285308837</v>
      </c>
      <c r="M12">
        <f t="shared" si="7"/>
        <v>0.202317714691163</v>
      </c>
      <c r="AL12">
        <v>50</v>
      </c>
      <c r="AM12">
        <v>2.0099973678588801</v>
      </c>
      <c r="AN12">
        <v>2.0638635158538801</v>
      </c>
      <c r="BE12">
        <v>50</v>
      </c>
      <c r="BF12">
        <v>2.0099973678588801</v>
      </c>
      <c r="BG12">
        <v>2.0638635158538801</v>
      </c>
    </row>
    <row r="13" spans="1:59">
      <c r="A13">
        <v>885</v>
      </c>
      <c r="B13">
        <v>880</v>
      </c>
      <c r="C13">
        <f t="shared" si="0"/>
        <v>44</v>
      </c>
      <c r="D13">
        <f t="shared" si="1"/>
        <v>43</v>
      </c>
      <c r="E13">
        <f t="shared" si="2"/>
        <v>14</v>
      </c>
      <c r="F13">
        <f t="shared" si="3"/>
        <v>13</v>
      </c>
      <c r="G13">
        <f t="shared" si="4"/>
        <v>0.26390616524373062</v>
      </c>
      <c r="J13">
        <f t="shared" si="5"/>
        <v>1</v>
      </c>
      <c r="K13">
        <f t="shared" si="6"/>
        <v>1</v>
      </c>
      <c r="L13">
        <v>-0.90181994438171298</v>
      </c>
      <c r="M13">
        <f t="shared" si="7"/>
        <v>9.8180055618287021E-2</v>
      </c>
      <c r="O13">
        <f>SUM(P1:P6)</f>
        <v>1662</v>
      </c>
      <c r="P13">
        <f>O13/SUM(O13:O15)</f>
        <v>0.52611585944919281</v>
      </c>
      <c r="AL13">
        <v>55</v>
      </c>
      <c r="AM13">
        <v>1.8649277687072701</v>
      </c>
      <c r="AN13">
        <v>2.0896360874175999</v>
      </c>
      <c r="BE13">
        <v>55</v>
      </c>
      <c r="BF13">
        <v>1.8649277687072701</v>
      </c>
      <c r="BG13">
        <v>2.0896360874175999</v>
      </c>
    </row>
    <row r="14" spans="1:59">
      <c r="A14">
        <v>929</v>
      </c>
      <c r="B14">
        <v>923</v>
      </c>
      <c r="C14">
        <f t="shared" si="0"/>
        <v>39</v>
      </c>
      <c r="D14">
        <f t="shared" si="1"/>
        <v>39</v>
      </c>
      <c r="E14">
        <f t="shared" si="2"/>
        <v>5</v>
      </c>
      <c r="F14">
        <f t="shared" si="3"/>
        <v>4</v>
      </c>
      <c r="G14">
        <f t="shared" si="4"/>
        <v>9.2647635323013175E-5</v>
      </c>
      <c r="J14">
        <f t="shared" si="5"/>
        <v>1</v>
      </c>
      <c r="K14">
        <f t="shared" si="6"/>
        <v>1</v>
      </c>
      <c r="L14">
        <v>-0.918204545974731</v>
      </c>
      <c r="M14">
        <f t="shared" si="7"/>
        <v>8.1795454025268999E-2</v>
      </c>
      <c r="O14">
        <f>SUM(Q1:Q6)</f>
        <v>1475</v>
      </c>
      <c r="P14">
        <f>O14/SUM(O13:O15)</f>
        <v>0.46691991136435579</v>
      </c>
      <c r="AL14">
        <v>60</v>
      </c>
      <c r="AM14">
        <v>1.6050004959106401</v>
      </c>
      <c r="AN14">
        <v>2.09791755676269</v>
      </c>
      <c r="BE14">
        <v>60</v>
      </c>
      <c r="BF14">
        <v>1.6050004959106401</v>
      </c>
      <c r="BG14">
        <v>2.09791755676269</v>
      </c>
    </row>
    <row r="15" spans="1:59">
      <c r="A15">
        <v>968</v>
      </c>
      <c r="B15">
        <v>962</v>
      </c>
      <c r="C15">
        <f t="shared" si="0"/>
        <v>43</v>
      </c>
      <c r="D15">
        <f t="shared" si="1"/>
        <v>42</v>
      </c>
      <c r="E15">
        <f t="shared" si="2"/>
        <v>12</v>
      </c>
      <c r="F15">
        <f t="shared" si="3"/>
        <v>14</v>
      </c>
      <c r="G15">
        <f t="shared" si="4"/>
        <v>0.39729715993174164</v>
      </c>
      <c r="J15">
        <f t="shared" si="5"/>
        <v>1</v>
      </c>
      <c r="K15">
        <f t="shared" si="6"/>
        <v>1</v>
      </c>
      <c r="L15">
        <v>-0.89662981033325195</v>
      </c>
      <c r="M15">
        <f t="shared" si="7"/>
        <v>0.10337018966674805</v>
      </c>
      <c r="O15">
        <f>SUM(R1:R6)</f>
        <v>22</v>
      </c>
      <c r="P15">
        <f>O15/SUM(O13:O15)*100</f>
        <v>0.69642291864514083</v>
      </c>
      <c r="AL15">
        <v>65</v>
      </c>
      <c r="AM15">
        <v>1.6613230705261199</v>
      </c>
      <c r="AN15">
        <v>2.0255668163299498</v>
      </c>
      <c r="BE15">
        <v>65</v>
      </c>
      <c r="BF15">
        <v>1.6613230705261199</v>
      </c>
      <c r="BG15">
        <v>2.0255668163299498</v>
      </c>
    </row>
    <row r="16" spans="1:59">
      <c r="A16">
        <v>1011</v>
      </c>
      <c r="B16">
        <v>1004</v>
      </c>
      <c r="C16">
        <f t="shared" si="0"/>
        <v>44</v>
      </c>
      <c r="D16">
        <f t="shared" si="1"/>
        <v>43</v>
      </c>
      <c r="E16">
        <f t="shared" si="2"/>
        <v>14</v>
      </c>
      <c r="F16">
        <f t="shared" si="3"/>
        <v>13</v>
      </c>
      <c r="G16">
        <f t="shared" si="4"/>
        <v>0.26390616524373062</v>
      </c>
      <c r="J16">
        <f t="shared" si="5"/>
        <v>1</v>
      </c>
      <c r="K16">
        <f t="shared" si="6"/>
        <v>1</v>
      </c>
      <c r="L16">
        <v>-0.90378260612487704</v>
      </c>
      <c r="M16">
        <f t="shared" si="7"/>
        <v>9.6217393875122958E-2</v>
      </c>
      <c r="AL16">
        <v>70</v>
      </c>
      <c r="AM16">
        <v>1.5742974281311</v>
      </c>
      <c r="AN16">
        <v>1.9573562145233101</v>
      </c>
      <c r="BE16">
        <v>70</v>
      </c>
      <c r="BF16">
        <v>1.5742974281311</v>
      </c>
      <c r="BG16">
        <v>1.9573562145233101</v>
      </c>
    </row>
    <row r="17" spans="1:59">
      <c r="A17">
        <v>1055</v>
      </c>
      <c r="B17">
        <v>1047</v>
      </c>
      <c r="C17">
        <f t="shared" si="0"/>
        <v>43</v>
      </c>
      <c r="D17">
        <f t="shared" si="1"/>
        <v>43</v>
      </c>
      <c r="E17">
        <f t="shared" si="2"/>
        <v>12</v>
      </c>
      <c r="F17">
        <f t="shared" si="3"/>
        <v>13</v>
      </c>
      <c r="G17">
        <f t="shared" si="4"/>
        <v>0.39729715993174164</v>
      </c>
      <c r="J17">
        <f t="shared" si="5"/>
        <v>1</v>
      </c>
      <c r="K17">
        <f t="shared" si="6"/>
        <v>1</v>
      </c>
      <c r="L17">
        <v>-0.81349420547485296</v>
      </c>
      <c r="M17">
        <f t="shared" si="7"/>
        <v>0.18650579452514704</v>
      </c>
      <c r="AL17">
        <v>75</v>
      </c>
      <c r="AM17">
        <v>1.55303335189819</v>
      </c>
      <c r="AN17">
        <v>2.0257313251495299</v>
      </c>
      <c r="BE17">
        <v>75</v>
      </c>
      <c r="BF17">
        <v>1.55303335189819</v>
      </c>
      <c r="BG17">
        <v>2.0257313251495299</v>
      </c>
    </row>
    <row r="18" spans="1:59">
      <c r="A18">
        <v>1098</v>
      </c>
      <c r="B18">
        <v>1090</v>
      </c>
      <c r="C18">
        <f t="shared" si="0"/>
        <v>42</v>
      </c>
      <c r="D18">
        <f t="shared" si="1"/>
        <v>42</v>
      </c>
      <c r="E18">
        <f t="shared" si="2"/>
        <v>13</v>
      </c>
      <c r="F18">
        <f t="shared" si="3"/>
        <v>14</v>
      </c>
      <c r="G18">
        <f t="shared" si="4"/>
        <v>0.22003253536999007</v>
      </c>
      <c r="J18">
        <f t="shared" si="5"/>
        <v>1</v>
      </c>
      <c r="K18">
        <f t="shared" si="6"/>
        <v>1</v>
      </c>
      <c r="L18">
        <v>-0.80147671699523904</v>
      </c>
      <c r="M18">
        <f t="shared" si="7"/>
        <v>0.19852328300476096</v>
      </c>
      <c r="AL18">
        <v>80</v>
      </c>
      <c r="AM18">
        <v>1.52211165428161</v>
      </c>
      <c r="AN18">
        <v>2.0836865901946999</v>
      </c>
      <c r="BE18">
        <v>80</v>
      </c>
      <c r="BF18">
        <v>1.52211165428161</v>
      </c>
      <c r="BG18">
        <v>2.0836865901946999</v>
      </c>
    </row>
    <row r="19" spans="1:59">
      <c r="A19">
        <v>1140</v>
      </c>
      <c r="B19">
        <v>1132</v>
      </c>
      <c r="C19">
        <f t="shared" si="0"/>
        <v>46</v>
      </c>
      <c r="D19">
        <f t="shared" si="1"/>
        <v>46</v>
      </c>
      <c r="E19">
        <f t="shared" si="2"/>
        <v>9</v>
      </c>
      <c r="F19">
        <f t="shared" si="3"/>
        <v>9</v>
      </c>
      <c r="G19">
        <f t="shared" si="4"/>
        <v>5.7974130204830722E-3</v>
      </c>
      <c r="J19">
        <f t="shared" si="5"/>
        <v>1</v>
      </c>
      <c r="K19">
        <f t="shared" si="6"/>
        <v>1</v>
      </c>
      <c r="L19">
        <v>-0.808763027191162</v>
      </c>
      <c r="M19">
        <f t="shared" si="7"/>
        <v>0.191236972808838</v>
      </c>
      <c r="AL19">
        <v>85</v>
      </c>
      <c r="AM19">
        <v>1.5093755722045801</v>
      </c>
      <c r="AN19">
        <v>2.0774157047271702</v>
      </c>
      <c r="BE19">
        <v>85</v>
      </c>
      <c r="BF19">
        <v>1.5093755722045801</v>
      </c>
      <c r="BG19">
        <v>2.0774157047271702</v>
      </c>
    </row>
    <row r="20" spans="1:59">
      <c r="A20">
        <v>1186</v>
      </c>
      <c r="B20">
        <v>1178</v>
      </c>
      <c r="C20">
        <f t="shared" si="0"/>
        <v>43</v>
      </c>
      <c r="D20">
        <f t="shared" si="1"/>
        <v>43</v>
      </c>
      <c r="E20">
        <f t="shared" si="2"/>
        <v>12</v>
      </c>
      <c r="F20">
        <f t="shared" si="3"/>
        <v>13</v>
      </c>
      <c r="G20">
        <f t="shared" si="4"/>
        <v>0.39729715993174164</v>
      </c>
      <c r="J20">
        <f t="shared" si="5"/>
        <v>1</v>
      </c>
      <c r="K20">
        <f t="shared" si="6"/>
        <v>1</v>
      </c>
      <c r="L20">
        <v>-0.79078722000122004</v>
      </c>
      <c r="M20">
        <f t="shared" si="7"/>
        <v>0.20921277999877996</v>
      </c>
      <c r="AL20">
        <v>90</v>
      </c>
      <c r="AM20">
        <v>2.8368146419525102</v>
      </c>
      <c r="AN20">
        <v>2.1192562580108598</v>
      </c>
      <c r="BE20">
        <v>90</v>
      </c>
      <c r="BF20">
        <v>2.8368146419525102</v>
      </c>
      <c r="BG20">
        <v>2.1192562580108598</v>
      </c>
    </row>
    <row r="21" spans="1:59">
      <c r="A21">
        <v>1229</v>
      </c>
      <c r="B21">
        <v>1221</v>
      </c>
      <c r="C21">
        <f t="shared" si="0"/>
        <v>41</v>
      </c>
      <c r="D21">
        <f t="shared" si="1"/>
        <v>41</v>
      </c>
      <c r="E21">
        <f t="shared" si="2"/>
        <v>15</v>
      </c>
      <c r="F21">
        <f t="shared" si="3"/>
        <v>14</v>
      </c>
      <c r="G21">
        <f t="shared" si="4"/>
        <v>4.4829496758592477E-2</v>
      </c>
      <c r="J21">
        <f t="shared" si="5"/>
        <v>1</v>
      </c>
      <c r="K21">
        <f t="shared" si="6"/>
        <v>1</v>
      </c>
      <c r="L21">
        <v>-0.80094146728515603</v>
      </c>
      <c r="M21">
        <f t="shared" si="7"/>
        <v>0.19905853271484397</v>
      </c>
      <c r="AL21">
        <v>95</v>
      </c>
      <c r="AM21">
        <v>1.9333021640777499</v>
      </c>
      <c r="AN21">
        <v>2.0937368869781401</v>
      </c>
      <c r="BE21">
        <v>95</v>
      </c>
      <c r="BF21">
        <v>1.9333021640777499</v>
      </c>
      <c r="BG21">
        <v>2.0937368869781401</v>
      </c>
    </row>
    <row r="22" spans="1:59">
      <c r="A22">
        <v>1270</v>
      </c>
      <c r="B22">
        <v>1262</v>
      </c>
      <c r="C22">
        <f t="shared" si="0"/>
        <v>47</v>
      </c>
      <c r="D22">
        <f t="shared" si="1"/>
        <v>47</v>
      </c>
      <c r="E22">
        <f t="shared" si="2"/>
        <v>8</v>
      </c>
      <c r="F22">
        <f t="shared" si="3"/>
        <v>8</v>
      </c>
      <c r="G22">
        <f t="shared" si="4"/>
        <v>1.9172770398194705E-4</v>
      </c>
      <c r="J22">
        <f t="shared" si="5"/>
        <v>1</v>
      </c>
      <c r="K22">
        <f t="shared" si="6"/>
        <v>1</v>
      </c>
      <c r="L22">
        <v>-0.81130647659301702</v>
      </c>
      <c r="M22">
        <f t="shared" si="7"/>
        <v>0.18869352340698298</v>
      </c>
      <c r="AL22">
        <v>100</v>
      </c>
      <c r="AM22">
        <v>1.9206135272979701</v>
      </c>
      <c r="AN22">
        <v>2.0448017120361301</v>
      </c>
      <c r="BE22">
        <v>100</v>
      </c>
      <c r="BF22">
        <v>1.9206135272979701</v>
      </c>
      <c r="BG22">
        <v>2.0448017120361301</v>
      </c>
    </row>
    <row r="23" spans="1:59">
      <c r="A23">
        <v>1317</v>
      </c>
      <c r="B23">
        <v>1309</v>
      </c>
      <c r="C23">
        <f t="shared" si="0"/>
        <v>45</v>
      </c>
      <c r="D23">
        <f t="shared" si="1"/>
        <v>44</v>
      </c>
      <c r="E23">
        <f t="shared" si="2"/>
        <v>14</v>
      </c>
      <c r="F23">
        <f t="shared" si="3"/>
        <v>16</v>
      </c>
      <c r="G23">
        <f t="shared" si="4"/>
        <v>6.4489517820933109E-2</v>
      </c>
      <c r="J23">
        <f t="shared" si="5"/>
        <v>1</v>
      </c>
      <c r="K23">
        <f t="shared" si="6"/>
        <v>1</v>
      </c>
      <c r="L23">
        <v>-0.818029165267944</v>
      </c>
      <c r="M23">
        <f t="shared" si="7"/>
        <v>0.181970834732056</v>
      </c>
      <c r="O23" t="s">
        <v>13</v>
      </c>
      <c r="P23" s="1">
        <f>ROUND(P4/($P4+$Q4+$R4)*100,2)</f>
        <v>50.88</v>
      </c>
      <c r="Q23" s="1">
        <f>ROUND(Q4/($P4+$Q4+$R4)*100,2)</f>
        <v>47.37</v>
      </c>
      <c r="R23" s="1">
        <f>ROUND(R4/($P4+$Q4+$R4)*100,2)</f>
        <v>1.75</v>
      </c>
      <c r="S23">
        <v>307</v>
      </c>
      <c r="X23" t="s">
        <v>24</v>
      </c>
      <c r="Y23">
        <f t="shared" ref="Y23:AA25" si="11">ROUND(Y1/($P1+$Q1+$R1)*100,2)</f>
        <v>0</v>
      </c>
      <c r="Z23">
        <f t="shared" si="11"/>
        <v>0</v>
      </c>
      <c r="AA23">
        <f t="shared" si="11"/>
        <v>0</v>
      </c>
      <c r="AB23">
        <v>307</v>
      </c>
      <c r="AL23">
        <v>105</v>
      </c>
      <c r="AM23">
        <v>1.55569291114807</v>
      </c>
      <c r="AN23">
        <v>2.0592057704925502</v>
      </c>
      <c r="BE23">
        <v>105</v>
      </c>
      <c r="BF23">
        <v>1.55569291114807</v>
      </c>
      <c r="BG23">
        <v>2.0592057704925502</v>
      </c>
    </row>
    <row r="24" spans="1:59">
      <c r="A24">
        <v>1362</v>
      </c>
      <c r="B24">
        <v>1353</v>
      </c>
      <c r="C24">
        <f t="shared" si="0"/>
        <v>44</v>
      </c>
      <c r="D24">
        <f t="shared" si="1"/>
        <v>44</v>
      </c>
      <c r="E24">
        <f t="shared" si="2"/>
        <v>14</v>
      </c>
      <c r="F24">
        <f t="shared" si="3"/>
        <v>16</v>
      </c>
      <c r="G24">
        <f t="shared" si="4"/>
        <v>0.26390616524373062</v>
      </c>
      <c r="J24">
        <f t="shared" si="5"/>
        <v>1</v>
      </c>
      <c r="K24">
        <f t="shared" si="6"/>
        <v>1</v>
      </c>
      <c r="L24">
        <v>-0.78318214416503895</v>
      </c>
      <c r="M24">
        <f t="shared" si="7"/>
        <v>0.21681785583496105</v>
      </c>
      <c r="O24" t="s">
        <v>15</v>
      </c>
      <c r="P24" s="1">
        <f>ROUND(P6/($P6+$Q6+$R6)*100,2)</f>
        <v>87.39</v>
      </c>
      <c r="Q24" s="1">
        <f>ROUND(Q6/($P6+$Q6+$R6)*100,2)</f>
        <v>11.34</v>
      </c>
      <c r="R24" s="1">
        <f>ROUND(R6/($P6+$Q6+$R6)*100,2)</f>
        <v>1.27</v>
      </c>
      <c r="S24">
        <v>4718</v>
      </c>
      <c r="X24" t="s">
        <v>23</v>
      </c>
      <c r="Y24">
        <f t="shared" si="11"/>
        <v>0</v>
      </c>
      <c r="Z24">
        <f t="shared" si="11"/>
        <v>0</v>
      </c>
      <c r="AA24">
        <f t="shared" si="11"/>
        <v>0</v>
      </c>
      <c r="AB24">
        <f>4050</f>
        <v>4050</v>
      </c>
      <c r="AL24">
        <v>110</v>
      </c>
      <c r="AM24">
        <v>1.8158833980560301</v>
      </c>
      <c r="AN24">
        <v>2.1887142658233598</v>
      </c>
      <c r="BE24">
        <v>110</v>
      </c>
      <c r="BF24">
        <v>1.8158833980560301</v>
      </c>
      <c r="BG24">
        <v>2.1887142658233598</v>
      </c>
    </row>
    <row r="25" spans="1:59">
      <c r="A25">
        <v>1406</v>
      </c>
      <c r="B25">
        <v>1397</v>
      </c>
      <c r="C25">
        <f t="shared" si="0"/>
        <v>42</v>
      </c>
      <c r="D25">
        <f t="shared" si="1"/>
        <v>42</v>
      </c>
      <c r="E25">
        <f t="shared" si="2"/>
        <v>13</v>
      </c>
      <c r="F25">
        <f t="shared" si="3"/>
        <v>14</v>
      </c>
      <c r="G25">
        <f t="shared" si="4"/>
        <v>0.22003253536999007</v>
      </c>
      <c r="J25">
        <f t="shared" si="5"/>
        <v>1</v>
      </c>
      <c r="K25">
        <f t="shared" si="6"/>
        <v>1</v>
      </c>
      <c r="L25">
        <v>-0.63262748718261697</v>
      </c>
      <c r="M25">
        <f t="shared" si="7"/>
        <v>0.36737251281738303</v>
      </c>
      <c r="O25" t="s">
        <v>14</v>
      </c>
      <c r="P25" s="1">
        <f>ROUND(P5/($P5+$Q5+$R5)*100,2)</f>
        <v>49.94</v>
      </c>
      <c r="Q25" s="1">
        <f>ROUND(Q5/($P5+$Q5+$R5)*100,2)</f>
        <v>49.81</v>
      </c>
      <c r="R25" s="1">
        <f>ROUND(R5/($P5+$Q5+$R5)*100,2)</f>
        <v>0.26</v>
      </c>
      <c r="S25">
        <f>4050</f>
        <v>4050</v>
      </c>
      <c r="X25" t="s">
        <v>22</v>
      </c>
      <c r="Y25">
        <f t="shared" si="11"/>
        <v>0</v>
      </c>
      <c r="Z25">
        <f t="shared" si="11"/>
        <v>0</v>
      </c>
      <c r="AA25">
        <f t="shared" si="11"/>
        <v>0</v>
      </c>
      <c r="AB25">
        <v>4718</v>
      </c>
      <c r="AL25">
        <v>115</v>
      </c>
      <c r="AM25">
        <v>1.53565502166748</v>
      </c>
      <c r="AN25">
        <v>2.0766367912292401</v>
      </c>
      <c r="BE25">
        <v>115</v>
      </c>
      <c r="BF25">
        <v>1.53565502166748</v>
      </c>
      <c r="BG25">
        <v>2.0766367912292401</v>
      </c>
    </row>
    <row r="26" spans="1:59">
      <c r="A26">
        <v>1448</v>
      </c>
      <c r="B26">
        <v>1439</v>
      </c>
      <c r="C26">
        <f t="shared" si="0"/>
        <v>37</v>
      </c>
      <c r="D26">
        <f t="shared" si="1"/>
        <v>37</v>
      </c>
      <c r="E26">
        <f t="shared" si="2"/>
        <v>1</v>
      </c>
      <c r="F26">
        <f t="shared" si="3"/>
        <v>3</v>
      </c>
      <c r="G26">
        <f t="shared" si="4"/>
        <v>3.5069283026575918E-9</v>
      </c>
      <c r="J26">
        <f t="shared" si="5"/>
        <v>0</v>
      </c>
      <c r="K26">
        <f t="shared" si="6"/>
        <v>0</v>
      </c>
      <c r="L26">
        <v>-0.79432511329650801</v>
      </c>
      <c r="M26">
        <f t="shared" si="7"/>
        <v>0.20567488670349199</v>
      </c>
      <c r="O26" t="s">
        <v>24</v>
      </c>
      <c r="P26" s="1">
        <f>ROUND(P1/($P1+$Q1+$R1)*100,2)</f>
        <v>50.88</v>
      </c>
      <c r="Q26" s="1">
        <f>ROUND(Q1/($P1+$Q1+$R1)*100,2)</f>
        <v>47.37</v>
      </c>
      <c r="R26" s="1">
        <f>ROUND(R1/($P1+$Q1+$R1)*100,2)</f>
        <v>1.75</v>
      </c>
      <c r="S26">
        <v>307</v>
      </c>
      <c r="X26" t="s">
        <v>21</v>
      </c>
      <c r="Y26" t="e">
        <f>ROUND(Y4/(#REF!+#REF!+#REF!)*100,2)</f>
        <v>#REF!</v>
      </c>
      <c r="Z26" t="e">
        <f>ROUND(Z4/(#REF!+#REF!+#REF!)*100,2)</f>
        <v>#REF!</v>
      </c>
      <c r="AA26" t="e">
        <f>ROUND(AA4/(#REF!+#REF!+#REF!)*100,2)</f>
        <v>#REF!</v>
      </c>
      <c r="AB26">
        <f>6454-2557</f>
        <v>3897</v>
      </c>
      <c r="AL26">
        <v>120</v>
      </c>
      <c r="AM26">
        <v>1.6241543292999201</v>
      </c>
      <c r="AN26">
        <v>2.0662446022033598</v>
      </c>
      <c r="BE26">
        <v>120</v>
      </c>
      <c r="BF26">
        <v>1.6241543292999201</v>
      </c>
      <c r="BG26">
        <v>2.0662446022033598</v>
      </c>
    </row>
    <row r="27" spans="1:59">
      <c r="A27">
        <v>1485</v>
      </c>
      <c r="B27">
        <v>1476</v>
      </c>
      <c r="C27">
        <f t="shared" si="0"/>
        <v>41</v>
      </c>
      <c r="D27">
        <f t="shared" si="1"/>
        <v>41</v>
      </c>
      <c r="E27">
        <f t="shared" si="2"/>
        <v>15</v>
      </c>
      <c r="F27">
        <f t="shared" si="3"/>
        <v>14</v>
      </c>
      <c r="G27">
        <f t="shared" si="4"/>
        <v>4.4829496758592477E-2</v>
      </c>
      <c r="J27">
        <f t="shared" si="5"/>
        <v>1</v>
      </c>
      <c r="K27">
        <f t="shared" si="6"/>
        <v>1</v>
      </c>
      <c r="L27">
        <v>-0.80463814735412598</v>
      </c>
      <c r="M27">
        <f t="shared" si="7"/>
        <v>0.19536185264587402</v>
      </c>
      <c r="O27" t="s">
        <v>22</v>
      </c>
      <c r="P27" s="1">
        <f>ROUND(P3/($P3+$Q3+$R3)*100,2)</f>
        <v>43.15</v>
      </c>
      <c r="Q27" s="1">
        <f>ROUND(Q3/($P3+$Q3+$R3)*100,2)</f>
        <v>56.04</v>
      </c>
      <c r="R27" s="1">
        <f>ROUND(R3/($P3+$Q3+$R3)*100,2)</f>
        <v>0.81</v>
      </c>
      <c r="S27">
        <v>4718</v>
      </c>
      <c r="X27" t="s">
        <v>20</v>
      </c>
      <c r="Y27" t="e">
        <f>ROUND(Y5/(#REF!+#REF!+#REF!)*100,2)</f>
        <v>#REF!</v>
      </c>
      <c r="Z27" t="e">
        <f>ROUND(Z5/(#REF!+#REF!+#REF!)*100,2)</f>
        <v>#REF!</v>
      </c>
      <c r="AA27" t="e">
        <f>ROUND(AA5/(#REF!+#REF!+#REF!)*100,2)</f>
        <v>#REF!</v>
      </c>
      <c r="AB27">
        <v>10359</v>
      </c>
      <c r="AL27">
        <v>125</v>
      </c>
      <c r="AM27">
        <v>2.1679079532623202</v>
      </c>
      <c r="AN27">
        <v>2.2097525596618599</v>
      </c>
      <c r="BE27">
        <v>125</v>
      </c>
      <c r="BF27">
        <v>2.1679079532623202</v>
      </c>
      <c r="BG27">
        <v>2.2097525596618599</v>
      </c>
    </row>
    <row r="28" spans="1:59">
      <c r="A28">
        <v>1526</v>
      </c>
      <c r="B28">
        <v>1517</v>
      </c>
      <c r="C28">
        <f t="shared" si="0"/>
        <v>45</v>
      </c>
      <c r="D28">
        <f t="shared" si="1"/>
        <v>45</v>
      </c>
      <c r="E28">
        <f t="shared" si="2"/>
        <v>14</v>
      </c>
      <c r="F28">
        <f t="shared" si="3"/>
        <v>11</v>
      </c>
      <c r="G28">
        <f t="shared" si="4"/>
        <v>6.4489517820933109E-2</v>
      </c>
      <c r="J28">
        <f t="shared" si="5"/>
        <v>1</v>
      </c>
      <c r="K28">
        <f t="shared" si="6"/>
        <v>1</v>
      </c>
      <c r="L28">
        <v>-0.77329754829406705</v>
      </c>
      <c r="M28">
        <f t="shared" si="7"/>
        <v>0.22670245170593295</v>
      </c>
      <c r="O28" t="s">
        <v>23</v>
      </c>
      <c r="P28" s="1">
        <f>ROUND(P2/($P2+$Q2+$R2)*100,2)</f>
        <v>28.24</v>
      </c>
      <c r="Q28" s="1">
        <f>ROUND(Q2/($P2+$Q2+$R2)*100,2)</f>
        <v>71.489999999999995</v>
      </c>
      <c r="R28" s="1">
        <f>ROUND(R2/($P2+$Q2+$R2)*100,2)</f>
        <v>0.27</v>
      </c>
      <c r="S28">
        <f>4050</f>
        <v>4050</v>
      </c>
      <c r="X28" t="s">
        <v>19</v>
      </c>
      <c r="Y28" t="e">
        <f>ROUND(Y6/(#REF!+#REF!+#REF!)*100,2)</f>
        <v>#REF!</v>
      </c>
      <c r="Z28" t="e">
        <f>ROUND(Z6/(#REF!+#REF!+#REF!)*100,2)</f>
        <v>#REF!</v>
      </c>
      <c r="AA28" t="e">
        <f>ROUND(AA6/(#REF!+#REF!+#REF!)*100,2)</f>
        <v>#REF!</v>
      </c>
      <c r="AB28">
        <v>4224</v>
      </c>
      <c r="AL28">
        <v>130</v>
      </c>
      <c r="AM28">
        <v>2.30642533302307</v>
      </c>
      <c r="AN28">
        <v>2.0999972820281898</v>
      </c>
      <c r="BE28">
        <v>130</v>
      </c>
      <c r="BF28">
        <v>2.30642533302307</v>
      </c>
      <c r="BG28">
        <v>2.0999972820281898</v>
      </c>
    </row>
    <row r="29" spans="1:59">
      <c r="A29">
        <v>1571</v>
      </c>
      <c r="B29">
        <v>1562</v>
      </c>
      <c r="C29">
        <f t="shared" si="0"/>
        <v>40</v>
      </c>
      <c r="D29">
        <f t="shared" si="1"/>
        <v>40</v>
      </c>
      <c r="E29">
        <f t="shared" si="2"/>
        <v>7</v>
      </c>
      <c r="F29">
        <f t="shared" si="3"/>
        <v>8</v>
      </c>
      <c r="G29">
        <f t="shared" si="4"/>
        <v>3.3600546598161708E-3</v>
      </c>
      <c r="J29">
        <f t="shared" si="5"/>
        <v>1</v>
      </c>
      <c r="K29">
        <f t="shared" si="6"/>
        <v>1</v>
      </c>
      <c r="L29">
        <v>-0.86340451240539495</v>
      </c>
      <c r="M29">
        <f t="shared" si="7"/>
        <v>0.13659548759460505</v>
      </c>
      <c r="X29" t="s">
        <v>13</v>
      </c>
      <c r="Y29">
        <f t="shared" ref="Y29:AA31" si="12">ROUND(Y7/($P4+$Q4+$R4)*100,2)</f>
        <v>18173.68</v>
      </c>
      <c r="Z29">
        <f t="shared" si="12"/>
        <v>0</v>
      </c>
      <c r="AA29">
        <f t="shared" si="12"/>
        <v>0</v>
      </c>
      <c r="AB29">
        <v>307</v>
      </c>
      <c r="AL29">
        <v>135</v>
      </c>
      <c r="AM29">
        <v>2.2089569568634002</v>
      </c>
      <c r="AN29">
        <v>2.08987164497375</v>
      </c>
      <c r="BE29">
        <v>135</v>
      </c>
      <c r="BF29">
        <v>2.2089569568634002</v>
      </c>
      <c r="BG29">
        <v>2.08987164497375</v>
      </c>
    </row>
    <row r="30" spans="1:59">
      <c r="A30">
        <v>1611</v>
      </c>
      <c r="B30">
        <v>1602</v>
      </c>
      <c r="C30">
        <f t="shared" si="0"/>
        <v>44</v>
      </c>
      <c r="D30">
        <f t="shared" si="1"/>
        <v>44</v>
      </c>
      <c r="E30">
        <f t="shared" si="2"/>
        <v>14</v>
      </c>
      <c r="F30">
        <f t="shared" si="3"/>
        <v>16</v>
      </c>
      <c r="G30">
        <f t="shared" si="4"/>
        <v>0.26390616524373062</v>
      </c>
      <c r="J30">
        <f t="shared" si="5"/>
        <v>1</v>
      </c>
      <c r="K30">
        <f t="shared" si="6"/>
        <v>1</v>
      </c>
      <c r="L30">
        <v>-0.81307005882263095</v>
      </c>
      <c r="M30">
        <f t="shared" si="7"/>
        <v>0.18692994117736905</v>
      </c>
      <c r="X30" t="s">
        <v>14</v>
      </c>
      <c r="Y30">
        <f t="shared" si="12"/>
        <v>539.46</v>
      </c>
      <c r="Z30">
        <f t="shared" si="12"/>
        <v>0</v>
      </c>
      <c r="AA30">
        <f t="shared" si="12"/>
        <v>0</v>
      </c>
      <c r="AB30">
        <f>4050</f>
        <v>4050</v>
      </c>
      <c r="AL30">
        <v>140</v>
      </c>
      <c r="AM30">
        <v>2.26543045043945</v>
      </c>
      <c r="AN30">
        <v>2.1370136737823402</v>
      </c>
      <c r="BE30">
        <v>140</v>
      </c>
      <c r="BF30">
        <v>2.26543045043945</v>
      </c>
      <c r="BG30">
        <v>2.1370136737823402</v>
      </c>
    </row>
    <row r="31" spans="1:59">
      <c r="A31">
        <v>1655</v>
      </c>
      <c r="B31">
        <v>1646</v>
      </c>
      <c r="C31">
        <f t="shared" si="0"/>
        <v>44</v>
      </c>
      <c r="D31">
        <f t="shared" si="1"/>
        <v>44</v>
      </c>
      <c r="E31">
        <f t="shared" si="2"/>
        <v>14</v>
      </c>
      <c r="F31">
        <f t="shared" si="3"/>
        <v>16</v>
      </c>
      <c r="G31">
        <f t="shared" si="4"/>
        <v>0.26390616524373062</v>
      </c>
      <c r="J31">
        <f t="shared" si="5"/>
        <v>1</v>
      </c>
      <c r="K31">
        <f t="shared" si="6"/>
        <v>1</v>
      </c>
      <c r="L31">
        <v>-0.78012275695800704</v>
      </c>
      <c r="M31">
        <f t="shared" si="7"/>
        <v>0.21987724304199296</v>
      </c>
      <c r="X31" t="s">
        <v>15</v>
      </c>
      <c r="Y31">
        <f t="shared" si="12"/>
        <v>0</v>
      </c>
      <c r="Z31">
        <f t="shared" si="12"/>
        <v>0</v>
      </c>
      <c r="AA31">
        <f t="shared" si="12"/>
        <v>0</v>
      </c>
      <c r="AB31">
        <v>4718</v>
      </c>
      <c r="AL31">
        <v>145</v>
      </c>
      <c r="AM31">
        <v>2.0018756389617902</v>
      </c>
      <c r="AN31">
        <v>2.0627794265746999</v>
      </c>
      <c r="BE31">
        <v>145</v>
      </c>
      <c r="BF31">
        <v>2.0018756389617902</v>
      </c>
      <c r="BG31">
        <v>2.0627794265746999</v>
      </c>
    </row>
    <row r="32" spans="1:59">
      <c r="A32">
        <v>1699</v>
      </c>
      <c r="B32">
        <v>1690</v>
      </c>
      <c r="C32">
        <f t="shared" si="0"/>
        <v>46</v>
      </c>
      <c r="D32">
        <f t="shared" si="1"/>
        <v>46</v>
      </c>
      <c r="E32">
        <f t="shared" si="2"/>
        <v>9</v>
      </c>
      <c r="F32">
        <f t="shared" si="3"/>
        <v>9</v>
      </c>
      <c r="G32">
        <f t="shared" si="4"/>
        <v>5.7974130204830722E-3</v>
      </c>
      <c r="J32">
        <f t="shared" si="5"/>
        <v>1</v>
      </c>
      <c r="K32">
        <f t="shared" si="6"/>
        <v>1</v>
      </c>
      <c r="L32">
        <v>-0.87032389640808105</v>
      </c>
      <c r="M32">
        <f t="shared" si="7"/>
        <v>0.12967610359191895</v>
      </c>
      <c r="X32" t="s">
        <v>16</v>
      </c>
      <c r="Y32" t="e">
        <f t="shared" ref="Y32:AA34" si="13">ROUND(Y10/($P10+$Q10+$R10)*100,2)</f>
        <v>#DIV/0!</v>
      </c>
      <c r="Z32" t="e">
        <f t="shared" si="13"/>
        <v>#DIV/0!</v>
      </c>
      <c r="AA32" t="e">
        <f t="shared" si="13"/>
        <v>#DIV/0!</v>
      </c>
      <c r="AB32">
        <f>6454-2557</f>
        <v>3897</v>
      </c>
      <c r="AL32">
        <v>150</v>
      </c>
      <c r="AM32">
        <v>1.5732274055480899</v>
      </c>
      <c r="AN32">
        <v>2.0469398498535099</v>
      </c>
      <c r="BE32">
        <v>150</v>
      </c>
      <c r="BF32">
        <v>1.5732274055480899</v>
      </c>
      <c r="BG32">
        <v>2.0469398498535099</v>
      </c>
    </row>
    <row r="33" spans="1:59">
      <c r="A33">
        <v>1745</v>
      </c>
      <c r="B33">
        <v>1736</v>
      </c>
      <c r="C33">
        <f t="shared" si="0"/>
        <v>43</v>
      </c>
      <c r="D33">
        <f t="shared" si="1"/>
        <v>43</v>
      </c>
      <c r="E33">
        <f t="shared" si="2"/>
        <v>12</v>
      </c>
      <c r="F33">
        <f t="shared" si="3"/>
        <v>13</v>
      </c>
      <c r="G33">
        <f t="shared" si="4"/>
        <v>0.39729715993174164</v>
      </c>
      <c r="J33">
        <f t="shared" si="5"/>
        <v>1</v>
      </c>
      <c r="K33">
        <f t="shared" si="6"/>
        <v>1</v>
      </c>
      <c r="L33">
        <v>-0.87148332595825195</v>
      </c>
      <c r="M33">
        <f t="shared" si="7"/>
        <v>0.12851667404174805</v>
      </c>
      <c r="X33" t="s">
        <v>17</v>
      </c>
      <c r="Y33" t="e">
        <f t="shared" si="13"/>
        <v>#DIV/0!</v>
      </c>
      <c r="Z33" t="e">
        <f t="shared" si="13"/>
        <v>#DIV/0!</v>
      </c>
      <c r="AA33" t="e">
        <f t="shared" si="13"/>
        <v>#DIV/0!</v>
      </c>
      <c r="AB33">
        <v>10359</v>
      </c>
      <c r="AL33">
        <v>155</v>
      </c>
      <c r="AM33">
        <v>1.6149916648864699</v>
      </c>
      <c r="AN33">
        <v>2.0828251838684002</v>
      </c>
      <c r="BE33">
        <v>155</v>
      </c>
      <c r="BF33">
        <v>1.6149916648864699</v>
      </c>
      <c r="BG33">
        <v>2.0828251838684002</v>
      </c>
    </row>
    <row r="34" spans="1:59">
      <c r="A34">
        <v>1788</v>
      </c>
      <c r="B34">
        <v>1779</v>
      </c>
      <c r="C34">
        <f t="shared" si="0"/>
        <v>40</v>
      </c>
      <c r="D34">
        <f t="shared" si="1"/>
        <v>38</v>
      </c>
      <c r="E34">
        <f t="shared" si="2"/>
        <v>7</v>
      </c>
      <c r="F34">
        <f t="shared" si="3"/>
        <v>3</v>
      </c>
      <c r="G34">
        <f t="shared" si="4"/>
        <v>3.3600546598161708E-3</v>
      </c>
      <c r="J34">
        <f t="shared" si="5"/>
        <v>1</v>
      </c>
      <c r="K34">
        <f t="shared" si="6"/>
        <v>1</v>
      </c>
      <c r="L34">
        <v>-0.58539223670959395</v>
      </c>
      <c r="M34">
        <f t="shared" si="7"/>
        <v>0.41460776329040605</v>
      </c>
      <c r="X34" t="s">
        <v>18</v>
      </c>
      <c r="Y34" t="e">
        <f t="shared" si="13"/>
        <v>#DIV/0!</v>
      </c>
      <c r="Z34" t="e">
        <f t="shared" si="13"/>
        <v>#DIV/0!</v>
      </c>
      <c r="AA34" t="e">
        <f t="shared" si="13"/>
        <v>#DIV/0!</v>
      </c>
      <c r="AB34">
        <v>4224</v>
      </c>
      <c r="AL34">
        <v>160</v>
      </c>
      <c r="AM34">
        <v>1.65586733818054</v>
      </c>
      <c r="AN34">
        <v>2.13741135597229</v>
      </c>
      <c r="BE34">
        <v>160</v>
      </c>
      <c r="BF34">
        <v>1.65586733818054</v>
      </c>
      <c r="BG34">
        <v>2.13741135597229</v>
      </c>
    </row>
    <row r="35" spans="1:59">
      <c r="A35">
        <v>1828</v>
      </c>
      <c r="B35">
        <v>1817</v>
      </c>
      <c r="C35">
        <f t="shared" si="0"/>
        <v>48</v>
      </c>
      <c r="D35">
        <f t="shared" si="1"/>
        <v>48</v>
      </c>
      <c r="E35">
        <f t="shared" si="2"/>
        <v>3</v>
      </c>
      <c r="F35">
        <f t="shared" si="3"/>
        <v>2</v>
      </c>
      <c r="G35">
        <f t="shared" si="4"/>
        <v>2.3326040181992288E-6</v>
      </c>
      <c r="J35">
        <f t="shared" si="5"/>
        <v>2</v>
      </c>
      <c r="K35">
        <f t="shared" si="6"/>
        <v>2</v>
      </c>
      <c r="L35">
        <v>-0.90007877349853505</v>
      </c>
      <c r="M35">
        <f t="shared" si="7"/>
        <v>9.9921226501464955E-2</v>
      </c>
      <c r="AL35">
        <v>165</v>
      </c>
      <c r="AM35">
        <v>2.43735671043396</v>
      </c>
      <c r="AN35">
        <v>2.0460534095764098</v>
      </c>
      <c r="BE35">
        <v>165</v>
      </c>
      <c r="BF35">
        <v>2.43735671043396</v>
      </c>
      <c r="BG35">
        <v>2.0460534095764098</v>
      </c>
    </row>
    <row r="36" spans="1:59">
      <c r="A36">
        <v>1876</v>
      </c>
      <c r="B36">
        <v>1865</v>
      </c>
      <c r="C36">
        <f t="shared" si="0"/>
        <v>47</v>
      </c>
      <c r="D36">
        <f t="shared" si="1"/>
        <v>46</v>
      </c>
      <c r="E36">
        <f t="shared" si="2"/>
        <v>8</v>
      </c>
      <c r="F36">
        <f t="shared" si="3"/>
        <v>9</v>
      </c>
      <c r="G36">
        <f t="shared" si="4"/>
        <v>1.9172770398194705E-4</v>
      </c>
      <c r="J36">
        <f t="shared" si="5"/>
        <v>1</v>
      </c>
      <c r="K36">
        <f t="shared" si="6"/>
        <v>1</v>
      </c>
      <c r="L36">
        <v>-0.81850814819335904</v>
      </c>
      <c r="M36">
        <f t="shared" si="7"/>
        <v>0.18149185180664096</v>
      </c>
      <c r="AL36">
        <v>170</v>
      </c>
      <c r="AM36">
        <v>1.63763546943664</v>
      </c>
      <c r="AN36">
        <v>2.05608630180358</v>
      </c>
      <c r="BE36">
        <v>170</v>
      </c>
      <c r="BF36">
        <v>1.63763546943664</v>
      </c>
      <c r="BG36">
        <v>2.05608630180358</v>
      </c>
    </row>
    <row r="37" spans="1:59">
      <c r="A37">
        <v>1923</v>
      </c>
      <c r="B37">
        <v>1911</v>
      </c>
      <c r="C37">
        <f t="shared" si="0"/>
        <v>43</v>
      </c>
      <c r="D37">
        <f t="shared" si="1"/>
        <v>43</v>
      </c>
      <c r="E37">
        <f t="shared" si="2"/>
        <v>12</v>
      </c>
      <c r="F37">
        <f t="shared" si="3"/>
        <v>13</v>
      </c>
      <c r="G37">
        <f t="shared" si="4"/>
        <v>0.39729715993174164</v>
      </c>
      <c r="J37">
        <f t="shared" si="5"/>
        <v>1</v>
      </c>
      <c r="K37">
        <f t="shared" si="6"/>
        <v>1</v>
      </c>
      <c r="L37">
        <v>-0.86519956588745095</v>
      </c>
      <c r="M37">
        <f t="shared" si="7"/>
        <v>0.13480043411254905</v>
      </c>
      <c r="AL37">
        <v>175</v>
      </c>
      <c r="AM37">
        <v>1.6132218837737999</v>
      </c>
      <c r="AN37">
        <v>2.0464327335357599</v>
      </c>
      <c r="BE37">
        <v>175</v>
      </c>
      <c r="BF37">
        <v>1.6132218837737999</v>
      </c>
      <c r="BG37">
        <v>2.0464327335357599</v>
      </c>
    </row>
    <row r="38" spans="1:59">
      <c r="A38">
        <v>1966</v>
      </c>
      <c r="B38">
        <v>1954</v>
      </c>
      <c r="C38">
        <f t="shared" si="0"/>
        <v>43</v>
      </c>
      <c r="D38">
        <f t="shared" si="1"/>
        <v>43</v>
      </c>
      <c r="E38">
        <f t="shared" si="2"/>
        <v>12</v>
      </c>
      <c r="F38">
        <f t="shared" si="3"/>
        <v>13</v>
      </c>
      <c r="G38">
        <f t="shared" si="4"/>
        <v>0.39729715993174164</v>
      </c>
      <c r="J38">
        <f t="shared" si="5"/>
        <v>1</v>
      </c>
      <c r="K38">
        <f t="shared" si="6"/>
        <v>1</v>
      </c>
      <c r="L38">
        <v>-0.92169618606567305</v>
      </c>
      <c r="M38">
        <f t="shared" si="7"/>
        <v>7.8303813934326949E-2</v>
      </c>
      <c r="X38" t="s">
        <v>8</v>
      </c>
      <c r="Y38">
        <v>117</v>
      </c>
      <c r="Z38">
        <v>64</v>
      </c>
      <c r="AA38">
        <v>1</v>
      </c>
      <c r="AB38">
        <v>307</v>
      </c>
      <c r="AL38">
        <v>180</v>
      </c>
      <c r="AM38">
        <v>1.4998741149902299</v>
      </c>
      <c r="AN38">
        <v>2.0250327587127601</v>
      </c>
      <c r="BE38">
        <v>180</v>
      </c>
      <c r="BF38">
        <v>1.4998741149902299</v>
      </c>
      <c r="BG38">
        <v>2.0250327587127601</v>
      </c>
    </row>
    <row r="39" spans="1:59">
      <c r="A39">
        <v>2009</v>
      </c>
      <c r="B39">
        <v>1997</v>
      </c>
      <c r="C39">
        <f t="shared" si="0"/>
        <v>42</v>
      </c>
      <c r="D39">
        <f t="shared" si="1"/>
        <v>42</v>
      </c>
      <c r="E39">
        <f t="shared" si="2"/>
        <v>13</v>
      </c>
      <c r="F39">
        <f t="shared" si="3"/>
        <v>14</v>
      </c>
      <c r="G39">
        <f t="shared" si="4"/>
        <v>0.22003253536999007</v>
      </c>
      <c r="J39">
        <f t="shared" si="5"/>
        <v>1</v>
      </c>
      <c r="K39">
        <f t="shared" si="6"/>
        <v>1</v>
      </c>
      <c r="L39">
        <v>-0.89599227905273404</v>
      </c>
      <c r="M39">
        <f t="shared" si="7"/>
        <v>0.10400772094726596</v>
      </c>
      <c r="X39" t="s">
        <v>6</v>
      </c>
      <c r="Y39">
        <v>749</v>
      </c>
      <c r="Z39">
        <v>1602</v>
      </c>
      <c r="AA39">
        <v>3</v>
      </c>
      <c r="AB39">
        <f>4050</f>
        <v>4050</v>
      </c>
      <c r="AL39">
        <v>185</v>
      </c>
      <c r="AM39">
        <v>1.50890111923217</v>
      </c>
      <c r="AN39">
        <v>1.9998083114623999</v>
      </c>
      <c r="BE39">
        <v>185</v>
      </c>
      <c r="BF39">
        <v>1.50890111923217</v>
      </c>
      <c r="BG39">
        <v>1.9998083114623999</v>
      </c>
    </row>
    <row r="40" spans="1:59">
      <c r="A40">
        <v>2051</v>
      </c>
      <c r="B40">
        <v>2039</v>
      </c>
      <c r="C40">
        <f t="shared" si="0"/>
        <v>45</v>
      </c>
      <c r="D40">
        <f t="shared" si="1"/>
        <v>45</v>
      </c>
      <c r="E40">
        <f t="shared" si="2"/>
        <v>14</v>
      </c>
      <c r="F40">
        <f t="shared" si="3"/>
        <v>11</v>
      </c>
      <c r="G40">
        <f t="shared" si="4"/>
        <v>6.4489517820933109E-2</v>
      </c>
      <c r="J40">
        <f t="shared" si="5"/>
        <v>1</v>
      </c>
      <c r="K40">
        <f t="shared" si="6"/>
        <v>1</v>
      </c>
      <c r="L40">
        <v>-0.89916610717773404</v>
      </c>
      <c r="M40">
        <f t="shared" si="7"/>
        <v>0.10083389282226596</v>
      </c>
      <c r="X40" t="s">
        <v>7</v>
      </c>
      <c r="Y40">
        <v>1318</v>
      </c>
      <c r="Z40">
        <v>1017</v>
      </c>
      <c r="AA40">
        <v>19</v>
      </c>
      <c r="AB40">
        <v>4718</v>
      </c>
      <c r="AL40">
        <v>190</v>
      </c>
      <c r="AM40">
        <v>1.56717181205749</v>
      </c>
      <c r="AN40">
        <v>2.0299012660980198</v>
      </c>
      <c r="BE40">
        <v>190</v>
      </c>
      <c r="BF40">
        <v>1.56717181205749</v>
      </c>
      <c r="BG40">
        <v>2.0299012660980198</v>
      </c>
    </row>
    <row r="41" spans="1:59">
      <c r="A41">
        <v>2096</v>
      </c>
      <c r="B41">
        <v>2084</v>
      </c>
      <c r="C41">
        <f t="shared" si="0"/>
        <v>44</v>
      </c>
      <c r="D41">
        <f t="shared" si="1"/>
        <v>44</v>
      </c>
      <c r="E41">
        <f t="shared" si="2"/>
        <v>14</v>
      </c>
      <c r="F41">
        <f t="shared" si="3"/>
        <v>16</v>
      </c>
      <c r="G41">
        <f t="shared" si="4"/>
        <v>0.26390616524373062</v>
      </c>
      <c r="J41">
        <f t="shared" si="5"/>
        <v>1</v>
      </c>
      <c r="K41">
        <f t="shared" si="6"/>
        <v>1</v>
      </c>
      <c r="L41">
        <v>-0.76362276077270497</v>
      </c>
      <c r="M41">
        <f t="shared" si="7"/>
        <v>0.23637723922729503</v>
      </c>
      <c r="X41" t="s">
        <v>10</v>
      </c>
      <c r="Y41">
        <v>13</v>
      </c>
      <c r="Z41">
        <f>(57)*13</f>
        <v>741</v>
      </c>
      <c r="AA41">
        <v>0</v>
      </c>
      <c r="AB41">
        <f>6454-2557</f>
        <v>3897</v>
      </c>
      <c r="AL41">
        <v>195</v>
      </c>
      <c r="AM41">
        <v>1.61241602897644</v>
      </c>
      <c r="AN41">
        <v>2.0016586780547998</v>
      </c>
      <c r="BE41">
        <v>195</v>
      </c>
      <c r="BF41">
        <v>1.61241602897644</v>
      </c>
      <c r="BG41">
        <v>2.0016586780547998</v>
      </c>
    </row>
    <row r="42" spans="1:59">
      <c r="A42">
        <v>2140</v>
      </c>
      <c r="B42">
        <v>2128</v>
      </c>
      <c r="C42">
        <f t="shared" si="0"/>
        <v>49</v>
      </c>
      <c r="D42">
        <f t="shared" si="1"/>
        <v>49</v>
      </c>
      <c r="E42">
        <f t="shared" si="2"/>
        <v>2</v>
      </c>
      <c r="F42">
        <f t="shared" si="3"/>
        <v>1</v>
      </c>
      <c r="G42">
        <f t="shared" si="4"/>
        <v>1.0440052569049037E-8</v>
      </c>
      <c r="J42">
        <f t="shared" si="5"/>
        <v>2</v>
      </c>
      <c r="K42">
        <f t="shared" si="6"/>
        <v>2</v>
      </c>
      <c r="L42">
        <v>-0.81100034713745095</v>
      </c>
      <c r="M42">
        <f t="shared" si="7"/>
        <v>0.18899965286254905</v>
      </c>
      <c r="X42" t="s">
        <v>9</v>
      </c>
      <c r="Y42">
        <v>134</v>
      </c>
      <c r="Z42">
        <v>1715</v>
      </c>
      <c r="AA42">
        <v>4</v>
      </c>
      <c r="AB42">
        <v>10359</v>
      </c>
      <c r="AL42">
        <v>200</v>
      </c>
      <c r="AM42">
        <v>1.5991358757019001</v>
      </c>
      <c r="AN42">
        <v>2.08572125434875</v>
      </c>
      <c r="BE42">
        <v>200</v>
      </c>
      <c r="BF42">
        <v>1.5991358757019001</v>
      </c>
      <c r="BG42">
        <v>2.08572125434875</v>
      </c>
    </row>
    <row r="43" spans="1:59">
      <c r="A43">
        <v>2189</v>
      </c>
      <c r="B43">
        <v>2177</v>
      </c>
      <c r="C43">
        <f t="shared" si="0"/>
        <v>41</v>
      </c>
      <c r="D43">
        <f t="shared" si="1"/>
        <v>41</v>
      </c>
      <c r="E43">
        <f t="shared" si="2"/>
        <v>15</v>
      </c>
      <c r="F43">
        <f t="shared" si="3"/>
        <v>14</v>
      </c>
      <c r="G43">
        <f t="shared" si="4"/>
        <v>4.4829496758592477E-2</v>
      </c>
      <c r="J43">
        <f t="shared" si="5"/>
        <v>1</v>
      </c>
      <c r="K43">
        <f t="shared" si="6"/>
        <v>1</v>
      </c>
      <c r="L43">
        <v>-0.90369439125061002</v>
      </c>
      <c r="M43">
        <f t="shared" si="7"/>
        <v>9.6305608749389982E-2</v>
      </c>
      <c r="X43" t="s">
        <v>12</v>
      </c>
      <c r="Y43">
        <v>197</v>
      </c>
      <c r="Z43">
        <v>565</v>
      </c>
      <c r="AA43">
        <v>8</v>
      </c>
      <c r="AB43">
        <v>4224</v>
      </c>
      <c r="AL43">
        <v>205</v>
      </c>
      <c r="AM43">
        <v>1.5886638164520199</v>
      </c>
      <c r="AN43">
        <v>2.1132736206054599</v>
      </c>
      <c r="BE43">
        <v>205</v>
      </c>
      <c r="BF43">
        <v>1.5886638164520199</v>
      </c>
      <c r="BG43">
        <v>2.1132736206054599</v>
      </c>
    </row>
    <row r="44" spans="1:59">
      <c r="A44">
        <v>2230</v>
      </c>
      <c r="B44">
        <v>2218</v>
      </c>
      <c r="C44">
        <f t="shared" si="0"/>
        <v>51</v>
      </c>
      <c r="D44">
        <f t="shared" si="1"/>
        <v>51</v>
      </c>
      <c r="E44">
        <f t="shared" si="2"/>
        <v>1</v>
      </c>
      <c r="F44">
        <f t="shared" si="3"/>
        <v>1</v>
      </c>
      <c r="G44">
        <f t="shared" si="4"/>
        <v>1.0412201686990088E-14</v>
      </c>
      <c r="J44">
        <f t="shared" si="5"/>
        <v>2</v>
      </c>
      <c r="K44">
        <f t="shared" si="6"/>
        <v>2</v>
      </c>
      <c r="L44">
        <v>-0.84933733940124501</v>
      </c>
      <c r="M44">
        <f t="shared" si="7"/>
        <v>0.15066266059875499</v>
      </c>
      <c r="X44" t="s">
        <v>8</v>
      </c>
      <c r="Y44">
        <v>117</v>
      </c>
      <c r="Z44">
        <v>64</v>
      </c>
      <c r="AA44">
        <v>1</v>
      </c>
      <c r="AB44">
        <v>307</v>
      </c>
      <c r="AL44">
        <v>210</v>
      </c>
      <c r="AM44">
        <v>1.9807500839233301</v>
      </c>
      <c r="AN44">
        <v>2.1057760715484601</v>
      </c>
      <c r="BE44">
        <v>210</v>
      </c>
      <c r="BF44">
        <v>1.9807500839233301</v>
      </c>
      <c r="BG44">
        <v>2.1057760715484601</v>
      </c>
    </row>
    <row r="45" spans="1:59">
      <c r="A45">
        <v>2281</v>
      </c>
      <c r="B45">
        <v>2269</v>
      </c>
      <c r="C45">
        <f t="shared" si="0"/>
        <v>42</v>
      </c>
      <c r="D45">
        <f t="shared" si="1"/>
        <v>42</v>
      </c>
      <c r="E45">
        <f t="shared" si="2"/>
        <v>13</v>
      </c>
      <c r="F45">
        <f t="shared" si="3"/>
        <v>14</v>
      </c>
      <c r="G45">
        <f t="shared" si="4"/>
        <v>0.22003253536999007</v>
      </c>
      <c r="J45">
        <f t="shared" si="5"/>
        <v>1</v>
      </c>
      <c r="K45">
        <f t="shared" si="6"/>
        <v>1</v>
      </c>
      <c r="L45">
        <v>-0.80766677856445301</v>
      </c>
      <c r="M45">
        <f t="shared" si="7"/>
        <v>0.19233322143554699</v>
      </c>
      <c r="X45" t="s">
        <v>6</v>
      </c>
      <c r="Y45">
        <v>749</v>
      </c>
      <c r="Z45">
        <v>1602</v>
      </c>
      <c r="AA45">
        <v>3</v>
      </c>
      <c r="AB45">
        <f>4050</f>
        <v>4050</v>
      </c>
      <c r="AL45">
        <v>215</v>
      </c>
      <c r="AM45">
        <v>1.5474984645843499</v>
      </c>
      <c r="AN45">
        <v>2.1174693107604901</v>
      </c>
      <c r="BE45">
        <v>215</v>
      </c>
      <c r="BF45">
        <v>1.5474984645843499</v>
      </c>
      <c r="BG45">
        <v>2.1174693107604901</v>
      </c>
    </row>
    <row r="46" spans="1:59">
      <c r="A46">
        <v>2323</v>
      </c>
      <c r="B46">
        <v>2311</v>
      </c>
      <c r="C46">
        <f t="shared" si="0"/>
        <v>43</v>
      </c>
      <c r="D46">
        <f t="shared" si="1"/>
        <v>43</v>
      </c>
      <c r="E46">
        <f t="shared" si="2"/>
        <v>12</v>
      </c>
      <c r="F46">
        <f t="shared" si="3"/>
        <v>13</v>
      </c>
      <c r="G46">
        <f t="shared" si="4"/>
        <v>0.39729715993174164</v>
      </c>
      <c r="J46">
        <f t="shared" si="5"/>
        <v>1</v>
      </c>
      <c r="K46">
        <f t="shared" si="6"/>
        <v>1</v>
      </c>
      <c r="L46">
        <v>-0.80028319358825595</v>
      </c>
      <c r="M46">
        <f t="shared" si="7"/>
        <v>0.19971680641174405</v>
      </c>
      <c r="X46" t="s">
        <v>7</v>
      </c>
      <c r="Y46">
        <v>1318</v>
      </c>
      <c r="Z46">
        <v>1017</v>
      </c>
      <c r="AA46">
        <v>19</v>
      </c>
      <c r="AB46">
        <v>4718</v>
      </c>
      <c r="AL46">
        <v>220</v>
      </c>
      <c r="AM46">
        <v>1.6042613983154199</v>
      </c>
      <c r="AN46">
        <v>2.0128703117370601</v>
      </c>
      <c r="BE46">
        <v>220</v>
      </c>
      <c r="BF46">
        <v>1.6042613983154199</v>
      </c>
      <c r="BG46">
        <v>2.0128703117370601</v>
      </c>
    </row>
    <row r="47" spans="1:59">
      <c r="A47">
        <v>2366</v>
      </c>
      <c r="B47">
        <v>2354</v>
      </c>
      <c r="C47">
        <f t="shared" si="0"/>
        <v>42</v>
      </c>
      <c r="D47">
        <f t="shared" si="1"/>
        <v>42</v>
      </c>
      <c r="E47">
        <f t="shared" si="2"/>
        <v>13</v>
      </c>
      <c r="F47">
        <f t="shared" si="3"/>
        <v>14</v>
      </c>
      <c r="G47">
        <f t="shared" si="4"/>
        <v>0.22003253536999007</v>
      </c>
      <c r="J47">
        <f t="shared" si="5"/>
        <v>1</v>
      </c>
      <c r="K47">
        <f t="shared" si="6"/>
        <v>1</v>
      </c>
      <c r="L47">
        <v>-0.80941104888916005</v>
      </c>
      <c r="M47">
        <f t="shared" si="7"/>
        <v>0.19058895111083995</v>
      </c>
      <c r="X47" t="s">
        <v>10</v>
      </c>
      <c r="Y47">
        <v>13</v>
      </c>
      <c r="Z47">
        <f>(118+63)*13</f>
        <v>2353</v>
      </c>
      <c r="AA47">
        <v>0</v>
      </c>
      <c r="AB47">
        <f>6454-2557</f>
        <v>3897</v>
      </c>
      <c r="AL47">
        <v>225</v>
      </c>
      <c r="AM47">
        <v>1.5905351638793901</v>
      </c>
      <c r="AN47">
        <v>2.0094833374023402</v>
      </c>
      <c r="BE47">
        <v>225</v>
      </c>
      <c r="BF47">
        <v>1.5905351638793901</v>
      </c>
      <c r="BG47">
        <v>2.0094833374023402</v>
      </c>
    </row>
    <row r="48" spans="1:59">
      <c r="A48">
        <v>2408</v>
      </c>
      <c r="B48">
        <v>2396</v>
      </c>
      <c r="C48">
        <f t="shared" si="0"/>
        <v>42</v>
      </c>
      <c r="D48">
        <f t="shared" si="1"/>
        <v>42</v>
      </c>
      <c r="E48">
        <f t="shared" si="2"/>
        <v>13</v>
      </c>
      <c r="F48">
        <f t="shared" si="3"/>
        <v>14</v>
      </c>
      <c r="G48">
        <f t="shared" si="4"/>
        <v>0.22003253536999007</v>
      </c>
      <c r="J48">
        <f t="shared" si="5"/>
        <v>1</v>
      </c>
      <c r="K48">
        <f t="shared" si="6"/>
        <v>1</v>
      </c>
      <c r="L48">
        <v>-0.788857221603393</v>
      </c>
      <c r="M48">
        <f t="shared" si="7"/>
        <v>0.211142778396607</v>
      </c>
      <c r="X48" t="s">
        <v>9</v>
      </c>
      <c r="Y48">
        <v>395</v>
      </c>
      <c r="Z48">
        <v>5669</v>
      </c>
      <c r="AA48">
        <v>5</v>
      </c>
      <c r="AB48">
        <v>10359</v>
      </c>
      <c r="AL48">
        <v>230</v>
      </c>
      <c r="AM48">
        <v>2.5674812793731601</v>
      </c>
      <c r="AN48">
        <v>2.3717379570007302</v>
      </c>
      <c r="BE48">
        <v>230</v>
      </c>
      <c r="BF48">
        <v>2.5674812793731601</v>
      </c>
      <c r="BG48">
        <v>2.3717379570007302</v>
      </c>
    </row>
    <row r="49" spans="1:59">
      <c r="A49">
        <v>2450</v>
      </c>
      <c r="B49">
        <v>2438</v>
      </c>
      <c r="C49">
        <f t="shared" si="0"/>
        <v>44</v>
      </c>
      <c r="D49">
        <f t="shared" si="1"/>
        <v>44</v>
      </c>
      <c r="E49">
        <f t="shared" si="2"/>
        <v>14</v>
      </c>
      <c r="F49">
        <f t="shared" si="3"/>
        <v>16</v>
      </c>
      <c r="G49">
        <f t="shared" si="4"/>
        <v>0.26390616524373062</v>
      </c>
      <c r="J49">
        <f t="shared" si="5"/>
        <v>1</v>
      </c>
      <c r="K49">
        <f t="shared" si="6"/>
        <v>1</v>
      </c>
      <c r="L49">
        <v>-0.91379499435424805</v>
      </c>
      <c r="M49">
        <f t="shared" si="7"/>
        <v>8.6205005645751953E-2</v>
      </c>
      <c r="X49" t="s">
        <v>12</v>
      </c>
      <c r="Y49">
        <v>197</v>
      </c>
      <c r="Z49">
        <v>0</v>
      </c>
      <c r="AA49">
        <v>6</v>
      </c>
      <c r="AB49">
        <v>4224</v>
      </c>
      <c r="AL49">
        <v>235</v>
      </c>
      <c r="AM49">
        <v>1.8371338844299301</v>
      </c>
      <c r="AN49">
        <v>2.0655019283294598</v>
      </c>
      <c r="BE49">
        <v>235</v>
      </c>
      <c r="BF49">
        <v>1.8371338844299301</v>
      </c>
      <c r="BG49">
        <v>2.0655019283294598</v>
      </c>
    </row>
    <row r="50" spans="1:59">
      <c r="A50">
        <v>2494</v>
      </c>
      <c r="B50">
        <v>2482</v>
      </c>
      <c r="C50">
        <f t="shared" si="0"/>
        <v>42</v>
      </c>
      <c r="D50">
        <f t="shared" si="1"/>
        <v>42</v>
      </c>
      <c r="E50">
        <f t="shared" si="2"/>
        <v>13</v>
      </c>
      <c r="F50">
        <f t="shared" si="3"/>
        <v>14</v>
      </c>
      <c r="G50">
        <f t="shared" si="4"/>
        <v>0.22003253536999007</v>
      </c>
      <c r="J50">
        <f t="shared" si="5"/>
        <v>1</v>
      </c>
      <c r="K50">
        <f t="shared" si="6"/>
        <v>1</v>
      </c>
      <c r="L50">
        <v>-0.87746620178222601</v>
      </c>
      <c r="M50">
        <f t="shared" si="7"/>
        <v>0.12253379821777399</v>
      </c>
      <c r="AL50">
        <v>240</v>
      </c>
      <c r="AM50">
        <v>1.9732139110565099</v>
      </c>
      <c r="AN50">
        <v>2.4837346076965301</v>
      </c>
      <c r="BE50">
        <v>240</v>
      </c>
      <c r="BF50">
        <v>1.9732139110565099</v>
      </c>
      <c r="BG50">
        <v>2.4837346076965301</v>
      </c>
    </row>
    <row r="51" spans="1:59">
      <c r="A51">
        <v>2536</v>
      </c>
      <c r="B51">
        <v>2524</v>
      </c>
      <c r="C51">
        <f t="shared" si="0"/>
        <v>42</v>
      </c>
      <c r="D51">
        <f t="shared" si="1"/>
        <v>42</v>
      </c>
      <c r="E51">
        <f t="shared" si="2"/>
        <v>13</v>
      </c>
      <c r="F51">
        <f t="shared" si="3"/>
        <v>14</v>
      </c>
      <c r="G51">
        <f t="shared" si="4"/>
        <v>0.22003253536999007</v>
      </c>
      <c r="J51">
        <f t="shared" si="5"/>
        <v>1</v>
      </c>
      <c r="K51">
        <f t="shared" si="6"/>
        <v>1</v>
      </c>
      <c r="L51">
        <v>-0.878553867340087</v>
      </c>
      <c r="M51">
        <f t="shared" si="7"/>
        <v>0.121446132659913</v>
      </c>
      <c r="AL51">
        <v>245</v>
      </c>
      <c r="AM51">
        <v>1.6302788257598799</v>
      </c>
      <c r="AN51">
        <v>1.97207355499267</v>
      </c>
      <c r="BE51">
        <v>245</v>
      </c>
      <c r="BF51">
        <v>1.6302788257598799</v>
      </c>
      <c r="BG51">
        <v>1.97207355499267</v>
      </c>
    </row>
    <row r="52" spans="1:59">
      <c r="A52">
        <v>2578</v>
      </c>
      <c r="B52">
        <v>2566</v>
      </c>
      <c r="C52">
        <f t="shared" si="0"/>
        <v>43</v>
      </c>
      <c r="D52">
        <f t="shared" si="1"/>
        <v>43</v>
      </c>
      <c r="E52">
        <f t="shared" si="2"/>
        <v>12</v>
      </c>
      <c r="F52">
        <f t="shared" si="3"/>
        <v>13</v>
      </c>
      <c r="G52">
        <f t="shared" si="4"/>
        <v>0.39729715993174164</v>
      </c>
      <c r="J52">
        <f t="shared" si="5"/>
        <v>1</v>
      </c>
      <c r="K52">
        <f t="shared" si="6"/>
        <v>1</v>
      </c>
      <c r="L52">
        <v>-0.67102313041687001</v>
      </c>
      <c r="M52">
        <f t="shared" si="7"/>
        <v>0.32897686958312999</v>
      </c>
      <c r="AL52">
        <v>250</v>
      </c>
      <c r="AM52">
        <v>2.2270438671111998</v>
      </c>
      <c r="AN52">
        <v>2.0854506492614702</v>
      </c>
      <c r="BE52">
        <v>250</v>
      </c>
      <c r="BF52">
        <v>2.2270438671111998</v>
      </c>
      <c r="BG52">
        <v>2.0854506492614702</v>
      </c>
    </row>
    <row r="53" spans="1:59">
      <c r="A53">
        <v>2621</v>
      </c>
      <c r="B53">
        <v>2609</v>
      </c>
      <c r="C53">
        <f t="shared" si="0"/>
        <v>48</v>
      </c>
      <c r="D53">
        <f t="shared" si="1"/>
        <v>47</v>
      </c>
      <c r="E53">
        <f t="shared" si="2"/>
        <v>3</v>
      </c>
      <c r="F53">
        <f t="shared" si="3"/>
        <v>8</v>
      </c>
      <c r="G53">
        <f t="shared" si="4"/>
        <v>2.3326040181992288E-6</v>
      </c>
      <c r="J53">
        <f t="shared" si="5"/>
        <v>2</v>
      </c>
      <c r="K53">
        <f t="shared" si="6"/>
        <v>1</v>
      </c>
      <c r="L53">
        <v>-0.87345933914184504</v>
      </c>
      <c r="M53">
        <f t="shared" si="7"/>
        <v>0.12654066085815496</v>
      </c>
      <c r="AL53">
        <v>255</v>
      </c>
      <c r="AM53">
        <v>1.6418220996856601</v>
      </c>
      <c r="AN53">
        <v>2.1127660274505602</v>
      </c>
      <c r="BE53">
        <v>255</v>
      </c>
      <c r="BF53">
        <v>1.6418220996856601</v>
      </c>
      <c r="BG53">
        <v>2.1127660274505602</v>
      </c>
    </row>
    <row r="54" spans="1:59">
      <c r="A54">
        <v>2669</v>
      </c>
      <c r="B54">
        <v>2656</v>
      </c>
      <c r="C54">
        <f t="shared" si="0"/>
        <v>40</v>
      </c>
      <c r="D54">
        <f t="shared" si="1"/>
        <v>40</v>
      </c>
      <c r="E54">
        <f t="shared" si="2"/>
        <v>7</v>
      </c>
      <c r="F54">
        <f t="shared" si="3"/>
        <v>8</v>
      </c>
      <c r="G54">
        <f t="shared" si="4"/>
        <v>3.3600546598161708E-3</v>
      </c>
      <c r="J54">
        <f t="shared" si="5"/>
        <v>1</v>
      </c>
      <c r="K54">
        <f t="shared" si="6"/>
        <v>1</v>
      </c>
      <c r="L54">
        <v>-0.80351352691650302</v>
      </c>
      <c r="M54">
        <f t="shared" si="7"/>
        <v>0.19648647308349698</v>
      </c>
      <c r="AL54">
        <v>260</v>
      </c>
      <c r="AM54">
        <v>1.6480629444122299</v>
      </c>
      <c r="AN54">
        <v>2.0800027847289999</v>
      </c>
      <c r="BE54">
        <v>260</v>
      </c>
      <c r="BF54">
        <v>1.6480629444122299</v>
      </c>
      <c r="BG54">
        <v>2.0800027847289999</v>
      </c>
    </row>
    <row r="55" spans="1:59">
      <c r="A55">
        <v>2709</v>
      </c>
      <c r="B55">
        <v>2696</v>
      </c>
      <c r="C55">
        <f t="shared" si="0"/>
        <v>45</v>
      </c>
      <c r="D55">
        <f t="shared" si="1"/>
        <v>44</v>
      </c>
      <c r="E55">
        <f t="shared" si="2"/>
        <v>14</v>
      </c>
      <c r="F55">
        <f t="shared" si="3"/>
        <v>16</v>
      </c>
      <c r="G55">
        <f t="shared" si="4"/>
        <v>6.4489517820933109E-2</v>
      </c>
      <c r="J55">
        <f t="shared" si="5"/>
        <v>1</v>
      </c>
      <c r="K55">
        <f t="shared" si="6"/>
        <v>1</v>
      </c>
      <c r="L55">
        <v>-0.78644466400146396</v>
      </c>
      <c r="M55">
        <f t="shared" si="7"/>
        <v>0.21355533599853604</v>
      </c>
      <c r="AL55">
        <v>265</v>
      </c>
      <c r="AM55">
        <v>2.7025437355041499</v>
      </c>
      <c r="AN55">
        <v>2.0715749263763401</v>
      </c>
      <c r="BE55">
        <v>265</v>
      </c>
      <c r="BF55">
        <v>2.7025437355041499</v>
      </c>
      <c r="BG55">
        <v>2.0715749263763401</v>
      </c>
    </row>
    <row r="56" spans="1:59">
      <c r="A56">
        <v>2754</v>
      </c>
      <c r="B56">
        <v>2740</v>
      </c>
      <c r="C56">
        <f t="shared" si="0"/>
        <v>41</v>
      </c>
      <c r="D56">
        <f t="shared" si="1"/>
        <v>41</v>
      </c>
      <c r="E56">
        <f t="shared" si="2"/>
        <v>15</v>
      </c>
      <c r="F56">
        <f t="shared" si="3"/>
        <v>14</v>
      </c>
      <c r="G56">
        <f t="shared" si="4"/>
        <v>4.4829496758592477E-2</v>
      </c>
      <c r="J56">
        <f t="shared" si="5"/>
        <v>1</v>
      </c>
      <c r="K56">
        <f t="shared" si="6"/>
        <v>1</v>
      </c>
      <c r="L56">
        <v>-0.81862711906433105</v>
      </c>
      <c r="M56">
        <f t="shared" si="7"/>
        <v>0.18137288093566895</v>
      </c>
      <c r="AL56">
        <v>270</v>
      </c>
      <c r="AM56">
        <v>2.24780178070068</v>
      </c>
      <c r="AN56">
        <v>2.07287526130676</v>
      </c>
      <c r="BE56">
        <v>270</v>
      </c>
      <c r="BF56">
        <v>2.24780178070068</v>
      </c>
      <c r="BG56">
        <v>2.07287526130676</v>
      </c>
    </row>
    <row r="57" spans="1:59">
      <c r="A57">
        <v>2795</v>
      </c>
      <c r="B57">
        <v>2781</v>
      </c>
      <c r="C57">
        <f t="shared" si="0"/>
        <v>42</v>
      </c>
      <c r="D57">
        <f t="shared" si="1"/>
        <v>42</v>
      </c>
      <c r="E57">
        <f t="shared" si="2"/>
        <v>13</v>
      </c>
      <c r="F57">
        <f t="shared" si="3"/>
        <v>14</v>
      </c>
      <c r="G57">
        <f t="shared" si="4"/>
        <v>0.22003253536999007</v>
      </c>
      <c r="J57">
        <f t="shared" si="5"/>
        <v>1</v>
      </c>
      <c r="K57">
        <f t="shared" si="6"/>
        <v>1</v>
      </c>
      <c r="L57">
        <v>-0.79460740089416504</v>
      </c>
      <c r="M57">
        <f t="shared" si="7"/>
        <v>0.20539259910583496</v>
      </c>
      <c r="AL57">
        <v>275</v>
      </c>
      <c r="AM57">
        <v>2.1137094497680602</v>
      </c>
      <c r="AN57">
        <v>2.0654311180114702</v>
      </c>
      <c r="BE57">
        <v>275</v>
      </c>
      <c r="BF57">
        <v>2.1137094497680602</v>
      </c>
      <c r="BG57">
        <v>2.0654311180114702</v>
      </c>
    </row>
    <row r="58" spans="1:59">
      <c r="A58">
        <v>2837</v>
      </c>
      <c r="B58">
        <v>2823</v>
      </c>
      <c r="C58">
        <f t="shared" si="0"/>
        <v>40</v>
      </c>
      <c r="D58">
        <f t="shared" si="1"/>
        <v>40</v>
      </c>
      <c r="E58">
        <f t="shared" si="2"/>
        <v>7</v>
      </c>
      <c r="F58">
        <f t="shared" si="3"/>
        <v>8</v>
      </c>
      <c r="G58">
        <f t="shared" si="4"/>
        <v>3.3600546598161708E-3</v>
      </c>
      <c r="J58">
        <f t="shared" si="5"/>
        <v>1</v>
      </c>
      <c r="K58">
        <f t="shared" si="6"/>
        <v>1</v>
      </c>
      <c r="L58">
        <v>-0.82807540893554599</v>
      </c>
      <c r="M58">
        <f t="shared" si="7"/>
        <v>0.17192459106445401</v>
      </c>
      <c r="AL58">
        <v>280</v>
      </c>
      <c r="AM58">
        <v>1.61303186416625</v>
      </c>
      <c r="AN58">
        <v>1.96418333053588</v>
      </c>
      <c r="BE58">
        <v>280</v>
      </c>
      <c r="BF58">
        <v>1.61303186416625</v>
      </c>
      <c r="BG58">
        <v>1.96418333053588</v>
      </c>
    </row>
    <row r="59" spans="1:59">
      <c r="A59">
        <v>2877</v>
      </c>
      <c r="B59">
        <v>2863</v>
      </c>
      <c r="C59">
        <f t="shared" si="0"/>
        <v>39</v>
      </c>
      <c r="D59">
        <f t="shared" si="1"/>
        <v>39</v>
      </c>
      <c r="E59">
        <f t="shared" si="2"/>
        <v>5</v>
      </c>
      <c r="F59">
        <f t="shared" si="3"/>
        <v>4</v>
      </c>
      <c r="G59">
        <f t="shared" si="4"/>
        <v>9.2647635323013175E-5</v>
      </c>
      <c r="J59">
        <f t="shared" si="5"/>
        <v>1</v>
      </c>
      <c r="K59">
        <f t="shared" si="6"/>
        <v>1</v>
      </c>
      <c r="L59">
        <v>-0.79236102104187001</v>
      </c>
      <c r="M59">
        <f t="shared" si="7"/>
        <v>0.20763897895812999</v>
      </c>
      <c r="AL59">
        <v>285</v>
      </c>
      <c r="AM59">
        <v>1.91628694534301</v>
      </c>
      <c r="AN59">
        <v>2.2116725444793701</v>
      </c>
      <c r="BE59">
        <v>285</v>
      </c>
      <c r="BF59">
        <v>3.0560152530670099</v>
      </c>
      <c r="BG59">
        <v>2.2472290992736799</v>
      </c>
    </row>
    <row r="60" spans="1:59">
      <c r="A60">
        <v>2916</v>
      </c>
      <c r="B60">
        <v>2902</v>
      </c>
      <c r="C60">
        <f t="shared" si="0"/>
        <v>44</v>
      </c>
      <c r="D60">
        <f t="shared" si="1"/>
        <v>44</v>
      </c>
      <c r="E60">
        <f t="shared" si="2"/>
        <v>14</v>
      </c>
      <c r="F60">
        <f t="shared" si="3"/>
        <v>16</v>
      </c>
      <c r="G60">
        <f t="shared" si="4"/>
        <v>0.26390616524373062</v>
      </c>
      <c r="J60">
        <f t="shared" si="5"/>
        <v>1</v>
      </c>
      <c r="K60">
        <f t="shared" si="6"/>
        <v>1</v>
      </c>
      <c r="L60">
        <v>-0.74541616439819303</v>
      </c>
      <c r="M60">
        <f t="shared" si="7"/>
        <v>0.25458383560180697</v>
      </c>
      <c r="AL60">
        <v>290</v>
      </c>
      <c r="AM60">
        <v>1.55271697044372</v>
      </c>
      <c r="AN60">
        <v>2.21605372428894</v>
      </c>
      <c r="BE60">
        <v>290</v>
      </c>
      <c r="BF60">
        <v>3.03546118736267</v>
      </c>
      <c r="BG60">
        <v>2.5662033557891801</v>
      </c>
    </row>
    <row r="61" spans="1:59">
      <c r="A61">
        <v>2960</v>
      </c>
      <c r="B61">
        <v>2946</v>
      </c>
      <c r="C61">
        <f t="shared" si="0"/>
        <v>36</v>
      </c>
      <c r="D61">
        <f t="shared" si="1"/>
        <v>36</v>
      </c>
      <c r="E61">
        <f t="shared" si="2"/>
        <v>1</v>
      </c>
      <c r="F61">
        <f t="shared" si="3"/>
        <v>2</v>
      </c>
      <c r="G61">
        <f t="shared" si="4"/>
        <v>4.8142810283138699E-12</v>
      </c>
      <c r="J61">
        <f t="shared" si="5"/>
        <v>0</v>
      </c>
      <c r="K61">
        <f t="shared" si="6"/>
        <v>0</v>
      </c>
      <c r="L61">
        <v>-0.90536642074584905</v>
      </c>
      <c r="M61">
        <f t="shared" si="7"/>
        <v>9.4633579254150946E-2</v>
      </c>
      <c r="AL61">
        <v>295</v>
      </c>
      <c r="AM61">
        <v>2.2561068534850999</v>
      </c>
      <c r="AN61">
        <v>2.1229293346404998</v>
      </c>
      <c r="BE61">
        <v>295</v>
      </c>
      <c r="BF61">
        <v>2.0870900154113698</v>
      </c>
      <c r="BG61">
        <v>2.3104145526885902</v>
      </c>
    </row>
    <row r="62" spans="1:59">
      <c r="A62">
        <v>2996</v>
      </c>
      <c r="B62">
        <v>2982</v>
      </c>
      <c r="C62">
        <f t="shared" si="0"/>
        <v>41</v>
      </c>
      <c r="D62">
        <f t="shared" si="1"/>
        <v>41</v>
      </c>
      <c r="E62">
        <f t="shared" si="2"/>
        <v>15</v>
      </c>
      <c r="F62">
        <f t="shared" si="3"/>
        <v>14</v>
      </c>
      <c r="G62">
        <f t="shared" si="4"/>
        <v>4.4829496758592477E-2</v>
      </c>
      <c r="J62">
        <f t="shared" si="5"/>
        <v>1</v>
      </c>
      <c r="K62">
        <f t="shared" si="6"/>
        <v>1</v>
      </c>
      <c r="L62">
        <v>-0.86118316650390603</v>
      </c>
      <c r="M62">
        <f t="shared" si="7"/>
        <v>0.13881683349609397</v>
      </c>
      <c r="AL62">
        <v>300</v>
      </c>
      <c r="AM62">
        <v>1.6218190193176201</v>
      </c>
      <c r="AN62">
        <v>2.0822467803954998</v>
      </c>
      <c r="BE62">
        <v>300</v>
      </c>
      <c r="BF62">
        <v>2.0111992359161301</v>
      </c>
      <c r="BG62">
        <v>2.2650225162506099</v>
      </c>
    </row>
    <row r="63" spans="1:59">
      <c r="A63">
        <v>3037</v>
      </c>
      <c r="B63">
        <v>3023</v>
      </c>
      <c r="C63">
        <f t="shared" si="0"/>
        <v>42</v>
      </c>
      <c r="D63">
        <f t="shared" si="1"/>
        <v>42</v>
      </c>
      <c r="E63">
        <f t="shared" si="2"/>
        <v>13</v>
      </c>
      <c r="F63">
        <f t="shared" si="3"/>
        <v>14</v>
      </c>
      <c r="G63">
        <f t="shared" si="4"/>
        <v>0.22003253536999007</v>
      </c>
      <c r="J63">
        <f t="shared" si="5"/>
        <v>1</v>
      </c>
      <c r="K63">
        <f t="shared" si="6"/>
        <v>1</v>
      </c>
      <c r="L63">
        <v>-0.82068777084350497</v>
      </c>
      <c r="M63">
        <f t="shared" si="7"/>
        <v>0.17931222915649503</v>
      </c>
      <c r="AL63">
        <v>305</v>
      </c>
      <c r="AM63">
        <v>3.03546118736267</v>
      </c>
      <c r="AN63">
        <v>2.5662033557891801</v>
      </c>
      <c r="BE63">
        <v>305</v>
      </c>
      <c r="BF63">
        <v>2.1255512237548801</v>
      </c>
      <c r="BG63">
        <v>2.1786868572235099</v>
      </c>
    </row>
    <row r="64" spans="1:59">
      <c r="A64">
        <v>3079</v>
      </c>
      <c r="B64">
        <v>3065</v>
      </c>
      <c r="C64">
        <f t="shared" si="0"/>
        <v>44</v>
      </c>
      <c r="D64">
        <f t="shared" si="1"/>
        <v>44</v>
      </c>
      <c r="E64">
        <f t="shared" si="2"/>
        <v>14</v>
      </c>
      <c r="F64">
        <f t="shared" si="3"/>
        <v>16</v>
      </c>
      <c r="G64">
        <f t="shared" si="4"/>
        <v>0.26390616524373062</v>
      </c>
      <c r="J64">
        <f t="shared" si="5"/>
        <v>1</v>
      </c>
      <c r="K64">
        <f t="shared" si="6"/>
        <v>1</v>
      </c>
      <c r="L64">
        <v>-0.78331065177917403</v>
      </c>
      <c r="M64">
        <f t="shared" si="7"/>
        <v>0.21668934822082597</v>
      </c>
      <c r="AL64">
        <v>310</v>
      </c>
      <c r="AM64">
        <v>2.0870900154113698</v>
      </c>
      <c r="AN64">
        <v>2.3104145526885902</v>
      </c>
      <c r="BE64">
        <v>310</v>
      </c>
      <c r="BF64">
        <v>1.7686161994934</v>
      </c>
      <c r="BG64">
        <v>2.1552805900573699</v>
      </c>
    </row>
    <row r="65" spans="1:59">
      <c r="A65">
        <v>3123</v>
      </c>
      <c r="B65">
        <v>3109</v>
      </c>
      <c r="C65">
        <f t="shared" si="0"/>
        <v>45</v>
      </c>
      <c r="D65">
        <f t="shared" si="1"/>
        <v>44</v>
      </c>
      <c r="E65">
        <f t="shared" si="2"/>
        <v>14</v>
      </c>
      <c r="F65">
        <f t="shared" si="3"/>
        <v>16</v>
      </c>
      <c r="G65">
        <f t="shared" si="4"/>
        <v>6.4489517820933109E-2</v>
      </c>
      <c r="J65">
        <f t="shared" si="5"/>
        <v>1</v>
      </c>
      <c r="K65">
        <f t="shared" si="6"/>
        <v>1</v>
      </c>
      <c r="L65">
        <v>-0.79262495040893499</v>
      </c>
      <c r="M65">
        <f t="shared" si="7"/>
        <v>0.20737504959106501</v>
      </c>
      <c r="AL65">
        <v>315</v>
      </c>
      <c r="AM65">
        <v>2.0111992359161301</v>
      </c>
      <c r="AN65">
        <v>2.2650225162506099</v>
      </c>
      <c r="BE65">
        <v>315</v>
      </c>
      <c r="BF65">
        <v>1.5806510448455799</v>
      </c>
      <c r="BG65">
        <v>2.17904496192932</v>
      </c>
    </row>
    <row r="66" spans="1:59">
      <c r="A66">
        <v>3168</v>
      </c>
      <c r="B66">
        <v>3153</v>
      </c>
      <c r="C66">
        <f t="shared" ref="C66:C110" si="14">A67-A66</f>
        <v>39</v>
      </c>
      <c r="D66">
        <f t="shared" ref="D66:D110" si="15">B67-B66</f>
        <v>39</v>
      </c>
      <c r="E66">
        <f t="shared" ref="E66:E110" si="16">COUNTIF(C:C,C66)</f>
        <v>5</v>
      </c>
      <c r="F66">
        <f t="shared" ref="F66:F110" si="17">COUNTIF(D:D,D66)</f>
        <v>4</v>
      </c>
      <c r="G66">
        <f t="shared" ref="G66:G110" si="18">NORMDIST(C66,AVERAGE(C:C),1,0)</f>
        <v>9.2647635323013175E-5</v>
      </c>
      <c r="J66">
        <f t="shared" ref="J66:J110" si="19">IF(C66&gt;47,2,IF(C66&lt;38,0,1))</f>
        <v>1</v>
      </c>
      <c r="K66">
        <f t="shared" ref="K66:K110" si="20">IF(D66&gt;47,2,IF(D66&lt;38,0,1))</f>
        <v>1</v>
      </c>
      <c r="L66">
        <v>-0.81606030464172297</v>
      </c>
      <c r="M66">
        <f t="shared" ref="M66:M100" si="21">L66+1</f>
        <v>0.18393969535827703</v>
      </c>
      <c r="AL66">
        <v>320</v>
      </c>
      <c r="AM66">
        <v>2.1255512237548801</v>
      </c>
      <c r="AN66">
        <v>2.1786868572235099</v>
      </c>
      <c r="BE66">
        <v>320</v>
      </c>
      <c r="BF66">
        <v>1.6133852005004801</v>
      </c>
      <c r="BG66">
        <v>2.0955054759979199</v>
      </c>
    </row>
    <row r="67" spans="1:59">
      <c r="A67">
        <v>3207</v>
      </c>
      <c r="B67">
        <v>3192</v>
      </c>
      <c r="C67">
        <f t="shared" si="14"/>
        <v>46</v>
      </c>
      <c r="D67">
        <f t="shared" si="15"/>
        <v>46</v>
      </c>
      <c r="E67">
        <f t="shared" si="16"/>
        <v>9</v>
      </c>
      <c r="F67">
        <f t="shared" si="17"/>
        <v>9</v>
      </c>
      <c r="G67">
        <f t="shared" si="18"/>
        <v>5.7974130204830722E-3</v>
      </c>
      <c r="J67">
        <f t="shared" si="19"/>
        <v>1</v>
      </c>
      <c r="K67">
        <f t="shared" si="20"/>
        <v>1</v>
      </c>
      <c r="L67">
        <v>-0.64444828033447199</v>
      </c>
      <c r="M67">
        <f t="shared" si="21"/>
        <v>0.35555171966552801</v>
      </c>
      <c r="AL67">
        <v>325</v>
      </c>
      <c r="AM67">
        <v>1.7686161994934</v>
      </c>
      <c r="AN67">
        <v>2.1552805900573699</v>
      </c>
      <c r="BE67">
        <v>325</v>
      </c>
      <c r="BF67">
        <v>3.0501923561096098</v>
      </c>
      <c r="BG67">
        <v>2.1546435356140101</v>
      </c>
    </row>
    <row r="68" spans="1:59">
      <c r="A68">
        <v>3253</v>
      </c>
      <c r="B68">
        <v>3238</v>
      </c>
      <c r="C68">
        <f t="shared" si="14"/>
        <v>49</v>
      </c>
      <c r="D68">
        <f t="shared" si="15"/>
        <v>48</v>
      </c>
      <c r="E68">
        <f t="shared" si="16"/>
        <v>2</v>
      </c>
      <c r="F68">
        <f t="shared" si="17"/>
        <v>2</v>
      </c>
      <c r="G68">
        <f t="shared" si="18"/>
        <v>1.0440052569049037E-8</v>
      </c>
      <c r="J68">
        <f t="shared" si="19"/>
        <v>2</v>
      </c>
      <c r="K68">
        <f t="shared" si="20"/>
        <v>2</v>
      </c>
      <c r="L68">
        <v>-0.88153839111328103</v>
      </c>
      <c r="M68">
        <f t="shared" si="21"/>
        <v>0.11846160888671897</v>
      </c>
      <c r="AL68">
        <v>330</v>
      </c>
      <c r="AM68">
        <v>1.5806510448455799</v>
      </c>
      <c r="AN68">
        <v>2.17904496192932</v>
      </c>
      <c r="BE68">
        <v>330</v>
      </c>
      <c r="BF68">
        <v>2.57004714012146</v>
      </c>
      <c r="BG68">
        <v>2.42481112480163</v>
      </c>
    </row>
    <row r="69" spans="1:59">
      <c r="A69">
        <v>3302</v>
      </c>
      <c r="B69">
        <v>3286</v>
      </c>
      <c r="C69">
        <f t="shared" si="14"/>
        <v>42</v>
      </c>
      <c r="D69">
        <f t="shared" si="15"/>
        <v>41</v>
      </c>
      <c r="E69">
        <f t="shared" si="16"/>
        <v>13</v>
      </c>
      <c r="F69">
        <f t="shared" si="17"/>
        <v>14</v>
      </c>
      <c r="G69">
        <f t="shared" si="18"/>
        <v>0.22003253536999007</v>
      </c>
      <c r="J69">
        <f t="shared" si="19"/>
        <v>1</v>
      </c>
      <c r="K69">
        <f t="shared" si="20"/>
        <v>1</v>
      </c>
      <c r="L69">
        <v>-0.79697656631469704</v>
      </c>
      <c r="M69">
        <f t="shared" si="21"/>
        <v>0.20302343368530296</v>
      </c>
      <c r="AL69">
        <v>335</v>
      </c>
      <c r="AM69">
        <v>1.6133852005004801</v>
      </c>
      <c r="AN69">
        <v>2.0955054759979199</v>
      </c>
      <c r="BE69">
        <v>335</v>
      </c>
      <c r="BF69">
        <v>2.5777218341827299</v>
      </c>
      <c r="BG69">
        <v>2.1941046714782702</v>
      </c>
    </row>
    <row r="70" spans="1:59">
      <c r="A70">
        <v>3344</v>
      </c>
      <c r="B70">
        <v>3327</v>
      </c>
      <c r="C70">
        <f t="shared" si="14"/>
        <v>43</v>
      </c>
      <c r="D70">
        <f t="shared" si="15"/>
        <v>43</v>
      </c>
      <c r="E70">
        <f t="shared" si="16"/>
        <v>12</v>
      </c>
      <c r="F70">
        <f t="shared" si="17"/>
        <v>13</v>
      </c>
      <c r="G70">
        <f t="shared" si="18"/>
        <v>0.39729715993174164</v>
      </c>
      <c r="J70">
        <f t="shared" si="19"/>
        <v>1</v>
      </c>
      <c r="K70">
        <f t="shared" si="20"/>
        <v>1</v>
      </c>
      <c r="L70">
        <v>-0.85564494132995605</v>
      </c>
      <c r="M70">
        <f t="shared" si="21"/>
        <v>0.14435505867004395</v>
      </c>
      <c r="AL70">
        <v>340</v>
      </c>
      <c r="AM70">
        <v>3.0501923561096098</v>
      </c>
      <c r="AN70">
        <v>2.1546435356140101</v>
      </c>
      <c r="BE70">
        <v>340</v>
      </c>
      <c r="BF70">
        <v>2.7593290805816602</v>
      </c>
      <c r="BG70">
        <v>2.5419900417327801</v>
      </c>
    </row>
    <row r="71" spans="1:59">
      <c r="A71">
        <v>3387</v>
      </c>
      <c r="B71">
        <v>3370</v>
      </c>
      <c r="C71">
        <f t="shared" si="14"/>
        <v>47</v>
      </c>
      <c r="D71">
        <f t="shared" si="15"/>
        <v>47</v>
      </c>
      <c r="E71">
        <f t="shared" si="16"/>
        <v>8</v>
      </c>
      <c r="F71">
        <f t="shared" si="17"/>
        <v>8</v>
      </c>
      <c r="G71">
        <f t="shared" si="18"/>
        <v>1.9172770398194705E-4</v>
      </c>
      <c r="J71">
        <f t="shared" si="19"/>
        <v>1</v>
      </c>
      <c r="K71">
        <f t="shared" si="20"/>
        <v>1</v>
      </c>
      <c r="L71">
        <v>-0.85846018791198697</v>
      </c>
      <c r="M71">
        <f t="shared" si="21"/>
        <v>0.14153981208801303</v>
      </c>
      <c r="AL71">
        <v>345</v>
      </c>
      <c r="AM71">
        <v>2.57004714012146</v>
      </c>
      <c r="AN71">
        <v>2.42481112480163</v>
      </c>
      <c r="BE71">
        <v>345</v>
      </c>
      <c r="BF71">
        <v>2.7252924442291202</v>
      </c>
      <c r="BG71">
        <v>2.17412209510803</v>
      </c>
    </row>
    <row r="72" spans="1:59">
      <c r="A72">
        <v>3434</v>
      </c>
      <c r="B72">
        <v>3417</v>
      </c>
      <c r="C72">
        <f t="shared" si="14"/>
        <v>40</v>
      </c>
      <c r="D72">
        <f t="shared" si="15"/>
        <v>40</v>
      </c>
      <c r="E72">
        <f t="shared" si="16"/>
        <v>7</v>
      </c>
      <c r="F72">
        <f t="shared" si="17"/>
        <v>8</v>
      </c>
      <c r="G72">
        <f t="shared" si="18"/>
        <v>3.3600546598161708E-3</v>
      </c>
      <c r="J72">
        <f t="shared" si="19"/>
        <v>1</v>
      </c>
      <c r="K72">
        <f t="shared" si="20"/>
        <v>1</v>
      </c>
      <c r="L72">
        <v>-0.80576801300048795</v>
      </c>
      <c r="M72">
        <f t="shared" si="21"/>
        <v>0.19423198699951205</v>
      </c>
      <c r="AL72">
        <v>350</v>
      </c>
      <c r="AM72">
        <v>2.5777218341827299</v>
      </c>
      <c r="AN72">
        <v>2.1941046714782702</v>
      </c>
      <c r="BE72">
        <v>350</v>
      </c>
      <c r="BF72">
        <v>1.97853899002075</v>
      </c>
      <c r="BG72">
        <v>2.0903456211089999</v>
      </c>
    </row>
    <row r="73" spans="1:59">
      <c r="A73">
        <v>3474</v>
      </c>
      <c r="B73">
        <v>3457</v>
      </c>
      <c r="C73">
        <f t="shared" si="14"/>
        <v>46</v>
      </c>
      <c r="D73">
        <f t="shared" si="15"/>
        <v>45</v>
      </c>
      <c r="E73">
        <f t="shared" si="16"/>
        <v>9</v>
      </c>
      <c r="F73">
        <f t="shared" si="17"/>
        <v>11</v>
      </c>
      <c r="G73">
        <f t="shared" si="18"/>
        <v>5.7974130204830722E-3</v>
      </c>
      <c r="J73">
        <f t="shared" si="19"/>
        <v>1</v>
      </c>
      <c r="K73">
        <f t="shared" si="20"/>
        <v>1</v>
      </c>
      <c r="L73">
        <v>-0.797327280044555</v>
      </c>
      <c r="M73">
        <f t="shared" si="21"/>
        <v>0.202672719955445</v>
      </c>
      <c r="AL73">
        <v>355</v>
      </c>
      <c r="AM73">
        <v>2.7593290805816602</v>
      </c>
      <c r="AN73">
        <v>2.5419900417327801</v>
      </c>
      <c r="BE73">
        <v>355</v>
      </c>
      <c r="BF73">
        <v>2.10145831108093</v>
      </c>
      <c r="BG73">
        <v>2.0192883014678902</v>
      </c>
    </row>
    <row r="74" spans="1:59">
      <c r="A74">
        <v>3520</v>
      </c>
      <c r="B74">
        <v>3502</v>
      </c>
      <c r="C74">
        <f t="shared" si="14"/>
        <v>45</v>
      </c>
      <c r="D74">
        <f t="shared" si="15"/>
        <v>45</v>
      </c>
      <c r="E74">
        <f t="shared" si="16"/>
        <v>14</v>
      </c>
      <c r="F74">
        <f t="shared" si="17"/>
        <v>11</v>
      </c>
      <c r="G74">
        <f t="shared" si="18"/>
        <v>6.4489517820933109E-2</v>
      </c>
      <c r="J74">
        <f t="shared" si="19"/>
        <v>1</v>
      </c>
      <c r="K74">
        <f t="shared" si="20"/>
        <v>1</v>
      </c>
      <c r="L74">
        <v>-0.80739164352416903</v>
      </c>
      <c r="M74">
        <f t="shared" si="21"/>
        <v>0.19260835647583097</v>
      </c>
      <c r="AL74">
        <v>360</v>
      </c>
      <c r="AM74">
        <v>2.7252924442291202</v>
      </c>
      <c r="AN74">
        <v>2.17412209510803</v>
      </c>
      <c r="BE74">
        <v>360</v>
      </c>
      <c r="BF74">
        <v>2.6929829120635902</v>
      </c>
      <c r="BG74">
        <v>2.1184885501861501</v>
      </c>
    </row>
    <row r="75" spans="1:59">
      <c r="A75">
        <v>3565</v>
      </c>
      <c r="B75">
        <v>3547</v>
      </c>
      <c r="C75">
        <f t="shared" si="14"/>
        <v>46</v>
      </c>
      <c r="D75">
        <f t="shared" si="15"/>
        <v>46</v>
      </c>
      <c r="E75">
        <f t="shared" si="16"/>
        <v>9</v>
      </c>
      <c r="F75">
        <f t="shared" si="17"/>
        <v>9</v>
      </c>
      <c r="G75">
        <f t="shared" si="18"/>
        <v>5.7974130204830722E-3</v>
      </c>
      <c r="J75">
        <f t="shared" si="19"/>
        <v>1</v>
      </c>
      <c r="K75">
        <f t="shared" si="20"/>
        <v>1</v>
      </c>
      <c r="L75">
        <v>-0.92103314399719205</v>
      </c>
      <c r="M75">
        <f t="shared" si="21"/>
        <v>7.896685600280795E-2</v>
      </c>
      <c r="AL75">
        <v>365</v>
      </c>
      <c r="AM75">
        <v>1.97853899002075</v>
      </c>
      <c r="AN75">
        <v>2.0903456211089999</v>
      </c>
      <c r="BE75">
        <v>365</v>
      </c>
      <c r="BF75">
        <v>2.0919995307922301</v>
      </c>
      <c r="BG75">
        <v>2.1662960052490199</v>
      </c>
    </row>
    <row r="76" spans="1:59">
      <c r="A76">
        <v>3611</v>
      </c>
      <c r="B76">
        <v>3593</v>
      </c>
      <c r="C76">
        <f t="shared" si="14"/>
        <v>46</v>
      </c>
      <c r="D76">
        <f t="shared" si="15"/>
        <v>45</v>
      </c>
      <c r="E76">
        <f t="shared" si="16"/>
        <v>9</v>
      </c>
      <c r="F76">
        <f t="shared" si="17"/>
        <v>11</v>
      </c>
      <c r="G76">
        <f t="shared" si="18"/>
        <v>5.7974130204830722E-3</v>
      </c>
      <c r="J76">
        <f t="shared" si="19"/>
        <v>1</v>
      </c>
      <c r="K76">
        <f t="shared" si="20"/>
        <v>1</v>
      </c>
      <c r="L76">
        <v>-0.80953526496887196</v>
      </c>
      <c r="M76">
        <f t="shared" si="21"/>
        <v>0.19046473503112804</v>
      </c>
      <c r="AL76">
        <v>370</v>
      </c>
      <c r="AM76">
        <v>2.10145831108093</v>
      </c>
      <c r="AN76">
        <v>2.0192883014678902</v>
      </c>
      <c r="BE76">
        <v>370</v>
      </c>
      <c r="BF76">
        <v>2.53821420669555</v>
      </c>
      <c r="BG76">
        <v>2.4886593818664502</v>
      </c>
    </row>
    <row r="77" spans="1:59">
      <c r="A77">
        <v>3657</v>
      </c>
      <c r="B77">
        <v>3638</v>
      </c>
      <c r="C77">
        <f t="shared" si="14"/>
        <v>45</v>
      </c>
      <c r="D77">
        <f t="shared" si="15"/>
        <v>44</v>
      </c>
      <c r="E77">
        <f t="shared" si="16"/>
        <v>14</v>
      </c>
      <c r="F77">
        <f t="shared" si="17"/>
        <v>16</v>
      </c>
      <c r="G77">
        <f t="shared" si="18"/>
        <v>6.4489517820933109E-2</v>
      </c>
      <c r="J77">
        <f t="shared" si="19"/>
        <v>1</v>
      </c>
      <c r="K77">
        <f t="shared" si="20"/>
        <v>1</v>
      </c>
      <c r="L77">
        <v>-0.78770327568054199</v>
      </c>
      <c r="M77">
        <f t="shared" si="21"/>
        <v>0.21229672431945801</v>
      </c>
      <c r="AL77">
        <v>375</v>
      </c>
      <c r="AM77">
        <v>2.6929829120635902</v>
      </c>
      <c r="AN77">
        <v>2.1184885501861501</v>
      </c>
      <c r="BE77">
        <v>375</v>
      </c>
      <c r="BF77">
        <v>2.8224620819091699</v>
      </c>
      <c r="BG77">
        <v>2.2660822868347101</v>
      </c>
    </row>
    <row r="78" spans="1:59">
      <c r="A78">
        <v>3702</v>
      </c>
      <c r="B78">
        <v>3682</v>
      </c>
      <c r="C78">
        <f t="shared" si="14"/>
        <v>43</v>
      </c>
      <c r="D78">
        <f t="shared" si="15"/>
        <v>42</v>
      </c>
      <c r="E78">
        <f t="shared" si="16"/>
        <v>12</v>
      </c>
      <c r="F78">
        <f t="shared" si="17"/>
        <v>14</v>
      </c>
      <c r="G78">
        <f t="shared" si="18"/>
        <v>0.39729715993174164</v>
      </c>
      <c r="J78">
        <f t="shared" si="19"/>
        <v>1</v>
      </c>
      <c r="K78">
        <f t="shared" si="20"/>
        <v>1</v>
      </c>
      <c r="L78">
        <v>-0.79402971267700195</v>
      </c>
      <c r="M78">
        <f t="shared" si="21"/>
        <v>0.20597028732299805</v>
      </c>
      <c r="AL78">
        <v>380</v>
      </c>
      <c r="AM78">
        <v>2.0919995307922301</v>
      </c>
      <c r="AN78">
        <v>2.1662960052490199</v>
      </c>
      <c r="BE78">
        <v>380</v>
      </c>
      <c r="BF78">
        <v>2.4892327785491899</v>
      </c>
      <c r="BG78">
        <v>2.10903620719909</v>
      </c>
    </row>
    <row r="79" spans="1:59">
      <c r="A79">
        <v>3745</v>
      </c>
      <c r="B79">
        <v>3724</v>
      </c>
      <c r="C79">
        <f t="shared" si="14"/>
        <v>46</v>
      </c>
      <c r="D79">
        <f t="shared" si="15"/>
        <v>46</v>
      </c>
      <c r="E79">
        <f t="shared" si="16"/>
        <v>9</v>
      </c>
      <c r="F79">
        <f t="shared" si="17"/>
        <v>9</v>
      </c>
      <c r="G79">
        <f t="shared" si="18"/>
        <v>5.7974130204830722E-3</v>
      </c>
      <c r="J79">
        <f t="shared" si="19"/>
        <v>1</v>
      </c>
      <c r="K79">
        <f t="shared" si="20"/>
        <v>1</v>
      </c>
      <c r="L79">
        <v>-0.81885576248168901</v>
      </c>
      <c r="M79">
        <f t="shared" si="21"/>
        <v>0.18114423751831099</v>
      </c>
      <c r="AL79">
        <v>385</v>
      </c>
      <c r="AM79">
        <v>2.53821420669555</v>
      </c>
      <c r="AN79">
        <v>2.4886593818664502</v>
      </c>
      <c r="BE79">
        <v>385</v>
      </c>
      <c r="BF79">
        <v>2.6545855998992902</v>
      </c>
      <c r="BG79">
        <v>2.3235695362090998</v>
      </c>
    </row>
    <row r="80" spans="1:59">
      <c r="A80">
        <v>3791</v>
      </c>
      <c r="B80">
        <v>3770</v>
      </c>
      <c r="C80">
        <f t="shared" si="14"/>
        <v>46</v>
      </c>
      <c r="D80">
        <f t="shared" si="15"/>
        <v>46</v>
      </c>
      <c r="E80">
        <f t="shared" si="16"/>
        <v>9</v>
      </c>
      <c r="F80">
        <f t="shared" si="17"/>
        <v>9</v>
      </c>
      <c r="G80">
        <f t="shared" si="18"/>
        <v>5.7974130204830722E-3</v>
      </c>
      <c r="J80">
        <f t="shared" si="19"/>
        <v>1</v>
      </c>
      <c r="K80">
        <f t="shared" si="20"/>
        <v>1</v>
      </c>
      <c r="L80">
        <v>-0.79966473579406705</v>
      </c>
      <c r="M80">
        <f t="shared" si="21"/>
        <v>0.20033526420593295</v>
      </c>
      <c r="AL80">
        <v>390</v>
      </c>
      <c r="AM80">
        <v>2.8224620819091699</v>
      </c>
      <c r="AN80">
        <v>2.2660822868347101</v>
      </c>
      <c r="BE80">
        <v>390</v>
      </c>
      <c r="BF80">
        <v>3.2158646583557098</v>
      </c>
      <c r="BG80">
        <v>2.2499713897704998</v>
      </c>
    </row>
    <row r="81" spans="1:59">
      <c r="A81">
        <v>3837</v>
      </c>
      <c r="B81">
        <v>3816</v>
      </c>
      <c r="C81">
        <f t="shared" si="14"/>
        <v>44</v>
      </c>
      <c r="D81">
        <f t="shared" si="15"/>
        <v>44</v>
      </c>
      <c r="E81">
        <f t="shared" si="16"/>
        <v>14</v>
      </c>
      <c r="F81">
        <f t="shared" si="17"/>
        <v>16</v>
      </c>
      <c r="G81">
        <f t="shared" si="18"/>
        <v>0.26390616524373062</v>
      </c>
      <c r="J81">
        <f t="shared" si="19"/>
        <v>1</v>
      </c>
      <c r="K81">
        <f t="shared" si="20"/>
        <v>1</v>
      </c>
      <c r="L81">
        <v>-0.81486678123474099</v>
      </c>
      <c r="M81">
        <f t="shared" si="21"/>
        <v>0.18513321876525901</v>
      </c>
      <c r="AL81">
        <v>395</v>
      </c>
      <c r="AM81">
        <v>2.4892327785491899</v>
      </c>
      <c r="AN81">
        <v>2.10903620719909</v>
      </c>
      <c r="BE81">
        <v>395</v>
      </c>
      <c r="BF81">
        <v>2.3114976882934499</v>
      </c>
      <c r="BG81">
        <v>2.1979498863220202</v>
      </c>
    </row>
    <row r="82" spans="1:59">
      <c r="A82">
        <v>3881</v>
      </c>
      <c r="B82">
        <v>3860</v>
      </c>
      <c r="C82">
        <f t="shared" si="14"/>
        <v>44</v>
      </c>
      <c r="D82">
        <f t="shared" si="15"/>
        <v>44</v>
      </c>
      <c r="E82">
        <f t="shared" si="16"/>
        <v>14</v>
      </c>
      <c r="F82">
        <f t="shared" si="17"/>
        <v>16</v>
      </c>
      <c r="G82">
        <f t="shared" si="18"/>
        <v>0.26390616524373062</v>
      </c>
      <c r="J82">
        <f t="shared" si="19"/>
        <v>1</v>
      </c>
      <c r="K82">
        <f t="shared" si="20"/>
        <v>1</v>
      </c>
      <c r="L82">
        <v>-0.81252861022949197</v>
      </c>
      <c r="M82">
        <f t="shared" si="21"/>
        <v>0.18747138977050803</v>
      </c>
      <c r="AL82">
        <v>400</v>
      </c>
      <c r="AM82">
        <v>2.6545855998992902</v>
      </c>
      <c r="AN82">
        <v>2.3235695362090998</v>
      </c>
      <c r="BE82">
        <v>400</v>
      </c>
      <c r="BF82">
        <v>2.7550816535949698</v>
      </c>
      <c r="BG82">
        <v>2.3455395698547301</v>
      </c>
    </row>
    <row r="83" spans="1:59">
      <c r="A83">
        <v>3925</v>
      </c>
      <c r="B83">
        <v>3904</v>
      </c>
      <c r="C83">
        <f t="shared" si="14"/>
        <v>45</v>
      </c>
      <c r="D83">
        <f t="shared" si="15"/>
        <v>45</v>
      </c>
      <c r="E83">
        <f t="shared" si="16"/>
        <v>14</v>
      </c>
      <c r="F83">
        <f t="shared" si="17"/>
        <v>11</v>
      </c>
      <c r="G83">
        <f t="shared" si="18"/>
        <v>6.4489517820933109E-2</v>
      </c>
      <c r="J83">
        <f t="shared" si="19"/>
        <v>1</v>
      </c>
      <c r="K83">
        <f t="shared" si="20"/>
        <v>1</v>
      </c>
      <c r="L83">
        <v>-0.91011047363281194</v>
      </c>
      <c r="M83">
        <f t="shared" si="21"/>
        <v>8.9889526367188055E-2</v>
      </c>
      <c r="AL83">
        <v>405</v>
      </c>
      <c r="AM83">
        <v>3.2158646583557098</v>
      </c>
      <c r="AN83">
        <v>2.2499713897704998</v>
      </c>
      <c r="BE83">
        <v>405</v>
      </c>
      <c r="BF83">
        <v>2.3347105979919398</v>
      </c>
      <c r="BG83">
        <v>2.0656468868255602</v>
      </c>
    </row>
    <row r="84" spans="1:59">
      <c r="A84">
        <v>3970</v>
      </c>
      <c r="B84">
        <v>3949</v>
      </c>
      <c r="C84">
        <f t="shared" si="14"/>
        <v>47</v>
      </c>
      <c r="D84">
        <f t="shared" si="15"/>
        <v>47</v>
      </c>
      <c r="E84">
        <f t="shared" si="16"/>
        <v>8</v>
      </c>
      <c r="F84">
        <f t="shared" si="17"/>
        <v>8</v>
      </c>
      <c r="G84">
        <f t="shared" si="18"/>
        <v>1.9172770398194705E-4</v>
      </c>
      <c r="J84">
        <f t="shared" si="19"/>
        <v>1</v>
      </c>
      <c r="K84">
        <f t="shared" si="20"/>
        <v>1</v>
      </c>
      <c r="L84">
        <v>-0.795093774795532</v>
      </c>
      <c r="M84">
        <f t="shared" si="21"/>
        <v>0.204906225204468</v>
      </c>
      <c r="AL84">
        <v>410</v>
      </c>
      <c r="AM84">
        <v>2.3114976882934499</v>
      </c>
      <c r="AN84">
        <v>2.1979498863220202</v>
      </c>
      <c r="BE84">
        <v>410</v>
      </c>
      <c r="BF84">
        <v>2.5129091739654501</v>
      </c>
      <c r="BG84">
        <v>2.16588854789733</v>
      </c>
    </row>
    <row r="85" spans="1:59">
      <c r="A85">
        <v>4017</v>
      </c>
      <c r="B85">
        <v>3996</v>
      </c>
      <c r="C85">
        <f t="shared" si="14"/>
        <v>45</v>
      </c>
      <c r="D85">
        <f t="shared" si="15"/>
        <v>45</v>
      </c>
      <c r="E85">
        <f t="shared" si="16"/>
        <v>14</v>
      </c>
      <c r="F85">
        <f t="shared" si="17"/>
        <v>11</v>
      </c>
      <c r="G85">
        <f t="shared" si="18"/>
        <v>6.4489517820933109E-2</v>
      </c>
      <c r="J85">
        <f t="shared" si="19"/>
        <v>1</v>
      </c>
      <c r="K85">
        <f t="shared" si="20"/>
        <v>1</v>
      </c>
      <c r="L85">
        <v>-0.80990338325500399</v>
      </c>
      <c r="M85">
        <f t="shared" si="21"/>
        <v>0.19009661674499601</v>
      </c>
      <c r="AL85">
        <v>415</v>
      </c>
      <c r="AM85">
        <v>2.7550816535949698</v>
      </c>
      <c r="AN85">
        <v>2.3455395698547301</v>
      </c>
      <c r="BE85">
        <v>415</v>
      </c>
      <c r="BF85">
        <v>2.72707176208496</v>
      </c>
      <c r="BG85">
        <v>2.1887118816375701</v>
      </c>
    </row>
    <row r="86" spans="1:59">
      <c r="A86">
        <v>4062</v>
      </c>
      <c r="B86">
        <v>4041</v>
      </c>
      <c r="C86">
        <f t="shared" si="14"/>
        <v>45</v>
      </c>
      <c r="D86">
        <f t="shared" si="15"/>
        <v>44</v>
      </c>
      <c r="E86">
        <f t="shared" si="16"/>
        <v>14</v>
      </c>
      <c r="F86">
        <f t="shared" si="17"/>
        <v>16</v>
      </c>
      <c r="G86">
        <f t="shared" si="18"/>
        <v>6.4489517820933109E-2</v>
      </c>
      <c r="J86">
        <f t="shared" si="19"/>
        <v>1</v>
      </c>
      <c r="K86">
        <f t="shared" si="20"/>
        <v>1</v>
      </c>
      <c r="L86">
        <v>-0.67800235748291005</v>
      </c>
      <c r="M86">
        <f t="shared" si="21"/>
        <v>0.32199764251708995</v>
      </c>
      <c r="AL86">
        <v>420</v>
      </c>
      <c r="AM86">
        <v>2.3347105979919398</v>
      </c>
      <c r="AN86">
        <v>2.0656468868255602</v>
      </c>
      <c r="BE86">
        <v>420</v>
      </c>
      <c r="BF86">
        <v>2.3170890808105402</v>
      </c>
      <c r="BG86">
        <v>2.5758254528045601</v>
      </c>
    </row>
    <row r="87" spans="1:59">
      <c r="A87">
        <v>4107</v>
      </c>
      <c r="B87">
        <v>4085</v>
      </c>
      <c r="C87">
        <f t="shared" si="14"/>
        <v>34</v>
      </c>
      <c r="D87">
        <f t="shared" si="15"/>
        <v>32</v>
      </c>
      <c r="E87">
        <f t="shared" si="16"/>
        <v>1</v>
      </c>
      <c r="F87">
        <f t="shared" si="17"/>
        <v>1</v>
      </c>
      <c r="G87">
        <f t="shared" si="18"/>
        <v>4.5170728481567877E-19</v>
      </c>
      <c r="J87">
        <f t="shared" si="19"/>
        <v>0</v>
      </c>
      <c r="K87">
        <f t="shared" si="20"/>
        <v>0</v>
      </c>
      <c r="L87">
        <v>-0.92593812942504805</v>
      </c>
      <c r="M87">
        <f t="shared" si="21"/>
        <v>7.4061870574951949E-2</v>
      </c>
      <c r="AL87">
        <v>425</v>
      </c>
      <c r="AM87">
        <v>2.5129091739654501</v>
      </c>
      <c r="AN87">
        <v>2.16588854789733</v>
      </c>
      <c r="BE87">
        <v>425</v>
      </c>
      <c r="BF87">
        <v>2.6919732093811</v>
      </c>
      <c r="BG87">
        <v>2.2936449050903298</v>
      </c>
    </row>
    <row r="88" spans="1:59">
      <c r="A88">
        <v>4141</v>
      </c>
      <c r="B88">
        <v>4117</v>
      </c>
      <c r="C88">
        <f t="shared" si="14"/>
        <v>42</v>
      </c>
      <c r="D88">
        <f t="shared" si="15"/>
        <v>42</v>
      </c>
      <c r="E88">
        <f t="shared" si="16"/>
        <v>13</v>
      </c>
      <c r="F88">
        <f t="shared" si="17"/>
        <v>14</v>
      </c>
      <c r="G88">
        <f t="shared" si="18"/>
        <v>0.22003253536999007</v>
      </c>
      <c r="J88">
        <f t="shared" si="19"/>
        <v>1</v>
      </c>
      <c r="K88">
        <f t="shared" si="20"/>
        <v>1</v>
      </c>
      <c r="L88">
        <v>-0.806843042373657</v>
      </c>
      <c r="M88">
        <f t="shared" si="21"/>
        <v>0.193156957626343</v>
      </c>
      <c r="AL88">
        <v>430</v>
      </c>
      <c r="AM88">
        <v>2.72707176208496</v>
      </c>
      <c r="AN88">
        <v>2.1887118816375701</v>
      </c>
      <c r="BE88">
        <v>430</v>
      </c>
      <c r="BF88">
        <v>2.7789921760559002</v>
      </c>
      <c r="BG88">
        <v>2.21659803390502</v>
      </c>
    </row>
    <row r="89" spans="1:59">
      <c r="A89">
        <v>4183</v>
      </c>
      <c r="B89">
        <v>4159</v>
      </c>
      <c r="C89">
        <f t="shared" si="14"/>
        <v>45</v>
      </c>
      <c r="D89">
        <f t="shared" si="15"/>
        <v>45</v>
      </c>
      <c r="E89">
        <f t="shared" si="16"/>
        <v>14</v>
      </c>
      <c r="F89">
        <f t="shared" si="17"/>
        <v>11</v>
      </c>
      <c r="G89">
        <f t="shared" si="18"/>
        <v>6.4489517820933109E-2</v>
      </c>
      <c r="J89">
        <f t="shared" si="19"/>
        <v>1</v>
      </c>
      <c r="K89">
        <f t="shared" si="20"/>
        <v>1</v>
      </c>
      <c r="L89">
        <v>-0.790663242340087</v>
      </c>
      <c r="M89">
        <f t="shared" si="21"/>
        <v>0.209336757659913</v>
      </c>
      <c r="AL89">
        <v>435</v>
      </c>
      <c r="AM89">
        <v>2.3170890808105402</v>
      </c>
      <c r="AN89">
        <v>2.5758254528045601</v>
      </c>
      <c r="BE89">
        <v>435</v>
      </c>
      <c r="BF89">
        <v>2.2063016891479399</v>
      </c>
      <c r="BG89">
        <v>2.2044312953948899</v>
      </c>
    </row>
    <row r="90" spans="1:59">
      <c r="A90">
        <v>4228</v>
      </c>
      <c r="B90">
        <v>4204</v>
      </c>
      <c r="C90">
        <f t="shared" si="14"/>
        <v>44</v>
      </c>
      <c r="D90">
        <f t="shared" si="15"/>
        <v>44</v>
      </c>
      <c r="E90">
        <f t="shared" si="16"/>
        <v>14</v>
      </c>
      <c r="F90">
        <f t="shared" si="17"/>
        <v>16</v>
      </c>
      <c r="G90">
        <f t="shared" si="18"/>
        <v>0.26390616524373062</v>
      </c>
      <c r="J90">
        <f t="shared" si="19"/>
        <v>1</v>
      </c>
      <c r="K90">
        <f t="shared" si="20"/>
        <v>1</v>
      </c>
      <c r="L90">
        <v>-0.87757825851440396</v>
      </c>
      <c r="M90">
        <f t="shared" si="21"/>
        <v>0.12242174148559604</v>
      </c>
      <c r="AL90">
        <v>440</v>
      </c>
      <c r="AM90">
        <v>2.6919732093811</v>
      </c>
      <c r="AN90">
        <v>2.2936449050903298</v>
      </c>
      <c r="BE90">
        <v>440</v>
      </c>
      <c r="BF90">
        <v>1.9114286899566599</v>
      </c>
      <c r="BG90">
        <v>2.1460547447204501</v>
      </c>
    </row>
    <row r="91" spans="1:59">
      <c r="A91">
        <v>4272</v>
      </c>
      <c r="B91">
        <v>4248</v>
      </c>
      <c r="C91">
        <f t="shared" si="14"/>
        <v>41</v>
      </c>
      <c r="D91">
        <f t="shared" si="15"/>
        <v>41</v>
      </c>
      <c r="E91">
        <f t="shared" si="16"/>
        <v>15</v>
      </c>
      <c r="F91">
        <f t="shared" si="17"/>
        <v>14</v>
      </c>
      <c r="G91">
        <f t="shared" si="18"/>
        <v>4.4829496758592477E-2</v>
      </c>
      <c r="J91">
        <f t="shared" si="19"/>
        <v>1</v>
      </c>
      <c r="K91">
        <f t="shared" si="20"/>
        <v>1</v>
      </c>
      <c r="L91">
        <v>-0.81283307075500399</v>
      </c>
      <c r="M91">
        <f t="shared" si="21"/>
        <v>0.18716692924499601</v>
      </c>
      <c r="AL91">
        <v>445</v>
      </c>
      <c r="AM91">
        <v>2.7789921760559002</v>
      </c>
      <c r="AN91">
        <v>2.21659803390502</v>
      </c>
      <c r="BE91">
        <v>445</v>
      </c>
      <c r="BF91">
        <v>2.7999699115753098</v>
      </c>
      <c r="BG91">
        <v>2.7073693275451598</v>
      </c>
    </row>
    <row r="92" spans="1:59">
      <c r="A92">
        <v>4313</v>
      </c>
      <c r="B92">
        <v>4289</v>
      </c>
      <c r="C92">
        <f t="shared" si="14"/>
        <v>44</v>
      </c>
      <c r="D92">
        <f t="shared" si="15"/>
        <v>43</v>
      </c>
      <c r="E92">
        <f t="shared" si="16"/>
        <v>14</v>
      </c>
      <c r="F92">
        <f t="shared" si="17"/>
        <v>13</v>
      </c>
      <c r="G92">
        <f t="shared" si="18"/>
        <v>0.26390616524373062</v>
      </c>
      <c r="J92">
        <f t="shared" si="19"/>
        <v>1</v>
      </c>
      <c r="K92">
        <f t="shared" si="20"/>
        <v>1</v>
      </c>
      <c r="L92">
        <v>-0.66562628746032704</v>
      </c>
      <c r="M92">
        <f t="shared" si="21"/>
        <v>0.33437371253967296</v>
      </c>
      <c r="AL92">
        <v>450</v>
      </c>
      <c r="AM92">
        <v>2.2063016891479399</v>
      </c>
      <c r="AN92">
        <v>2.2044312953948899</v>
      </c>
      <c r="BE92">
        <v>450</v>
      </c>
      <c r="BF92">
        <v>2.6790149211883501</v>
      </c>
      <c r="BG92">
        <v>2.6017541885375901</v>
      </c>
    </row>
    <row r="93" spans="1:59">
      <c r="A93">
        <v>4357</v>
      </c>
      <c r="B93">
        <v>4332</v>
      </c>
      <c r="C93">
        <f t="shared" si="14"/>
        <v>48</v>
      </c>
      <c r="D93">
        <f t="shared" si="15"/>
        <v>47</v>
      </c>
      <c r="E93">
        <f t="shared" si="16"/>
        <v>3</v>
      </c>
      <c r="F93">
        <f t="shared" si="17"/>
        <v>8</v>
      </c>
      <c r="G93">
        <f t="shared" si="18"/>
        <v>2.3326040181992288E-6</v>
      </c>
      <c r="J93">
        <f t="shared" si="19"/>
        <v>2</v>
      </c>
      <c r="K93">
        <f t="shared" si="20"/>
        <v>1</v>
      </c>
      <c r="L93">
        <v>-0.92056703567504805</v>
      </c>
      <c r="M93">
        <f t="shared" si="21"/>
        <v>7.9432964324951949E-2</v>
      </c>
      <c r="AL93">
        <v>455</v>
      </c>
      <c r="AM93">
        <v>1.9114286899566599</v>
      </c>
      <c r="AN93">
        <v>2.1460547447204501</v>
      </c>
      <c r="BE93">
        <v>455</v>
      </c>
      <c r="BF93">
        <v>2.3216269016265798</v>
      </c>
      <c r="BG93">
        <v>2.2872862815856898</v>
      </c>
    </row>
    <row r="94" spans="1:59">
      <c r="A94">
        <v>4405</v>
      </c>
      <c r="B94">
        <v>4379</v>
      </c>
      <c r="C94">
        <f t="shared" si="14"/>
        <v>41</v>
      </c>
      <c r="D94">
        <f t="shared" si="15"/>
        <v>41</v>
      </c>
      <c r="E94">
        <f t="shared" si="16"/>
        <v>15</v>
      </c>
      <c r="F94">
        <f t="shared" si="17"/>
        <v>14</v>
      </c>
      <c r="G94">
        <f t="shared" si="18"/>
        <v>4.4829496758592477E-2</v>
      </c>
      <c r="J94">
        <f t="shared" si="19"/>
        <v>1</v>
      </c>
      <c r="K94">
        <f t="shared" si="20"/>
        <v>1</v>
      </c>
      <c r="L94">
        <v>-0.92150688171386697</v>
      </c>
      <c r="M94">
        <f t="shared" si="21"/>
        <v>7.8493118286133035E-2</v>
      </c>
      <c r="AL94">
        <v>460</v>
      </c>
      <c r="AM94">
        <v>2.7999699115753098</v>
      </c>
      <c r="AN94">
        <v>2.7073693275451598</v>
      </c>
      <c r="BE94">
        <v>460</v>
      </c>
      <c r="BF94">
        <v>2.8881211280822701</v>
      </c>
      <c r="BG94">
        <v>2.43542385101318</v>
      </c>
    </row>
    <row r="95" spans="1:59">
      <c r="A95">
        <v>4446</v>
      </c>
      <c r="B95">
        <v>4420</v>
      </c>
      <c r="C95">
        <f t="shared" si="14"/>
        <v>41</v>
      </c>
      <c r="D95">
        <f t="shared" si="15"/>
        <v>41</v>
      </c>
      <c r="E95">
        <f t="shared" si="16"/>
        <v>15</v>
      </c>
      <c r="F95">
        <f t="shared" si="17"/>
        <v>14</v>
      </c>
      <c r="G95">
        <f t="shared" si="18"/>
        <v>4.4829496758592477E-2</v>
      </c>
      <c r="J95">
        <f t="shared" si="19"/>
        <v>1</v>
      </c>
      <c r="K95">
        <f t="shared" si="20"/>
        <v>1</v>
      </c>
      <c r="L95">
        <v>-0.85359168052673295</v>
      </c>
      <c r="M95">
        <f t="shared" si="21"/>
        <v>0.14640831947326705</v>
      </c>
      <c r="AL95">
        <v>465</v>
      </c>
      <c r="AM95">
        <v>2.6790149211883501</v>
      </c>
      <c r="AN95">
        <v>2.6017541885375901</v>
      </c>
      <c r="BE95">
        <v>465</v>
      </c>
      <c r="BF95">
        <v>2.80828785896301</v>
      </c>
      <c r="BG95">
        <v>2.1700301170349099</v>
      </c>
    </row>
    <row r="96" spans="1:59">
      <c r="A96">
        <v>4487</v>
      </c>
      <c r="B96">
        <v>4461</v>
      </c>
      <c r="C96">
        <f t="shared" si="14"/>
        <v>39</v>
      </c>
      <c r="D96">
        <f t="shared" si="15"/>
        <v>39</v>
      </c>
      <c r="E96">
        <f t="shared" si="16"/>
        <v>5</v>
      </c>
      <c r="F96">
        <f t="shared" si="17"/>
        <v>4</v>
      </c>
      <c r="G96">
        <f t="shared" si="18"/>
        <v>9.2647635323013175E-5</v>
      </c>
      <c r="J96">
        <f t="shared" si="19"/>
        <v>1</v>
      </c>
      <c r="K96">
        <f t="shared" si="20"/>
        <v>1</v>
      </c>
      <c r="L96">
        <v>-0.90895724296569802</v>
      </c>
      <c r="M96">
        <f t="shared" si="21"/>
        <v>9.104275703430198E-2</v>
      </c>
      <c r="AL96">
        <v>470</v>
      </c>
      <c r="AM96">
        <v>2.3216269016265798</v>
      </c>
      <c r="AN96">
        <v>2.2872862815856898</v>
      </c>
      <c r="BE96">
        <v>470</v>
      </c>
      <c r="BF96">
        <v>2.2041733264922998</v>
      </c>
      <c r="BG96">
        <v>2.0696034431457502</v>
      </c>
    </row>
    <row r="97" spans="1:59">
      <c r="A97">
        <v>4526</v>
      </c>
      <c r="B97">
        <v>4500</v>
      </c>
      <c r="C97">
        <f t="shared" si="14"/>
        <v>42</v>
      </c>
      <c r="D97">
        <f t="shared" si="15"/>
        <v>42</v>
      </c>
      <c r="E97">
        <f t="shared" si="16"/>
        <v>13</v>
      </c>
      <c r="F97">
        <f t="shared" si="17"/>
        <v>14</v>
      </c>
      <c r="G97">
        <f t="shared" si="18"/>
        <v>0.22003253536999007</v>
      </c>
      <c r="J97">
        <f t="shared" si="19"/>
        <v>1</v>
      </c>
      <c r="K97">
        <f t="shared" si="20"/>
        <v>1</v>
      </c>
      <c r="L97">
        <v>-0.93015193939208896</v>
      </c>
      <c r="M97">
        <f t="shared" si="21"/>
        <v>6.9848060607911044E-2</v>
      </c>
      <c r="AL97">
        <v>475</v>
      </c>
      <c r="AM97">
        <v>2.8881211280822701</v>
      </c>
      <c r="AN97">
        <v>2.43542385101318</v>
      </c>
      <c r="BE97">
        <v>475</v>
      </c>
      <c r="BF97">
        <v>2.23266553878784</v>
      </c>
      <c r="BG97">
        <v>2.44565606117248</v>
      </c>
    </row>
    <row r="98" spans="1:59">
      <c r="A98">
        <v>4568</v>
      </c>
      <c r="B98">
        <v>4542</v>
      </c>
      <c r="C98">
        <f t="shared" si="14"/>
        <v>39</v>
      </c>
      <c r="D98">
        <f t="shared" si="15"/>
        <v>38</v>
      </c>
      <c r="E98">
        <f t="shared" si="16"/>
        <v>5</v>
      </c>
      <c r="F98">
        <f t="shared" si="17"/>
        <v>3</v>
      </c>
      <c r="G98">
        <f t="shared" si="18"/>
        <v>9.2647635323013175E-5</v>
      </c>
      <c r="J98">
        <f t="shared" si="19"/>
        <v>1</v>
      </c>
      <c r="K98">
        <f t="shared" si="20"/>
        <v>1</v>
      </c>
      <c r="L98">
        <v>-0.83538246154785101</v>
      </c>
      <c r="M98">
        <f t="shared" si="21"/>
        <v>0.16461753845214899</v>
      </c>
      <c r="AL98">
        <v>480</v>
      </c>
      <c r="AM98">
        <v>2.80828785896301</v>
      </c>
      <c r="AN98">
        <v>2.1700301170349099</v>
      </c>
      <c r="BE98">
        <v>480</v>
      </c>
      <c r="BF98">
        <v>2.6279385089874201</v>
      </c>
      <c r="BG98">
        <v>2.3849384784698402</v>
      </c>
    </row>
    <row r="99" spans="1:59">
      <c r="A99">
        <v>4607</v>
      </c>
      <c r="B99">
        <v>4580</v>
      </c>
      <c r="C99">
        <f t="shared" si="14"/>
        <v>41</v>
      </c>
      <c r="D99">
        <f t="shared" si="15"/>
        <v>41</v>
      </c>
      <c r="E99">
        <f t="shared" si="16"/>
        <v>15</v>
      </c>
      <c r="F99">
        <f t="shared" si="17"/>
        <v>14</v>
      </c>
      <c r="G99">
        <f t="shared" si="18"/>
        <v>4.4829496758592477E-2</v>
      </c>
      <c r="J99">
        <f t="shared" si="19"/>
        <v>1</v>
      </c>
      <c r="K99">
        <f t="shared" si="20"/>
        <v>1</v>
      </c>
      <c r="L99">
        <v>-0.67594528198242099</v>
      </c>
      <c r="M99">
        <f t="shared" si="21"/>
        <v>0.32405471801757901</v>
      </c>
      <c r="AL99">
        <v>485</v>
      </c>
      <c r="AM99">
        <v>2.2041733264922998</v>
      </c>
      <c r="AN99">
        <v>2.0696034431457502</v>
      </c>
      <c r="BE99">
        <v>485</v>
      </c>
      <c r="BF99">
        <v>2.2404356002807599</v>
      </c>
      <c r="BG99">
        <v>2.2600119113922101</v>
      </c>
    </row>
    <row r="100" spans="1:59">
      <c r="A100">
        <v>4648</v>
      </c>
      <c r="B100">
        <v>4621</v>
      </c>
      <c r="C100">
        <f t="shared" si="14"/>
        <v>38</v>
      </c>
      <c r="D100">
        <f t="shared" si="15"/>
        <v>37</v>
      </c>
      <c r="E100">
        <f t="shared" si="16"/>
        <v>4</v>
      </c>
      <c r="F100">
        <f t="shared" si="17"/>
        <v>3</v>
      </c>
      <c r="G100">
        <f t="shared" si="18"/>
        <v>9.3978358289241055E-7</v>
      </c>
      <c r="J100">
        <f t="shared" si="19"/>
        <v>1</v>
      </c>
      <c r="K100">
        <f t="shared" si="20"/>
        <v>0</v>
      </c>
      <c r="L100">
        <v>-0.83030605316162098</v>
      </c>
      <c r="M100">
        <f t="shared" si="21"/>
        <v>0.16969394683837902</v>
      </c>
      <c r="AL100">
        <v>490</v>
      </c>
      <c r="AM100">
        <v>2.23266553878784</v>
      </c>
      <c r="AN100">
        <v>2.44565606117248</v>
      </c>
      <c r="BE100">
        <v>490</v>
      </c>
      <c r="BF100">
        <v>2.3411271572113002</v>
      </c>
      <c r="BG100">
        <v>2.2627086639404199</v>
      </c>
    </row>
    <row r="101" spans="1:59">
      <c r="A101">
        <v>4686</v>
      </c>
      <c r="B101">
        <v>4658</v>
      </c>
      <c r="C101">
        <f t="shared" si="14"/>
        <v>38</v>
      </c>
      <c r="D101">
        <f t="shared" si="15"/>
        <v>37</v>
      </c>
      <c r="E101">
        <f t="shared" si="16"/>
        <v>4</v>
      </c>
      <c r="F101">
        <f t="shared" si="17"/>
        <v>3</v>
      </c>
      <c r="G101">
        <f t="shared" si="18"/>
        <v>9.3978358289241055E-7</v>
      </c>
      <c r="J101">
        <f t="shared" si="19"/>
        <v>1</v>
      </c>
      <c r="K101">
        <f t="shared" si="20"/>
        <v>0</v>
      </c>
      <c r="AL101">
        <v>495</v>
      </c>
      <c r="AM101">
        <v>2.6279385089874201</v>
      </c>
      <c r="AN101">
        <v>2.3849384784698402</v>
      </c>
      <c r="BE101">
        <v>495</v>
      </c>
      <c r="BF101">
        <v>2.6175477504730198</v>
      </c>
      <c r="BG101">
        <v>2.1712777614593501</v>
      </c>
    </row>
    <row r="102" spans="1:59">
      <c r="A102">
        <v>4724</v>
      </c>
      <c r="B102">
        <v>4695</v>
      </c>
      <c r="C102">
        <f t="shared" si="14"/>
        <v>40</v>
      </c>
      <c r="D102">
        <f t="shared" si="15"/>
        <v>40</v>
      </c>
      <c r="E102">
        <f t="shared" si="16"/>
        <v>7</v>
      </c>
      <c r="F102">
        <f t="shared" si="17"/>
        <v>8</v>
      </c>
      <c r="G102">
        <f t="shared" si="18"/>
        <v>3.3600546598161708E-3</v>
      </c>
      <c r="J102">
        <f t="shared" si="19"/>
        <v>1</v>
      </c>
      <c r="K102">
        <f t="shared" si="20"/>
        <v>1</v>
      </c>
      <c r="AL102">
        <v>500</v>
      </c>
      <c r="AM102">
        <v>2.2404356002807599</v>
      </c>
      <c r="AN102">
        <v>2.2600119113922101</v>
      </c>
      <c r="BE102">
        <v>500</v>
      </c>
      <c r="BF102">
        <v>2.6064145565032901</v>
      </c>
      <c r="BG102">
        <v>2.1924486160278298</v>
      </c>
    </row>
    <row r="103" spans="1:59">
      <c r="A103">
        <v>4764</v>
      </c>
      <c r="B103">
        <v>4735</v>
      </c>
      <c r="C103">
        <f t="shared" si="14"/>
        <v>41</v>
      </c>
      <c r="D103">
        <f t="shared" si="15"/>
        <v>40</v>
      </c>
      <c r="E103">
        <f t="shared" si="16"/>
        <v>15</v>
      </c>
      <c r="F103">
        <f t="shared" si="17"/>
        <v>8</v>
      </c>
      <c r="G103">
        <f t="shared" si="18"/>
        <v>4.4829496758592477E-2</v>
      </c>
      <c r="J103">
        <f t="shared" si="19"/>
        <v>1</v>
      </c>
      <c r="K103">
        <f t="shared" si="20"/>
        <v>1</v>
      </c>
      <c r="AL103">
        <v>505</v>
      </c>
      <c r="AM103">
        <v>2.3411271572113002</v>
      </c>
      <c r="AN103">
        <v>2.2627086639404199</v>
      </c>
      <c r="BE103">
        <v>505</v>
      </c>
      <c r="BF103">
        <v>2.76023125648498</v>
      </c>
      <c r="BG103">
        <v>2.3013048171996999</v>
      </c>
    </row>
    <row r="104" spans="1:59">
      <c r="A104">
        <v>4805</v>
      </c>
      <c r="B104">
        <v>4775</v>
      </c>
      <c r="C104">
        <f t="shared" si="14"/>
        <v>41</v>
      </c>
      <c r="D104">
        <f t="shared" si="15"/>
        <v>41</v>
      </c>
      <c r="E104">
        <f t="shared" si="16"/>
        <v>15</v>
      </c>
      <c r="F104">
        <f t="shared" si="17"/>
        <v>14</v>
      </c>
      <c r="G104">
        <f t="shared" si="18"/>
        <v>4.4829496758592477E-2</v>
      </c>
      <c r="J104">
        <f t="shared" si="19"/>
        <v>1</v>
      </c>
      <c r="K104">
        <f t="shared" si="20"/>
        <v>1</v>
      </c>
      <c r="AL104">
        <v>510</v>
      </c>
      <c r="AM104">
        <v>2.6175477504730198</v>
      </c>
      <c r="AN104">
        <v>2.1712777614593501</v>
      </c>
      <c r="BE104">
        <v>510</v>
      </c>
      <c r="BF104">
        <v>2.3985126018524099</v>
      </c>
      <c r="BG104">
        <v>3.1190960407257</v>
      </c>
    </row>
    <row r="105" spans="1:59">
      <c r="A105">
        <v>4846</v>
      </c>
      <c r="B105">
        <v>4816</v>
      </c>
      <c r="C105">
        <f t="shared" si="14"/>
        <v>46</v>
      </c>
      <c r="D105">
        <f t="shared" si="15"/>
        <v>46</v>
      </c>
      <c r="E105">
        <f t="shared" si="16"/>
        <v>9</v>
      </c>
      <c r="F105">
        <f t="shared" si="17"/>
        <v>9</v>
      </c>
      <c r="G105">
        <f t="shared" si="18"/>
        <v>5.7974130204830722E-3</v>
      </c>
      <c r="J105">
        <f t="shared" si="19"/>
        <v>1</v>
      </c>
      <c r="K105">
        <f t="shared" si="20"/>
        <v>1</v>
      </c>
      <c r="AL105">
        <v>515</v>
      </c>
      <c r="AM105">
        <v>2.6064145565032901</v>
      </c>
      <c r="AN105">
        <v>2.1924486160278298</v>
      </c>
      <c r="BE105">
        <v>515</v>
      </c>
      <c r="BF105">
        <v>3.0801420211791899</v>
      </c>
      <c r="BG105">
        <v>3.1263289451599099</v>
      </c>
    </row>
    <row r="106" spans="1:59">
      <c r="A106">
        <v>4892</v>
      </c>
      <c r="B106">
        <v>4862</v>
      </c>
      <c r="C106">
        <f t="shared" si="14"/>
        <v>41</v>
      </c>
      <c r="D106">
        <f t="shared" si="15"/>
        <v>41</v>
      </c>
      <c r="E106">
        <f t="shared" si="16"/>
        <v>15</v>
      </c>
      <c r="F106">
        <f t="shared" si="17"/>
        <v>14</v>
      </c>
      <c r="G106">
        <f t="shared" si="18"/>
        <v>4.4829496758592477E-2</v>
      </c>
      <c r="J106">
        <f t="shared" si="19"/>
        <v>1</v>
      </c>
      <c r="K106">
        <f t="shared" si="20"/>
        <v>1</v>
      </c>
      <c r="AL106">
        <v>520</v>
      </c>
      <c r="AM106">
        <v>2.76023125648498</v>
      </c>
      <c r="AN106">
        <v>2.3013048171996999</v>
      </c>
      <c r="BE106">
        <v>520</v>
      </c>
      <c r="BF106">
        <v>2.5712618827819802</v>
      </c>
      <c r="BG106">
        <v>2.7313587665557799</v>
      </c>
    </row>
    <row r="107" spans="1:59">
      <c r="A107">
        <v>4933</v>
      </c>
      <c r="B107">
        <v>4903</v>
      </c>
      <c r="C107">
        <f t="shared" si="14"/>
        <v>41</v>
      </c>
      <c r="D107">
        <f t="shared" si="15"/>
        <v>40</v>
      </c>
      <c r="E107">
        <f t="shared" si="16"/>
        <v>15</v>
      </c>
      <c r="F107">
        <f t="shared" si="17"/>
        <v>8</v>
      </c>
      <c r="G107">
        <f t="shared" si="18"/>
        <v>4.4829496758592477E-2</v>
      </c>
      <c r="J107">
        <f t="shared" si="19"/>
        <v>1</v>
      </c>
      <c r="K107">
        <f t="shared" si="20"/>
        <v>1</v>
      </c>
      <c r="AL107">
        <v>525</v>
      </c>
      <c r="AM107">
        <v>2.3985126018524099</v>
      </c>
      <c r="AN107">
        <v>3.1190960407257</v>
      </c>
      <c r="BE107">
        <v>525</v>
      </c>
      <c r="BF107">
        <v>2.0658717155456499</v>
      </c>
      <c r="BG107">
        <v>2.3383700847625701</v>
      </c>
    </row>
    <row r="108" spans="1:59">
      <c r="A108">
        <v>4974</v>
      </c>
      <c r="B108">
        <v>4943</v>
      </c>
      <c r="C108">
        <f t="shared" si="14"/>
        <v>44</v>
      </c>
      <c r="D108">
        <f t="shared" si="15"/>
        <v>43</v>
      </c>
      <c r="E108">
        <f t="shared" si="16"/>
        <v>14</v>
      </c>
      <c r="F108">
        <f t="shared" si="17"/>
        <v>13</v>
      </c>
      <c r="G108">
        <f t="shared" si="18"/>
        <v>0.26390616524373062</v>
      </c>
      <c r="J108">
        <f t="shared" si="19"/>
        <v>1</v>
      </c>
      <c r="K108">
        <f t="shared" si="20"/>
        <v>1</v>
      </c>
      <c r="AL108">
        <v>530</v>
      </c>
      <c r="AM108">
        <v>3.0801420211791899</v>
      </c>
      <c r="AN108">
        <v>3.1263289451599099</v>
      </c>
      <c r="BE108">
        <v>530</v>
      </c>
      <c r="BF108">
        <v>2.5600905418395898</v>
      </c>
      <c r="BG108">
        <v>2.4030785560607901</v>
      </c>
    </row>
    <row r="109" spans="1:59">
      <c r="A109">
        <v>5018</v>
      </c>
      <c r="B109">
        <v>4986</v>
      </c>
      <c r="C109">
        <f t="shared" si="14"/>
        <v>45</v>
      </c>
      <c r="D109">
        <f t="shared" si="15"/>
        <v>45</v>
      </c>
      <c r="E109">
        <f t="shared" si="16"/>
        <v>14</v>
      </c>
      <c r="F109">
        <f t="shared" si="17"/>
        <v>11</v>
      </c>
      <c r="G109">
        <f t="shared" si="18"/>
        <v>6.4489517820933109E-2</v>
      </c>
      <c r="J109">
        <f t="shared" si="19"/>
        <v>1</v>
      </c>
      <c r="K109">
        <f t="shared" si="20"/>
        <v>1</v>
      </c>
      <c r="AL109">
        <v>535</v>
      </c>
      <c r="AM109">
        <v>2.5712618827819802</v>
      </c>
      <c r="AN109">
        <v>2.7313587665557799</v>
      </c>
      <c r="BE109">
        <v>535</v>
      </c>
      <c r="BF109">
        <v>2.4803090095520002</v>
      </c>
      <c r="BG109">
        <v>2.7743961811065598</v>
      </c>
    </row>
    <row r="110" spans="1:59">
      <c r="A110">
        <v>5063</v>
      </c>
      <c r="B110">
        <v>5031</v>
      </c>
      <c r="C110">
        <f t="shared" si="14"/>
        <v>41</v>
      </c>
      <c r="D110">
        <f t="shared" si="15"/>
        <v>41</v>
      </c>
      <c r="E110">
        <f t="shared" si="16"/>
        <v>15</v>
      </c>
      <c r="F110">
        <f t="shared" si="17"/>
        <v>14</v>
      </c>
      <c r="G110">
        <f t="shared" si="18"/>
        <v>4.4829496758592477E-2</v>
      </c>
      <c r="J110">
        <f t="shared" si="19"/>
        <v>1</v>
      </c>
      <c r="K110">
        <f t="shared" si="20"/>
        <v>1</v>
      </c>
      <c r="AL110">
        <v>540</v>
      </c>
      <c r="AM110">
        <v>2.0658717155456499</v>
      </c>
      <c r="AN110">
        <v>2.3383700847625701</v>
      </c>
      <c r="BE110">
        <v>540</v>
      </c>
      <c r="BF110">
        <v>3.0516552925109801</v>
      </c>
      <c r="BG110">
        <v>2.5556371212005602</v>
      </c>
    </row>
    <row r="111" spans="1:59">
      <c r="A111">
        <v>5104</v>
      </c>
      <c r="B111">
        <v>5072</v>
      </c>
      <c r="AL111">
        <v>545</v>
      </c>
      <c r="AM111">
        <v>2.5600905418395898</v>
      </c>
      <c r="AN111">
        <v>2.4030785560607901</v>
      </c>
      <c r="BE111">
        <v>545</v>
      </c>
      <c r="BF111">
        <v>2.5463187694549498</v>
      </c>
      <c r="BG111">
        <v>2.4449617862701398</v>
      </c>
    </row>
    <row r="112" spans="1:59">
      <c r="AL112">
        <v>550</v>
      </c>
      <c r="AM112">
        <v>2.4803090095520002</v>
      </c>
      <c r="AN112">
        <v>2.7743961811065598</v>
      </c>
      <c r="BE112">
        <v>550</v>
      </c>
      <c r="BF112">
        <v>2.1312410831451398</v>
      </c>
      <c r="BG112">
        <v>2.2732956409454301</v>
      </c>
    </row>
    <row r="113" spans="38:59">
      <c r="AL113">
        <v>555</v>
      </c>
      <c r="AM113">
        <v>3.0516552925109801</v>
      </c>
      <c r="AN113">
        <v>2.5556371212005602</v>
      </c>
      <c r="BE113">
        <v>555</v>
      </c>
      <c r="BF113">
        <v>1.85208415985107</v>
      </c>
      <c r="BG113">
        <v>2.3363363742828298</v>
      </c>
    </row>
    <row r="114" spans="38:59">
      <c r="AL114">
        <v>560</v>
      </c>
      <c r="AM114">
        <v>2.5463187694549498</v>
      </c>
      <c r="AN114">
        <v>2.4449617862701398</v>
      </c>
      <c r="BE114">
        <v>560</v>
      </c>
      <c r="BF114">
        <v>1.8105180263519201</v>
      </c>
      <c r="BG114">
        <v>2.3310728073120099</v>
      </c>
    </row>
    <row r="115" spans="38:59">
      <c r="AL115">
        <v>565</v>
      </c>
      <c r="AM115">
        <v>2.1312410831451398</v>
      </c>
      <c r="AN115">
        <v>2.2732956409454301</v>
      </c>
      <c r="BE115">
        <v>565</v>
      </c>
      <c r="BF115">
        <v>2.63760161399841</v>
      </c>
      <c r="BG115">
        <v>2.5023307800292902</v>
      </c>
    </row>
    <row r="116" spans="38:59">
      <c r="AL116">
        <v>570</v>
      </c>
      <c r="AM116">
        <v>1.85208415985107</v>
      </c>
      <c r="AN116">
        <v>2.3363363742828298</v>
      </c>
      <c r="BE116">
        <v>570</v>
      </c>
      <c r="BF116">
        <v>2.3140008449554399</v>
      </c>
      <c r="BG116">
        <v>2.29066729545593</v>
      </c>
    </row>
    <row r="117" spans="38:59">
      <c r="AL117">
        <v>575</v>
      </c>
      <c r="AM117">
        <v>1.8105180263519201</v>
      </c>
      <c r="AN117">
        <v>2.3310728073120099</v>
      </c>
      <c r="BE117">
        <v>575</v>
      </c>
      <c r="BF117">
        <v>2.5546300411224299</v>
      </c>
      <c r="BG117">
        <v>2.1642181873321502</v>
      </c>
    </row>
    <row r="118" spans="38:59">
      <c r="AL118">
        <v>580</v>
      </c>
      <c r="AM118">
        <v>2.63760161399841</v>
      </c>
      <c r="AN118">
        <v>2.5023307800292902</v>
      </c>
      <c r="BE118">
        <v>580</v>
      </c>
      <c r="BF118">
        <v>2.4177939891815101</v>
      </c>
      <c r="BG118">
        <v>2.1811568737029998</v>
      </c>
    </row>
    <row r="119" spans="38:59">
      <c r="AL119">
        <v>585</v>
      </c>
      <c r="AM119">
        <v>2.3140008449554399</v>
      </c>
      <c r="AN119">
        <v>2.29066729545593</v>
      </c>
      <c r="BE119">
        <v>585</v>
      </c>
      <c r="BF119">
        <v>2.6858057975768999</v>
      </c>
      <c r="BG119">
        <v>2.19700980186462</v>
      </c>
    </row>
    <row r="120" spans="38:59">
      <c r="AL120">
        <v>590</v>
      </c>
      <c r="AM120">
        <v>2.5546300411224299</v>
      </c>
      <c r="AN120">
        <v>2.1642181873321502</v>
      </c>
      <c r="BE120">
        <v>590</v>
      </c>
      <c r="BF120">
        <v>2.4137544631957999</v>
      </c>
      <c r="BG120">
        <v>2.2080156803131099</v>
      </c>
    </row>
    <row r="121" spans="38:59">
      <c r="AL121">
        <v>595</v>
      </c>
      <c r="AM121">
        <v>2.4177939891815101</v>
      </c>
      <c r="AN121">
        <v>2.1811568737029998</v>
      </c>
      <c r="BE121">
        <v>595</v>
      </c>
      <c r="BF121">
        <v>2.1004581451415998</v>
      </c>
      <c r="BG121">
        <v>2.0388815402984601</v>
      </c>
    </row>
    <row r="122" spans="38:59">
      <c r="AL122">
        <v>600</v>
      </c>
      <c r="AM122">
        <v>1.91628694534301</v>
      </c>
      <c r="AN122">
        <v>2.2116725444793701</v>
      </c>
      <c r="BE122">
        <v>600</v>
      </c>
      <c r="BF122">
        <v>1.91628694534301</v>
      </c>
      <c r="BG122">
        <v>2.2116725444793701</v>
      </c>
    </row>
    <row r="123" spans="38:59">
      <c r="AL123">
        <v>605</v>
      </c>
      <c r="AM123">
        <v>1.55271697044372</v>
      </c>
      <c r="AN123">
        <v>2.21605372428894</v>
      </c>
      <c r="BE123">
        <v>605</v>
      </c>
      <c r="BF123">
        <v>1.55271697044372</v>
      </c>
      <c r="BG123">
        <v>2.21605372428894</v>
      </c>
    </row>
    <row r="124" spans="38:59">
      <c r="AL124">
        <v>610</v>
      </c>
      <c r="AM124">
        <v>2.2561068534850999</v>
      </c>
      <c r="AN124">
        <v>2.1229293346404998</v>
      </c>
      <c r="BE124">
        <v>610</v>
      </c>
      <c r="BF124">
        <v>2.2561068534850999</v>
      </c>
      <c r="BG124">
        <v>2.1229293346404998</v>
      </c>
    </row>
    <row r="125" spans="38:59">
      <c r="AL125">
        <v>615</v>
      </c>
      <c r="AM125">
        <v>1.6218190193176201</v>
      </c>
      <c r="AN125">
        <v>2.0822467803954998</v>
      </c>
      <c r="BE125">
        <v>615</v>
      </c>
      <c r="BF125">
        <v>1.6218190193176201</v>
      </c>
      <c r="BG125">
        <v>2.0822467803954998</v>
      </c>
    </row>
    <row r="126" spans="38:59">
      <c r="AL126">
        <v>620</v>
      </c>
      <c r="AM126">
        <v>1.6614069938659599</v>
      </c>
      <c r="AN126">
        <v>2.0666580200195299</v>
      </c>
      <c r="BE126">
        <v>620</v>
      </c>
      <c r="BF126">
        <v>1.6614069938659599</v>
      </c>
      <c r="BG126">
        <v>2.0666580200195299</v>
      </c>
    </row>
    <row r="127" spans="38:59">
      <c r="AL127">
        <v>625</v>
      </c>
      <c r="AM127">
        <v>1.63517045974731</v>
      </c>
      <c r="AN127">
        <v>2.1811344623565598</v>
      </c>
      <c r="BE127">
        <v>625</v>
      </c>
      <c r="BF127">
        <v>1.63517045974731</v>
      </c>
      <c r="BG127">
        <v>2.1811344623565598</v>
      </c>
    </row>
    <row r="128" spans="38:59">
      <c r="AL128">
        <v>630</v>
      </c>
      <c r="AM128">
        <v>1.54021644592285</v>
      </c>
      <c r="AN128">
        <v>2.0764138698577801</v>
      </c>
      <c r="BE128">
        <v>630</v>
      </c>
      <c r="BF128">
        <v>1.54021644592285</v>
      </c>
      <c r="BG128">
        <v>2.0764138698577801</v>
      </c>
    </row>
    <row r="129" spans="38:59">
      <c r="AL129">
        <v>635</v>
      </c>
      <c r="AM129">
        <v>2.1673727035522399</v>
      </c>
      <c r="AN129">
        <v>2.4965870380401598</v>
      </c>
      <c r="BE129">
        <v>635</v>
      </c>
      <c r="BF129">
        <v>2.1673727035522399</v>
      </c>
      <c r="BG129">
        <v>2.4965870380401598</v>
      </c>
    </row>
    <row r="130" spans="38:59">
      <c r="AL130">
        <v>640</v>
      </c>
      <c r="AM130">
        <v>2.2242019176483101</v>
      </c>
      <c r="AN130">
        <v>2.2986869812011701</v>
      </c>
      <c r="BE130">
        <v>640</v>
      </c>
      <c r="BF130">
        <v>2.2242019176483101</v>
      </c>
      <c r="BG130">
        <v>2.2986869812011701</v>
      </c>
    </row>
    <row r="131" spans="38:59">
      <c r="AL131">
        <v>645</v>
      </c>
      <c r="AM131">
        <v>2.0056788921356201</v>
      </c>
      <c r="AN131">
        <v>2.3944423198699898</v>
      </c>
      <c r="BE131">
        <v>645</v>
      </c>
      <c r="BF131">
        <v>2.0056788921356201</v>
      </c>
      <c r="BG131">
        <v>2.3944423198699898</v>
      </c>
    </row>
    <row r="132" spans="38:59">
      <c r="AL132">
        <v>650</v>
      </c>
      <c r="AM132">
        <v>1.63245844841003</v>
      </c>
      <c r="AN132">
        <v>2.36275887489318</v>
      </c>
      <c r="BE132">
        <v>650</v>
      </c>
      <c r="BF132">
        <v>1.63245844841003</v>
      </c>
      <c r="BG132">
        <v>2.36275887489318</v>
      </c>
    </row>
    <row r="133" spans="38:59">
      <c r="AL133">
        <v>655</v>
      </c>
      <c r="AM133">
        <v>2.0936281681060702</v>
      </c>
      <c r="AN133">
        <v>2.18801546096801</v>
      </c>
      <c r="BE133">
        <v>655</v>
      </c>
      <c r="BF133">
        <v>2.0936281681060702</v>
      </c>
      <c r="BG133">
        <v>2.18801546096801</v>
      </c>
    </row>
    <row r="134" spans="38:59">
      <c r="AL134">
        <v>660</v>
      </c>
      <c r="AM134">
        <v>1.50638222694396</v>
      </c>
      <c r="AN134">
        <v>2.1790175437927202</v>
      </c>
      <c r="BE134">
        <v>660</v>
      </c>
      <c r="BF134">
        <v>1.50638222694396</v>
      </c>
      <c r="BG134">
        <v>2.1790175437927202</v>
      </c>
    </row>
    <row r="135" spans="38:59">
      <c r="AL135">
        <v>665</v>
      </c>
      <c r="AM135">
        <v>1.7591094970703101</v>
      </c>
      <c r="AN135">
        <v>2.0500352382659899</v>
      </c>
      <c r="BE135">
        <v>665</v>
      </c>
      <c r="BF135">
        <v>1.7591094970703101</v>
      </c>
      <c r="BG135">
        <v>2.0500352382659899</v>
      </c>
    </row>
    <row r="136" spans="38:59">
      <c r="AL136">
        <v>670</v>
      </c>
      <c r="AM136">
        <v>1.6512205600738501</v>
      </c>
      <c r="AN136">
        <v>1.9434356689453101</v>
      </c>
      <c r="BE136">
        <v>670</v>
      </c>
      <c r="BF136">
        <v>1.6512205600738501</v>
      </c>
      <c r="BG136">
        <v>1.9434356689453101</v>
      </c>
    </row>
    <row r="137" spans="38:59">
      <c r="AL137">
        <v>675</v>
      </c>
      <c r="AM137">
        <v>1.6231837272644001</v>
      </c>
      <c r="AN137">
        <v>1.9480280876159599</v>
      </c>
      <c r="BE137">
        <v>675</v>
      </c>
      <c r="BF137">
        <v>1.6231837272644001</v>
      </c>
      <c r="BG137">
        <v>1.9480280876159599</v>
      </c>
    </row>
    <row r="138" spans="38:59">
      <c r="AL138">
        <v>680</v>
      </c>
      <c r="AM138">
        <v>1.72887706756591</v>
      </c>
      <c r="AN138">
        <v>1.9885828495025599</v>
      </c>
      <c r="BE138">
        <v>680</v>
      </c>
      <c r="BF138">
        <v>1.72887706756591</v>
      </c>
      <c r="BG138">
        <v>1.9885828495025599</v>
      </c>
    </row>
    <row r="139" spans="38:59">
      <c r="AL139">
        <v>685</v>
      </c>
      <c r="AM139">
        <v>1.53645396232604</v>
      </c>
      <c r="AN139">
        <v>1.94712042808532</v>
      </c>
      <c r="BE139">
        <v>685</v>
      </c>
      <c r="BF139">
        <v>1.53645396232604</v>
      </c>
      <c r="BG139">
        <v>1.94712042808532</v>
      </c>
    </row>
    <row r="140" spans="38:59">
      <c r="AL140">
        <v>690</v>
      </c>
      <c r="AM140">
        <v>2.00346374511718</v>
      </c>
      <c r="AN140">
        <v>2.0153837203979399</v>
      </c>
      <c r="BE140">
        <v>690</v>
      </c>
      <c r="BF140">
        <v>2.00346374511718</v>
      </c>
      <c r="BG140">
        <v>2.0153837203979399</v>
      </c>
    </row>
    <row r="141" spans="38:59">
      <c r="AL141">
        <v>695</v>
      </c>
      <c r="AM141">
        <v>2.1267452239990199</v>
      </c>
      <c r="AN141">
        <v>2.0544161796569802</v>
      </c>
      <c r="BE141">
        <v>695</v>
      </c>
      <c r="BF141">
        <v>2.1267452239990199</v>
      </c>
      <c r="BG141">
        <v>2.0544161796569802</v>
      </c>
    </row>
    <row r="142" spans="38:59">
      <c r="AL142">
        <v>700</v>
      </c>
      <c r="AM142">
        <v>2.1264133453369101</v>
      </c>
      <c r="AN142">
        <v>2.0779929161071702</v>
      </c>
      <c r="BE142">
        <v>700</v>
      </c>
      <c r="BF142">
        <v>2.1264133453369101</v>
      </c>
      <c r="BG142">
        <v>2.0779929161071702</v>
      </c>
    </row>
    <row r="143" spans="38:59">
      <c r="AL143">
        <v>705</v>
      </c>
      <c r="AM143">
        <v>1.84194207191467</v>
      </c>
      <c r="AN143">
        <v>2.0792894363403298</v>
      </c>
      <c r="BE143">
        <v>705</v>
      </c>
      <c r="BF143">
        <v>1.84194207191467</v>
      </c>
      <c r="BG143">
        <v>2.0792894363403298</v>
      </c>
    </row>
    <row r="144" spans="38:59">
      <c r="AL144">
        <v>710</v>
      </c>
      <c r="AM144">
        <v>1.9013464450836099</v>
      </c>
      <c r="AN144">
        <v>2.1484725475311199</v>
      </c>
      <c r="BE144">
        <v>710</v>
      </c>
      <c r="BF144">
        <v>1.9013464450836099</v>
      </c>
      <c r="BG144">
        <v>2.1484725475311199</v>
      </c>
    </row>
    <row r="145" spans="38:59">
      <c r="AL145">
        <v>715</v>
      </c>
      <c r="AM145">
        <v>1.6308796405792201</v>
      </c>
      <c r="AN145">
        <v>2.0604045391082701</v>
      </c>
      <c r="BE145">
        <v>715</v>
      </c>
      <c r="BF145">
        <v>1.6308796405792201</v>
      </c>
      <c r="BG145">
        <v>2.0604045391082701</v>
      </c>
    </row>
    <row r="146" spans="38:59">
      <c r="AL146">
        <v>720</v>
      </c>
      <c r="AM146">
        <v>1.5900900363922099</v>
      </c>
      <c r="AN146">
        <v>2.0297505855560298</v>
      </c>
      <c r="BE146">
        <v>720</v>
      </c>
      <c r="BF146">
        <v>1.5900900363922099</v>
      </c>
      <c r="BG146">
        <v>2.0297505855560298</v>
      </c>
    </row>
    <row r="147" spans="38:59">
      <c r="AL147">
        <v>725</v>
      </c>
      <c r="AM147">
        <v>1.6954693794250399</v>
      </c>
      <c r="AN147">
        <v>2.0848433971404998</v>
      </c>
      <c r="BE147">
        <v>725</v>
      </c>
      <c r="BF147">
        <v>1.6954693794250399</v>
      </c>
      <c r="BG147">
        <v>2.0848433971404998</v>
      </c>
    </row>
    <row r="148" spans="38:59">
      <c r="AL148">
        <v>730</v>
      </c>
      <c r="AM148">
        <v>1.5690281391143699</v>
      </c>
      <c r="AN148">
        <v>2.0419893264770499</v>
      </c>
      <c r="BE148">
        <v>730</v>
      </c>
      <c r="BF148">
        <v>1.5690281391143699</v>
      </c>
      <c r="BG148">
        <v>2.0419893264770499</v>
      </c>
    </row>
    <row r="149" spans="38:59">
      <c r="AL149">
        <v>735</v>
      </c>
      <c r="AM149">
        <v>1.58908414840698</v>
      </c>
      <c r="AN149">
        <v>2.0854144096374498</v>
      </c>
      <c r="BE149">
        <v>735</v>
      </c>
      <c r="BF149">
        <v>1.58908414840698</v>
      </c>
      <c r="BG149">
        <v>2.0854144096374498</v>
      </c>
    </row>
    <row r="150" spans="38:59">
      <c r="AL150">
        <v>740</v>
      </c>
      <c r="AM150">
        <v>1.58240294456481</v>
      </c>
      <c r="AN150">
        <v>2.02825903892517</v>
      </c>
      <c r="BE150">
        <v>740</v>
      </c>
      <c r="BF150">
        <v>1.58240294456481</v>
      </c>
      <c r="BG150">
        <v>2.02825903892517</v>
      </c>
    </row>
    <row r="151" spans="38:59">
      <c r="AL151">
        <v>745</v>
      </c>
      <c r="AM151">
        <v>1.6770777702331501</v>
      </c>
      <c r="AN151">
        <v>2.1064062118530198</v>
      </c>
      <c r="BE151">
        <v>745</v>
      </c>
      <c r="BF151">
        <v>1.6770777702331501</v>
      </c>
      <c r="BG151">
        <v>2.1064062118530198</v>
      </c>
    </row>
    <row r="152" spans="38:59">
      <c r="AL152">
        <v>750</v>
      </c>
      <c r="AM152">
        <v>1.6266350746154701</v>
      </c>
      <c r="AN152">
        <v>1.9663934707641599</v>
      </c>
      <c r="BE152">
        <v>750</v>
      </c>
      <c r="BF152">
        <v>1.6266350746154701</v>
      </c>
      <c r="BG152">
        <v>1.9663934707641599</v>
      </c>
    </row>
    <row r="153" spans="38:59">
      <c r="AL153">
        <v>755</v>
      </c>
      <c r="AM153">
        <v>1.712251663208</v>
      </c>
      <c r="AN153">
        <v>2.0886988639831499</v>
      </c>
      <c r="BE153">
        <v>755</v>
      </c>
      <c r="BF153">
        <v>1.712251663208</v>
      </c>
      <c r="BG153">
        <v>2.0886988639831499</v>
      </c>
    </row>
    <row r="154" spans="38:59">
      <c r="AL154">
        <v>760</v>
      </c>
      <c r="AM154">
        <v>1.6630232334136901</v>
      </c>
      <c r="AN154">
        <v>2.1073839664459202</v>
      </c>
      <c r="BE154">
        <v>760</v>
      </c>
      <c r="BF154">
        <v>1.6630232334136901</v>
      </c>
      <c r="BG154">
        <v>2.1073839664459202</v>
      </c>
    </row>
    <row r="155" spans="38:59">
      <c r="AL155">
        <v>765</v>
      </c>
      <c r="AM155">
        <v>1.5160899162292401</v>
      </c>
      <c r="AN155">
        <v>2.1200425624847399</v>
      </c>
      <c r="BE155">
        <v>765</v>
      </c>
      <c r="BF155">
        <v>1.5160899162292401</v>
      </c>
      <c r="BG155">
        <v>2.1200425624847399</v>
      </c>
    </row>
    <row r="156" spans="38:59">
      <c r="AL156">
        <v>770</v>
      </c>
      <c r="AM156">
        <v>1.5004746913909901</v>
      </c>
      <c r="AN156">
        <v>2.0008647441864</v>
      </c>
      <c r="BE156">
        <v>770</v>
      </c>
      <c r="BF156">
        <v>1.5004746913909901</v>
      </c>
      <c r="BG156">
        <v>2.0008647441864</v>
      </c>
    </row>
    <row r="157" spans="38:59">
      <c r="AL157">
        <v>775</v>
      </c>
      <c r="AM157">
        <v>1.64737153053283</v>
      </c>
      <c r="AN157">
        <v>2.1205246448516801</v>
      </c>
      <c r="BE157">
        <v>775</v>
      </c>
      <c r="BF157">
        <v>1.64737153053283</v>
      </c>
      <c r="BG157">
        <v>2.1205246448516801</v>
      </c>
    </row>
    <row r="158" spans="38:59">
      <c r="AL158">
        <v>780</v>
      </c>
      <c r="AM158">
        <v>1.56576752662658</v>
      </c>
      <c r="AN158">
        <v>2.0397591590881299</v>
      </c>
      <c r="BE158">
        <v>780</v>
      </c>
      <c r="BF158">
        <v>1.56576752662658</v>
      </c>
      <c r="BG158">
        <v>2.0397591590881299</v>
      </c>
    </row>
    <row r="159" spans="38:59">
      <c r="AL159">
        <v>785</v>
      </c>
      <c r="AM159">
        <v>1.56540775299072</v>
      </c>
      <c r="AN159">
        <v>2.0309584140777499</v>
      </c>
      <c r="BE159">
        <v>785</v>
      </c>
      <c r="BF159">
        <v>1.56540775299072</v>
      </c>
      <c r="BG159">
        <v>2.0309584140777499</v>
      </c>
    </row>
    <row r="160" spans="38:59">
      <c r="AL160">
        <v>790</v>
      </c>
      <c r="AM160">
        <v>2.1293170452117902</v>
      </c>
      <c r="AN160">
        <v>2.0478103160858101</v>
      </c>
      <c r="BE160">
        <v>790</v>
      </c>
      <c r="BF160">
        <v>2.1293170452117902</v>
      </c>
      <c r="BG160">
        <v>2.0478103160858101</v>
      </c>
    </row>
    <row r="161" spans="38:59">
      <c r="AL161">
        <v>795</v>
      </c>
      <c r="AM161">
        <v>2.1385021209716699</v>
      </c>
      <c r="AN161">
        <v>2.0555012226104701</v>
      </c>
      <c r="BE161">
        <v>795</v>
      </c>
      <c r="BF161">
        <v>2.1385021209716699</v>
      </c>
      <c r="BG161">
        <v>2.0555012226104701</v>
      </c>
    </row>
    <row r="162" spans="38:59">
      <c r="AL162">
        <v>800</v>
      </c>
      <c r="AM162">
        <v>1.7995216846466</v>
      </c>
      <c r="AN162">
        <v>1.9263377189636199</v>
      </c>
      <c r="BE162">
        <v>800</v>
      </c>
      <c r="BF162">
        <v>1.7995216846466</v>
      </c>
      <c r="BG162">
        <v>1.9263377189636199</v>
      </c>
    </row>
    <row r="163" spans="38:59">
      <c r="AL163">
        <v>805</v>
      </c>
      <c r="AM163">
        <v>1.6989066600799501</v>
      </c>
      <c r="AN163">
        <v>2.0683844089507999</v>
      </c>
      <c r="BE163">
        <v>805</v>
      </c>
      <c r="BF163">
        <v>1.6989066600799501</v>
      </c>
      <c r="BG163">
        <v>2.0683844089507999</v>
      </c>
    </row>
    <row r="164" spans="38:59">
      <c r="AL164">
        <v>810</v>
      </c>
      <c r="AM164">
        <v>1.6142075061798</v>
      </c>
      <c r="AN164">
        <v>1.91295719146728</v>
      </c>
      <c r="BE164">
        <v>810</v>
      </c>
      <c r="BF164">
        <v>1.6142075061798</v>
      </c>
      <c r="BG164">
        <v>1.91295719146728</v>
      </c>
    </row>
    <row r="165" spans="38:59">
      <c r="AL165">
        <v>815</v>
      </c>
      <c r="AM165">
        <v>1.9017043113708401</v>
      </c>
      <c r="AN165">
        <v>1.9907636642455999</v>
      </c>
      <c r="BE165">
        <v>815</v>
      </c>
      <c r="BF165">
        <v>1.9017043113708401</v>
      </c>
      <c r="BG165">
        <v>1.9907636642455999</v>
      </c>
    </row>
    <row r="166" spans="38:59">
      <c r="AL166">
        <v>820</v>
      </c>
      <c r="AM166">
        <v>1.61234283447265</v>
      </c>
      <c r="AN166">
        <v>2.0541107654571502</v>
      </c>
      <c r="BE166">
        <v>820</v>
      </c>
      <c r="BF166">
        <v>1.61234283447265</v>
      </c>
      <c r="BG166">
        <v>2.0541107654571502</v>
      </c>
    </row>
    <row r="167" spans="38:59">
      <c r="AL167">
        <v>825</v>
      </c>
      <c r="AM167">
        <v>2.62927222251892</v>
      </c>
      <c r="AN167">
        <v>2.10659575462341</v>
      </c>
      <c r="BE167">
        <v>825</v>
      </c>
      <c r="BF167">
        <v>2.62927222251892</v>
      </c>
      <c r="BG167">
        <v>2.10659575462341</v>
      </c>
    </row>
    <row r="168" spans="38:59">
      <c r="AL168">
        <v>830</v>
      </c>
      <c r="AM168">
        <v>1.5903947353362999</v>
      </c>
      <c r="AN168">
        <v>2.0701849460601802</v>
      </c>
      <c r="BE168">
        <v>830</v>
      </c>
      <c r="BF168">
        <v>1.5903947353362999</v>
      </c>
      <c r="BG168">
        <v>2.0701849460601802</v>
      </c>
    </row>
    <row r="169" spans="38:59">
      <c r="AL169">
        <v>835</v>
      </c>
      <c r="AM169">
        <v>1.68683338165283</v>
      </c>
      <c r="AN169">
        <v>2.01278448104858</v>
      </c>
      <c r="BE169">
        <v>835</v>
      </c>
      <c r="BF169">
        <v>1.68683338165283</v>
      </c>
      <c r="BG169">
        <v>2.01278448104858</v>
      </c>
    </row>
    <row r="170" spans="38:59">
      <c r="AL170">
        <v>840</v>
      </c>
      <c r="AM170">
        <v>1.7577698230743399</v>
      </c>
      <c r="AN170">
        <v>2.01960253715515</v>
      </c>
      <c r="BE170">
        <v>840</v>
      </c>
      <c r="BF170">
        <v>1.7577698230743399</v>
      </c>
      <c r="BG170">
        <v>2.01960253715515</v>
      </c>
    </row>
    <row r="171" spans="38:59">
      <c r="AL171">
        <v>845</v>
      </c>
      <c r="AM171">
        <v>1.47382235527038</v>
      </c>
      <c r="AN171">
        <v>2.0542397499084402</v>
      </c>
      <c r="BE171">
        <v>845</v>
      </c>
      <c r="BF171">
        <v>1.47382235527038</v>
      </c>
      <c r="BG171">
        <v>2.0542397499084402</v>
      </c>
    </row>
    <row r="172" spans="38:59">
      <c r="AL172">
        <v>850</v>
      </c>
      <c r="AM172">
        <v>2.5246610641479399</v>
      </c>
      <c r="AN172">
        <v>2.0687415599822998</v>
      </c>
      <c r="BE172">
        <v>850</v>
      </c>
      <c r="BF172">
        <v>2.5246610641479399</v>
      </c>
      <c r="BG172">
        <v>2.0687415599822998</v>
      </c>
    </row>
    <row r="173" spans="38:59">
      <c r="AL173">
        <v>855</v>
      </c>
      <c r="AM173">
        <v>2.1765654087066602</v>
      </c>
      <c r="AN173">
        <v>2.0129742622375399</v>
      </c>
      <c r="BE173">
        <v>855</v>
      </c>
      <c r="BF173">
        <v>2.1765654087066602</v>
      </c>
      <c r="BG173">
        <v>2.0129742622375399</v>
      </c>
    </row>
    <row r="174" spans="38:59">
      <c r="AL174">
        <v>860</v>
      </c>
      <c r="AM174">
        <v>2.10106348991394</v>
      </c>
      <c r="AN174">
        <v>2.0914313793182302</v>
      </c>
      <c r="BE174">
        <v>860</v>
      </c>
      <c r="BF174">
        <v>2.10106348991394</v>
      </c>
      <c r="BG174">
        <v>2.0914313793182302</v>
      </c>
    </row>
    <row r="175" spans="38:59">
      <c r="AL175">
        <v>865</v>
      </c>
      <c r="AM175">
        <v>1.52566194534301</v>
      </c>
      <c r="AN175">
        <v>2.0459065437316801</v>
      </c>
      <c r="BE175">
        <v>865</v>
      </c>
      <c r="BF175">
        <v>1.52566194534301</v>
      </c>
      <c r="BG175">
        <v>2.0459065437316801</v>
      </c>
    </row>
    <row r="176" spans="38:59">
      <c r="AL176">
        <v>870</v>
      </c>
      <c r="AM176">
        <v>1.9072835445403999</v>
      </c>
      <c r="AN176">
        <v>2.01232814788818</v>
      </c>
      <c r="BE176">
        <v>870</v>
      </c>
      <c r="BF176">
        <v>1.9072835445403999</v>
      </c>
      <c r="BG176">
        <v>2.01232814788818</v>
      </c>
    </row>
    <row r="177" spans="38:59">
      <c r="AL177">
        <v>875</v>
      </c>
      <c r="AM177">
        <v>3.1282353401184002</v>
      </c>
      <c r="AN177">
        <v>2.1344532966613698</v>
      </c>
      <c r="BE177">
        <v>875</v>
      </c>
      <c r="BF177">
        <v>3.1282353401184002</v>
      </c>
      <c r="BG177">
        <v>2.1344532966613698</v>
      </c>
    </row>
    <row r="178" spans="38:59">
      <c r="AL178">
        <v>880</v>
      </c>
      <c r="AM178">
        <v>2.6056375503539999</v>
      </c>
      <c r="AN178">
        <v>2.0234735012054399</v>
      </c>
      <c r="BE178">
        <v>880</v>
      </c>
      <c r="BF178">
        <v>2.6056375503539999</v>
      </c>
      <c r="BG178">
        <v>2.0234735012054399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6FDB-E749-6C4E-981C-C8766A83DA8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Hoang</dc:creator>
  <cp:lastModifiedBy>Long Hoang</cp:lastModifiedBy>
  <dcterms:created xsi:type="dcterms:W3CDTF">2019-01-22T12:00:25Z</dcterms:created>
  <dcterms:modified xsi:type="dcterms:W3CDTF">2019-04-04T23:04:39Z</dcterms:modified>
</cp:coreProperties>
</file>