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<sst xmlns="http://schemas.openxmlformats.org/spreadsheetml/2006/main" uniqueCount="90">
  <si>
    <t>start</t>
  </si>
  <si>
    <t>content</t>
  </si>
  <si>
    <t>group</t>
  </si>
  <si>
    <t>Categoria</t>
  </si>
  <si>
    <t>Transfer in</t>
  </si>
  <si>
    <t xml:space="preserve">Hotel Lunch </t>
  </si>
  <si>
    <t>Morning</t>
  </si>
  <si>
    <t xml:space="preserve">Barcelona city tour </t>
  </si>
  <si>
    <t>Lunch</t>
  </si>
  <si>
    <t xml:space="preserve">Cangrejo Loco </t>
  </si>
  <si>
    <t>Afternoon</t>
  </si>
  <si>
    <t>Full Day conference</t>
  </si>
  <si>
    <t>Dinner</t>
  </si>
  <si>
    <t xml:space="preserve">W Hotel dinner </t>
  </si>
  <si>
    <t xml:space="preserve">Kawai </t>
  </si>
  <si>
    <t>Transfer Out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</si>
  <si>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</si>
  <si>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</si>
  <si>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</si>
  <si>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</si>
  <si>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</si>
  <si>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</si>
  <si>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</si>
  <si>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</si>
  <si>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>W</t>
  </si>
  <si>
    <t xml:space="preserve">DUIs,(cozy, wonderful, wonderful sky, fabulous, fabulous sky rooms) b.breakfast included (rates per room and night)
Estimated 72 roooms per 3 nights </t>
  </si>
  <si>
    <t xml:space="preserve">5* hotel tax </t>
  </si>
  <si>
    <t xml:space="preserve">Lunch in the hotel - E Wow Cabana (minimum spend 6100€) Finger buffet Lunch - rate per person from  </t>
  </si>
  <si>
    <t xml:space="preserve">Drink package per lunch from </t>
  </si>
  <si>
    <t>DDR - Meeting room Breeze including 2 coffee breaks to be served in the garden and lunch in E Wow Cabana Restaurant - rate per person from</t>
  </si>
  <si>
    <t xml:space="preserve">Dinner at the Salt (minimum spend 13750€) - Welcome canapes from </t>
  </si>
  <si>
    <t xml:space="preserve">Drink package for welcome from </t>
  </si>
  <si>
    <t xml:space="preserve">Seater buffet dinner to be served at Salt restaurant - rate per person from </t>
  </si>
  <si>
    <t xml:space="preserve">Drink package for dinner from </t>
  </si>
  <si>
    <t>Av</t>
  </si>
  <si>
    <t xml:space="preserve">Tv Plasma 82 inches - included in the rate </t>
  </si>
  <si>
    <t xml:space="preserve">Projection click share CE 200  - rate per day per unit from </t>
  </si>
  <si>
    <t xml:space="preserve">Basic sound system includind: 4 speakers, PS10 amp, mixed table, 1 mic, - rate per day per unit from </t>
  </si>
  <si>
    <t xml:space="preserve">Optional: 2 TV plasmas 60” to reforce mid-room view </t>
  </si>
  <si>
    <t xml:space="preserve">Flipchart  - rate per day per unit from </t>
  </si>
  <si>
    <t>Trnsf</t>
  </si>
  <si>
    <t xml:space="preserve">50 seaters bus for transfer from Barcelona airport to Hotel W - rate per bus per way from </t>
  </si>
  <si>
    <t xml:space="preserve">30 seaters bus for transfer from Barcelona airport to Hotel - rate per bus per way from </t>
  </si>
  <si>
    <t>w</t>
  </si>
  <si>
    <t>Asst</t>
  </si>
  <si>
    <t xml:space="preserve">Russian Speaking assistance at the airport for meet and greet </t>
  </si>
  <si>
    <t xml:space="preserve">Car up to 3 people  for transfer from Barcelona airport to Hotel W Barcelona - rate per bus per way from </t>
  </si>
  <si>
    <t xml:space="preserve">Van up to 6 people  for transfer from Barcelona airport to Hotel W Barcelona- rate per bus per way from </t>
  </si>
  <si>
    <t xml:space="preserve">Including: 50/30 seater bus at disposal 6 hours Barcelona city tour and dinner, Russian Speaking guide and entrance to Sagrada Familia  - rate per bus from </t>
  </si>
  <si>
    <t xml:space="preserve">Transfer </t>
  </si>
  <si>
    <t xml:space="preserve">Bus extra hour from </t>
  </si>
  <si>
    <t xml:space="preserve">Optional: Mineral water on board from </t>
  </si>
  <si>
    <t>Rest</t>
  </si>
  <si>
    <t xml:space="preserve">Dinner - rate per person from </t>
  </si>
  <si>
    <t xml:space="preserve">50 seater bus at disposal 5 hours for Kawai dinner and party and back to the hotel - rate per bus from </t>
  </si>
  <si>
    <t xml:space="preserve">30 seater bus at disposal 5 hours for Kawai dinner and party and back to the hotel - rate per bus from </t>
  </si>
  <si>
    <t xml:space="preserve">Russian Speaking assistance for transfers and dinners </t>
  </si>
  <si>
    <t>Ven</t>
  </si>
  <si>
    <t xml:space="preserve">Welcome aperitive - rate per person from </t>
  </si>
  <si>
    <t xml:space="preserve">BBQ menu including drink package and coffee  - rate per person from </t>
  </si>
  <si>
    <t xml:space="preserve">Open bar after dinner  1 hour rate from — rate per person from (estimated 2 hours) </t>
  </si>
  <si>
    <t xml:space="preserve">DJ Party 2 hours - non in exclusivity for the group (cost of the dj 1000 - 700e will be paid by Kawai) </t>
  </si>
  <si>
    <t xml:space="preserve">50 seaters bus for transfer from Hotel w to Barcelona airport - rate per bus per way from </t>
  </si>
  <si>
    <t xml:space="preserve">30 seaters bus for transfer Hotel w to Barcelona airport- rate per bus per way from </t>
  </si>
  <si>
    <t xml:space="preserve">Mineral water on board from </t>
  </si>
  <si>
    <t xml:space="preserve">Russian Speaking assistance at the hotel as dispatcher for departures </t>
  </si>
  <si>
    <t xml:space="preserve">Car up to 3 people  for transfer from Hotel w to Barcelona airport- rate per bus per way from </t>
  </si>
  <si>
    <t xml:space="preserve">Van up to 6 people  for transfer from Hotel W to Barcelona airport - rate per bus per way from </t>
  </si>
  <si>
    <t>TOTAL</t>
  </si>
  <si>
    <t>Category</t>
  </si>
  <si>
    <t>Location</t>
  </si>
  <si>
    <t>Longitude</t>
  </si>
  <si>
    <t>Latitude</t>
  </si>
  <si>
    <t>Address</t>
  </si>
  <si>
    <t>City</t>
  </si>
  <si>
    <t xml:space="preserve">Whotel Barcelona </t>
  </si>
  <si>
    <t>2.1884599999999637</t>
  </si>
  <si>
    <t>41.3743</t>
  </si>
  <si>
    <t>Plaça Rosa Del Vents 1, Final, Passeig de Joan de Borbó, 08039 Barcelona</t>
  </si>
  <si>
    <t>2.2008799999999837</t>
  </si>
  <si>
    <t>41.3882</t>
  </si>
  <si>
    <t>Moll de Gregall, Barcelona</t>
  </si>
  <si>
    <t>Act</t>
  </si>
  <si>
    <t xml:space="preserve">Sagrada Familia </t>
  </si>
  <si>
    <t>2.174160000000029</t>
  </si>
  <si>
    <t>41.4042</t>
  </si>
  <si>
    <t xml:space="preserve">Kawai beach club </t>
  </si>
  <si>
    <t>1.9990900000000238</t>
  </si>
  <si>
    <t>41.306</t>
  </si>
  <si>
    <t>Gava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</si>
</sst>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3.55" customHeight="1">
      <c r="A1" s="2"/>
      <c r="B1" s="2"/>
      <c r="C1" s="2"/>
      <c r="D1" s="2"/>
      <c r="E1" s="2"/>
      <c r="F1" s="2"/>
      <c r="G1" s="2"/>
    </row>
    <row r="2" ht="13.55" customHeight="1">
      <c r="A2" s="2"/>
      <c r="B2" t="s" s="3">
        <v>0</v>
      </c>
      <c r="C2" t="s" s="3">
        <v>1</v>
      </c>
      <c r="D2" t="s" s="3">
        <v>2</v>
      </c>
      <c r="E2" s="2"/>
      <c r="F2" s="3"/>
      <c r="G2" t="s" s="3">
        <v>3</v>
      </c>
    </row>
    <row r="3" ht="13.55" customHeight="1">
      <c r="A3" s="2"/>
      <c r="B3" s="4">
        <v>43641.375</v>
      </c>
      <c r="C3" t="s" s="3">
        <v>4</v>
      </c>
      <c r="D3" s="5">
        <v>3</v>
      </c>
      <c r="E3" s="2"/>
      <c r="F3" s="2"/>
      <c r="G3" s="2"/>
    </row>
    <row r="4" ht="13.55" customHeight="1">
      <c r="A4" s="2"/>
      <c r="B4" s="4">
        <v>43641.583333333336</v>
      </c>
      <c r="C4" t="s" s="3">
        <v>5</v>
      </c>
      <c r="D4" s="5">
        <v>2</v>
      </c>
      <c r="E4" s="2"/>
      <c r="F4" s="5">
        <v>1</v>
      </c>
      <c r="G4" t="s" s="3">
        <v>6</v>
      </c>
    </row>
    <row r="5" ht="13.55" customHeight="1">
      <c r="A5" s="2"/>
      <c r="B5" s="4">
        <v>43641.6875</v>
      </c>
      <c r="C5" t="s" s="3">
        <v>7</v>
      </c>
      <c r="D5" s="5">
        <v>3</v>
      </c>
      <c r="E5" s="2"/>
      <c r="F5" s="5">
        <v>2</v>
      </c>
      <c r="G5" t="s" s="3">
        <v>8</v>
      </c>
    </row>
    <row r="6" ht="13.55" customHeight="1">
      <c r="A6" s="2"/>
      <c r="B6" s="4">
        <v>43641.791666666664</v>
      </c>
      <c r="C6" t="s" s="3">
        <v>9</v>
      </c>
      <c r="D6" s="5">
        <v>4</v>
      </c>
      <c r="E6" s="2"/>
      <c r="F6" s="5">
        <v>3</v>
      </c>
      <c r="G6" t="s" s="3">
        <v>10</v>
      </c>
    </row>
    <row r="7" ht="13.55" customHeight="1">
      <c r="A7" s="2"/>
      <c r="B7" s="4">
        <v>43642.354166666664</v>
      </c>
      <c r="C7" t="s" s="3">
        <v>11</v>
      </c>
      <c r="D7" s="5">
        <v>1</v>
      </c>
      <c r="E7" s="2"/>
      <c r="F7" s="5">
        <v>4</v>
      </c>
      <c r="G7" t="s" s="3">
        <v>12</v>
      </c>
    </row>
    <row r="8" ht="13.55" customHeight="1">
      <c r="A8" s="2"/>
      <c r="B8" s="4">
        <v>43642.791666666664</v>
      </c>
      <c r="C8" t="s" s="3">
        <v>13</v>
      </c>
      <c r="D8" s="5">
        <v>4</v>
      </c>
      <c r="E8" s="2"/>
      <c r="F8" s="2"/>
      <c r="G8" s="2"/>
    </row>
    <row r="9" ht="13.55" customHeight="1">
      <c r="A9" s="2"/>
      <c r="B9" s="4">
        <v>43643.354166666664</v>
      </c>
      <c r="C9" t="s" s="3">
        <v>11</v>
      </c>
      <c r="D9" s="5">
        <v>1</v>
      </c>
      <c r="E9" s="2"/>
      <c r="F9" s="2"/>
      <c r="G9" s="2"/>
    </row>
    <row r="10" ht="13.55" customHeight="1">
      <c r="A10" s="2"/>
      <c r="B10" s="4">
        <v>43643.791666666664</v>
      </c>
      <c r="C10" t="s" s="3">
        <v>14</v>
      </c>
      <c r="D10" s="5">
        <v>4</v>
      </c>
      <c r="E10" s="2"/>
      <c r="F10" s="2"/>
      <c r="G10" s="2"/>
    </row>
    <row r="11" ht="13.55" customHeight="1">
      <c r="A11" s="2"/>
      <c r="B11" s="4">
        <v>43644.375</v>
      </c>
      <c r="C11" t="s" s="3">
        <v>15</v>
      </c>
      <c r="D11" s="5">
        <v>1</v>
      </c>
      <c r="E11" s="2"/>
      <c r="F11" s="2"/>
      <c r="G11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4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6" customWidth="1"/>
    <col min="2" max="2" width="12.3516" style="6" customWidth="1"/>
    <col min="3" max="3" width="8.85156" style="6" customWidth="1"/>
    <col min="4" max="4" width="25.6719" style="6" customWidth="1"/>
    <col min="5" max="5" width="7.5" style="6" customWidth="1"/>
    <col min="6" max="6" width="46.8516" style="6" customWidth="1"/>
    <col min="7" max="8" width="8.85156" style="6" customWidth="1"/>
    <col min="9" max="256" width="8.85156" style="6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</row>
    <row r="2" ht="13.55" customHeight="1">
      <c r="A2" s="2"/>
      <c r="B2" t="s" s="3">
        <v>16</v>
      </c>
      <c r="C2" t="s" s="3">
        <v>17</v>
      </c>
      <c r="D2" t="s" s="3">
        <v>18</v>
      </c>
      <c r="E2" t="s" s="3">
        <v>19</v>
      </c>
      <c r="F2" t="s" s="3">
        <v>20</v>
      </c>
      <c r="G2" t="s" s="3">
        <v>21</v>
      </c>
      <c r="H2" t="s" s="3">
        <v>22</v>
      </c>
    </row>
    <row r="3" ht="51" customHeight="1">
      <c r="A3" s="2"/>
      <c r="B3" s="7">
        <v>43641</v>
      </c>
      <c r="C3" t="s" s="3">
        <v>23</v>
      </c>
      <c r="D3" t="s" s="3">
        <v>24</v>
      </c>
      <c r="E3" s="5">
        <f t="shared" si="0" ref="E3:E4">72*3</f>
        <v>216</v>
      </c>
      <c r="F3" t="s" s="8">
        <v>25</v>
      </c>
      <c r="G3" s="5">
        <f>305*1.1</f>
        <v>335.5</v>
      </c>
      <c r="H3" s="5">
        <f>G3*E3</f>
        <v>72468</v>
      </c>
    </row>
    <row r="4" ht="13.55" customHeight="1">
      <c r="A4" s="2"/>
      <c r="B4" s="7">
        <v>43641</v>
      </c>
      <c r="C4" t="s" s="3">
        <v>23</v>
      </c>
      <c r="D4" s="2"/>
      <c r="E4" s="5">
        <f t="shared" si="0"/>
        <v>216</v>
      </c>
      <c r="F4" t="s" s="8">
        <v>26</v>
      </c>
      <c r="G4" s="5">
        <v>2.48</v>
      </c>
      <c r="H4" s="5">
        <f>G4*E4</f>
        <v>535.6799999999999</v>
      </c>
    </row>
    <row r="5" ht="27" customHeight="1">
      <c r="A5" s="2"/>
      <c r="B5" s="7">
        <v>43641</v>
      </c>
      <c r="C5" t="s" s="3">
        <v>23</v>
      </c>
      <c r="D5" s="3"/>
      <c r="E5" s="5">
        <v>72</v>
      </c>
      <c r="F5" t="s" s="8">
        <v>27</v>
      </c>
      <c r="G5" s="5">
        <v>63.5</v>
      </c>
      <c r="H5" s="5">
        <f>G5*E5</f>
        <v>4572</v>
      </c>
    </row>
    <row r="6" ht="15" customHeight="1">
      <c r="A6" s="2"/>
      <c r="B6" s="7">
        <v>43641</v>
      </c>
      <c r="C6" t="s" s="3">
        <v>23</v>
      </c>
      <c r="D6" s="2"/>
      <c r="E6" s="5">
        <v>72</v>
      </c>
      <c r="F6" t="s" s="8">
        <v>28</v>
      </c>
      <c r="G6" s="5">
        <v>30.5</v>
      </c>
      <c r="H6" s="5">
        <f>G6*E6</f>
        <v>2196</v>
      </c>
    </row>
    <row r="7" ht="39" customHeight="1">
      <c r="A7" s="2"/>
      <c r="B7" s="7">
        <v>43642</v>
      </c>
      <c r="C7" t="s" s="3">
        <v>23</v>
      </c>
      <c r="D7" s="2"/>
      <c r="E7" s="5">
        <v>72</v>
      </c>
      <c r="F7" t="s" s="8">
        <v>29</v>
      </c>
      <c r="G7" s="5">
        <f t="shared" si="7" ref="G7:G12">148.5/0.9</f>
        <v>165</v>
      </c>
      <c r="H7" s="5">
        <f>G7*E7</f>
        <v>11880</v>
      </c>
    </row>
    <row r="8" ht="27" customHeight="1">
      <c r="A8" s="2"/>
      <c r="B8" s="7">
        <v>43642</v>
      </c>
      <c r="C8" t="s" s="3">
        <v>23</v>
      </c>
      <c r="D8" s="3"/>
      <c r="E8" s="5">
        <v>72</v>
      </c>
      <c r="F8" t="s" s="8">
        <v>30</v>
      </c>
      <c r="G8" s="5">
        <v>37</v>
      </c>
      <c r="H8" s="5">
        <f>G8*E8</f>
        <v>2664</v>
      </c>
    </row>
    <row r="9" ht="13.55" customHeight="1">
      <c r="A9" s="2"/>
      <c r="B9" s="7">
        <v>43642</v>
      </c>
      <c r="C9" t="s" s="3">
        <v>23</v>
      </c>
      <c r="D9" s="2"/>
      <c r="E9" s="5">
        <v>72</v>
      </c>
      <c r="F9" t="s" s="8">
        <v>31</v>
      </c>
      <c r="G9" s="5">
        <v>17</v>
      </c>
      <c r="H9" s="5">
        <f>G9*E9</f>
        <v>1224</v>
      </c>
    </row>
    <row r="10" ht="27" customHeight="1">
      <c r="A10" s="2"/>
      <c r="B10" s="7">
        <v>43642</v>
      </c>
      <c r="C10" t="s" s="3">
        <v>23</v>
      </c>
      <c r="D10" s="2"/>
      <c r="E10" s="5">
        <v>72</v>
      </c>
      <c r="F10" t="s" s="8">
        <v>32</v>
      </c>
      <c r="G10" s="5">
        <v>83</v>
      </c>
      <c r="H10" s="5">
        <f>G10*E10</f>
        <v>5976</v>
      </c>
    </row>
    <row r="11" ht="15" customHeight="1">
      <c r="A11" s="2"/>
      <c r="B11" s="7">
        <v>43642</v>
      </c>
      <c r="C11" t="s" s="3">
        <v>23</v>
      </c>
      <c r="D11" s="2"/>
      <c r="E11" s="5">
        <v>72</v>
      </c>
      <c r="F11" t="s" s="8">
        <v>33</v>
      </c>
      <c r="G11" s="5">
        <v>30.5</v>
      </c>
      <c r="H11" s="5">
        <f>G11*E11</f>
        <v>2196</v>
      </c>
    </row>
    <row r="12" ht="39" customHeight="1">
      <c r="A12" s="2"/>
      <c r="B12" s="7">
        <v>43643</v>
      </c>
      <c r="C12" t="s" s="3">
        <v>23</v>
      </c>
      <c r="D12" s="2"/>
      <c r="E12" s="5">
        <v>72</v>
      </c>
      <c r="F12" t="s" s="8">
        <v>29</v>
      </c>
      <c r="G12" s="5">
        <f t="shared" si="7"/>
        <v>165</v>
      </c>
      <c r="H12" s="5">
        <f>G12*E12</f>
        <v>11880</v>
      </c>
    </row>
    <row r="13" ht="13.55" customHeight="1">
      <c r="A13" s="2"/>
      <c r="B13" s="7">
        <v>43642</v>
      </c>
      <c r="C13" t="s" s="3">
        <v>34</v>
      </c>
      <c r="D13" s="2"/>
      <c r="E13" s="2"/>
      <c r="F13" t="s" s="8">
        <v>35</v>
      </c>
      <c r="G13" s="2"/>
      <c r="H13" s="5">
        <f>G13*E13</f>
        <v>0</v>
      </c>
    </row>
    <row r="14" ht="26.55" customHeight="1">
      <c r="A14" s="2"/>
      <c r="B14" s="7">
        <v>43642</v>
      </c>
      <c r="C14" t="s" s="3">
        <v>34</v>
      </c>
      <c r="D14" s="3"/>
      <c r="E14" s="5">
        <v>2</v>
      </c>
      <c r="F14" t="s" s="8">
        <v>36</v>
      </c>
      <c r="G14" s="5">
        <v>256</v>
      </c>
      <c r="H14" s="5">
        <f>G14*E14</f>
        <v>512</v>
      </c>
    </row>
    <row r="15" ht="26.55" customHeight="1">
      <c r="A15" s="2"/>
      <c r="B15" s="7">
        <v>43642</v>
      </c>
      <c r="C15" t="s" s="3">
        <v>34</v>
      </c>
      <c r="D15" s="3"/>
      <c r="E15" s="5">
        <v>2</v>
      </c>
      <c r="F15" t="s" s="8">
        <v>37</v>
      </c>
      <c r="G15" s="5">
        <v>772</v>
      </c>
      <c r="H15" s="5">
        <f>G15*E15</f>
        <v>1544</v>
      </c>
    </row>
    <row r="16" ht="13.55" customHeight="1">
      <c r="A16" s="2"/>
      <c r="B16" s="7">
        <v>43642</v>
      </c>
      <c r="C16" t="s" s="3">
        <v>34</v>
      </c>
      <c r="D16" s="3"/>
      <c r="E16" s="2"/>
      <c r="F16" t="s" s="8">
        <v>38</v>
      </c>
      <c r="G16" s="5">
        <v>3665</v>
      </c>
      <c r="H16" s="5">
        <f>G16*E16</f>
        <v>0</v>
      </c>
    </row>
    <row r="17" ht="13.55" customHeight="1">
      <c r="A17" s="2"/>
      <c r="B17" s="7">
        <v>43642</v>
      </c>
      <c r="C17" t="s" s="3">
        <v>34</v>
      </c>
      <c r="D17" s="3"/>
      <c r="E17" s="5">
        <v>2</v>
      </c>
      <c r="F17" t="s" s="8">
        <v>39</v>
      </c>
      <c r="G17" s="5">
        <f>(40*1.21)/0.8</f>
        <v>60.49999999999999</v>
      </c>
      <c r="H17" s="5">
        <f>G17*E17</f>
        <v>121</v>
      </c>
    </row>
    <row r="18" ht="26.55" customHeight="1">
      <c r="A18" s="2"/>
      <c r="B18" s="7"/>
      <c r="C18" s="3"/>
      <c r="D18" s="3"/>
      <c r="E18" s="2"/>
      <c r="F18" s="8"/>
      <c r="G18" s="2"/>
      <c r="H18" s="2"/>
    </row>
    <row r="19" ht="27" customHeight="1">
      <c r="A19" s="2"/>
      <c r="B19" s="7">
        <v>43641</v>
      </c>
      <c r="C19" t="s" s="3">
        <v>40</v>
      </c>
      <c r="D19" s="2"/>
      <c r="E19" s="5">
        <v>1</v>
      </c>
      <c r="F19" t="s" s="8">
        <v>41</v>
      </c>
      <c r="G19" s="5">
        <v>229</v>
      </c>
      <c r="H19" s="5">
        <f>G19*E19</f>
        <v>229</v>
      </c>
    </row>
    <row r="20" ht="26.55" customHeight="1">
      <c r="A20" s="2"/>
      <c r="B20" s="7">
        <v>43641</v>
      </c>
      <c r="C20" t="s" s="3">
        <v>40</v>
      </c>
      <c r="D20" s="2"/>
      <c r="E20" s="5">
        <v>1</v>
      </c>
      <c r="F20" t="s" s="8">
        <v>42</v>
      </c>
      <c r="G20" s="5">
        <v>205</v>
      </c>
      <c r="H20" s="5">
        <f>G20*E20</f>
        <v>205</v>
      </c>
    </row>
    <row r="21" ht="15" customHeight="1">
      <c r="A21" s="2"/>
      <c r="B21" s="7">
        <v>43641</v>
      </c>
      <c r="C21" t="s" s="3">
        <v>40</v>
      </c>
      <c r="D21" s="2"/>
      <c r="E21" s="5">
        <v>72</v>
      </c>
      <c r="F21" t="s" s="8">
        <v>43</v>
      </c>
      <c r="G21" s="5">
        <v>1.5</v>
      </c>
      <c r="H21" s="5">
        <f>G21*E21</f>
        <v>108</v>
      </c>
    </row>
    <row r="22" ht="27" customHeight="1">
      <c r="A22" s="2"/>
      <c r="B22" s="7">
        <v>43641</v>
      </c>
      <c r="C22" t="s" s="3">
        <v>44</v>
      </c>
      <c r="D22" s="2"/>
      <c r="E22" s="5">
        <v>1</v>
      </c>
      <c r="F22" t="s" s="8">
        <v>45</v>
      </c>
      <c r="G22" s="5">
        <v>368</v>
      </c>
      <c r="H22" s="5">
        <f>G22*E22</f>
        <v>368</v>
      </c>
    </row>
    <row r="23" ht="27" customHeight="1">
      <c r="A23" s="2"/>
      <c r="B23" s="7">
        <v>43641</v>
      </c>
      <c r="C23" t="s" s="3">
        <v>40</v>
      </c>
      <c r="D23" s="2"/>
      <c r="E23" s="2"/>
      <c r="F23" t="s" s="8">
        <v>46</v>
      </c>
      <c r="G23" s="5">
        <v>95</v>
      </c>
      <c r="H23" s="5">
        <f>G23*E23</f>
        <v>0</v>
      </c>
    </row>
    <row r="24" ht="27" customHeight="1">
      <c r="A24" s="2"/>
      <c r="B24" s="7">
        <v>43641</v>
      </c>
      <c r="C24" t="s" s="3">
        <v>40</v>
      </c>
      <c r="D24" s="2"/>
      <c r="E24" s="2"/>
      <c r="F24" t="s" s="8">
        <v>47</v>
      </c>
      <c r="G24" s="5">
        <v>104</v>
      </c>
      <c r="H24" s="5">
        <f>G24*E24</f>
        <v>0</v>
      </c>
    </row>
    <row r="25" ht="46.15" customHeight="1">
      <c r="A25" s="2"/>
      <c r="B25" s="7">
        <v>43641</v>
      </c>
      <c r="C25" t="s" s="3">
        <v>40</v>
      </c>
      <c r="D25" t="s" s="3">
        <v>7</v>
      </c>
      <c r="E25" s="5">
        <v>1</v>
      </c>
      <c r="F25" t="s" s="8">
        <v>48</v>
      </c>
      <c r="G25" s="5">
        <v>75</v>
      </c>
      <c r="H25" s="5">
        <f>E25*G25</f>
        <v>75</v>
      </c>
    </row>
    <row r="26" ht="26.55" customHeight="1">
      <c r="A26" s="2"/>
      <c r="B26" s="7">
        <v>43641</v>
      </c>
      <c r="C26" t="s" s="3">
        <v>40</v>
      </c>
      <c r="D26" t="s" s="3">
        <v>49</v>
      </c>
      <c r="E26" s="2"/>
      <c r="F26" t="s" s="8">
        <v>50</v>
      </c>
      <c r="G26" s="5">
        <v>106</v>
      </c>
      <c r="H26" s="2"/>
    </row>
    <row r="27" ht="26.55" customHeight="1">
      <c r="A27" s="2"/>
      <c r="B27" s="7">
        <v>43641</v>
      </c>
      <c r="C27" t="s" s="3">
        <v>40</v>
      </c>
      <c r="D27" s="2"/>
      <c r="E27" s="2"/>
      <c r="F27" t="s" s="8">
        <v>51</v>
      </c>
      <c r="G27" s="5">
        <v>1.5</v>
      </c>
      <c r="H27" s="5">
        <f>G27*E27</f>
        <v>0</v>
      </c>
    </row>
    <row r="28" ht="13.55" customHeight="1">
      <c r="A28" s="2"/>
      <c r="B28" s="7">
        <v>43641</v>
      </c>
      <c r="C28" t="s" s="3">
        <v>52</v>
      </c>
      <c r="D28" t="s" s="3">
        <v>9</v>
      </c>
      <c r="E28" s="5">
        <v>72</v>
      </c>
      <c r="F28" t="s" s="8">
        <v>53</v>
      </c>
      <c r="G28" s="5">
        <f>44/0.8</f>
        <v>55</v>
      </c>
      <c r="H28" s="5">
        <f>G28*E28</f>
        <v>3960</v>
      </c>
    </row>
    <row r="29" ht="27" customHeight="1">
      <c r="A29" s="2"/>
      <c r="B29" s="7">
        <v>43643</v>
      </c>
      <c r="C29" t="s" s="3">
        <v>40</v>
      </c>
      <c r="D29" t="s" s="3">
        <v>14</v>
      </c>
      <c r="E29" s="5">
        <v>1</v>
      </c>
      <c r="F29" t="s" s="8">
        <v>54</v>
      </c>
      <c r="G29" s="5">
        <v>541</v>
      </c>
      <c r="H29" s="5">
        <f>G29*E29</f>
        <v>541</v>
      </c>
    </row>
    <row r="30" ht="27" customHeight="1">
      <c r="A30" s="2"/>
      <c r="B30" s="7">
        <v>43643</v>
      </c>
      <c r="C30" t="s" s="3">
        <v>40</v>
      </c>
      <c r="D30" t="s" s="3">
        <v>14</v>
      </c>
      <c r="E30" s="5">
        <v>1</v>
      </c>
      <c r="F30" t="s" s="8">
        <v>55</v>
      </c>
      <c r="G30" s="5">
        <f t="shared" si="32" ref="G30:G37">(336*1.1)/0.8</f>
        <v>462</v>
      </c>
      <c r="H30" s="5">
        <f>G30*E30</f>
        <v>462</v>
      </c>
    </row>
    <row r="31" ht="34.25" customHeight="1">
      <c r="A31" s="2"/>
      <c r="B31" s="7">
        <v>43643</v>
      </c>
      <c r="C31" t="s" s="3">
        <v>44</v>
      </c>
      <c r="D31" s="2"/>
      <c r="E31" s="5">
        <v>2</v>
      </c>
      <c r="F31" t="s" s="8">
        <v>56</v>
      </c>
      <c r="G31" s="5">
        <v>450</v>
      </c>
      <c r="H31" s="5">
        <f>G31*E31</f>
        <v>900</v>
      </c>
    </row>
    <row r="32" ht="34.25" customHeight="1">
      <c r="A32" s="2"/>
      <c r="B32" s="7">
        <v>43643</v>
      </c>
      <c r="C32" t="s" s="3">
        <v>57</v>
      </c>
      <c r="D32" t="s" s="3">
        <v>14</v>
      </c>
      <c r="E32" s="2"/>
      <c r="F32" t="s" s="8">
        <v>58</v>
      </c>
      <c r="G32" s="5">
        <v>16</v>
      </c>
      <c r="H32" s="5">
        <f>G32*E32</f>
        <v>0</v>
      </c>
    </row>
    <row r="33" ht="38.25" customHeight="1">
      <c r="A33" s="2"/>
      <c r="B33" s="7">
        <v>43643</v>
      </c>
      <c r="C33" t="s" s="3">
        <v>57</v>
      </c>
      <c r="D33" t="s" s="3">
        <v>14</v>
      </c>
      <c r="E33" s="2"/>
      <c r="F33" t="s" s="8">
        <v>59</v>
      </c>
      <c r="G33" s="5">
        <v>57</v>
      </c>
      <c r="H33" s="5">
        <f>G33*E33</f>
        <v>0</v>
      </c>
    </row>
    <row r="34" ht="27" customHeight="1">
      <c r="A34" s="2"/>
      <c r="B34" s="7">
        <v>43643</v>
      </c>
      <c r="C34" t="s" s="3">
        <v>57</v>
      </c>
      <c r="D34" s="2"/>
      <c r="E34" s="2"/>
      <c r="F34" t="s" s="8">
        <v>60</v>
      </c>
      <c r="G34" s="5">
        <v>21.5</v>
      </c>
      <c r="H34" s="5">
        <f>G34*E34</f>
        <v>0</v>
      </c>
    </row>
    <row r="35" ht="27" customHeight="1">
      <c r="A35" s="2"/>
      <c r="B35" s="7">
        <v>43643</v>
      </c>
      <c r="C35" t="s" s="3">
        <v>57</v>
      </c>
      <c r="D35" s="2"/>
      <c r="E35" s="2"/>
      <c r="F35" t="s" s="8">
        <v>61</v>
      </c>
      <c r="G35" s="5">
        <v>300</v>
      </c>
      <c r="H35" s="5">
        <f>G35*E35</f>
        <v>0</v>
      </c>
    </row>
    <row r="36" ht="27" customHeight="1">
      <c r="A36" s="2"/>
      <c r="B36" s="7">
        <v>43644</v>
      </c>
      <c r="C36" t="s" s="3">
        <v>40</v>
      </c>
      <c r="D36" s="2"/>
      <c r="E36" s="5">
        <v>1</v>
      </c>
      <c r="F36" t="s" s="8">
        <v>62</v>
      </c>
      <c r="G36" s="5">
        <v>541</v>
      </c>
      <c r="H36" s="5">
        <f>G36*E36</f>
        <v>541</v>
      </c>
    </row>
    <row r="37" ht="34" customHeight="1">
      <c r="A37" s="2"/>
      <c r="B37" s="7">
        <v>43644</v>
      </c>
      <c r="C37" t="s" s="3">
        <v>40</v>
      </c>
      <c r="D37" s="2"/>
      <c r="E37" s="5">
        <v>1</v>
      </c>
      <c r="F37" t="s" s="8">
        <v>63</v>
      </c>
      <c r="G37" s="5">
        <f t="shared" si="32"/>
        <v>462</v>
      </c>
      <c r="H37" s="5">
        <f>G37*E37</f>
        <v>462</v>
      </c>
    </row>
    <row r="38" ht="13.55" customHeight="1">
      <c r="A38" s="2"/>
      <c r="B38" s="7">
        <v>43644</v>
      </c>
      <c r="C38" t="s" s="3">
        <v>40</v>
      </c>
      <c r="D38" s="2"/>
      <c r="E38" s="5">
        <v>72</v>
      </c>
      <c r="F38" t="s" s="8">
        <v>64</v>
      </c>
      <c r="G38" s="5">
        <v>1.5</v>
      </c>
      <c r="H38" s="5">
        <f>G38*E38</f>
        <v>108</v>
      </c>
    </row>
    <row r="39" ht="33.35" customHeight="1">
      <c r="A39" s="2"/>
      <c r="B39" s="7">
        <v>43644</v>
      </c>
      <c r="C39" t="s" s="3">
        <v>44</v>
      </c>
      <c r="D39" s="2"/>
      <c r="E39" s="5">
        <v>1</v>
      </c>
      <c r="F39" t="s" s="8">
        <v>65</v>
      </c>
      <c r="G39" s="5">
        <v>450</v>
      </c>
      <c r="H39" s="5">
        <f>G39*E39</f>
        <v>450</v>
      </c>
    </row>
    <row r="40" ht="27" customHeight="1">
      <c r="A40" s="2"/>
      <c r="B40" s="7">
        <v>43644</v>
      </c>
      <c r="C40" t="s" s="3">
        <v>40</v>
      </c>
      <c r="D40" s="2"/>
      <c r="E40" s="2"/>
      <c r="F40" t="s" s="8">
        <v>66</v>
      </c>
      <c r="G40" s="5">
        <v>95</v>
      </c>
      <c r="H40" s="5">
        <f>G40*E40</f>
        <v>0</v>
      </c>
    </row>
    <row r="41" ht="37.05" customHeight="1">
      <c r="A41" s="2"/>
      <c r="B41" s="7">
        <v>43644</v>
      </c>
      <c r="C41" t="s" s="3">
        <v>40</v>
      </c>
      <c r="D41" s="2"/>
      <c r="E41" s="2"/>
      <c r="F41" t="s" s="8">
        <v>67</v>
      </c>
      <c r="G41" s="5">
        <v>104</v>
      </c>
      <c r="H41" s="5">
        <f>G41*E41</f>
        <v>0</v>
      </c>
    </row>
    <row r="42" ht="13.55" customHeight="1">
      <c r="A42" s="2"/>
      <c r="B42" s="7"/>
      <c r="C42" s="3"/>
      <c r="D42" s="2"/>
      <c r="E42" s="2"/>
      <c r="F42" s="9"/>
      <c r="G42" s="2"/>
      <c r="H42" s="2"/>
    </row>
    <row r="43" ht="13.55" customHeight="1">
      <c r="A43" s="2"/>
      <c r="B43" s="7"/>
      <c r="C43" t="s" s="3">
        <v>68</v>
      </c>
      <c r="D43" s="2"/>
      <c r="E43" s="2"/>
      <c r="F43" s="9"/>
      <c r="G43" s="2"/>
      <c r="H43" s="5">
        <f>SUM(H3:H41)</f>
        <v>126177.68</v>
      </c>
    </row>
    <row r="44" ht="13.55" customHeight="1">
      <c r="A44" s="2"/>
      <c r="B44" s="7"/>
      <c r="C44" s="3"/>
      <c r="D44" s="2"/>
      <c r="E44" s="2"/>
      <c r="F44" s="9"/>
      <c r="G44" s="2"/>
      <c r="H4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6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0" customWidth="1"/>
    <col min="3" max="3" width="19.5" style="10" customWidth="1"/>
    <col min="4" max="4" width="11.5" style="10" customWidth="1"/>
    <col min="5" max="5" width="11.1719" style="10" customWidth="1"/>
    <col min="6" max="6" width="33.5" style="10" customWidth="1"/>
    <col min="7" max="7" width="8.85156" style="10" customWidth="1"/>
    <col min="8" max="256" width="8.85156" style="10" customWidth="1"/>
  </cols>
  <sheetData>
    <row r="1" ht="13.55" customHeight="1">
      <c r="A1" s="2"/>
      <c r="B1" s="2"/>
      <c r="C1" s="2"/>
      <c r="D1" s="2"/>
      <c r="E1" s="2"/>
      <c r="F1" s="2"/>
      <c r="G1" s="2"/>
    </row>
    <row r="2" ht="13.55" customHeight="1">
      <c r="A2" s="2"/>
      <c r="B2" t="s" s="3">
        <v>69</v>
      </c>
      <c r="C2" t="s" s="3">
        <v>70</v>
      </c>
      <c r="D2" t="s" s="3">
        <v>71</v>
      </c>
      <c r="E2" t="s" s="3">
        <v>72</v>
      </c>
      <c r="F2" t="s" s="3">
        <v>73</v>
      </c>
      <c r="G2" t="s" s="3">
        <v>74</v>
      </c>
    </row>
    <row r="3" ht="13.65" customHeight="1">
      <c r="A3" s="2"/>
      <c r="B3" t="s" s="3">
        <v>23</v>
      </c>
      <c r="C3" t="s" s="3">
        <v>75</v>
      </c>
      <c r="D3" t="s" s="3">
        <v>76</v>
      </c>
      <c r="E3" t="s" s="3">
        <v>77</v>
      </c>
      <c r="F3" t="s" s="11">
        <v>78</v>
      </c>
      <c r="G3" s="3"/>
    </row>
    <row r="4" ht="13.55" customHeight="1">
      <c r="A4" s="2"/>
      <c r="B4" t="s" s="3">
        <v>52</v>
      </c>
      <c r="C4" t="s" s="3">
        <v>9</v>
      </c>
      <c r="D4" t="s" s="3">
        <v>79</v>
      </c>
      <c r="E4" t="s" s="3">
        <v>80</v>
      </c>
      <c r="F4" t="s" s="3">
        <v>81</v>
      </c>
      <c r="G4" s="2"/>
    </row>
    <row r="5" ht="13.55" customHeight="1">
      <c r="A5" s="2"/>
      <c r="B5" t="s" s="3">
        <v>82</v>
      </c>
      <c r="C5" t="s" s="3">
        <v>83</v>
      </c>
      <c r="D5" t="s" s="3">
        <v>84</v>
      </c>
      <c r="E5" t="s" s="3">
        <v>85</v>
      </c>
      <c r="F5" s="2"/>
      <c r="G5" s="2"/>
    </row>
    <row r="6" ht="13.55" customHeight="1">
      <c r="A6" s="2"/>
      <c r="B6" t="s" s="3">
        <v>52</v>
      </c>
      <c r="C6" t="s" s="3">
        <v>86</v>
      </c>
      <c r="D6" t="s" s="3">
        <v>87</v>
      </c>
      <c r="E6" t="s" s="3">
        <v>88</v>
      </c>
      <c r="F6" t="s" s="3">
        <v>89</v>
      </c>
      <c r="G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