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ntserrat\Downloads\metodos\"/>
    </mc:Choice>
  </mc:AlternateContent>
  <xr:revisionPtr revIDLastSave="0" documentId="8_{6C8907B9-E658-4BA3-B721-CDEF7EDDFAB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N6" i="1"/>
  <c r="M7" i="1"/>
  <c r="M6" i="1"/>
  <c r="N7" i="1"/>
  <c r="L8" i="1"/>
  <c r="L7" i="1"/>
  <c r="N8" i="1"/>
  <c r="M9" i="1"/>
  <c r="M8" i="1"/>
  <c r="N9" i="1"/>
  <c r="L10" i="1"/>
  <c r="L9" i="1"/>
  <c r="N10" i="1"/>
  <c r="M11" i="1"/>
  <c r="M10" i="1"/>
  <c r="N11" i="1"/>
  <c r="L12" i="1"/>
  <c r="L11" i="1"/>
  <c r="N12" i="1"/>
  <c r="M13" i="1"/>
  <c r="M12" i="1"/>
  <c r="N13" i="1"/>
  <c r="L14" i="1"/>
  <c r="L13" i="1"/>
  <c r="M14" i="1"/>
  <c r="N15" i="1"/>
  <c r="N14" i="1"/>
  <c r="Q15" i="1"/>
  <c r="L15" i="1"/>
  <c r="M15" i="1"/>
  <c r="N16" i="1"/>
  <c r="Q16" i="1"/>
  <c r="P15" i="1"/>
  <c r="M16" i="1"/>
  <c r="P16" i="1"/>
  <c r="O15" i="1"/>
  <c r="L16" i="1"/>
  <c r="O16" i="1"/>
  <c r="Q18" i="1"/>
  <c r="Q19" i="1"/>
  <c r="Q17" i="1"/>
  <c r="O17" i="1"/>
  <c r="O18" i="1"/>
  <c r="O19" i="1"/>
  <c r="M17" i="1"/>
  <c r="M18" i="1"/>
  <c r="M19" i="1"/>
  <c r="R18" i="1"/>
  <c r="R19" i="1"/>
  <c r="R17" i="1"/>
  <c r="I10" i="1"/>
  <c r="I11" i="1"/>
  <c r="I12" i="1"/>
  <c r="I14" i="1"/>
  <c r="I15" i="1"/>
  <c r="I16" i="1"/>
  <c r="C18" i="1"/>
  <c r="Q8" i="1"/>
  <c r="Q9" i="1"/>
  <c r="Q10" i="1"/>
  <c r="Q11" i="1"/>
  <c r="Q12" i="1"/>
  <c r="Q13" i="1"/>
  <c r="Q14" i="1"/>
  <c r="P8" i="1"/>
  <c r="P9" i="1"/>
  <c r="P10" i="1"/>
  <c r="P11" i="1"/>
  <c r="P12" i="1"/>
  <c r="P13" i="1"/>
  <c r="P14" i="1"/>
  <c r="O8" i="1"/>
  <c r="O9" i="1"/>
  <c r="O10" i="1"/>
  <c r="O11" i="1"/>
  <c r="O12" i="1"/>
  <c r="O13" i="1"/>
  <c r="O14" i="1"/>
  <c r="P7" i="1"/>
  <c r="Q7" i="1"/>
  <c r="O7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<sst xmlns="http://schemas.openxmlformats.org/spreadsheetml/2006/main" count="43" uniqueCount="22">
  <si>
    <t>Sistema a solucionar</t>
  </si>
  <si>
    <t>x</t>
  </si>
  <si>
    <t>y</t>
  </si>
  <si>
    <t>z</t>
  </si>
  <si>
    <t>=</t>
  </si>
  <si>
    <t xml:space="preserve">Verificamos que la matriz sea </t>
  </si>
  <si>
    <t>diagonal dominante</t>
  </si>
  <si>
    <t>Fila 1</t>
  </si>
  <si>
    <t>Fila 2</t>
  </si>
  <si>
    <t>Fila 3</t>
  </si>
  <si>
    <t>Valor inicial</t>
  </si>
  <si>
    <t>suma valores restantes</t>
  </si>
  <si>
    <t>Situacion</t>
  </si>
  <si>
    <t>No. Iter</t>
  </si>
  <si>
    <t xml:space="preserve">y </t>
  </si>
  <si>
    <t xml:space="preserve"> </t>
  </si>
  <si>
    <t>err x</t>
  </si>
  <si>
    <t>err y</t>
  </si>
  <si>
    <t>err z</t>
  </si>
  <si>
    <t>COMP EC1</t>
  </si>
  <si>
    <t>COMP EC2</t>
  </si>
  <si>
    <t>COMP 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</si>
</sst>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164" fontId="5" fillId="3" borderId="1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0" borderId="0" xfId="0" applyFont="1" applyFill="1" applyAlignment="1">
      <alignment horizontal="center"/>
    </xf>
    <xf numFmtId="0" fontId="0" fillId="7" borderId="1" xfId="0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13</xdr:col>
      <xdr:colOff>555625</xdr:colOff>
      <xdr:row>40</xdr:row>
      <xdr:rowOff>76092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93CAE4-F4D4-4606-89C1-35B9EADA2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8" y="3968750"/>
          <a:ext cx="7223125" cy="404484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22</xdr:col>
      <xdr:colOff>340909</xdr:colOff>
      <xdr:row>40</xdr:row>
      <xdr:rowOff>138906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F72FDF-03D4-4379-990D-D6C644354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4375" y="3968750"/>
          <a:ext cx="7306065" cy="410765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31</xdr:col>
      <xdr:colOff>720811</xdr:colOff>
      <xdr:row>40</xdr:row>
      <xdr:rowOff>150814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C6501A-45E4-4C9C-A03C-7885604AC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72703" y="4118919"/>
          <a:ext cx="7517027" cy="4269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0"/>
  <sheetViews>
    <sheetView tabSelected="1" zoomScale="55" zoomScaleNormal="55" workbookViewId="0">
      <selection activeCell="T66" sqref="T66"/>
    </sheetView>
  </sheetViews>
  <sheetFormatPr baseColWidth="10" defaultRowHeight="15.75" x14ac:dyDescent="0.25"/>
  <cols>
    <col min="3" max="3" width="2.875" customWidth="1"/>
    <col min="4" max="4" width="4" customWidth="1"/>
    <col min="5" max="5" width="3.625" customWidth="1"/>
    <col min="6" max="6" width="3.875" customWidth="1"/>
    <col min="7" max="7" width="4" customWidth="1"/>
    <col min="8" max="8" width="3.625" customWidth="1"/>
    <col min="15" max="15" width="12.875" customWidth="1"/>
    <col min="16" max="17" width="11.875" bestFit="1" customWidth="1"/>
  </cols>
  <sheetData>
    <row r="2" spans="2:17" x14ac:dyDescent="0.25">
      <c r="B2" s="2" t="s">
        <v>0</v>
      </c>
      <c r="C2" s="2"/>
      <c r="D2" s="2"/>
    </row>
    <row r="3" spans="2:17" x14ac:dyDescent="0.25">
      <c r="B3" s="3">
        <v>17</v>
      </c>
      <c r="C3" s="4" t="s">
        <v>1</v>
      </c>
      <c r="D3" s="4">
        <v>-2</v>
      </c>
      <c r="E3" s="4" t="s">
        <v>2</v>
      </c>
      <c r="F3" s="4">
        <v>-3</v>
      </c>
      <c r="G3" s="4" t="s">
        <v>3</v>
      </c>
      <c r="H3" s="4" t="s">
        <v>4</v>
      </c>
      <c r="I3" s="4">
        <v>500</v>
      </c>
    </row>
    <row r="4" spans="2:17" x14ac:dyDescent="0.25">
      <c r="B4" s="4">
        <v>-5</v>
      </c>
      <c r="C4" s="4" t="s">
        <v>1</v>
      </c>
      <c r="D4" s="3">
        <v>21</v>
      </c>
      <c r="E4" s="4" t="s">
        <v>2</v>
      </c>
      <c r="F4" s="4">
        <v>-2</v>
      </c>
      <c r="G4" s="4" t="s">
        <v>3</v>
      </c>
      <c r="H4" s="4" t="s">
        <v>4</v>
      </c>
      <c r="I4" s="4">
        <v>200</v>
      </c>
      <c r="K4" s="12" t="s">
        <v>13</v>
      </c>
      <c r="L4" s="12" t="s">
        <v>1</v>
      </c>
      <c r="M4" s="12" t="s">
        <v>14</v>
      </c>
      <c r="N4" s="12" t="s">
        <v>3</v>
      </c>
      <c r="O4" s="12" t="s">
        <v>16</v>
      </c>
      <c r="P4" s="12" t="s">
        <v>17</v>
      </c>
      <c r="Q4" s="12" t="s">
        <v>18</v>
      </c>
    </row>
    <row r="5" spans="2:17" x14ac:dyDescent="0.25">
      <c r="B5" s="4">
        <v>-5</v>
      </c>
      <c r="C5" s="4" t="s">
        <v>1</v>
      </c>
      <c r="D5" s="4">
        <v>-5</v>
      </c>
      <c r="E5" s="4" t="s">
        <v>2</v>
      </c>
      <c r="F5" s="3">
        <v>22</v>
      </c>
      <c r="G5" s="4" t="s">
        <v>3</v>
      </c>
      <c r="H5" s="4" t="s">
        <v>4</v>
      </c>
      <c r="I5" s="4">
        <v>30</v>
      </c>
      <c r="K5" s="4">
        <v>0</v>
      </c>
      <c r="L5" s="4">
        <v>0</v>
      </c>
      <c r="M5" s="4">
        <v>0</v>
      </c>
      <c r="N5" s="4">
        <v>0</v>
      </c>
      <c r="O5" s="4"/>
      <c r="P5" s="4"/>
      <c r="Q5" s="4"/>
    </row>
    <row r="6" spans="2:17" x14ac:dyDescent="0.25">
      <c r="K6" s="4">
        <f>K5+1</f>
        <v>1</v>
      </c>
      <c r="L6" s="4">
        <f>($I$3-$D$3*M5-$F$3*N5)/$B$3</f>
        <v>29.411764705882351</v>
      </c>
      <c r="M6" s="4">
        <f>($I$4-$B$4*L5-$F$4*N5)/$D$4</f>
        <v>9.5238095238095237</v>
      </c>
      <c r="N6" s="4">
        <f>($I$5-$B$5*L5-$D$5*M5)/$F$5</f>
        <v>1.3636363636363635</v>
      </c>
      <c r="O6" s="5" t="s">
        <v>15</v>
      </c>
      <c r="P6" s="5" t="s">
        <v>15</v>
      </c>
      <c r="Q6" s="5" t="s">
        <v>15</v>
      </c>
    </row>
    <row r="7" spans="2:17" x14ac:dyDescent="0.25">
      <c r="B7" t="s">
        <v>5</v>
      </c>
      <c r="K7" s="4">
        <f t="shared" ref="K7:K14" si="0">K6+1</f>
        <v>2</v>
      </c>
      <c r="L7" s="4">
        <f t="shared" ref="L7:L16" si="1">($I$3-$D$3*M6-$F$3*N6)/$B$3</f>
        <v>30.772854596384008</v>
      </c>
      <c r="M7" s="4">
        <f t="shared" ref="M7:M16" si="2">($I$4-$B$4*L6-$F$4*N6)/$D$4</f>
        <v>16.656480774127836</v>
      </c>
      <c r="N7" s="4">
        <f t="shared" ref="N7:N16" si="3">($I$5-$B$5*L6-$D$5*M6)/$F$5</f>
        <v>10.212630506748154</v>
      </c>
      <c r="O7" s="6">
        <f>(ABS(L7-L6)/L7)</f>
        <v>4.4230212255368481E-2</v>
      </c>
      <c r="P7" s="6">
        <f t="shared" ref="P7:Q16" si="4">(ABS(M7-M6)/M7)</f>
        <v>0.42822198440605425</v>
      </c>
      <c r="Q7" s="6">
        <f t="shared" si="4"/>
        <v>0.86647550180775468</v>
      </c>
    </row>
    <row r="8" spans="2:17" x14ac:dyDescent="0.25">
      <c r="B8" t="s">
        <v>6</v>
      </c>
      <c r="K8" s="4">
        <f t="shared" si="0"/>
        <v>3</v>
      </c>
      <c r="L8" s="4">
        <f t="shared" si="1"/>
        <v>33.173579592264716</v>
      </c>
      <c r="M8" s="4">
        <f t="shared" si="2"/>
        <v>17.823311142638875</v>
      </c>
      <c r="N8" s="4">
        <f t="shared" si="3"/>
        <v>12.143030766025419</v>
      </c>
      <c r="O8" s="6">
        <f t="shared" ref="O8:O16" si="5">(ABS(L8-L7)/L8)</f>
        <v>7.2368584439422373E-2</v>
      </c>
      <c r="P8" s="6">
        <f t="shared" si="4"/>
        <v>6.5466531957668633E-2</v>
      </c>
      <c r="Q8" s="6">
        <f t="shared" si="4"/>
        <v>0.1589718659593837</v>
      </c>
    </row>
    <row r="9" spans="2:17" x14ac:dyDescent="0.25">
      <c r="K9" s="4">
        <f t="shared" si="0"/>
        <v>4</v>
      </c>
      <c r="L9" s="4">
        <f t="shared" si="1"/>
        <v>33.651512622550236</v>
      </c>
      <c r="M9" s="4">
        <f t="shared" si="2"/>
        <v>18.578759975874974</v>
      </c>
      <c r="N9" s="4">
        <f t="shared" si="3"/>
        <v>12.95383880338718</v>
      </c>
      <c r="O9" s="6">
        <f t="shared" si="5"/>
        <v>1.4202423399097134E-2</v>
      </c>
      <c r="P9" s="6">
        <f t="shared" si="4"/>
        <v>4.0661962058666408E-2</v>
      </c>
      <c r="Q9" s="6">
        <f t="shared" si="4"/>
        <v>6.2592104909453619E-2</v>
      </c>
    </row>
    <row r="10" spans="2:17" x14ac:dyDescent="0.25">
      <c r="B10" t="s">
        <v>7</v>
      </c>
      <c r="C10" t="s">
        <v>10</v>
      </c>
      <c r="I10">
        <f>ABS(B3)</f>
        <v>17</v>
      </c>
      <c r="K10" s="4">
        <f t="shared" si="0"/>
        <v>5</v>
      </c>
      <c r="L10" s="4">
        <f t="shared" si="1"/>
        <v>33.883472727171267</v>
      </c>
      <c r="M10" s="4">
        <f t="shared" si="2"/>
        <v>18.769773367596457</v>
      </c>
      <c r="N10" s="4">
        <f t="shared" si="3"/>
        <v>13.234152863278457</v>
      </c>
      <c r="O10" s="6">
        <f t="shared" si="5"/>
        <v>6.8458185053452726E-3</v>
      </c>
      <c r="P10" s="6">
        <f t="shared" si="4"/>
        <v>1.0176648805533425E-2</v>
      </c>
      <c r="Q10" s="6">
        <f t="shared" si="4"/>
        <v>2.118111093223652E-2</v>
      </c>
    </row>
    <row r="11" spans="2:17" x14ac:dyDescent="0.25">
      <c r="B11" t="s">
        <v>8</v>
      </c>
      <c r="C11" t="s">
        <v>10</v>
      </c>
      <c r="I11">
        <f>ABS(D4)</f>
        <v>21</v>
      </c>
      <c r="K11" s="4">
        <f t="shared" si="0"/>
        <v>6</v>
      </c>
      <c r="L11" s="4">
        <f t="shared" si="1"/>
        <v>33.955412077942846</v>
      </c>
      <c r="M11" s="4">
        <f t="shared" si="2"/>
        <v>18.851698541067297</v>
      </c>
      <c r="N11" s="4">
        <f t="shared" si="3"/>
        <v>13.3302832033563</v>
      </c>
      <c r="O11" s="6">
        <f t="shared" si="5"/>
        <v>2.1186416647351047E-3</v>
      </c>
      <c r="P11" s="6">
        <f t="shared" si="4"/>
        <v>4.345771458861938E-3</v>
      </c>
      <c r="Q11" s="6">
        <f t="shared" si="4"/>
        <v>7.2114251896493843E-3</v>
      </c>
    </row>
    <row r="12" spans="2:17" x14ac:dyDescent="0.25">
      <c r="B12" t="s">
        <v>9</v>
      </c>
      <c r="C12" t="s">
        <v>10</v>
      </c>
      <c r="I12">
        <f>ABS(F5)</f>
        <v>22</v>
      </c>
      <c r="K12" s="4">
        <f t="shared" si="0"/>
        <v>7</v>
      </c>
      <c r="L12" s="4">
        <f t="shared" si="1"/>
        <v>33.98201451130609</v>
      </c>
      <c r="M12" s="4">
        <f t="shared" si="2"/>
        <v>18.877982228401276</v>
      </c>
      <c r="N12" s="4">
        <f t="shared" si="3"/>
        <v>13.365252413411396</v>
      </c>
      <c r="O12" s="6">
        <f t="shared" si="5"/>
        <v>7.8283862054127397E-4</v>
      </c>
      <c r="P12" s="6">
        <f t="shared" si="4"/>
        <v>1.3922932554961535E-3</v>
      </c>
      <c r="Q12" s="6">
        <f t="shared" si="4"/>
        <v>2.6164272079145625E-3</v>
      </c>
    </row>
    <row r="13" spans="2:17" x14ac:dyDescent="0.25">
      <c r="K13" s="4">
        <f t="shared" si="0"/>
        <v>8</v>
      </c>
      <c r="L13" s="4">
        <f t="shared" si="1"/>
        <v>33.991277746884514</v>
      </c>
      <c r="M13" s="4">
        <f t="shared" si="2"/>
        <v>18.887646542064438</v>
      </c>
      <c r="N13" s="4">
        <f t="shared" si="3"/>
        <v>13.37727198629713</v>
      </c>
      <c r="O13" s="6">
        <f t="shared" si="5"/>
        <v>2.7251801616290405E-4</v>
      </c>
      <c r="P13" s="6">
        <f t="shared" si="4"/>
        <v>5.1167378856009063E-4</v>
      </c>
      <c r="Q13" s="6">
        <f t="shared" si="4"/>
        <v>8.9850702729570649E-4</v>
      </c>
    </row>
    <row r="14" spans="2:17" x14ac:dyDescent="0.25">
      <c r="B14" t="s">
        <v>7</v>
      </c>
      <c r="C14" t="s">
        <v>11</v>
      </c>
      <c r="I14">
        <f>SUM(ABS(D3),ABS(F3))</f>
        <v>5</v>
      </c>
      <c r="K14" s="4">
        <f t="shared" si="0"/>
        <v>9</v>
      </c>
      <c r="L14" s="4">
        <f t="shared" si="1"/>
        <v>33.994535826060016</v>
      </c>
      <c r="M14" s="4">
        <f t="shared" si="2"/>
        <v>18.890996795572232</v>
      </c>
      <c r="N14" s="4">
        <f t="shared" si="3"/>
        <v>13.381573702033853</v>
      </c>
      <c r="O14" s="7">
        <f t="shared" si="5"/>
        <v>9.5841260847713498E-5</v>
      </c>
      <c r="P14" s="7">
        <f t="shared" si="4"/>
        <v>1.7734657117610966E-4</v>
      </c>
      <c r="Q14" s="7">
        <f t="shared" si="4"/>
        <v>3.2146560879228254E-4</v>
      </c>
    </row>
    <row r="15" spans="2:17" x14ac:dyDescent="0.25">
      <c r="B15" t="s">
        <v>8</v>
      </c>
      <c r="C15" t="s">
        <v>11</v>
      </c>
      <c r="I15">
        <f>SUM(ABS(B4),ABS(F4))</f>
        <v>7</v>
      </c>
      <c r="K15" s="4">
        <v>10</v>
      </c>
      <c r="L15" s="4">
        <f t="shared" si="1"/>
        <v>33.995689099837996</v>
      </c>
      <c r="M15" s="4">
        <f t="shared" si="2"/>
        <v>18.892182215922276</v>
      </c>
      <c r="N15" s="4">
        <f t="shared" si="3"/>
        <v>13.383075595825511</v>
      </c>
      <c r="O15" s="7">
        <f t="shared" si="5"/>
        <v>3.3924118278447897E-5</v>
      </c>
      <c r="P15" s="7">
        <f t="shared" si="4"/>
        <v>6.2746607908800961E-5</v>
      </c>
      <c r="Q15" s="7">
        <f t="shared" si="4"/>
        <v>1.122233660644594E-4</v>
      </c>
    </row>
    <row r="16" spans="2:17" x14ac:dyDescent="0.25">
      <c r="B16" t="s">
        <v>9</v>
      </c>
      <c r="C16" t="s">
        <v>11</v>
      </c>
      <c r="I16">
        <f>SUM(ABS(B5),ABS(D5))</f>
        <v>10</v>
      </c>
      <c r="K16" s="4">
        <v>11</v>
      </c>
      <c r="L16" s="4">
        <f t="shared" si="1"/>
        <v>33.996093601136536</v>
      </c>
      <c r="M16" s="4">
        <f t="shared" si="2"/>
        <v>18.892599842421003</v>
      </c>
      <c r="N16" s="4">
        <f t="shared" si="3"/>
        <v>13.383607117218245</v>
      </c>
      <c r="O16" s="7">
        <f t="shared" si="5"/>
        <v>1.1898464079018775E-5</v>
      </c>
      <c r="P16" s="7">
        <f t="shared" si="4"/>
        <v>2.2105295311950748E-5</v>
      </c>
      <c r="Q16" s="7">
        <f t="shared" si="4"/>
        <v>3.9714360118216869E-5</v>
      </c>
    </row>
    <row r="17" spans="2:18" x14ac:dyDescent="0.25">
      <c r="K17" s="4" t="s">
        <v>19</v>
      </c>
      <c r="L17" s="4">
        <v>17</v>
      </c>
      <c r="M17" s="8">
        <f>L16</f>
        <v>33.996093601136536</v>
      </c>
      <c r="N17" s="4">
        <v>-2</v>
      </c>
      <c r="O17" s="9">
        <f>M16</f>
        <v>18.892599842421003</v>
      </c>
      <c r="P17" s="4">
        <v>-3</v>
      </c>
      <c r="Q17" s="10">
        <f>N16</f>
        <v>13.383607117218245</v>
      </c>
      <c r="R17" s="4">
        <f>L17*M17+N17*O17+P17*Q17</f>
        <v>499.99757018282435</v>
      </c>
    </row>
    <row r="18" spans="2:18" x14ac:dyDescent="0.25">
      <c r="B18" t="s">
        <v>12</v>
      </c>
      <c r="C18" s="11" t="str">
        <f>IF(AND(I10&gt;=I14,I11&gt;=I15,I12&gt;=I16), "MATRIZ DIAGONAL DOMINANTE", "NO DOMINANTE")</f>
        <v>MATRIZ DIAGONAL DOMINANTE</v>
      </c>
      <c r="D18" s="11"/>
      <c r="E18" s="11"/>
      <c r="F18" s="11"/>
      <c r="G18" s="11"/>
      <c r="H18" s="11"/>
      <c r="I18" s="11"/>
      <c r="K18" s="4" t="s">
        <v>20</v>
      </c>
      <c r="L18" s="4">
        <v>-5</v>
      </c>
      <c r="M18" s="8">
        <f>M17</f>
        <v>33.996093601136536</v>
      </c>
      <c r="N18" s="4">
        <v>21</v>
      </c>
      <c r="O18" s="9">
        <f>O17</f>
        <v>18.892599842421003</v>
      </c>
      <c r="P18" s="4">
        <v>-2</v>
      </c>
      <c r="Q18" s="10">
        <f>N16</f>
        <v>13.383607117218245</v>
      </c>
      <c r="R18" s="4">
        <f t="shared" ref="R18:R19" si="6">L18*M18+N18*O18+P18*Q18</f>
        <v>199.99691445072187</v>
      </c>
    </row>
    <row r="19" spans="2:18" x14ac:dyDescent="0.25">
      <c r="B19" s="1" t="s">
        <v>15</v>
      </c>
      <c r="K19" s="4" t="s">
        <v>21</v>
      </c>
      <c r="L19" s="4">
        <v>-5</v>
      </c>
      <c r="M19" s="8">
        <f>M18</f>
        <v>33.996093601136536</v>
      </c>
      <c r="N19" s="4">
        <v>-5</v>
      </c>
      <c r="O19" s="9">
        <f>O18</f>
        <v>18.892599842421003</v>
      </c>
      <c r="P19" s="4">
        <v>22</v>
      </c>
      <c r="Q19" s="10">
        <f>Q18</f>
        <v>13.383607117218245</v>
      </c>
      <c r="R19" s="4">
        <f t="shared" si="6"/>
        <v>29.995889361013724</v>
      </c>
    </row>
    <row r="20" spans="2:18" x14ac:dyDescent="0.25">
      <c r="B20" t="s">
        <v>15</v>
      </c>
    </row>
  </sheetData>
  <mergeCells count="2">
    <mergeCell ref="B2:D2"/>
    <mergeCell ref="C18:I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Montserrat</cp:lastModifiedBy>
  <dcterms:created xsi:type="dcterms:W3CDTF">2020-04-13T18:00:26Z</dcterms:created>
  <dcterms:modified xsi:type="dcterms:W3CDTF">2020-05-07T01:53:35Z</dcterms:modified>
</cp:coreProperties>
</file>