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replica" sheetId="1" r:id="rId1"/>
  </sheets>
  <calcPr calcId="124519" fullCalcOnLoad="1"/>
</workbook>
</file>

<file path=xl/sharedStrings.xml><?xml version="1.0" encoding="utf-8"?>
<sst xmlns="http://schemas.openxmlformats.org/spreadsheetml/2006/main" count="530" uniqueCount="116">
  <si>
    <t>One Factor at a Time (OFAT), 4 levels, 6 factors, 6 xtal soln. components:</t>
  </si>
  <si>
    <t>Color code:</t>
  </si>
  <si>
    <t>User entry</t>
  </si>
  <si>
    <t>Auto-computed</t>
  </si>
  <si>
    <t>To randomize the treatments,</t>
  </si>
  <si>
    <t>select C6 to P10 and then go to the sort pulldown, select &lt;Custom Sort&gt;, and sort on the &lt;random&gt; column.</t>
  </si>
  <si>
    <t>Wells</t>
  </si>
  <si>
    <t>Runs</t>
  </si>
  <si>
    <t>Random</t>
  </si>
  <si>
    <t>Treatment</t>
  </si>
  <si>
    <t>A Coding</t>
  </si>
  <si>
    <t>B Coding</t>
  </si>
  <si>
    <t>C Coding</t>
  </si>
  <si>
    <t>D Coding</t>
  </si>
  <si>
    <t>E Coding</t>
  </si>
  <si>
    <t>F Coding</t>
  </si>
  <si>
    <t>Lengths (microns)</t>
  </si>
  <si>
    <t>Scores</t>
  </si>
  <si>
    <t>Well 1, A1, tray1</t>
  </si>
  <si>
    <t>Well 7, B1, tray1</t>
  </si>
  <si>
    <t>Well 13, C1, tray1</t>
  </si>
  <si>
    <t>Well 19, D1, tray1</t>
  </si>
  <si>
    <t>Well 2, A2, tray1</t>
  </si>
  <si>
    <t>Well 8, B2, tray1</t>
  </si>
  <si>
    <t>Well 14, C2, tray1</t>
  </si>
  <si>
    <t>Well 20, D2, tray1</t>
  </si>
  <si>
    <t>Well 3, A3, tray1</t>
  </si>
  <si>
    <t>Well 9, B3, tray1</t>
  </si>
  <si>
    <t>Well 15, C3, tray1</t>
  </si>
  <si>
    <t>Well 21, D3, tray1</t>
  </si>
  <si>
    <t>Well 4, A4, tray1</t>
  </si>
  <si>
    <t>Well 10, B4, tray1</t>
  </si>
  <si>
    <t>Well 16, C4, tray1</t>
  </si>
  <si>
    <t>Well 22, D4, tray1</t>
  </si>
  <si>
    <t>Well 5, A5, tray1</t>
  </si>
  <si>
    <t>Well 11, B5, tray1</t>
  </si>
  <si>
    <t>Well 17, C5, tray1</t>
  </si>
  <si>
    <t>Well 23, D5, tray1</t>
  </si>
  <si>
    <t>Well 6, A6, tray1</t>
  </si>
  <si>
    <t>Well 12, B6, tray1</t>
  </si>
  <si>
    <t>Well 18, C6, tray1</t>
  </si>
  <si>
    <t>Well 24, D6, tray1</t>
  </si>
  <si>
    <t>Enter factor name here:</t>
  </si>
  <si>
    <t>Mean</t>
  </si>
  <si>
    <t>Delta</t>
  </si>
  <si>
    <t>[Chemical A]</t>
  </si>
  <si>
    <t>[Chemical B]</t>
  </si>
  <si>
    <t>[Chemical C]</t>
  </si>
  <si>
    <t>[Chemical D]</t>
  </si>
  <si>
    <t>[Chemical E]</t>
  </si>
  <si>
    <t>[Chemical F]</t>
  </si>
  <si>
    <t>number of wells * volume of drop * tip loss</t>
  </si>
  <si>
    <t>Total volume of protein or nucleic acid (uL):</t>
  </si>
  <si>
    <t>Reservoir:</t>
  </si>
  <si>
    <t>60% MPD</t>
  </si>
  <si>
    <t>Volume (uL):</t>
  </si>
  <si>
    <t>Stocks</t>
  </si>
  <si>
    <t>[Stock] (mM)</t>
  </si>
  <si>
    <t>[Lead] (mM)</t>
  </si>
  <si>
    <t>Volume needed for experiment, inflate by 10% to allow for tip loss.</t>
  </si>
  <si>
    <t>Chemical A</t>
  </si>
  <si>
    <t>Chemical B</t>
  </si>
  <si>
    <t>Chemical C</t>
  </si>
  <si>
    <t>Chemical D</t>
  </si>
  <si>
    <t>Chemical E</t>
  </si>
  <si>
    <t>Chemical F</t>
  </si>
  <si>
    <t>Tube Vol. (uL)</t>
  </si>
  <si>
    <t>Prot or NA Vol. (uL)</t>
  </si>
  <si>
    <t>Xtal soln. Vol. (uL)</t>
  </si>
  <si>
    <t>pH</t>
  </si>
  <si>
    <t>Reagent</t>
  </si>
  <si>
    <t>ddH2O</t>
  </si>
  <si>
    <t xml:space="preserve">  </t>
  </si>
  <si>
    <t>Protein in drop (uL)</t>
  </si>
  <si>
    <t>Reservoir soln. in drop (uL)</t>
  </si>
  <si>
    <t>Reservoir (uL) in well</t>
  </si>
  <si>
    <t>Response</t>
  </si>
  <si>
    <t xml:space="preserve">Treatment: </t>
  </si>
  <si>
    <t>[Final]</t>
  </si>
  <si>
    <t>N/A</t>
  </si>
  <si>
    <t>[Stock]</t>
  </si>
  <si>
    <t xml:space="preserve"> Check:</t>
  </si>
  <si>
    <t>Vol. (uL)</t>
  </si>
  <si>
    <t>reagent</t>
  </si>
  <si>
    <t>[start]</t>
  </si>
  <si>
    <t>Sample in drop (ul)</t>
  </si>
  <si>
    <t>Reservoir soln. in drop (ul)</t>
  </si>
  <si>
    <t>Reservoir (ul) in well</t>
  </si>
  <si>
    <t>[final]</t>
  </si>
  <si>
    <t>[Start]</t>
  </si>
  <si>
    <t>Protein in drop (ul)</t>
  </si>
  <si>
    <t xml:space="preserve"> check:</t>
  </si>
  <si>
    <t>Record of Observations</t>
  </si>
  <si>
    <t xml:space="preserve">Date: </t>
  </si>
  <si>
    <t>Description</t>
  </si>
  <si>
    <t>Clear</t>
  </si>
  <si>
    <t>Opaque precipitate or skin</t>
  </si>
  <si>
    <t>Gelatinous precipitant</t>
  </si>
  <si>
    <t>Phase separation (oil)</t>
  </si>
  <si>
    <t>Granular (microcrystals)</t>
  </si>
  <si>
    <t>Spherulates, urchins, dendrites)</t>
  </si>
  <si>
    <t>quasicrystals)</t>
  </si>
  <si>
    <t>1-D needles)</t>
  </si>
  <si>
    <t>2-D plates)</t>
  </si>
  <si>
    <t>Microxtals, 3-D xtals resolved)</t>
  </si>
  <si>
    <t>Fused 3-D xtals 20-100 micron)</t>
  </si>
  <si>
    <t>Fused 3-D xtals 100-200 micron)</t>
  </si>
  <si>
    <t>Fused 3-D xtals 200-400 micron)</t>
  </si>
  <si>
    <t>Fused 3-D xtals 400-600 micron)</t>
  </si>
  <si>
    <t>Fused 3-D xtals &gt; 600 microns)</t>
  </si>
  <si>
    <t>3-D xtals 20-100 micron)</t>
  </si>
  <si>
    <t>3-D xtals 100-200 microns)</t>
  </si>
  <si>
    <t>3-D xtals 200-400 microns)</t>
  </si>
  <si>
    <t>3-D xtals 400-600 microns)</t>
  </si>
  <si>
    <t>3-D xtals 600-800 micron)</t>
  </si>
  <si>
    <t>3-D xtals &gt;800 microns)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</si>
</sst>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F2F2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5E0E0"/>
        <bgColor indexed="64"/>
      </patternFill>
    </fill>
    <fill>
      <patternFill patternType="solid">
        <fgColor rgb="FFF4E9A6"/>
        <bgColor indexed="64"/>
      </patternFill>
    </fill>
    <fill>
      <patternFill patternType="solid">
        <fgColor rgb="FFDEF8F2"/>
        <bgColor indexed="64"/>
      </patternFill>
    </fill>
    <fill>
      <patternFill patternType="solid">
        <fgColor rgb="FFEDF8DE"/>
        <bgColor indexed="64"/>
      </patternFill>
    </fill>
    <fill>
      <patternFill patternType="solid">
        <fgColor rgb="FFF6D0A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0replica!$A$52</c:f>
          <c:strCache>
            <c:ptCount val="1"/>
            <c:pt idx="0">
              <c:v>Chemical A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0replica!$K$7:$K$10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0replica!$Q$7:$Q$10</c:f>
              <c:numCache>
                <c:formatCode>General</c:formatCode>
                <c:ptCount val="4"/>
                <c:pt idx="0">
                  <c:v>248</c:v>
                </c:pt>
                <c:pt idx="1">
                  <c:v>240</c:v>
                </c:pt>
                <c:pt idx="2">
                  <c:v>255</c:v>
                </c:pt>
                <c:pt idx="3">
                  <c:v>250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0replica!$A$39</c:f>
              <c:strCache>
                <c:ptCount val="1"/>
                <c:pt idx="0">
                  <c:v>[Chemical A]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0replica!$A$56</c:f>
          <c:strCache>
            <c:ptCount val="1"/>
            <c:pt idx="0">
              <c:v>Chemical E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0replica!$O$23:$O$26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0replica!$R$23:$R$26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strRef>
              <c:f>0replica!$A$43</c:f>
              <c:strCache>
                <c:ptCount val="1"/>
                <c:pt idx="0">
                  <c:v>[Chemical E]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0replica!$A$57</c:f>
          <c:strCache>
            <c:ptCount val="1"/>
            <c:pt idx="0">
              <c:v>Chemical F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0replica!$Q$27:$Q$30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strRef>
              <c:f>0replica!$A$44</c:f>
              <c:strCache>
                <c:ptCount val="1"/>
                <c:pt idx="0">
                  <c:v>[Chemical F]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0replica!$A$57</c:f>
          <c:strCache>
            <c:ptCount val="1"/>
            <c:pt idx="0">
              <c:v>Chemical F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0replica!$R$27:$R$30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strRef>
              <c:f>0replica!$A$44</c:f>
              <c:strCache>
                <c:ptCount val="1"/>
                <c:pt idx="0">
                  <c:v>[Chemical F]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0replica!$A$52</c:f>
          <c:strCache>
            <c:ptCount val="1"/>
            <c:pt idx="0">
              <c:v>Chemical A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0replica!$K$7:$K$10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0replica!$R$7:$R$10</c:f>
              <c:numCache>
                <c:formatCode>General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0replica!$A$39</c:f>
              <c:strCache>
                <c:ptCount val="1"/>
                <c:pt idx="0">
                  <c:v>[Chemical A]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0replica!$A$53</c:f>
          <c:strCache>
            <c:ptCount val="1"/>
            <c:pt idx="0">
              <c:v>Chemical B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0replica!$L$11:$L$14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0replica!$Q$11:$Q$14</c:f>
              <c:numCache>
                <c:formatCode>General</c:formatCode>
                <c:ptCount val="4"/>
                <c:pt idx="0">
                  <c:v>250</c:v>
                </c:pt>
                <c:pt idx="1">
                  <c:v>160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0replica!$A$40</c:f>
              <c:strCache>
                <c:ptCount val="1"/>
                <c:pt idx="0">
                  <c:v>[Chemical B]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0replica!$A$53</c:f>
          <c:strCache>
            <c:ptCount val="1"/>
            <c:pt idx="0">
              <c:v>Chemical B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0replica!$L$11:$L$14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0replica!$R$11:$R$14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0replica!$A$40</c:f>
              <c:strCache>
                <c:ptCount val="1"/>
                <c:pt idx="0">
                  <c:v>[Chemical B]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0replica!$A$54</c:f>
          <c:strCache>
            <c:ptCount val="1"/>
            <c:pt idx="0">
              <c:v>Chemical C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0replica!$M$15:$M$18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0replica!$Q$15:$Q$18</c:f>
              <c:numCache>
                <c:formatCode>General</c:formatCode>
                <c:ptCount val="4"/>
                <c:pt idx="0">
                  <c:v>250</c:v>
                </c:pt>
                <c:pt idx="1">
                  <c:v>40</c:v>
                </c:pt>
                <c:pt idx="2">
                  <c:v>50</c:v>
                </c:pt>
                <c:pt idx="3">
                  <c:v>250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strRef>
              <c:f>0replica!$A$41</c:f>
              <c:strCache>
                <c:ptCount val="1"/>
                <c:pt idx="0">
                  <c:v>[Chemical C]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0replica!$A$54</c:f>
          <c:strCache>
            <c:ptCount val="1"/>
            <c:pt idx="0">
              <c:v>Chemical C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0replica!$M$15:$M$18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0replica!$R$15:$R$18</c:f>
              <c:numCache>
                <c:formatCode>General</c:formatCode>
                <c:ptCount val="4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strRef>
              <c:f>0replica!$A$41</c:f>
              <c:strCache>
                <c:ptCount val="1"/>
                <c:pt idx="0">
                  <c:v>[Chemical C]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0replica!$A$55</c:f>
          <c:strCache>
            <c:ptCount val="1"/>
            <c:pt idx="0">
              <c:v>Chemical D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0replica!$N$19:$N$22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0replica!$Q$19:$Q$22</c:f>
              <c:numCache>
                <c:formatCode>General</c:formatCode>
                <c:ptCount val="4"/>
                <c:pt idx="0">
                  <c:v>0</c:v>
                </c:pt>
                <c:pt idx="1">
                  <c:v>480</c:v>
                </c:pt>
                <c:pt idx="2">
                  <c:v>260</c:v>
                </c:pt>
                <c:pt idx="3">
                  <c:v>50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strRef>
              <c:f>0replica!$A$42</c:f>
              <c:strCache>
                <c:ptCount val="1"/>
                <c:pt idx="0">
                  <c:v>[Chemical D]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0replica!$A$55</c:f>
          <c:strCache>
            <c:ptCount val="1"/>
            <c:pt idx="0">
              <c:v>Chemical D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0replica!$N$19:$N$22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0replica!$R$19:$R$22</c:f>
              <c:numCache>
                <c:formatCode>General</c:formatCode>
                <c:ptCount val="4"/>
                <c:pt idx="0">
                  <c:v>9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strRef>
              <c:f>0replica!$A$42</c:f>
              <c:strCache>
                <c:ptCount val="1"/>
                <c:pt idx="0">
                  <c:v>[Chemical D]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0replica!$A$56</c:f>
          <c:strCache>
            <c:ptCount val="1"/>
            <c:pt idx="0">
              <c:v>Chemical E</c:v>
            </c:pt>
          </c:strCache>
        </c:strRef>
      </c:tx>
      <c:layout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0replica!$O$23:$O$26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0replica!$Q$23:$Q$26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360</c:v>
                </c:pt>
                <c:pt idx="3">
                  <c:v>400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strRef>
              <c:f>0replica!$A$43</c:f>
              <c:strCache>
                <c:ptCount val="1"/>
                <c:pt idx="0">
                  <c:v>[Chemical E]</c:v>
                </c:pt>
              </c:strCache>
            </c:strRef>
          </c:tx>
          <c:layout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109</xdr:row>
      <xdr:rowOff>0</xdr:rowOff>
    </xdr:from>
    <xdr:to>
      <xdr:col>7</xdr:col>
      <xdr:colOff>171450</xdr:colOff>
      <xdr:row>123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304800</xdr:colOff>
      <xdr:row>123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7</xdr:col>
      <xdr:colOff>171450</xdr:colOff>
      <xdr:row>143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129</xdr:row>
      <xdr:rowOff>0</xdr:rowOff>
    </xdr:from>
    <xdr:to>
      <xdr:col>15</xdr:col>
      <xdr:colOff>304800</xdr:colOff>
      <xdr:row>143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7</xdr:col>
      <xdr:colOff>171450</xdr:colOff>
      <xdr:row>163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149</xdr:row>
      <xdr:rowOff>0</xdr:rowOff>
    </xdr:from>
    <xdr:to>
      <xdr:col>15</xdr:col>
      <xdr:colOff>304800</xdr:colOff>
      <xdr:row>163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7</xdr:col>
      <xdr:colOff>171450</xdr:colOff>
      <xdr:row>183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169</xdr:row>
      <xdr:rowOff>0</xdr:rowOff>
    </xdr:from>
    <xdr:to>
      <xdr:col>15</xdr:col>
      <xdr:colOff>304800</xdr:colOff>
      <xdr:row>183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7</xdr:col>
      <xdr:colOff>171450</xdr:colOff>
      <xdr:row>203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189</xdr:row>
      <xdr:rowOff>0</xdr:rowOff>
    </xdr:from>
    <xdr:to>
      <xdr:col>15</xdr:col>
      <xdr:colOff>304800</xdr:colOff>
      <xdr:row>203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7</xdr:col>
      <xdr:colOff>171450</xdr:colOff>
      <xdr:row>223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209</xdr:row>
      <xdr:rowOff>0</xdr:rowOff>
    </xdr:from>
    <xdr:to>
      <xdr:col>15</xdr:col>
      <xdr:colOff>304800</xdr:colOff>
      <xdr:row>223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03"/>
  <sheetViews>
    <sheetView tabSelected="1" workbookViewId="0"/>
  </sheetViews>
  <sheetFormatPr defaultRowHeight="15"/>
  <cols>
    <col min="1" max="1" width="35.7109375" customWidth="1"/>
    <col min="2" max="3" width="14.7109375" customWidth="1"/>
    <col min="25" max="25" width="20.7109375" customWidth="1"/>
    <col min="30" max="30" width="20.7109375" customWidth="1"/>
    <col min="35" max="35" width="20.7109375" customWidth="1"/>
    <col min="40" max="40" width="20.7109375" customWidth="1"/>
    <col min="45" max="45" width="20.7109375" customWidth="1"/>
    <col min="50" max="50" width="20.7109375" customWidth="1"/>
    <col min="55" max="61" width="20.7109375" customWidth="1"/>
  </cols>
  <sheetData>
    <row r="1" spans="1:61">
      <c r="A1" t="s">
        <v>0</v>
      </c>
    </row>
    <row r="2" spans="1:61">
      <c r="Y2" s="1">
        <f>VLOOKUP($A$52,$A$51:$A$57,match($A$51,$A$51:$A$57,0),0)</f>
        <v>0</v>
      </c>
      <c r="AD2" s="1">
        <f>VLOOKUP($A$53,$A$51:$A$57,match($A$51,$A$51:$A$57,0),0)</f>
        <v>0</v>
      </c>
      <c r="AI2" s="1">
        <f>VLOOKUP($A$54,$A$51:$A$57,match($A$51,$A$51:$A$57,0),0)</f>
        <v>0</v>
      </c>
      <c r="AN2" s="1">
        <f>VLOOKUP($A$55,$A$51:$A$57,match($A$51,$A$51:$A$57,0),0)</f>
        <v>0</v>
      </c>
      <c r="AS2" s="1">
        <f>VLOOKUP($A$56,$A$51:$A$57,match($A$51,$A$51:$A$57,0),0)</f>
        <v>0</v>
      </c>
      <c r="AX2" s="1">
        <f>VLOOKUP($A$57,$A$51:$A$57,match($A$51,$A$51:$A$57,0),0)</f>
        <v>0</v>
      </c>
      <c r="BG2" t="s">
        <v>92</v>
      </c>
    </row>
    <row r="3" spans="1:61">
      <c r="A3" t="s">
        <v>1</v>
      </c>
      <c r="B3" s="2" t="s">
        <v>2</v>
      </c>
      <c r="C3" s="3" t="s">
        <v>3</v>
      </c>
      <c r="Y3" s="1" t="s">
        <v>18</v>
      </c>
      <c r="Z3" s="1" t="s">
        <v>77</v>
      </c>
      <c r="AA3" s="1">
        <f>VLOOKUP($A$7,$A$6:$Q$30,MATCH($D$6,$A$6:$Q$6,0),0)</f>
        <v>0</v>
      </c>
      <c r="AB3" s="1">
        <f>$B$60</f>
        <v>0</v>
      </c>
      <c r="AD3" s="1" t="s">
        <v>22</v>
      </c>
      <c r="AE3" s="1" t="s">
        <v>77</v>
      </c>
      <c r="AF3" s="1">
        <f>VLOOKUP($A$11,$A$6:$Q$30,MATCH($D$6,$A$6:$Q$6,0),0)</f>
        <v>0</v>
      </c>
      <c r="AG3" s="1">
        <f>$B$60</f>
        <v>0</v>
      </c>
      <c r="AI3" s="1" t="s">
        <v>26</v>
      </c>
      <c r="AJ3" s="1" t="s">
        <v>77</v>
      </c>
      <c r="AK3" s="1">
        <f>VLOOKUP($A$15,$A$6:$Q$30,MATCH($D$6,$A$6:$Q$6,0),0)</f>
        <v>0</v>
      </c>
      <c r="AL3" s="1">
        <f>$B$60</f>
        <v>0</v>
      </c>
      <c r="AN3" s="1" t="s">
        <v>30</v>
      </c>
      <c r="AO3" s="1" t="s">
        <v>77</v>
      </c>
      <c r="AP3" s="1">
        <f>VLOOKUP($A$19,$A$6:$Q$30,MATCH($D$6,$A$6:$Q$6,0),0)</f>
        <v>0</v>
      </c>
      <c r="AQ3" s="1">
        <f>$B$60</f>
        <v>0</v>
      </c>
      <c r="AS3" s="1" t="s">
        <v>34</v>
      </c>
      <c r="AT3" s="1" t="s">
        <v>77</v>
      </c>
      <c r="AU3" s="1">
        <f>VLOOKUP($A$23,$A$6:$Q$30,MATCH($D$6,$A$6:$Q$6,0),0)</f>
        <v>0</v>
      </c>
      <c r="AV3" s="1">
        <f>$B$60</f>
        <v>0</v>
      </c>
      <c r="AX3" s="1" t="s">
        <v>38</v>
      </c>
      <c r="AY3" s="1" t="s">
        <v>77</v>
      </c>
      <c r="AZ3" s="1">
        <f>VLOOKUP($A$27,$A$6:$Q$30,MATCH($D$6,$A$6:$Q$6,0),0)</f>
        <v>0</v>
      </c>
      <c r="BA3" s="1">
        <f>$B$60</f>
        <v>0</v>
      </c>
      <c r="BD3" s="1">
        <f>VLOOKUP($A$52,$A$51:$A$57,match($A$51,$A$51:$A$57,0),0)</f>
        <v>0</v>
      </c>
      <c r="BE3" s="1">
        <f>VLOOKUP($A$53,$A$51:$A$57,match($A$51,$A$51:$A$57,0),0)</f>
        <v>0</v>
      </c>
      <c r="BF3" s="1">
        <f>VLOOKUP($A$54,$A$51:$A$57,match($A$51,$A$51:$A$57,0),0)</f>
        <v>0</v>
      </c>
      <c r="BG3" s="1">
        <f>VLOOKUP($A$55,$A$51:$A$57,match($A$51,$A$51:$A$57,0),0)</f>
        <v>0</v>
      </c>
      <c r="BH3" s="1">
        <f>VLOOKUP($A$56,$A$51:$A$57,match($A$51,$A$51:$A$57,0),0)</f>
        <v>0</v>
      </c>
      <c r="BI3" s="1">
        <f>VLOOKUP($A$57,$A$51:$A$57,match($A$51,$A$51:$A$57,0),0)</f>
        <v>0</v>
      </c>
    </row>
    <row r="4" spans="1:61">
      <c r="A4" t="s">
        <v>4</v>
      </c>
      <c r="Y4" s="1" t="s">
        <v>70</v>
      </c>
      <c r="Z4" s="1" t="s">
        <v>78</v>
      </c>
      <c r="AA4" s="1" t="s">
        <v>80</v>
      </c>
      <c r="AB4" s="1" t="s">
        <v>82</v>
      </c>
      <c r="AD4" s="1" t="s">
        <v>70</v>
      </c>
      <c r="AE4" s="1" t="s">
        <v>78</v>
      </c>
      <c r="AF4" s="1" t="s">
        <v>80</v>
      </c>
      <c r="AG4" s="1" t="s">
        <v>82</v>
      </c>
      <c r="AI4" s="1" t="s">
        <v>70</v>
      </c>
      <c r="AJ4" s="1" t="s">
        <v>78</v>
      </c>
      <c r="AK4" s="1" t="s">
        <v>80</v>
      </c>
      <c r="AL4" s="1" t="s">
        <v>82</v>
      </c>
      <c r="AN4" s="1" t="s">
        <v>70</v>
      </c>
      <c r="AO4" s="1" t="s">
        <v>78</v>
      </c>
      <c r="AP4" s="1" t="s">
        <v>80</v>
      </c>
      <c r="AQ4" s="1" t="s">
        <v>82</v>
      </c>
      <c r="AS4" s="1" t="s">
        <v>70</v>
      </c>
      <c r="AT4" s="1" t="s">
        <v>78</v>
      </c>
      <c r="AU4" s="1" t="s">
        <v>80</v>
      </c>
      <c r="AV4" s="1" t="s">
        <v>82</v>
      </c>
      <c r="AX4" s="1" t="s">
        <v>70</v>
      </c>
      <c r="AY4" s="1" t="s">
        <v>78</v>
      </c>
      <c r="AZ4" s="1" t="s">
        <v>80</v>
      </c>
      <c r="BA4" s="1" t="s">
        <v>82</v>
      </c>
      <c r="BD4" s="3" t="s">
        <v>18</v>
      </c>
      <c r="BE4" s="3" t="s">
        <v>22</v>
      </c>
      <c r="BF4" s="3" t="s">
        <v>26</v>
      </c>
      <c r="BG4" s="3" t="s">
        <v>30</v>
      </c>
      <c r="BH4" s="3" t="s">
        <v>34</v>
      </c>
      <c r="BI4" s="3" t="s">
        <v>38</v>
      </c>
    </row>
    <row r="5" spans="1:61">
      <c r="A5" t="s">
        <v>5</v>
      </c>
      <c r="Y5" s="1">
        <f>$A$52</f>
        <v>0</v>
      </c>
      <c r="Z5" s="1">
        <f>VLOOKUP($A$7,$A$6:$Q$30,MATCH($K$6,$A$6:$Q$6,0),0)</f>
        <v>0</v>
      </c>
      <c r="AA5" s="1">
        <f>$B$52</f>
        <v>0</v>
      </c>
      <c r="AB5" s="3">
        <f>($Z$5/$AA$5)*$B$60</f>
        <v>0</v>
      </c>
      <c r="AD5" s="1">
        <f>$A$52</f>
        <v>0</v>
      </c>
      <c r="AE5" s="1">
        <f>VLOOKUP($A$11,$A$6:$Q$30,MATCH($K$6,$A$6:$Q$6,0),0)</f>
        <v>0</v>
      </c>
      <c r="AF5" s="1">
        <f>$B$52</f>
        <v>0</v>
      </c>
      <c r="AG5" s="3">
        <f>($AE$5/$AF$5)*$B$60</f>
        <v>0</v>
      </c>
      <c r="AI5" s="1">
        <f>$A$52</f>
        <v>0</v>
      </c>
      <c r="AJ5" s="1">
        <f>VLOOKUP($A$15,$A$6:$Q$30,MATCH($K$6,$A$6:$Q$6,0),0)</f>
        <v>0</v>
      </c>
      <c r="AK5" s="1">
        <f>$B$52</f>
        <v>0</v>
      </c>
      <c r="AL5" s="3">
        <f>($AJ$5/$AK$5)*$B$60</f>
        <v>0</v>
      </c>
      <c r="AN5" s="1">
        <f>$A$52</f>
        <v>0</v>
      </c>
      <c r="AO5" s="1">
        <f>VLOOKUP($A$19,$A$6:$Q$30,MATCH($K$6,$A$6:$Q$6,0),0)</f>
        <v>0</v>
      </c>
      <c r="AP5" s="1">
        <f>$B$52</f>
        <v>0</v>
      </c>
      <c r="AQ5" s="3">
        <f>($AO$5/$AP$5)*$B$60</f>
        <v>0</v>
      </c>
      <c r="AS5" s="1">
        <f>$A$52</f>
        <v>0</v>
      </c>
      <c r="AT5" s="1">
        <f>VLOOKUP($A$23,$A$6:$Q$30,MATCH($K$6,$A$6:$Q$6,0),0)</f>
        <v>0</v>
      </c>
      <c r="AU5" s="1">
        <f>$B$52</f>
        <v>0</v>
      </c>
      <c r="AV5" s="3">
        <f>($AT$5/$AU$5)*$B$60</f>
        <v>0</v>
      </c>
      <c r="AX5" s="1">
        <f>$A$52</f>
        <v>0</v>
      </c>
      <c r="AY5" s="1">
        <f>VLOOKUP($A$27,$A$6:$Q$30,MATCH($K$6,$A$6:$Q$6,0),0)</f>
        <v>0</v>
      </c>
      <c r="AZ5" s="1">
        <f>$B$52</f>
        <v>0</v>
      </c>
      <c r="BA5" s="3">
        <f>($AY$5/$AZ$5)*$B$60</f>
        <v>0</v>
      </c>
      <c r="BC5" s="3" t="s">
        <v>93</v>
      </c>
      <c r="BD5" s="1">
        <f>VLOOKUP($A$7,$A$6:$Q$30,match($D$6,$A$6:$Q$6,0),0)</f>
        <v>0</v>
      </c>
      <c r="BE5" s="1">
        <f>VLOOKUP($A$11,$A$6:$Q$30,match($D$6,$A$6:$Q$6,0),0)</f>
        <v>0</v>
      </c>
      <c r="BF5" s="1">
        <f>VLOOKUP($A$15,$A$6:$Q$30,match($D$6,$A$6:$Q$6,0),0)</f>
        <v>0</v>
      </c>
      <c r="BG5" s="1">
        <f>VLOOKUP($A$19,$A$6:$Q$30,match($D$6,$A$6:$Q$6,0),0)</f>
        <v>0</v>
      </c>
      <c r="BH5" s="1">
        <f>VLOOKUP($A$23,$A$6:$Q$30,match($D$6,$A$6:$Q$6,0),0)</f>
        <v>0</v>
      </c>
      <c r="BI5" s="1">
        <f>VLOOKUP($A$27,$A$6:$Q$30,match($D$6,$A$6:$Q$6,0),0)</f>
        <v>0</v>
      </c>
    </row>
    <row r="6" spans="1:61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>
        <f>$A$39</f>
        <v>0</v>
      </c>
      <c r="L6">
        <f>$A$40</f>
        <v>0</v>
      </c>
      <c r="M6">
        <f>$A$41</f>
        <v>0</v>
      </c>
      <c r="N6">
        <f>$A$42</f>
        <v>0</v>
      </c>
      <c r="O6">
        <f>$A$43</f>
        <v>0</v>
      </c>
      <c r="P6">
        <f>$A$44</f>
        <v>0</v>
      </c>
      <c r="Q6" t="s">
        <v>16</v>
      </c>
      <c r="R6" t="s">
        <v>17</v>
      </c>
      <c r="Y6" s="1">
        <f>$A$53</f>
        <v>0</v>
      </c>
      <c r="Z6" s="1">
        <f>VLOOKUP($A$7,$A$6:$Q$30,MATCH($L$6,$A$6:$Q$6,0),0)</f>
        <v>0</v>
      </c>
      <c r="AA6" s="1">
        <f>$B$53</f>
        <v>0</v>
      </c>
      <c r="AB6" s="3">
        <f>($Z$6/$AA$6)*$B$60</f>
        <v>0</v>
      </c>
      <c r="AD6" s="1">
        <f>$A$53</f>
        <v>0</v>
      </c>
      <c r="AE6" s="1">
        <f>VLOOKUP($A$11,$A$6:$Q$30,MATCH($L$6,$A$6:$Q$6,0),0)</f>
        <v>0</v>
      </c>
      <c r="AF6" s="1">
        <f>$B$53</f>
        <v>0</v>
      </c>
      <c r="AG6" s="3">
        <f>($AE$6/$AF$6)*$B$60</f>
        <v>0</v>
      </c>
      <c r="AI6" s="1">
        <f>$A$53</f>
        <v>0</v>
      </c>
      <c r="AJ6" s="1">
        <f>VLOOKUP($A$15,$A$6:$Q$30,MATCH($L$6,$A$6:$Q$6,0),0)</f>
        <v>0</v>
      </c>
      <c r="AK6" s="1">
        <f>$B$53</f>
        <v>0</v>
      </c>
      <c r="AL6" s="3">
        <f>($AJ$6/$AK$6)*$B$60</f>
        <v>0</v>
      </c>
      <c r="AN6" s="1">
        <f>$A$53</f>
        <v>0</v>
      </c>
      <c r="AO6" s="1">
        <f>VLOOKUP($A$19,$A$6:$Q$30,MATCH($L$6,$A$6:$Q$6,0),0)</f>
        <v>0</v>
      </c>
      <c r="AP6" s="1">
        <f>$B$53</f>
        <v>0</v>
      </c>
      <c r="AQ6" s="3">
        <f>($AO$6/$AP$6)*$B$60</f>
        <v>0</v>
      </c>
      <c r="AS6" s="1">
        <f>$A$53</f>
        <v>0</v>
      </c>
      <c r="AT6" s="1">
        <f>VLOOKUP($A$23,$A$6:$Q$30,MATCH($L$6,$A$6:$Q$6,0),0)</f>
        <v>0</v>
      </c>
      <c r="AU6" s="1">
        <f>$B$53</f>
        <v>0</v>
      </c>
      <c r="AV6" s="3">
        <f>($AT$6/$AU$6)*$B$60</f>
        <v>0</v>
      </c>
      <c r="AX6" s="1">
        <f>$A$53</f>
        <v>0</v>
      </c>
      <c r="AY6" s="1">
        <f>VLOOKUP($A$27,$A$6:$Q$30,MATCH($L$6,$A$6:$Q$6,0),0)</f>
        <v>0</v>
      </c>
      <c r="AZ6" s="1">
        <f>$B$53</f>
        <v>0</v>
      </c>
      <c r="BA6" s="3">
        <f>($AY$6/$AZ$6)*$B$60</f>
        <v>0</v>
      </c>
    </row>
    <row r="7" spans="1:61">
      <c r="A7" t="s">
        <v>18</v>
      </c>
      <c r="B7">
        <v>1</v>
      </c>
      <c r="C7">
        <f>RAND()</f>
        <v>0</v>
      </c>
      <c r="D7">
        <v>1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f>$B$39 + (E7 * $C$39)</f>
        <v>0</v>
      </c>
      <c r="L7">
        <f>$B$40 + (F7 * $C$40)</f>
        <v>0</v>
      </c>
      <c r="M7">
        <f>$B$41 + (G7 * $C$41)</f>
        <v>0</v>
      </c>
      <c r="N7">
        <f>$B$42 + (H7 * $C$42)</f>
        <v>0</v>
      </c>
      <c r="O7">
        <f>$B$43 + (I7 * $C$43)</f>
        <v>0</v>
      </c>
      <c r="P7">
        <f>$B$44 + (J7 * $C$44)</f>
        <v>0</v>
      </c>
      <c r="Q7" s="2">
        <v>248</v>
      </c>
      <c r="R7" s="2">
        <v>17</v>
      </c>
      <c r="Y7" s="1">
        <f>$A$54</f>
        <v>0</v>
      </c>
      <c r="Z7" s="1">
        <f>VLOOKUP($A$7,$A$6:$Q$30,MATCH($M$6,$A$6:$Q$6,0),0)</f>
        <v>0</v>
      </c>
      <c r="AA7" s="1">
        <f>$B$54</f>
        <v>0</v>
      </c>
      <c r="AB7" s="3">
        <f>($Z$7/$AA$7)*$B$60</f>
        <v>0</v>
      </c>
      <c r="AD7" s="1">
        <f>$A$54</f>
        <v>0</v>
      </c>
      <c r="AE7" s="1">
        <f>VLOOKUP($A$11,$A$6:$Q$30,MATCH($M$6,$A$6:$Q$6,0),0)</f>
        <v>0</v>
      </c>
      <c r="AF7" s="1">
        <f>$B$54</f>
        <v>0</v>
      </c>
      <c r="AG7" s="3">
        <f>($AE$7/$AF$7)*$B$60</f>
        <v>0</v>
      </c>
      <c r="AI7" s="1">
        <f>$A$54</f>
        <v>0</v>
      </c>
      <c r="AJ7" s="1">
        <f>VLOOKUP($A$15,$A$6:$Q$30,MATCH($M$6,$A$6:$Q$6,0),0)</f>
        <v>0</v>
      </c>
      <c r="AK7" s="1">
        <f>$B$54</f>
        <v>0</v>
      </c>
      <c r="AL7" s="3">
        <f>($AJ$7/$AK$7)*$B$60</f>
        <v>0</v>
      </c>
      <c r="AN7" s="1">
        <f>$A$54</f>
        <v>0</v>
      </c>
      <c r="AO7" s="1">
        <f>VLOOKUP($A$19,$A$6:$Q$30,MATCH($M$6,$A$6:$Q$6,0),0)</f>
        <v>0</v>
      </c>
      <c r="AP7" s="1">
        <f>$B$54</f>
        <v>0</v>
      </c>
      <c r="AQ7" s="3">
        <f>($AO$7/$AP$7)*$B$60</f>
        <v>0</v>
      </c>
      <c r="AS7" s="1">
        <f>$A$54</f>
        <v>0</v>
      </c>
      <c r="AT7" s="1">
        <f>VLOOKUP($A$23,$A$6:$Q$30,MATCH($M$6,$A$6:$Q$6,0),0)</f>
        <v>0</v>
      </c>
      <c r="AU7" s="1">
        <f>$B$54</f>
        <v>0</v>
      </c>
      <c r="AV7" s="3">
        <f>($AT$7/$AU$7)*$B$60</f>
        <v>0</v>
      </c>
      <c r="AX7" s="1">
        <f>$A$54</f>
        <v>0</v>
      </c>
      <c r="AY7" s="1">
        <f>VLOOKUP($A$27,$A$6:$Q$30,MATCH($M$6,$A$6:$Q$6,0),0)</f>
        <v>0</v>
      </c>
      <c r="AZ7" s="1">
        <f>$B$54</f>
        <v>0</v>
      </c>
      <c r="BA7" s="3">
        <f>($AY$7/$AZ$7)*$B$60</f>
        <v>0</v>
      </c>
    </row>
    <row r="8" spans="1:61">
      <c r="A8" t="s">
        <v>19</v>
      </c>
      <c r="B8">
        <v>2</v>
      </c>
      <c r="C8">
        <f>RAND()</f>
        <v>0</v>
      </c>
      <c r="D8">
        <v>2</v>
      </c>
      <c r="E8">
        <v>-0.35</v>
      </c>
      <c r="F8">
        <v>0</v>
      </c>
      <c r="G8">
        <v>0</v>
      </c>
      <c r="H8">
        <v>0</v>
      </c>
      <c r="I8">
        <v>0</v>
      </c>
      <c r="J8">
        <v>0</v>
      </c>
      <c r="K8">
        <f>$B$39 + (E8 * $C$39)</f>
        <v>0</v>
      </c>
      <c r="L8">
        <f>$B$40 + (F8 * $C$40)</f>
        <v>0</v>
      </c>
      <c r="M8">
        <f>$B$41 + (G8 * $C$41)</f>
        <v>0</v>
      </c>
      <c r="N8">
        <f>$B$42 + (H8 * $C$42)</f>
        <v>0</v>
      </c>
      <c r="O8">
        <f>$B$43 + (I8 * $C$43)</f>
        <v>0</v>
      </c>
      <c r="P8">
        <f>$B$44 + (J8 * $C$44)</f>
        <v>0</v>
      </c>
      <c r="Q8" s="2">
        <v>240</v>
      </c>
      <c r="R8" s="2">
        <v>17</v>
      </c>
      <c r="Y8" s="1">
        <f>$A$55</f>
        <v>0</v>
      </c>
      <c r="Z8" s="1">
        <f>VLOOKUP($A$7,$A$6:$Q$30,MATCH($N$6,$A$6:$Q$6,0),0)</f>
        <v>0</v>
      </c>
      <c r="AA8" s="1">
        <f>$B$55</f>
        <v>0</v>
      </c>
      <c r="AB8" s="3">
        <f>($Z$8/$AA$8)*$B$60</f>
        <v>0</v>
      </c>
      <c r="AD8" s="1">
        <f>$A$55</f>
        <v>0</v>
      </c>
      <c r="AE8" s="1">
        <f>VLOOKUP($A$11,$A$6:$Q$30,MATCH($N$6,$A$6:$Q$6,0),0)</f>
        <v>0</v>
      </c>
      <c r="AF8" s="1">
        <f>$B$55</f>
        <v>0</v>
      </c>
      <c r="AG8" s="3">
        <f>($AE$8/$AF$8)*$B$60</f>
        <v>0</v>
      </c>
      <c r="AI8" s="1">
        <f>$A$55</f>
        <v>0</v>
      </c>
      <c r="AJ8" s="1">
        <f>VLOOKUP($A$15,$A$6:$Q$30,MATCH($N$6,$A$6:$Q$6,0),0)</f>
        <v>0</v>
      </c>
      <c r="AK8" s="1">
        <f>$B$55</f>
        <v>0</v>
      </c>
      <c r="AL8" s="3">
        <f>($AJ$8/$AK$8)*$B$60</f>
        <v>0</v>
      </c>
      <c r="AN8" s="1">
        <f>$A$55</f>
        <v>0</v>
      </c>
      <c r="AO8" s="1">
        <f>VLOOKUP($A$19,$A$6:$Q$30,MATCH($N$6,$A$6:$Q$6,0),0)</f>
        <v>0</v>
      </c>
      <c r="AP8" s="1">
        <f>$B$55</f>
        <v>0</v>
      </c>
      <c r="AQ8" s="3">
        <f>($AO$8/$AP$8)*$B$60</f>
        <v>0</v>
      </c>
      <c r="AS8" s="1">
        <f>$A$55</f>
        <v>0</v>
      </c>
      <c r="AT8" s="1">
        <f>VLOOKUP($A$23,$A$6:$Q$30,MATCH($N$6,$A$6:$Q$6,0),0)</f>
        <v>0</v>
      </c>
      <c r="AU8" s="1">
        <f>$B$55</f>
        <v>0</v>
      </c>
      <c r="AV8" s="3">
        <f>($AT$8/$AU$8)*$B$60</f>
        <v>0</v>
      </c>
      <c r="AX8" s="1">
        <f>$A$55</f>
        <v>0</v>
      </c>
      <c r="AY8" s="1">
        <f>VLOOKUP($A$27,$A$6:$Q$30,MATCH($N$6,$A$6:$Q$6,0),0)</f>
        <v>0</v>
      </c>
      <c r="AZ8" s="1">
        <f>$B$55</f>
        <v>0</v>
      </c>
      <c r="BA8" s="3">
        <f>($AY$8/$AZ$8)*$B$60</f>
        <v>0</v>
      </c>
    </row>
    <row r="9" spans="1:61">
      <c r="A9" t="s">
        <v>20</v>
      </c>
      <c r="B9">
        <v>3</v>
      </c>
      <c r="C9">
        <f>RAND()</f>
        <v>0</v>
      </c>
      <c r="D9">
        <v>3</v>
      </c>
      <c r="E9">
        <v>0.35</v>
      </c>
      <c r="F9">
        <v>0</v>
      </c>
      <c r="G9">
        <v>0</v>
      </c>
      <c r="H9">
        <v>0</v>
      </c>
      <c r="I9">
        <v>0</v>
      </c>
      <c r="J9">
        <v>0</v>
      </c>
      <c r="K9">
        <f>$B$39 + (E9 * $C$39)</f>
        <v>0</v>
      </c>
      <c r="L9">
        <f>$B$40 + (F9 * $C$40)</f>
        <v>0</v>
      </c>
      <c r="M9">
        <f>$B$41 + (G9 * $C$41)</f>
        <v>0</v>
      </c>
      <c r="N9">
        <f>$B$42 + (H9 * $C$42)</f>
        <v>0</v>
      </c>
      <c r="O9">
        <f>$B$43 + (I9 * $C$43)</f>
        <v>0</v>
      </c>
      <c r="P9">
        <f>$B$44 + (J9 * $C$44)</f>
        <v>0</v>
      </c>
      <c r="Q9" s="2">
        <v>255</v>
      </c>
      <c r="R9" s="2">
        <v>17</v>
      </c>
      <c r="Y9" s="1">
        <f>$A$56</f>
        <v>0</v>
      </c>
      <c r="Z9" s="1">
        <f>VLOOKUP($A$7,$A$6:$Q$30,MATCH($O$6,$A$6:$Q$6,0),0)</f>
        <v>0</v>
      </c>
      <c r="AA9" s="1">
        <f>$B$56</f>
        <v>0</v>
      </c>
      <c r="AB9" s="3">
        <f>($Z$9/$AA$9)*$B$60</f>
        <v>0</v>
      </c>
      <c r="AD9" s="1">
        <f>$A$56</f>
        <v>0</v>
      </c>
      <c r="AE9" s="1">
        <f>VLOOKUP($A$11,$A$6:$Q$30,MATCH($O$6,$A$6:$Q$6,0),0)</f>
        <v>0</v>
      </c>
      <c r="AF9" s="1">
        <f>$B$56</f>
        <v>0</v>
      </c>
      <c r="AG9" s="3">
        <f>($AE$9/$AF$9)*$B$60</f>
        <v>0</v>
      </c>
      <c r="AI9" s="1">
        <f>$A$56</f>
        <v>0</v>
      </c>
      <c r="AJ9" s="1">
        <f>VLOOKUP($A$15,$A$6:$Q$30,MATCH($O$6,$A$6:$Q$6,0),0)</f>
        <v>0</v>
      </c>
      <c r="AK9" s="1">
        <f>$B$56</f>
        <v>0</v>
      </c>
      <c r="AL9" s="3">
        <f>($AJ$9/$AK$9)*$B$60</f>
        <v>0</v>
      </c>
      <c r="AN9" s="1">
        <f>$A$56</f>
        <v>0</v>
      </c>
      <c r="AO9" s="1">
        <f>VLOOKUP($A$19,$A$6:$Q$30,MATCH($O$6,$A$6:$Q$6,0),0)</f>
        <v>0</v>
      </c>
      <c r="AP9" s="1">
        <f>$B$56</f>
        <v>0</v>
      </c>
      <c r="AQ9" s="3">
        <f>($AO$9/$AP$9)*$B$60</f>
        <v>0</v>
      </c>
      <c r="AS9" s="1">
        <f>$A$56</f>
        <v>0</v>
      </c>
      <c r="AT9" s="1">
        <f>VLOOKUP($A$23,$A$6:$Q$30,MATCH($O$6,$A$6:$Q$6,0),0)</f>
        <v>0</v>
      </c>
      <c r="AU9" s="1">
        <f>$B$56</f>
        <v>0</v>
      </c>
      <c r="AV9" s="3">
        <f>($AT$9/$AU$9)*$B$60</f>
        <v>0</v>
      </c>
      <c r="AX9" s="1">
        <f>$A$56</f>
        <v>0</v>
      </c>
      <c r="AY9" s="1">
        <f>VLOOKUP($A$27,$A$6:$Q$30,MATCH($O$6,$A$6:$Q$6,0),0)</f>
        <v>0</v>
      </c>
      <c r="AZ9" s="1">
        <f>$B$56</f>
        <v>0</v>
      </c>
      <c r="BA9" s="3">
        <f>($AY$9/$AZ$9)*$B$60</f>
        <v>0</v>
      </c>
    </row>
    <row r="10" spans="1:61">
      <c r="A10" t="s">
        <v>21</v>
      </c>
      <c r="B10">
        <v>4</v>
      </c>
      <c r="C10">
        <f>RAND()</f>
        <v>0</v>
      </c>
      <c r="D10">
        <v>4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f>$B$39 + (E10 * $C$39)</f>
        <v>0</v>
      </c>
      <c r="L10">
        <f>$B$40 + (F10 * $C$40)</f>
        <v>0</v>
      </c>
      <c r="M10">
        <f>$B$41 + (G10 * $C$41)</f>
        <v>0</v>
      </c>
      <c r="N10">
        <f>$B$42 + (H10 * $C$42)</f>
        <v>0</v>
      </c>
      <c r="O10">
        <f>$B$43 + (I10 * $C$43)</f>
        <v>0</v>
      </c>
      <c r="P10">
        <f>$B$44 + (J10 * $C$44)</f>
        <v>0</v>
      </c>
      <c r="Q10" s="2">
        <v>250</v>
      </c>
      <c r="R10" s="2">
        <v>17</v>
      </c>
      <c r="Y10" s="1">
        <f>$A$57</f>
        <v>0</v>
      </c>
      <c r="Z10" s="1">
        <f>VLOOKUP($A$7,$A$6:$Q$30,MATCH($P$6,$A$6:$Q$6,0),0)</f>
        <v>0</v>
      </c>
      <c r="AA10" s="1">
        <f>$B$57</f>
        <v>0</v>
      </c>
      <c r="AB10" s="3">
        <f>($Z$10/$AA$10)*$B$60</f>
        <v>0</v>
      </c>
      <c r="AD10" s="1">
        <f>$A$57</f>
        <v>0</v>
      </c>
      <c r="AE10" s="1">
        <f>VLOOKUP($A$11,$A$6:$Q$30,MATCH($P$6,$A$6:$Q$6,0),0)</f>
        <v>0</v>
      </c>
      <c r="AF10" s="1">
        <f>$B$57</f>
        <v>0</v>
      </c>
      <c r="AG10" s="3">
        <f>($AE$10/$AF$10)*$B$60</f>
        <v>0</v>
      </c>
      <c r="AI10" s="1">
        <f>$A$57</f>
        <v>0</v>
      </c>
      <c r="AJ10" s="1">
        <f>VLOOKUP($A$15,$A$6:$Q$30,MATCH($P$6,$A$6:$Q$6,0),0)</f>
        <v>0</v>
      </c>
      <c r="AK10" s="1">
        <f>$B$57</f>
        <v>0</v>
      </c>
      <c r="AL10" s="3">
        <f>($AJ$10/$AK$10)*$B$60</f>
        <v>0</v>
      </c>
      <c r="AN10" s="1">
        <f>$A$57</f>
        <v>0</v>
      </c>
      <c r="AO10" s="1">
        <f>VLOOKUP($A$19,$A$6:$Q$30,MATCH($P$6,$A$6:$Q$6,0),0)</f>
        <v>0</v>
      </c>
      <c r="AP10" s="1">
        <f>$B$57</f>
        <v>0</v>
      </c>
      <c r="AQ10" s="3">
        <f>($AO$10/$AP$10)*$B$60</f>
        <v>0</v>
      </c>
      <c r="AS10" s="1">
        <f>$A$57</f>
        <v>0</v>
      </c>
      <c r="AT10" s="1">
        <f>VLOOKUP($A$23,$A$6:$Q$30,MATCH($P$6,$A$6:$Q$6,0),0)</f>
        <v>0</v>
      </c>
      <c r="AU10" s="1">
        <f>$B$57</f>
        <v>0</v>
      </c>
      <c r="AV10" s="3">
        <f>($AT$10/$AU$10)*$B$60</f>
        <v>0</v>
      </c>
      <c r="AX10" s="1">
        <f>$A$57</f>
        <v>0</v>
      </c>
      <c r="AY10" s="1">
        <f>VLOOKUP($A$27,$A$6:$Q$30,MATCH($P$6,$A$6:$Q$6,0),0)</f>
        <v>0</v>
      </c>
      <c r="AZ10" s="1">
        <f>$B$57</f>
        <v>0</v>
      </c>
      <c r="BA10" s="3">
        <f>($AY$10/$AZ$10)*$B$60</f>
        <v>0</v>
      </c>
    </row>
    <row r="11" spans="1:61">
      <c r="A11" t="s">
        <v>22</v>
      </c>
      <c r="B11">
        <v>5</v>
      </c>
      <c r="C11">
        <f>RAND()</f>
        <v>0</v>
      </c>
      <c r="D11">
        <v>5</v>
      </c>
      <c r="E11">
        <v>0</v>
      </c>
      <c r="F11">
        <v>-1</v>
      </c>
      <c r="G11">
        <v>0</v>
      </c>
      <c r="H11">
        <v>0</v>
      </c>
      <c r="I11">
        <v>0</v>
      </c>
      <c r="J11">
        <v>0</v>
      </c>
      <c r="K11">
        <f>$B$39 + (E11 * $C$39)</f>
        <v>0</v>
      </c>
      <c r="L11">
        <f>$B$40 + (F11 * $C$40)</f>
        <v>0</v>
      </c>
      <c r="M11">
        <f>$B$41 + (G11 * $C$41)</f>
        <v>0</v>
      </c>
      <c r="N11">
        <f>$B$42 + (H11 * $C$42)</f>
        <v>0</v>
      </c>
      <c r="O11">
        <f>$B$43 + (I11 * $C$43)</f>
        <v>0</v>
      </c>
      <c r="P11">
        <f>$B$44 + (J11 * $C$44)</f>
        <v>0</v>
      </c>
      <c r="Q11" s="4">
        <v>250</v>
      </c>
      <c r="R11" s="4">
        <v>17</v>
      </c>
      <c r="Y11" s="1" t="s">
        <v>71</v>
      </c>
      <c r="Z11" s="1" t="s">
        <v>79</v>
      </c>
      <c r="AA11" s="1" t="s">
        <v>79</v>
      </c>
      <c r="AB11" s="3">
        <f>$AB$3-($AB$5+$AB$6+$AB$7+$AB$8+$AB$9+$AB$10)</f>
        <v>0</v>
      </c>
      <c r="AD11" s="1" t="s">
        <v>71</v>
      </c>
      <c r="AE11" s="1" t="s">
        <v>79</v>
      </c>
      <c r="AF11" s="1" t="s">
        <v>79</v>
      </c>
      <c r="AG11" s="3">
        <f>$AG$3-($AG$5+$AG$6+$AG$7+$AG$8+$AG$9+$AG$10)</f>
        <v>0</v>
      </c>
      <c r="AI11" s="1" t="s">
        <v>71</v>
      </c>
      <c r="AJ11" s="1" t="s">
        <v>79</v>
      </c>
      <c r="AK11" s="1" t="s">
        <v>79</v>
      </c>
      <c r="AL11" s="3">
        <f>$AL$3-($AL$5+$AL$6+$AL$7+$AL$8+$AL$9+$AL$10)</f>
        <v>0</v>
      </c>
      <c r="AN11" s="1" t="s">
        <v>71</v>
      </c>
      <c r="AO11" s="1" t="s">
        <v>79</v>
      </c>
      <c r="AP11" s="1" t="s">
        <v>79</v>
      </c>
      <c r="AQ11" s="3">
        <f>$AQ$3-($AQ$5+$AQ$6+$AQ$7+$AQ$8+$AQ$9+$AQ$10)</f>
        <v>0</v>
      </c>
      <c r="AS11" s="1" t="s">
        <v>71</v>
      </c>
      <c r="AT11" s="1" t="s">
        <v>79</v>
      </c>
      <c r="AU11" s="1" t="s">
        <v>79</v>
      </c>
      <c r="AV11" s="3">
        <f>$AV$3-($AV$5+$AV$6+$AV$7+$AV$8+$AV$9+$AV$10)</f>
        <v>0</v>
      </c>
      <c r="AX11" s="1" t="s">
        <v>71</v>
      </c>
      <c r="AY11" s="1" t="s">
        <v>79</v>
      </c>
      <c r="AZ11" s="1" t="s">
        <v>79</v>
      </c>
      <c r="BA11" s="3">
        <f>$BA$3-($BA$5+$BA$6+$BA$7+$BA$8+$BA$9+$BA$10)</f>
        <v>0</v>
      </c>
    </row>
    <row r="12" spans="1:61">
      <c r="A12" t="s">
        <v>23</v>
      </c>
      <c r="B12">
        <v>6</v>
      </c>
      <c r="C12">
        <f>RAND()</f>
        <v>0</v>
      </c>
      <c r="D12">
        <v>6</v>
      </c>
      <c r="E12">
        <v>0</v>
      </c>
      <c r="F12">
        <v>-0.35</v>
      </c>
      <c r="G12">
        <v>0</v>
      </c>
      <c r="H12">
        <v>0</v>
      </c>
      <c r="I12">
        <v>0</v>
      </c>
      <c r="J12">
        <v>0</v>
      </c>
      <c r="K12">
        <f>$B$39 + (E12 * $C$39)</f>
        <v>0</v>
      </c>
      <c r="L12">
        <f>$B$40 + (F12 * $C$40)</f>
        <v>0</v>
      </c>
      <c r="M12">
        <f>$B$41 + (G12 * $C$41)</f>
        <v>0</v>
      </c>
      <c r="N12">
        <f>$B$42 + (H12 * $C$42)</f>
        <v>0</v>
      </c>
      <c r="O12">
        <f>$B$43 + (I12 * $C$43)</f>
        <v>0</v>
      </c>
      <c r="P12">
        <f>$B$44 + (J12 * $C$44)</f>
        <v>0</v>
      </c>
      <c r="Q12" s="4">
        <v>160</v>
      </c>
      <c r="R12" s="4">
        <v>16</v>
      </c>
      <c r="Y12" s="1" t="s">
        <v>72</v>
      </c>
      <c r="Z12" s="1" t="s">
        <v>72</v>
      </c>
      <c r="AA12" s="1" t="s">
        <v>81</v>
      </c>
      <c r="AB12" s="1">
        <f>$AB$5+$AB$6+$AB$7+$AB$8+$AB$9+$AB$10+ABS($AB$11)</f>
        <v>0</v>
      </c>
      <c r="AD12" s="1" t="s">
        <v>72</v>
      </c>
      <c r="AE12" s="1" t="s">
        <v>72</v>
      </c>
      <c r="AF12" s="1" t="s">
        <v>81</v>
      </c>
      <c r="AG12" s="1">
        <f>$AG$5+$AG$6+$AG$7+$AG$8+$AG$9+$AG$10+ABS($AG$11)</f>
        <v>0</v>
      </c>
      <c r="AI12" s="1" t="s">
        <v>72</v>
      </c>
      <c r="AJ12" s="1" t="s">
        <v>72</v>
      </c>
      <c r="AK12" s="1" t="s">
        <v>81</v>
      </c>
      <c r="AL12" s="1">
        <f>$AL$5+$AL$6+$AL$7+$AL$8+$AL$9+$AL$10+ABS($AL$11)</f>
        <v>0</v>
      </c>
      <c r="AN12" s="1" t="s">
        <v>72</v>
      </c>
      <c r="AO12" s="1" t="s">
        <v>72</v>
      </c>
      <c r="AP12" s="1" t="s">
        <v>81</v>
      </c>
      <c r="AQ12" s="1">
        <f>$AQ$5+$AQ$6+$AQ$7+$AQ$8+$AQ$9+$AQ$10+ABS($AQ$11)</f>
        <v>0</v>
      </c>
      <c r="AS12" s="1" t="s">
        <v>72</v>
      </c>
      <c r="AT12" s="1" t="s">
        <v>72</v>
      </c>
      <c r="AU12" s="1" t="s">
        <v>81</v>
      </c>
      <c r="AV12" s="1">
        <f>$AV$5+$AV$6+$AV$7+$AV$8+$AV$9+$AV$10+ABS($AV$11)</f>
        <v>0</v>
      </c>
      <c r="AX12" s="1" t="s">
        <v>72</v>
      </c>
      <c r="AY12" s="1" t="s">
        <v>72</v>
      </c>
      <c r="AZ12" s="1" t="s">
        <v>81</v>
      </c>
      <c r="BA12" s="1">
        <f>$BA$5+$BA$6+$BA$7+$BA$8+$BA$9+$BA$10+ABS($BA$11)</f>
        <v>0</v>
      </c>
    </row>
    <row r="13" spans="1:61">
      <c r="A13" t="s">
        <v>24</v>
      </c>
      <c r="B13">
        <v>7</v>
      </c>
      <c r="C13">
        <f>RAND()</f>
        <v>0</v>
      </c>
      <c r="D13">
        <v>7</v>
      </c>
      <c r="E13">
        <v>0</v>
      </c>
      <c r="F13">
        <v>0.35</v>
      </c>
      <c r="G13">
        <v>0</v>
      </c>
      <c r="H13">
        <v>0</v>
      </c>
      <c r="I13">
        <v>0</v>
      </c>
      <c r="J13">
        <v>0</v>
      </c>
      <c r="K13">
        <f>$B$39 + (E13 * $C$39)</f>
        <v>0</v>
      </c>
      <c r="L13">
        <f>$B$40 + (F13 * $C$40)</f>
        <v>0</v>
      </c>
      <c r="M13">
        <f>$B$41 + (G13 * $C$41)</f>
        <v>0</v>
      </c>
      <c r="N13">
        <f>$B$42 + (H13 * $C$42)</f>
        <v>0</v>
      </c>
      <c r="O13">
        <f>$B$43 + (I13 * $C$43)</f>
        <v>0</v>
      </c>
      <c r="P13">
        <f>$B$44 + (J13 * $C$44)</f>
        <v>0</v>
      </c>
      <c r="Q13" s="4">
        <v>80</v>
      </c>
      <c r="R13" s="4">
        <v>15</v>
      </c>
      <c r="Y13" s="1" t="s">
        <v>73</v>
      </c>
      <c r="Z13" s="3">
        <f>$B$61</f>
        <v>0</v>
      </c>
      <c r="AD13" s="1" t="s">
        <v>73</v>
      </c>
      <c r="AE13" s="3">
        <f>$B$61</f>
        <v>0</v>
      </c>
      <c r="AI13" s="1" t="s">
        <v>73</v>
      </c>
      <c r="AJ13" s="3">
        <f>$B$61</f>
        <v>0</v>
      </c>
      <c r="AN13" s="1" t="s">
        <v>73</v>
      </c>
      <c r="AO13" s="3">
        <f>$B$61</f>
        <v>0</v>
      </c>
      <c r="AS13" s="1" t="s">
        <v>73</v>
      </c>
      <c r="AT13" s="3">
        <f>$B$61</f>
        <v>0</v>
      </c>
      <c r="AX13" s="1" t="s">
        <v>73</v>
      </c>
      <c r="AY13" s="3">
        <f>$B$61</f>
        <v>0</v>
      </c>
    </row>
    <row r="14" spans="1:61">
      <c r="A14" t="s">
        <v>25</v>
      </c>
      <c r="B14">
        <v>8</v>
      </c>
      <c r="C14">
        <f>RAND()</f>
        <v>0</v>
      </c>
      <c r="D14">
        <v>8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f>$B$39 + (E14 * $C$39)</f>
        <v>0</v>
      </c>
      <c r="L14">
        <f>$B$40 + (F14 * $C$40)</f>
        <v>0</v>
      </c>
      <c r="M14">
        <f>$B$41 + (G14 * $C$41)</f>
        <v>0</v>
      </c>
      <c r="N14">
        <f>$B$42 + (H14 * $C$42)</f>
        <v>0</v>
      </c>
      <c r="O14">
        <f>$B$43 + (I14 * $C$43)</f>
        <v>0</v>
      </c>
      <c r="P14">
        <f>$B$44 + (J14 * $C$44)</f>
        <v>0</v>
      </c>
      <c r="Q14" s="4">
        <v>0</v>
      </c>
      <c r="R14" s="4">
        <v>9</v>
      </c>
      <c r="Y14" s="1" t="s">
        <v>74</v>
      </c>
      <c r="Z14" s="3">
        <f>$B$62</f>
        <v>0</v>
      </c>
      <c r="AD14" s="1" t="s">
        <v>74</v>
      </c>
      <c r="AE14" s="3">
        <f>$B$62</f>
        <v>0</v>
      </c>
      <c r="AI14" s="1" t="s">
        <v>74</v>
      </c>
      <c r="AJ14" s="3">
        <f>$B$62</f>
        <v>0</v>
      </c>
      <c r="AN14" s="1" t="s">
        <v>74</v>
      </c>
      <c r="AO14" s="3">
        <f>$B$62</f>
        <v>0</v>
      </c>
      <c r="AS14" s="1" t="s">
        <v>74</v>
      </c>
      <c r="AT14" s="3">
        <f>$B$62</f>
        <v>0</v>
      </c>
      <c r="AX14" s="1" t="s">
        <v>74</v>
      </c>
      <c r="AY14" s="3">
        <f>$B$62</f>
        <v>0</v>
      </c>
    </row>
    <row r="15" spans="1:61">
      <c r="A15" t="s">
        <v>26</v>
      </c>
      <c r="B15">
        <v>9</v>
      </c>
      <c r="C15">
        <f>RAND()</f>
        <v>0</v>
      </c>
      <c r="D15">
        <v>9</v>
      </c>
      <c r="E15">
        <v>0</v>
      </c>
      <c r="F15">
        <v>0</v>
      </c>
      <c r="G15">
        <v>-1</v>
      </c>
      <c r="H15">
        <v>0</v>
      </c>
      <c r="I15">
        <v>0</v>
      </c>
      <c r="J15">
        <v>0</v>
      </c>
      <c r="K15">
        <f>$B$39 + (E15 * $C$39)</f>
        <v>0</v>
      </c>
      <c r="L15">
        <f>$B$40 + (F15 * $C$40)</f>
        <v>0</v>
      </c>
      <c r="M15">
        <f>$B$41 + (G15 * $C$41)</f>
        <v>0</v>
      </c>
      <c r="N15">
        <f>$B$42 + (H15 * $C$42)</f>
        <v>0</v>
      </c>
      <c r="O15">
        <f>$B$43 + (I15 * $C$43)</f>
        <v>0</v>
      </c>
      <c r="P15">
        <f>$B$44 + (J15 * $C$44)</f>
        <v>0</v>
      </c>
      <c r="Q15" s="5">
        <v>250</v>
      </c>
      <c r="R15" s="5">
        <v>17</v>
      </c>
      <c r="Y15" s="1" t="s">
        <v>75</v>
      </c>
      <c r="Z15" s="1">
        <f>B48</f>
        <v>0</v>
      </c>
      <c r="AA15" s="1" t="s">
        <v>82</v>
      </c>
      <c r="AB15" s="1">
        <f>D48</f>
        <v>0</v>
      </c>
      <c r="AD15" s="1" t="s">
        <v>75</v>
      </c>
      <c r="AE15" s="1">
        <f>B48</f>
        <v>0</v>
      </c>
      <c r="AF15" s="1" t="s">
        <v>82</v>
      </c>
      <c r="AG15" s="1">
        <f>D48</f>
        <v>0</v>
      </c>
      <c r="AI15" s="1" t="s">
        <v>75</v>
      </c>
      <c r="AJ15" s="1">
        <f>B48</f>
        <v>0</v>
      </c>
      <c r="AK15" s="1" t="s">
        <v>82</v>
      </c>
      <c r="AL15" s="1">
        <f>D48</f>
        <v>0</v>
      </c>
      <c r="AN15" s="1" t="s">
        <v>75</v>
      </c>
      <c r="AO15" s="1">
        <f>B48</f>
        <v>0</v>
      </c>
      <c r="AP15" s="1" t="s">
        <v>82</v>
      </c>
      <c r="AQ15" s="1">
        <f>D48</f>
        <v>0</v>
      </c>
      <c r="AS15" s="1" t="s">
        <v>75</v>
      </c>
      <c r="AT15" s="1">
        <f>B48</f>
        <v>0</v>
      </c>
      <c r="AU15" s="1" t="s">
        <v>82</v>
      </c>
      <c r="AV15" s="1">
        <f>D48</f>
        <v>0</v>
      </c>
      <c r="AX15" s="1" t="s">
        <v>75</v>
      </c>
      <c r="AY15" s="1">
        <f>B48</f>
        <v>0</v>
      </c>
      <c r="AZ15" s="1" t="s">
        <v>82</v>
      </c>
      <c r="BA15" s="1">
        <f>D48</f>
        <v>0</v>
      </c>
    </row>
    <row r="16" spans="1:61">
      <c r="A16" t="s">
        <v>27</v>
      </c>
      <c r="B16">
        <v>10</v>
      </c>
      <c r="C16">
        <f>RAND()</f>
        <v>0</v>
      </c>
      <c r="D16">
        <v>10</v>
      </c>
      <c r="E16">
        <v>0</v>
      </c>
      <c r="F16">
        <v>0</v>
      </c>
      <c r="G16">
        <v>-0.35</v>
      </c>
      <c r="H16">
        <v>0</v>
      </c>
      <c r="I16">
        <v>0</v>
      </c>
      <c r="J16">
        <v>0</v>
      </c>
      <c r="K16">
        <f>$B$39 + (E16 * $C$39)</f>
        <v>0</v>
      </c>
      <c r="L16">
        <f>$B$40 + (F16 * $C$40)</f>
        <v>0</v>
      </c>
      <c r="M16">
        <f>$B$41 + (G16 * $C$41)</f>
        <v>0</v>
      </c>
      <c r="N16">
        <f>$B$42 + (H16 * $C$42)</f>
        <v>0</v>
      </c>
      <c r="O16">
        <f>$B$43 + (I16 * $C$43)</f>
        <v>0</v>
      </c>
      <c r="P16">
        <f>$B$44 + (J16 * $C$44)</f>
        <v>0</v>
      </c>
      <c r="Q16" s="5">
        <v>40</v>
      </c>
      <c r="R16" s="5">
        <v>15</v>
      </c>
      <c r="Y16" s="1" t="s">
        <v>76</v>
      </c>
      <c r="Z16" s="1"/>
      <c r="AD16" s="1" t="s">
        <v>76</v>
      </c>
      <c r="AE16" s="1"/>
      <c r="AI16" s="1" t="s">
        <v>76</v>
      </c>
      <c r="AJ16" s="1"/>
      <c r="AN16" s="1" t="s">
        <v>76</v>
      </c>
      <c r="AO16" s="1"/>
      <c r="AS16" s="1" t="s">
        <v>76</v>
      </c>
      <c r="AT16" s="1"/>
      <c r="AX16" s="1" t="s">
        <v>76</v>
      </c>
      <c r="AY16" s="1"/>
    </row>
    <row r="17" spans="1:61">
      <c r="A17" t="s">
        <v>28</v>
      </c>
      <c r="B17">
        <v>11</v>
      </c>
      <c r="C17">
        <f>RAND()</f>
        <v>0</v>
      </c>
      <c r="D17">
        <v>11</v>
      </c>
      <c r="E17">
        <v>0</v>
      </c>
      <c r="F17">
        <v>0</v>
      </c>
      <c r="G17">
        <v>0.35</v>
      </c>
      <c r="H17">
        <v>0</v>
      </c>
      <c r="I17">
        <v>0</v>
      </c>
      <c r="J17">
        <v>0</v>
      </c>
      <c r="K17">
        <f>$B$39 + (E17 * $C$39)</f>
        <v>0</v>
      </c>
      <c r="L17">
        <f>$B$40 + (F17 * $C$40)</f>
        <v>0</v>
      </c>
      <c r="M17">
        <f>$B$41 + (G17 * $C$41)</f>
        <v>0</v>
      </c>
      <c r="N17">
        <f>$B$42 + (H17 * $C$42)</f>
        <v>0</v>
      </c>
      <c r="O17">
        <f>$B$43 + (I17 * $C$43)</f>
        <v>0</v>
      </c>
      <c r="P17">
        <f>$B$44 + (J17 * $C$44)</f>
        <v>0</v>
      </c>
      <c r="Q17" s="5">
        <v>50</v>
      </c>
      <c r="R17" s="5">
        <v>15</v>
      </c>
      <c r="BD17" s="3" t="s">
        <v>19</v>
      </c>
      <c r="BE17" s="3" t="s">
        <v>23</v>
      </c>
      <c r="BF17" s="3" t="s">
        <v>27</v>
      </c>
      <c r="BG17" s="3" t="s">
        <v>31</v>
      </c>
      <c r="BH17" s="3" t="s">
        <v>35</v>
      </c>
      <c r="BI17" s="3" t="s">
        <v>39</v>
      </c>
    </row>
    <row r="18" spans="1:61">
      <c r="A18" t="s">
        <v>29</v>
      </c>
      <c r="B18">
        <v>12</v>
      </c>
      <c r="C18">
        <f>RAND()</f>
        <v>0</v>
      </c>
      <c r="D18">
        <v>12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f>$B$39 + (E18 * $C$39)</f>
        <v>0</v>
      </c>
      <c r="L18">
        <f>$B$40 + (F18 * $C$40)</f>
        <v>0</v>
      </c>
      <c r="M18">
        <f>$B$41 + (G18 * $C$41)</f>
        <v>0</v>
      </c>
      <c r="N18">
        <f>$B$42 + (H18 * $C$42)</f>
        <v>0</v>
      </c>
      <c r="O18">
        <f>$B$43 + (I18 * $C$43)</f>
        <v>0</v>
      </c>
      <c r="P18">
        <f>$B$44 + (J18 * $C$44)</f>
        <v>0</v>
      </c>
      <c r="Q18" s="5">
        <v>250</v>
      </c>
      <c r="R18" s="5">
        <v>17</v>
      </c>
      <c r="BC18" s="3" t="s">
        <v>93</v>
      </c>
      <c r="BD18" s="1">
        <f>VLOOKUP($A$8,$A$6:$Q$30,match($D$6,$A$6:$Q$6,0),0)</f>
        <v>0</v>
      </c>
      <c r="BE18" s="1">
        <f>VLOOKUP($A$12,$A$6:$Q$30,match($D$6,$A$6:$Q$6,0),0)</f>
        <v>0</v>
      </c>
      <c r="BF18" s="1">
        <f>VLOOKUP($A$16,$A$6:$Q$30,match($D$6,$A$6:$Q$6,0),0)</f>
        <v>0</v>
      </c>
      <c r="BG18" s="1">
        <f>VLOOKUP($A$20,$A$6:$Q$30,match($D$6,$A$6:$Q$6,0),0)</f>
        <v>0</v>
      </c>
      <c r="BH18" s="1">
        <f>VLOOKUP($A$24,$A$6:$Q$30,match($D$6,$A$6:$Q$6,0),0)</f>
        <v>0</v>
      </c>
      <c r="BI18" s="1">
        <f>VLOOKUP($A$28,$A$6:$Q$30,match($D$6,$A$6:$Q$6,0),0)</f>
        <v>0</v>
      </c>
    </row>
    <row r="19" spans="1:61">
      <c r="A19" t="s">
        <v>30</v>
      </c>
      <c r="B19">
        <v>13</v>
      </c>
      <c r="C19">
        <f>RAND()</f>
        <v>0</v>
      </c>
      <c r="D19">
        <v>13</v>
      </c>
      <c r="E19">
        <v>0</v>
      </c>
      <c r="F19">
        <v>0</v>
      </c>
      <c r="G19">
        <v>0</v>
      </c>
      <c r="H19">
        <v>-1</v>
      </c>
      <c r="I19">
        <v>0</v>
      </c>
      <c r="J19">
        <v>0</v>
      </c>
      <c r="K19">
        <f>$B$39 + (E19 * $C$39)</f>
        <v>0</v>
      </c>
      <c r="L19">
        <f>$B$40 + (F19 * $C$40)</f>
        <v>0</v>
      </c>
      <c r="M19">
        <f>$B$41 + (G19 * $C$41)</f>
        <v>0</v>
      </c>
      <c r="N19">
        <f>$B$42 + (H19 * $C$42)</f>
        <v>0</v>
      </c>
      <c r="O19">
        <f>$B$43 + (I19 * $C$43)</f>
        <v>0</v>
      </c>
      <c r="P19">
        <f>$B$44 + (J19 * $C$44)</f>
        <v>0</v>
      </c>
      <c r="Q19" s="6">
        <v>0</v>
      </c>
      <c r="R19" s="6">
        <v>9</v>
      </c>
      <c r="Y19" s="1" t="s">
        <v>19</v>
      </c>
      <c r="Z19" s="1" t="s">
        <v>77</v>
      </c>
      <c r="AA19" s="1">
        <f>VLOOKUP($A$8,$A$6:$Q$30,match($D$6,$A$6:$Q$6,0),0)</f>
        <v>0</v>
      </c>
      <c r="AB19" s="1">
        <f>$B$60</f>
        <v>0</v>
      </c>
      <c r="AD19" s="1" t="s">
        <v>23</v>
      </c>
      <c r="AE19" s="1" t="s">
        <v>77</v>
      </c>
      <c r="AF19" s="1">
        <f>VLOOKUP($A$12,$A$6:$Q$30,match($D$6,$A$6:$Q$6,0),0)</f>
        <v>0</v>
      </c>
      <c r="AG19" s="1">
        <f>$B$60</f>
        <v>0</v>
      </c>
      <c r="AI19" s="1" t="s">
        <v>27</v>
      </c>
      <c r="AJ19" s="1" t="s">
        <v>77</v>
      </c>
      <c r="AK19" s="1">
        <f>VLOOKUP($A$16,$A$6:$Q$30,match($D$6,$A$6:$Q$6,0),0)</f>
        <v>0</v>
      </c>
      <c r="AL19" s="1">
        <f>$B$60</f>
        <v>0</v>
      </c>
      <c r="AN19" s="1" t="s">
        <v>31</v>
      </c>
      <c r="AO19" s="1" t="s">
        <v>77</v>
      </c>
      <c r="AP19" s="1">
        <f>VLOOKUP($A$20,$A$6:$Q$30,match($D$6,$A$6:$Q$6,0),0)</f>
        <v>0</v>
      </c>
      <c r="AQ19" s="1">
        <f>$B$60</f>
        <v>0</v>
      </c>
      <c r="AS19" s="1" t="s">
        <v>35</v>
      </c>
      <c r="AT19" s="1" t="s">
        <v>77</v>
      </c>
      <c r="AU19" s="1">
        <f>VLOOKUP($A$24,$A$6:$Q$30,match($D$6,$A$6:$Q$6,0),0)</f>
        <v>0</v>
      </c>
      <c r="AV19" s="1">
        <f>$B$60</f>
        <v>0</v>
      </c>
      <c r="AX19" s="1" t="s">
        <v>39</v>
      </c>
      <c r="AY19" s="1" t="s">
        <v>77</v>
      </c>
      <c r="AZ19" s="1">
        <f>VLOOKUP($A$28,$A$6:$Q$30,match($D$6,$A$6:$Q$6,0),0)</f>
        <v>0</v>
      </c>
      <c r="BA19" s="1">
        <f>$B$60</f>
        <v>0</v>
      </c>
    </row>
    <row r="20" spans="1:61">
      <c r="A20" t="s">
        <v>31</v>
      </c>
      <c r="B20">
        <v>14</v>
      </c>
      <c r="C20">
        <f>RAND()</f>
        <v>0</v>
      </c>
      <c r="D20">
        <v>14</v>
      </c>
      <c r="E20">
        <v>0</v>
      </c>
      <c r="F20">
        <v>0</v>
      </c>
      <c r="G20">
        <v>0</v>
      </c>
      <c r="H20">
        <v>-0.35</v>
      </c>
      <c r="I20">
        <v>0</v>
      </c>
      <c r="J20">
        <v>0</v>
      </c>
      <c r="K20">
        <f>$B$39 + (E20 * $C$39)</f>
        <v>0</v>
      </c>
      <c r="L20">
        <f>$B$40 + (F20 * $C$40)</f>
        <v>0</v>
      </c>
      <c r="M20">
        <f>$B$41 + (G20 * $C$41)</f>
        <v>0</v>
      </c>
      <c r="N20">
        <f>$B$42 + (H20 * $C$42)</f>
        <v>0</v>
      </c>
      <c r="O20">
        <f>$B$43 + (I20 * $C$43)</f>
        <v>0</v>
      </c>
      <c r="P20">
        <f>$B$44 + (J20 * $C$44)</f>
        <v>0</v>
      </c>
      <c r="Q20" s="6">
        <v>480</v>
      </c>
      <c r="R20" s="6">
        <v>18</v>
      </c>
      <c r="Y20" s="1" t="s">
        <v>83</v>
      </c>
      <c r="Z20" s="1" t="s">
        <v>78</v>
      </c>
      <c r="AA20" s="1" t="s">
        <v>84</v>
      </c>
      <c r="AB20" s="1" t="s">
        <v>82</v>
      </c>
      <c r="AD20" s="1" t="s">
        <v>83</v>
      </c>
      <c r="AE20" s="1" t="s">
        <v>78</v>
      </c>
      <c r="AF20" s="1" t="s">
        <v>84</v>
      </c>
      <c r="AG20" s="1" t="s">
        <v>82</v>
      </c>
      <c r="AI20" s="1" t="s">
        <v>83</v>
      </c>
      <c r="AJ20" s="1" t="s">
        <v>78</v>
      </c>
      <c r="AK20" s="1" t="s">
        <v>84</v>
      </c>
      <c r="AL20" s="1" t="s">
        <v>82</v>
      </c>
      <c r="AN20" s="1" t="s">
        <v>83</v>
      </c>
      <c r="AO20" s="1" t="s">
        <v>78</v>
      </c>
      <c r="AP20" s="1" t="s">
        <v>84</v>
      </c>
      <c r="AQ20" s="1" t="s">
        <v>82</v>
      </c>
      <c r="AS20" s="1" t="s">
        <v>83</v>
      </c>
      <c r="AT20" s="1" t="s">
        <v>78</v>
      </c>
      <c r="AU20" s="1" t="s">
        <v>84</v>
      </c>
      <c r="AV20" s="1" t="s">
        <v>82</v>
      </c>
      <c r="AX20" s="1" t="s">
        <v>83</v>
      </c>
      <c r="AY20" s="1" t="s">
        <v>78</v>
      </c>
      <c r="AZ20" s="1" t="s">
        <v>84</v>
      </c>
      <c r="BA20" s="1" t="s">
        <v>82</v>
      </c>
    </row>
    <row r="21" spans="1:61">
      <c r="A21" t="s">
        <v>32</v>
      </c>
      <c r="B21">
        <v>15</v>
      </c>
      <c r="C21">
        <f>RAND()</f>
        <v>0</v>
      </c>
      <c r="D21">
        <v>15</v>
      </c>
      <c r="E21">
        <v>0</v>
      </c>
      <c r="F21">
        <v>0</v>
      </c>
      <c r="G21">
        <v>0</v>
      </c>
      <c r="H21">
        <v>0.35</v>
      </c>
      <c r="I21">
        <v>0</v>
      </c>
      <c r="J21">
        <v>0</v>
      </c>
      <c r="K21">
        <f>$B$39 + (E21 * $C$39)</f>
        <v>0</v>
      </c>
      <c r="L21">
        <f>$B$40 + (F21 * $C$40)</f>
        <v>0</v>
      </c>
      <c r="M21">
        <f>$B$41 + (G21 * $C$41)</f>
        <v>0</v>
      </c>
      <c r="N21">
        <f>$B$42 + (H21 * $C$42)</f>
        <v>0</v>
      </c>
      <c r="O21">
        <f>$B$43 + (I21 * $C$43)</f>
        <v>0</v>
      </c>
      <c r="P21">
        <f>$B$44 + (J21 * $C$44)</f>
        <v>0</v>
      </c>
      <c r="Q21" s="6">
        <v>260</v>
      </c>
      <c r="R21" s="6">
        <v>17</v>
      </c>
      <c r="Y21" s="1">
        <f>$A$52</f>
        <v>0</v>
      </c>
      <c r="Z21" s="1">
        <f>VLOOKUP($A$8,$A$6:$Q$30,match($K$6,$A$6:$Q$6,0),0)</f>
        <v>0</v>
      </c>
      <c r="AA21" s="1">
        <f>$B$52</f>
        <v>0</v>
      </c>
      <c r="AB21" s="3">
        <f>($Z$21/$AA$21)*$B$60</f>
        <v>0</v>
      </c>
      <c r="AD21" s="1">
        <f>$A$52</f>
        <v>0</v>
      </c>
      <c r="AE21" s="1">
        <f>VLOOKUP($A$12,$A$6:$Q$30,match($K$6,$A$6:$Q$6,0),0)</f>
        <v>0</v>
      </c>
      <c r="AF21" s="1">
        <f>$B$52</f>
        <v>0</v>
      </c>
      <c r="AG21" s="3">
        <f>($AE$21/$AF$21)*$B$60</f>
        <v>0</v>
      </c>
      <c r="AI21" s="1">
        <f>$A$52</f>
        <v>0</v>
      </c>
      <c r="AJ21" s="1">
        <f>VLOOKUP($A$16,$A$6:$Q$30,match($K$6,$A$6:$Q$6,0),0)</f>
        <v>0</v>
      </c>
      <c r="AK21" s="1">
        <f>$B$52</f>
        <v>0</v>
      </c>
      <c r="AL21" s="3">
        <f>($AJ$21/$AK$21)*$B$60</f>
        <v>0</v>
      </c>
      <c r="AN21" s="1">
        <f>$A$52</f>
        <v>0</v>
      </c>
      <c r="AO21" s="1">
        <f>VLOOKUP($A$20,$A$6:$Q$30,match($K$6,$A$6:$Q$6,0),0)</f>
        <v>0</v>
      </c>
      <c r="AP21" s="1">
        <f>$B$52</f>
        <v>0</v>
      </c>
      <c r="AQ21" s="3">
        <f>($AO$21/$AP$21)*$B$60</f>
        <v>0</v>
      </c>
      <c r="AS21" s="1">
        <f>$A$52</f>
        <v>0</v>
      </c>
      <c r="AT21" s="1">
        <f>VLOOKUP($A$24,$A$6:$Q$30,match($K$6,$A$6:$Q$6,0),0)</f>
        <v>0</v>
      </c>
      <c r="AU21" s="1">
        <f>$B$52</f>
        <v>0</v>
      </c>
      <c r="AV21" s="3">
        <f>($AT$21/$AU$21)*$B$60</f>
        <v>0</v>
      </c>
      <c r="AX21" s="1">
        <f>$A$52</f>
        <v>0</v>
      </c>
      <c r="AY21" s="1">
        <f>VLOOKUP($A$28,$A$6:$Q$30,match($K$6,$A$6:$Q$6,0),0)</f>
        <v>0</v>
      </c>
      <c r="AZ21" s="1">
        <f>$B$52</f>
        <v>0</v>
      </c>
      <c r="BA21" s="3">
        <f>($AY$21/$AZ$21)*$B$60</f>
        <v>0</v>
      </c>
    </row>
    <row r="22" spans="1:61">
      <c r="A22" t="s">
        <v>33</v>
      </c>
      <c r="B22">
        <v>16</v>
      </c>
      <c r="C22">
        <f>RAND()</f>
        <v>0</v>
      </c>
      <c r="D22">
        <v>16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f>$B$39 + (E22 * $C$39)</f>
        <v>0</v>
      </c>
      <c r="L22">
        <f>$B$40 + (F22 * $C$40)</f>
        <v>0</v>
      </c>
      <c r="M22">
        <f>$B$41 + (G22 * $C$41)</f>
        <v>0</v>
      </c>
      <c r="N22">
        <f>$B$42 + (H22 * $C$42)</f>
        <v>0</v>
      </c>
      <c r="O22">
        <f>$B$43 + (I22 * $C$43)</f>
        <v>0</v>
      </c>
      <c r="P22">
        <f>$B$44 + (J22 * $C$44)</f>
        <v>0</v>
      </c>
      <c r="Q22" s="6">
        <v>50</v>
      </c>
      <c r="R22" s="6">
        <v>15</v>
      </c>
      <c r="Y22" s="1">
        <f>$A$53</f>
        <v>0</v>
      </c>
      <c r="Z22" s="1">
        <f>VLOOKUP($A$8,$A$6:$Q$30,match($L$6,$A$6:$Q$6,0),0)</f>
        <v>0</v>
      </c>
      <c r="AA22" s="1">
        <f>$B$53</f>
        <v>0</v>
      </c>
      <c r="AB22" s="3">
        <f>($Z$22/$AA$22)*$B$60</f>
        <v>0</v>
      </c>
      <c r="AD22" s="1">
        <f>$A$53</f>
        <v>0</v>
      </c>
      <c r="AE22" s="1">
        <f>VLOOKUP($A$12,$A$6:$Q$30,match($L$6,$A$6:$Q$6,0),0)</f>
        <v>0</v>
      </c>
      <c r="AF22" s="1">
        <f>$B$53</f>
        <v>0</v>
      </c>
      <c r="AG22" s="3">
        <f>($AE$22/$AF$22)*$B$60</f>
        <v>0</v>
      </c>
      <c r="AI22" s="1">
        <f>$A$53</f>
        <v>0</v>
      </c>
      <c r="AJ22" s="1">
        <f>VLOOKUP($A$16,$A$6:$Q$30,match($L$6,$A$6:$Q$6,0),0)</f>
        <v>0</v>
      </c>
      <c r="AK22" s="1">
        <f>$B$53</f>
        <v>0</v>
      </c>
      <c r="AL22" s="3">
        <f>($AJ$22/$AK$22)*$B$60</f>
        <v>0</v>
      </c>
      <c r="AN22" s="1">
        <f>$A$53</f>
        <v>0</v>
      </c>
      <c r="AO22" s="1">
        <f>VLOOKUP($A$20,$A$6:$Q$30,match($L$6,$A$6:$Q$6,0),0)</f>
        <v>0</v>
      </c>
      <c r="AP22" s="1">
        <f>$B$53</f>
        <v>0</v>
      </c>
      <c r="AQ22" s="3">
        <f>($AO$22/$AP$22)*$B$60</f>
        <v>0</v>
      </c>
      <c r="AS22" s="1">
        <f>$A$53</f>
        <v>0</v>
      </c>
      <c r="AT22" s="1">
        <f>VLOOKUP($A$24,$A$6:$Q$30,match($L$6,$A$6:$Q$6,0),0)</f>
        <v>0</v>
      </c>
      <c r="AU22" s="1">
        <f>$B$53</f>
        <v>0</v>
      </c>
      <c r="AV22" s="3">
        <f>($AT$22/$AU$22)*$B$60</f>
        <v>0</v>
      </c>
      <c r="AX22" s="1">
        <f>$A$53</f>
        <v>0</v>
      </c>
      <c r="AY22" s="1">
        <f>VLOOKUP($A$28,$A$6:$Q$30,match($L$6,$A$6:$Q$6,0),0)</f>
        <v>0</v>
      </c>
      <c r="AZ22" s="1">
        <f>$B$53</f>
        <v>0</v>
      </c>
      <c r="BA22" s="3">
        <f>($AY$22/$AZ$22)*$B$60</f>
        <v>0</v>
      </c>
    </row>
    <row r="23" spans="1:61">
      <c r="A23" t="s">
        <v>34</v>
      </c>
      <c r="B23">
        <v>17</v>
      </c>
      <c r="C23">
        <f>RAND()</f>
        <v>0</v>
      </c>
      <c r="D23">
        <v>17</v>
      </c>
      <c r="E23">
        <v>0</v>
      </c>
      <c r="F23">
        <v>0</v>
      </c>
      <c r="G23">
        <v>0</v>
      </c>
      <c r="H23">
        <v>0</v>
      </c>
      <c r="I23">
        <v>-1</v>
      </c>
      <c r="J23">
        <v>0</v>
      </c>
      <c r="K23">
        <f>$B$39 + (E23 * $C$39)</f>
        <v>0</v>
      </c>
      <c r="L23">
        <f>$B$40 + (F23 * $C$40)</f>
        <v>0</v>
      </c>
      <c r="M23">
        <f>$B$41 + (G23 * $C$41)</f>
        <v>0</v>
      </c>
      <c r="N23">
        <f>$B$42 + (H23 * $C$42)</f>
        <v>0</v>
      </c>
      <c r="O23">
        <f>$B$43 + (I23 * $C$43)</f>
        <v>0</v>
      </c>
      <c r="P23">
        <f>$B$44 + (J23 * $C$44)</f>
        <v>0</v>
      </c>
      <c r="Q23" s="7">
        <v>50</v>
      </c>
      <c r="R23" s="7">
        <v>15</v>
      </c>
      <c r="Y23" s="1">
        <f>$A$54</f>
        <v>0</v>
      </c>
      <c r="Z23" s="1">
        <f>VLOOKUP($A$8,$A$6:$Q$30,match($M$6,$A$6:$Q$6,0),0)</f>
        <v>0</v>
      </c>
      <c r="AA23" s="1">
        <f>$B$54</f>
        <v>0</v>
      </c>
      <c r="AB23" s="3">
        <f>($Z$23/$AA$23)*$B$60</f>
        <v>0</v>
      </c>
      <c r="AD23" s="1">
        <f>$A$54</f>
        <v>0</v>
      </c>
      <c r="AE23" s="1">
        <f>VLOOKUP($A$12,$A$6:$Q$30,match($M$6,$A$6:$Q$6,0),0)</f>
        <v>0</v>
      </c>
      <c r="AF23" s="1">
        <f>$B$54</f>
        <v>0</v>
      </c>
      <c r="AG23" s="3">
        <f>($AE$23/$AF$23)*$B$60</f>
        <v>0</v>
      </c>
      <c r="AI23" s="1">
        <f>$A$54</f>
        <v>0</v>
      </c>
      <c r="AJ23" s="1">
        <f>VLOOKUP($A$16,$A$6:$Q$30,match($M$6,$A$6:$Q$6,0),0)</f>
        <v>0</v>
      </c>
      <c r="AK23" s="1">
        <f>$B$54</f>
        <v>0</v>
      </c>
      <c r="AL23" s="3">
        <f>($AJ$23/$AK$23)*$B$60</f>
        <v>0</v>
      </c>
      <c r="AN23" s="1">
        <f>$A$54</f>
        <v>0</v>
      </c>
      <c r="AO23" s="1">
        <f>VLOOKUP($A$20,$A$6:$Q$30,match($M$6,$A$6:$Q$6,0),0)</f>
        <v>0</v>
      </c>
      <c r="AP23" s="1">
        <f>$B$54</f>
        <v>0</v>
      </c>
      <c r="AQ23" s="3">
        <f>($AO$23/$AP$23)*$B$60</f>
        <v>0</v>
      </c>
      <c r="AS23" s="1">
        <f>$A$54</f>
        <v>0</v>
      </c>
      <c r="AT23" s="1">
        <f>VLOOKUP($A$24,$A$6:$Q$30,match($M$6,$A$6:$Q$6,0),0)</f>
        <v>0</v>
      </c>
      <c r="AU23" s="1">
        <f>$B$54</f>
        <v>0</v>
      </c>
      <c r="AV23" s="3">
        <f>($AT$23/$AU$23)*$B$60</f>
        <v>0</v>
      </c>
      <c r="AX23" s="1">
        <f>$A$54</f>
        <v>0</v>
      </c>
      <c r="AY23" s="1">
        <f>VLOOKUP($A$28,$A$6:$Q$30,match($M$6,$A$6:$Q$6,0),0)</f>
        <v>0</v>
      </c>
      <c r="AZ23" s="1">
        <f>$B$54</f>
        <v>0</v>
      </c>
      <c r="BA23" s="3">
        <f>($AY$23/$AZ$23)*$B$60</f>
        <v>0</v>
      </c>
    </row>
    <row r="24" spans="1:61">
      <c r="A24" t="s">
        <v>35</v>
      </c>
      <c r="B24">
        <v>18</v>
      </c>
      <c r="C24">
        <f>RAND()</f>
        <v>0</v>
      </c>
      <c r="D24">
        <v>18</v>
      </c>
      <c r="E24">
        <v>0</v>
      </c>
      <c r="F24">
        <v>0</v>
      </c>
      <c r="G24">
        <v>0</v>
      </c>
      <c r="H24">
        <v>0</v>
      </c>
      <c r="I24">
        <v>-0.35</v>
      </c>
      <c r="J24">
        <v>0</v>
      </c>
      <c r="K24">
        <f>$B$39 + (E24 * $C$39)</f>
        <v>0</v>
      </c>
      <c r="L24">
        <f>$B$40 + (F24 * $C$40)</f>
        <v>0</v>
      </c>
      <c r="M24">
        <f>$B$41 + (G24 * $C$41)</f>
        <v>0</v>
      </c>
      <c r="N24">
        <f>$B$42 + (H24 * $C$42)</f>
        <v>0</v>
      </c>
      <c r="O24">
        <f>$B$43 + (I24 * $C$43)</f>
        <v>0</v>
      </c>
      <c r="P24">
        <f>$B$44 + (J24 * $C$44)</f>
        <v>0</v>
      </c>
      <c r="Q24" s="7">
        <v>150</v>
      </c>
      <c r="R24" s="7">
        <v>16</v>
      </c>
      <c r="Y24" s="1">
        <f>$A$55</f>
        <v>0</v>
      </c>
      <c r="Z24" s="1">
        <f>VLOOKUP($A$8,$A$6:$Q$30,match($N$6,$A$6:$Q$6,0),0)</f>
        <v>0</v>
      </c>
      <c r="AA24" s="1">
        <f>$B$55</f>
        <v>0</v>
      </c>
      <c r="AB24" s="3">
        <f>($Z$24/$AA$24)*$B$60</f>
        <v>0</v>
      </c>
      <c r="AD24" s="1">
        <f>$A$55</f>
        <v>0</v>
      </c>
      <c r="AE24" s="1">
        <f>VLOOKUP($A$12,$A$6:$Q$30,match($N$6,$A$6:$Q$6,0),0)</f>
        <v>0</v>
      </c>
      <c r="AF24" s="1">
        <f>$B$55</f>
        <v>0</v>
      </c>
      <c r="AG24" s="3">
        <f>($AE$24/$AF$24)*$B$60</f>
        <v>0</v>
      </c>
      <c r="AI24" s="1">
        <f>$A$55</f>
        <v>0</v>
      </c>
      <c r="AJ24" s="1">
        <f>VLOOKUP($A$16,$A$6:$Q$30,match($N$6,$A$6:$Q$6,0),0)</f>
        <v>0</v>
      </c>
      <c r="AK24" s="1">
        <f>$B$55</f>
        <v>0</v>
      </c>
      <c r="AL24" s="3">
        <f>($AJ$24/$AK$24)*$B$60</f>
        <v>0</v>
      </c>
      <c r="AN24" s="1">
        <f>$A$55</f>
        <v>0</v>
      </c>
      <c r="AO24" s="1">
        <f>VLOOKUP($A$20,$A$6:$Q$30,match($N$6,$A$6:$Q$6,0),0)</f>
        <v>0</v>
      </c>
      <c r="AP24" s="1">
        <f>$B$55</f>
        <v>0</v>
      </c>
      <c r="AQ24" s="3">
        <f>($AO$24/$AP$24)*$B$60</f>
        <v>0</v>
      </c>
      <c r="AS24" s="1">
        <f>$A$55</f>
        <v>0</v>
      </c>
      <c r="AT24" s="1">
        <f>VLOOKUP($A$24,$A$6:$Q$30,match($N$6,$A$6:$Q$6,0),0)</f>
        <v>0</v>
      </c>
      <c r="AU24" s="1">
        <f>$B$55</f>
        <v>0</v>
      </c>
      <c r="AV24" s="3">
        <f>($AT$24/$AU$24)*$B$60</f>
        <v>0</v>
      </c>
      <c r="AX24" s="1">
        <f>$A$55</f>
        <v>0</v>
      </c>
      <c r="AY24" s="1">
        <f>VLOOKUP($A$28,$A$6:$Q$30,match($N$6,$A$6:$Q$6,0),0)</f>
        <v>0</v>
      </c>
      <c r="AZ24" s="1">
        <f>$B$55</f>
        <v>0</v>
      </c>
      <c r="BA24" s="3">
        <f>($AY$24/$AZ$24)*$B$60</f>
        <v>0</v>
      </c>
    </row>
    <row r="25" spans="1:61">
      <c r="A25" t="s">
        <v>36</v>
      </c>
      <c r="B25">
        <v>19</v>
      </c>
      <c r="C25">
        <f>RAND()</f>
        <v>0</v>
      </c>
      <c r="D25">
        <v>19</v>
      </c>
      <c r="E25">
        <v>0</v>
      </c>
      <c r="F25">
        <v>0</v>
      </c>
      <c r="G25">
        <v>0</v>
      </c>
      <c r="H25">
        <v>0</v>
      </c>
      <c r="I25">
        <v>0.35</v>
      </c>
      <c r="J25">
        <v>0</v>
      </c>
      <c r="K25">
        <f>$B$39 + (E25 * $C$39)</f>
        <v>0</v>
      </c>
      <c r="L25">
        <f>$B$40 + (F25 * $C$40)</f>
        <v>0</v>
      </c>
      <c r="M25">
        <f>$B$41 + (G25 * $C$41)</f>
        <v>0</v>
      </c>
      <c r="N25">
        <f>$B$42 + (H25 * $C$42)</f>
        <v>0</v>
      </c>
      <c r="O25">
        <f>$B$43 + (I25 * $C$43)</f>
        <v>0</v>
      </c>
      <c r="P25">
        <f>$B$44 + (J25 * $C$44)</f>
        <v>0</v>
      </c>
      <c r="Q25" s="7">
        <v>360</v>
      </c>
      <c r="R25" s="7">
        <v>17</v>
      </c>
      <c r="Y25" s="1">
        <f>$A$56</f>
        <v>0</v>
      </c>
      <c r="Z25" s="1">
        <f>VLOOKUP($A$8,$A$6:$Q$30,match($O$6,$A$6:$Q$6,0),0)</f>
        <v>0</v>
      </c>
      <c r="AA25" s="1">
        <f>$B$56</f>
        <v>0</v>
      </c>
      <c r="AB25" s="3">
        <f>($Z$25/$AA$25)*$B$60</f>
        <v>0</v>
      </c>
      <c r="AD25" s="1">
        <f>$A$56</f>
        <v>0</v>
      </c>
      <c r="AE25" s="1">
        <f>VLOOKUP($A$12,$A$6:$Q$30,match($O$6,$A$6:$Q$6,0),0)</f>
        <v>0</v>
      </c>
      <c r="AF25" s="1">
        <f>$B$56</f>
        <v>0</v>
      </c>
      <c r="AG25" s="3">
        <f>($AE$25/$AF$25)*$B$60</f>
        <v>0</v>
      </c>
      <c r="AI25" s="1">
        <f>$A$56</f>
        <v>0</v>
      </c>
      <c r="AJ25" s="1">
        <f>VLOOKUP($A$16,$A$6:$Q$30,match($O$6,$A$6:$Q$6,0),0)</f>
        <v>0</v>
      </c>
      <c r="AK25" s="1">
        <f>$B$56</f>
        <v>0</v>
      </c>
      <c r="AL25" s="3">
        <f>($AJ$25/$AK$25)*$B$60</f>
        <v>0</v>
      </c>
      <c r="AN25" s="1">
        <f>$A$56</f>
        <v>0</v>
      </c>
      <c r="AO25" s="1">
        <f>VLOOKUP($A$20,$A$6:$Q$30,match($O$6,$A$6:$Q$6,0),0)</f>
        <v>0</v>
      </c>
      <c r="AP25" s="1">
        <f>$B$56</f>
        <v>0</v>
      </c>
      <c r="AQ25" s="3">
        <f>($AO$25/$AP$25)*$B$60</f>
        <v>0</v>
      </c>
      <c r="AS25" s="1">
        <f>$A$56</f>
        <v>0</v>
      </c>
      <c r="AT25" s="1">
        <f>VLOOKUP($A$24,$A$6:$Q$30,match($O$6,$A$6:$Q$6,0),0)</f>
        <v>0</v>
      </c>
      <c r="AU25" s="1">
        <f>$B$56</f>
        <v>0</v>
      </c>
      <c r="AV25" s="3">
        <f>($AT$25/$AU$25)*$B$60</f>
        <v>0</v>
      </c>
      <c r="AX25" s="1">
        <f>$A$56</f>
        <v>0</v>
      </c>
      <c r="AY25" s="1">
        <f>VLOOKUP($A$28,$A$6:$Q$30,match($O$6,$A$6:$Q$6,0),0)</f>
        <v>0</v>
      </c>
      <c r="AZ25" s="1">
        <f>$B$56</f>
        <v>0</v>
      </c>
      <c r="BA25" s="3">
        <f>($AY$25/$AZ$25)*$B$60</f>
        <v>0</v>
      </c>
    </row>
    <row r="26" spans="1:61">
      <c r="A26" t="s">
        <v>37</v>
      </c>
      <c r="B26">
        <v>20</v>
      </c>
      <c r="C26">
        <f>RAND()</f>
        <v>0</v>
      </c>
      <c r="D26">
        <v>20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f>$B$39 + (E26 * $C$39)</f>
        <v>0</v>
      </c>
      <c r="L26">
        <f>$B$40 + (F26 * $C$40)</f>
        <v>0</v>
      </c>
      <c r="M26">
        <f>$B$41 + (G26 * $C$41)</f>
        <v>0</v>
      </c>
      <c r="N26">
        <f>$B$42 + (H26 * $C$42)</f>
        <v>0</v>
      </c>
      <c r="O26">
        <f>$B$43 + (I26 * $C$43)</f>
        <v>0</v>
      </c>
      <c r="P26">
        <f>$B$44 + (J26 * $C$44)</f>
        <v>0</v>
      </c>
      <c r="Q26" s="7">
        <v>400</v>
      </c>
      <c r="R26" s="7">
        <v>18</v>
      </c>
      <c r="Y26" s="1">
        <f>$A$57</f>
        <v>0</v>
      </c>
      <c r="Z26" s="1">
        <f>VLOOKUP($A$8,$A$6:$Q$30,match($P$6,$A$6:$Q$6,0),0)</f>
        <v>0</v>
      </c>
      <c r="AA26" s="1">
        <f>$B$57</f>
        <v>0</v>
      </c>
      <c r="AB26" s="3">
        <f>($Z$26/$AA$26)*$B$60</f>
        <v>0</v>
      </c>
      <c r="AD26" s="1">
        <f>$A$57</f>
        <v>0</v>
      </c>
      <c r="AE26" s="1">
        <f>VLOOKUP($A$12,$A$6:$Q$30,match($P$6,$A$6:$Q$6,0),0)</f>
        <v>0</v>
      </c>
      <c r="AF26" s="1">
        <f>$B$57</f>
        <v>0</v>
      </c>
      <c r="AG26" s="3">
        <f>($AE$26/$AF$26)*$B$60</f>
        <v>0</v>
      </c>
      <c r="AI26" s="1">
        <f>$A$57</f>
        <v>0</v>
      </c>
      <c r="AJ26" s="1">
        <f>VLOOKUP($A$16,$A$6:$Q$30,match($P$6,$A$6:$Q$6,0),0)</f>
        <v>0</v>
      </c>
      <c r="AK26" s="1">
        <f>$B$57</f>
        <v>0</v>
      </c>
      <c r="AL26" s="3">
        <f>($AJ$26/$AK$26)*$B$60</f>
        <v>0</v>
      </c>
      <c r="AN26" s="1">
        <f>$A$57</f>
        <v>0</v>
      </c>
      <c r="AO26" s="1">
        <f>VLOOKUP($A$20,$A$6:$Q$30,match($P$6,$A$6:$Q$6,0),0)</f>
        <v>0</v>
      </c>
      <c r="AP26" s="1">
        <f>$B$57</f>
        <v>0</v>
      </c>
      <c r="AQ26" s="3">
        <f>($AO$26/$AP$26)*$B$60</f>
        <v>0</v>
      </c>
      <c r="AS26" s="1">
        <f>$A$57</f>
        <v>0</v>
      </c>
      <c r="AT26" s="1">
        <f>VLOOKUP($A$24,$A$6:$Q$30,match($P$6,$A$6:$Q$6,0),0)</f>
        <v>0</v>
      </c>
      <c r="AU26" s="1">
        <f>$B$57</f>
        <v>0</v>
      </c>
      <c r="AV26" s="3">
        <f>($AT$26/$AU$26)*$B$60</f>
        <v>0</v>
      </c>
      <c r="AX26" s="1">
        <f>$A$57</f>
        <v>0</v>
      </c>
      <c r="AY26" s="1">
        <f>VLOOKUP($A$28,$A$6:$Q$30,match($P$6,$A$6:$Q$6,0),0)</f>
        <v>0</v>
      </c>
      <c r="AZ26" s="1">
        <f>$B$57</f>
        <v>0</v>
      </c>
      <c r="BA26" s="3">
        <f>($AY$26/$AZ$26)*$B$60</f>
        <v>0</v>
      </c>
    </row>
    <row r="27" spans="1:61">
      <c r="A27" t="s">
        <v>38</v>
      </c>
      <c r="B27">
        <v>21</v>
      </c>
      <c r="C27">
        <f>RAND()</f>
        <v>0</v>
      </c>
      <c r="D27">
        <v>21</v>
      </c>
      <c r="E27">
        <v>0</v>
      </c>
      <c r="F27">
        <v>0</v>
      </c>
      <c r="G27">
        <v>0</v>
      </c>
      <c r="H27">
        <v>0</v>
      </c>
      <c r="I27">
        <v>0</v>
      </c>
      <c r="J27">
        <v>-1</v>
      </c>
      <c r="K27">
        <f>$B$39 + (E27 * $C$39)</f>
        <v>0</v>
      </c>
      <c r="L27">
        <f>$B$40 + (F27 * $C$40)</f>
        <v>0</v>
      </c>
      <c r="M27">
        <f>$B$41 + (G27 * $C$41)</f>
        <v>0</v>
      </c>
      <c r="N27">
        <f>$B$42 + (H27 * $C$42)</f>
        <v>0</v>
      </c>
      <c r="O27">
        <f>$B$43 + (I27 * $C$43)</f>
        <v>0</v>
      </c>
      <c r="P27">
        <f>$B$44 + (J27 * $C$44)</f>
        <v>0</v>
      </c>
      <c r="Q27" s="8">
        <v>0</v>
      </c>
      <c r="R27" s="8">
        <v>0</v>
      </c>
      <c r="Y27" s="1" t="s">
        <v>71</v>
      </c>
      <c r="Z27" s="1" t="s">
        <v>79</v>
      </c>
      <c r="AA27" s="1" t="s">
        <v>79</v>
      </c>
      <c r="AB27" s="3">
        <f>$AB$19-($AB$21+$AB$22+$AB$23+$AB$24+$AB$25+$AB$26)</f>
        <v>0</v>
      </c>
      <c r="AD27" s="1" t="s">
        <v>71</v>
      </c>
      <c r="AE27" s="1" t="s">
        <v>79</v>
      </c>
      <c r="AF27" s="1" t="s">
        <v>79</v>
      </c>
      <c r="AG27" s="3">
        <f>$AG$19-($AG$21+$AG$22+$AG$23+$AG$24+$AG$25+$AG$26)</f>
        <v>0</v>
      </c>
      <c r="AI27" s="1" t="s">
        <v>71</v>
      </c>
      <c r="AJ27" s="1" t="s">
        <v>79</v>
      </c>
      <c r="AK27" s="1" t="s">
        <v>79</v>
      </c>
      <c r="AL27" s="3">
        <f>$AL$19-($AL$21+$AL$22+$AL$23+$AL$24+$AL$25+$AL$26)</f>
        <v>0</v>
      </c>
      <c r="AN27" s="1" t="s">
        <v>71</v>
      </c>
      <c r="AO27" s="1" t="s">
        <v>79</v>
      </c>
      <c r="AP27" s="1" t="s">
        <v>79</v>
      </c>
      <c r="AQ27" s="3">
        <f>$AQ$19-($AQ$21+$AQ$22+$AQ$23+$AQ$24+$AQ$25+$AQ$26)</f>
        <v>0</v>
      </c>
      <c r="AS27" s="1" t="s">
        <v>71</v>
      </c>
      <c r="AT27" s="1" t="s">
        <v>79</v>
      </c>
      <c r="AU27" s="1" t="s">
        <v>79</v>
      </c>
      <c r="AV27" s="3">
        <f>$AV$19-($AV$21+$AV$22+$AV$23+$AV$24+$AV$25+$AV$26)</f>
        <v>0</v>
      </c>
      <c r="AX27" s="1" t="s">
        <v>71</v>
      </c>
      <c r="AY27" s="1" t="s">
        <v>79</v>
      </c>
      <c r="AZ27" s="1" t="s">
        <v>79</v>
      </c>
      <c r="BA27" s="3">
        <f>$BA$19-($BA$21+$BA$22+$BA$23+$BA$24+$BA$25+$BA$26)</f>
        <v>0</v>
      </c>
    </row>
    <row r="28" spans="1:61">
      <c r="A28" t="s">
        <v>39</v>
      </c>
      <c r="B28">
        <v>22</v>
      </c>
      <c r="C28">
        <f>RAND()</f>
        <v>0</v>
      </c>
      <c r="D28">
        <v>22</v>
      </c>
      <c r="E28">
        <v>0</v>
      </c>
      <c r="F28">
        <v>0</v>
      </c>
      <c r="G28">
        <v>0</v>
      </c>
      <c r="H28">
        <v>0</v>
      </c>
      <c r="I28">
        <v>0</v>
      </c>
      <c r="J28">
        <v>-0.35</v>
      </c>
      <c r="K28">
        <f>$B$39 + (E28 * $C$39)</f>
        <v>0</v>
      </c>
      <c r="L28">
        <f>$B$40 + (F28 * $C$40)</f>
        <v>0</v>
      </c>
      <c r="M28">
        <f>$B$41 + (G28 * $C$41)</f>
        <v>0</v>
      </c>
      <c r="N28">
        <f>$B$42 + (H28 * $C$42)</f>
        <v>0</v>
      </c>
      <c r="O28">
        <f>$B$43 + (I28 * $C$43)</f>
        <v>0</v>
      </c>
      <c r="P28">
        <f>$B$44 + (J28 * $C$44)</f>
        <v>0</v>
      </c>
      <c r="Q28" s="8">
        <v>0</v>
      </c>
      <c r="R28" s="8">
        <v>1</v>
      </c>
      <c r="Y28" s="1" t="s">
        <v>72</v>
      </c>
      <c r="Z28" s="1" t="s">
        <v>72</v>
      </c>
      <c r="AA28" s="1" t="s">
        <v>81</v>
      </c>
      <c r="AB28" s="1">
        <f>$AB$21+$AB$22+$AB$23+$AB$24+$AB$25+$AB$26+ABS($AB$27)</f>
        <v>0</v>
      </c>
      <c r="AD28" s="1" t="s">
        <v>72</v>
      </c>
      <c r="AE28" s="1" t="s">
        <v>72</v>
      </c>
      <c r="AF28" s="1" t="s">
        <v>81</v>
      </c>
      <c r="AG28" s="1">
        <f>$AG$21+$AG$22+$AG$23+$AG$24+$AG$25+$AG$26+ABS($AG$27)</f>
        <v>0</v>
      </c>
      <c r="AI28" s="1" t="s">
        <v>72</v>
      </c>
      <c r="AJ28" s="1" t="s">
        <v>72</v>
      </c>
      <c r="AK28" s="1" t="s">
        <v>81</v>
      </c>
      <c r="AL28" s="1">
        <f>$AL$21+$AL$22+$AL$23+$AL$24+$AL$25+$AL$26+ABS($AL$27)</f>
        <v>0</v>
      </c>
      <c r="AN28" s="1" t="s">
        <v>72</v>
      </c>
      <c r="AO28" s="1" t="s">
        <v>72</v>
      </c>
      <c r="AP28" s="1" t="s">
        <v>81</v>
      </c>
      <c r="AQ28" s="1">
        <f>$AQ$21+$AQ$22+$AQ$23+$AQ$24+$AQ$25+$AQ$26+ABS($AQ$27)</f>
        <v>0</v>
      </c>
      <c r="AS28" s="1" t="s">
        <v>72</v>
      </c>
      <c r="AT28" s="1" t="s">
        <v>72</v>
      </c>
      <c r="AU28" s="1" t="s">
        <v>81</v>
      </c>
      <c r="AV28" s="1">
        <f>$AV$21+$AV$22+$AV$23+$AV$24+$AV$25+$AV$26+ABS($AV$27)</f>
        <v>0</v>
      </c>
      <c r="AX28" s="1" t="s">
        <v>72</v>
      </c>
      <c r="AY28" s="1" t="s">
        <v>72</v>
      </c>
      <c r="AZ28" s="1" t="s">
        <v>81</v>
      </c>
      <c r="BA28" s="1">
        <f>$BA$21+$BA$22+$BA$23+$BA$24+$BA$25+$BA$26+ABS($BA$27)</f>
        <v>0</v>
      </c>
    </row>
    <row r="29" spans="1:61">
      <c r="A29" t="s">
        <v>40</v>
      </c>
      <c r="B29">
        <v>23</v>
      </c>
      <c r="C29">
        <f>RAND()</f>
        <v>0</v>
      </c>
      <c r="D29">
        <v>23</v>
      </c>
      <c r="E29">
        <v>0</v>
      </c>
      <c r="F29">
        <v>0</v>
      </c>
      <c r="G29">
        <v>0</v>
      </c>
      <c r="H29">
        <v>0</v>
      </c>
      <c r="I29">
        <v>0</v>
      </c>
      <c r="J29">
        <v>0.35</v>
      </c>
      <c r="K29">
        <f>$B$39 + (E29 * $C$39)</f>
        <v>0</v>
      </c>
      <c r="L29">
        <f>$B$40 + (F29 * $C$40)</f>
        <v>0</v>
      </c>
      <c r="M29">
        <f>$B$41 + (G29 * $C$41)</f>
        <v>0</v>
      </c>
      <c r="N29">
        <f>$B$42 + (H29 * $C$42)</f>
        <v>0</v>
      </c>
      <c r="O29">
        <f>$B$43 + (I29 * $C$43)</f>
        <v>0</v>
      </c>
      <c r="P29">
        <f>$B$44 + (J29 * $C$44)</f>
        <v>0</v>
      </c>
      <c r="Q29" s="8">
        <v>0</v>
      </c>
      <c r="R29" s="8">
        <v>5</v>
      </c>
      <c r="Y29" s="1" t="s">
        <v>73</v>
      </c>
      <c r="Z29" s="3">
        <f>$B$61</f>
        <v>0</v>
      </c>
      <c r="AD29" s="1" t="s">
        <v>73</v>
      </c>
      <c r="AE29" s="3">
        <f>$B$61</f>
        <v>0</v>
      </c>
      <c r="AI29" s="1" t="s">
        <v>73</v>
      </c>
      <c r="AJ29" s="3">
        <f>$B$61</f>
        <v>0</v>
      </c>
      <c r="AN29" s="1" t="s">
        <v>73</v>
      </c>
      <c r="AO29" s="3">
        <f>$B$61</f>
        <v>0</v>
      </c>
      <c r="AS29" s="1" t="s">
        <v>73</v>
      </c>
      <c r="AT29" s="3">
        <f>$B$61</f>
        <v>0</v>
      </c>
      <c r="AX29" s="1" t="s">
        <v>73</v>
      </c>
      <c r="AY29" s="3">
        <f>$B$61</f>
        <v>0</v>
      </c>
    </row>
    <row r="30" spans="1:61">
      <c r="A30" t="s">
        <v>41</v>
      </c>
      <c r="B30">
        <v>24</v>
      </c>
      <c r="C30">
        <f>RAND()</f>
        <v>0</v>
      </c>
      <c r="D30">
        <v>24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f>$B$39 + (E30 * $C$39)</f>
        <v>0</v>
      </c>
      <c r="L30">
        <f>$B$40 + (F30 * $C$40)</f>
        <v>0</v>
      </c>
      <c r="M30">
        <f>$B$41 + (G30 * $C$41)</f>
        <v>0</v>
      </c>
      <c r="N30">
        <f>$B$42 + (H30 * $C$42)</f>
        <v>0</v>
      </c>
      <c r="O30">
        <f>$B$43 + (I30 * $C$43)</f>
        <v>0</v>
      </c>
      <c r="P30">
        <f>$B$44 + (J30 * $C$44)</f>
        <v>0</v>
      </c>
      <c r="Q30" s="8">
        <v>0</v>
      </c>
      <c r="R30" s="8">
        <v>6</v>
      </c>
      <c r="Y30" s="1" t="s">
        <v>74</v>
      </c>
      <c r="Z30" s="3">
        <f>$B$62</f>
        <v>0</v>
      </c>
      <c r="AD30" s="1" t="s">
        <v>74</v>
      </c>
      <c r="AE30" s="3">
        <f>$B$62</f>
        <v>0</v>
      </c>
      <c r="AI30" s="1" t="s">
        <v>74</v>
      </c>
      <c r="AJ30" s="3">
        <f>$B$62</f>
        <v>0</v>
      </c>
      <c r="AN30" s="1" t="s">
        <v>74</v>
      </c>
      <c r="AO30" s="3">
        <f>$B$62</f>
        <v>0</v>
      </c>
      <c r="AS30" s="1" t="s">
        <v>74</v>
      </c>
      <c r="AT30" s="3">
        <f>$B$62</f>
        <v>0</v>
      </c>
      <c r="AX30" s="1" t="s">
        <v>74</v>
      </c>
      <c r="AY30" s="3">
        <f>$B$62</f>
        <v>0</v>
      </c>
      <c r="BD30" s="3" t="s">
        <v>20</v>
      </c>
      <c r="BE30" s="3" t="s">
        <v>24</v>
      </c>
      <c r="BF30" s="3" t="s">
        <v>28</v>
      </c>
      <c r="BG30" s="3" t="s">
        <v>32</v>
      </c>
      <c r="BH30" s="3" t="s">
        <v>36</v>
      </c>
      <c r="BI30" s="3" t="s">
        <v>40</v>
      </c>
    </row>
    <row r="31" spans="1:61">
      <c r="Y31" s="1" t="s">
        <v>75</v>
      </c>
      <c r="Z31" s="1">
        <f>B48</f>
        <v>0</v>
      </c>
      <c r="AA31" s="1" t="s">
        <v>82</v>
      </c>
      <c r="AB31" s="1">
        <f>D48</f>
        <v>0</v>
      </c>
      <c r="AD31" s="1" t="s">
        <v>75</v>
      </c>
      <c r="AE31" s="1">
        <f>B48</f>
        <v>0</v>
      </c>
      <c r="AF31" s="1" t="s">
        <v>82</v>
      </c>
      <c r="AG31" s="1">
        <f>D48</f>
        <v>0</v>
      </c>
      <c r="AI31" s="1" t="s">
        <v>75</v>
      </c>
      <c r="AJ31" s="1">
        <f>B48</f>
        <v>0</v>
      </c>
      <c r="AK31" s="1" t="s">
        <v>82</v>
      </c>
      <c r="AL31" s="1">
        <f>D48</f>
        <v>0</v>
      </c>
      <c r="AN31" s="1" t="s">
        <v>75</v>
      </c>
      <c r="AO31" s="1">
        <f>B48</f>
        <v>0</v>
      </c>
      <c r="AP31" s="1" t="s">
        <v>82</v>
      </c>
      <c r="AQ31" s="1">
        <f>D48</f>
        <v>0</v>
      </c>
      <c r="AS31" s="1" t="s">
        <v>75</v>
      </c>
      <c r="AT31" s="1">
        <f>B48</f>
        <v>0</v>
      </c>
      <c r="AU31" s="1" t="s">
        <v>82</v>
      </c>
      <c r="AV31" s="1">
        <f>D48</f>
        <v>0</v>
      </c>
      <c r="AX31" s="1" t="s">
        <v>75</v>
      </c>
      <c r="AY31" s="1">
        <f>B48</f>
        <v>0</v>
      </c>
      <c r="AZ31" s="1" t="s">
        <v>82</v>
      </c>
      <c r="BA31" s="1">
        <f>D48</f>
        <v>0</v>
      </c>
      <c r="BC31" s="3" t="s">
        <v>93</v>
      </c>
      <c r="BD31" s="1">
        <f>VLOOKUP($A$9,$A$6:$Q$30,match($D$6,$A$6:$Q$6,0),0)</f>
        <v>0</v>
      </c>
      <c r="BE31" s="1">
        <f>VLOOKUP($A$13,$A$6:$Q$30,match($D$6,$A$6:$Q$6,0),0)</f>
        <v>0</v>
      </c>
      <c r="BF31" s="1">
        <f>VLOOKUP($A$17,$A$6:$Q$30,match($D$6,$A$6:$Q$6,0),0)</f>
        <v>0</v>
      </c>
      <c r="BG31" s="1">
        <f>VLOOKUP($A$21,$A$6:$Q$30,match($D$6,$A$6:$Q$6,0),0)</f>
        <v>0</v>
      </c>
      <c r="BH31" s="1">
        <f>VLOOKUP($A$25,$A$6:$Q$30,match($D$6,$A$6:$Q$6,0),0)</f>
        <v>0</v>
      </c>
      <c r="BI31" s="1">
        <f>VLOOKUP($A$29,$A$6:$Q$30,match($D$6,$A$6:$Q$6,0),0)</f>
        <v>0</v>
      </c>
    </row>
    <row r="32" spans="1:61">
      <c r="Y32" s="1" t="s">
        <v>76</v>
      </c>
      <c r="Z32" s="1"/>
      <c r="AD32" s="1" t="s">
        <v>76</v>
      </c>
      <c r="AE32" s="1"/>
      <c r="AI32" s="1" t="s">
        <v>76</v>
      </c>
      <c r="AJ32" s="1"/>
      <c r="AN32" s="1" t="s">
        <v>76</v>
      </c>
      <c r="AO32" s="1"/>
      <c r="AS32" s="1" t="s">
        <v>76</v>
      </c>
      <c r="AT32" s="1"/>
      <c r="AX32" s="1" t="s">
        <v>76</v>
      </c>
      <c r="AY32" s="1"/>
    </row>
    <row r="35" spans="1:61">
      <c r="Y35" s="1" t="s">
        <v>20</v>
      </c>
      <c r="Z35" s="1" t="s">
        <v>77</v>
      </c>
      <c r="AA35" s="1">
        <f>VLOOKUP($A$9,$A$6:$Q$30,match($D$6,$A$6:$Q$6,0),0)</f>
        <v>0</v>
      </c>
      <c r="AB35" s="1">
        <f>$B$60</f>
        <v>0</v>
      </c>
      <c r="AD35" s="1" t="s">
        <v>24</v>
      </c>
      <c r="AE35" s="1" t="s">
        <v>77</v>
      </c>
      <c r="AF35" s="1">
        <f>VLOOKUP($A$13,$A$6:$Q$30,match($D$6,$A$6:$Q$6,0),0)</f>
        <v>0</v>
      </c>
      <c r="AG35" s="1">
        <f>$B$60</f>
        <v>0</v>
      </c>
      <c r="AI35" s="1" t="s">
        <v>28</v>
      </c>
      <c r="AJ35" s="1" t="s">
        <v>77</v>
      </c>
      <c r="AK35" s="1">
        <f>VLOOKUP($A$17,$A$6:$Q$30,match($D$6,$A$6:$Q$6,0),0)</f>
        <v>0</v>
      </c>
      <c r="AL35" s="1">
        <f>$B$60</f>
        <v>0</v>
      </c>
      <c r="AN35" s="1" t="s">
        <v>32</v>
      </c>
      <c r="AO35" s="1" t="s">
        <v>77</v>
      </c>
      <c r="AP35" s="1">
        <f>VLOOKUP($A$21,$A$6:$Q$30,match($D$6,$A$6:$Q$6,0),0)</f>
        <v>0</v>
      </c>
      <c r="AQ35" s="1">
        <f>$B$60</f>
        <v>0</v>
      </c>
      <c r="AS35" s="1" t="s">
        <v>36</v>
      </c>
      <c r="AT35" s="1" t="s">
        <v>77</v>
      </c>
      <c r="AU35" s="1">
        <f>VLOOKUP($A$25,$A$6:$Q$30,match($D$6,$A$6:$Q$6,0),0)</f>
        <v>0</v>
      </c>
      <c r="AV35" s="1">
        <f>$B$60</f>
        <v>0</v>
      </c>
      <c r="AX35" s="1" t="s">
        <v>40</v>
      </c>
      <c r="AY35" s="1" t="s">
        <v>77</v>
      </c>
      <c r="AZ35" s="1">
        <f>VLOOKUP($A$29,$A$6:$Q$30,match($D$6,$A$6:$Q$6,0),0)</f>
        <v>0</v>
      </c>
      <c r="BA35" s="1">
        <f>$B$60</f>
        <v>0</v>
      </c>
    </row>
    <row r="36" spans="1:61">
      <c r="Y36" s="1" t="s">
        <v>70</v>
      </c>
      <c r="Z36" s="1" t="s">
        <v>88</v>
      </c>
      <c r="AA36" s="1" t="s">
        <v>89</v>
      </c>
      <c r="AB36" s="1" t="s">
        <v>82</v>
      </c>
      <c r="AD36" s="1" t="s">
        <v>70</v>
      </c>
      <c r="AE36" s="1" t="s">
        <v>88</v>
      </c>
      <c r="AF36" s="1" t="s">
        <v>89</v>
      </c>
      <c r="AG36" s="1" t="s">
        <v>82</v>
      </c>
      <c r="AI36" s="1" t="s">
        <v>70</v>
      </c>
      <c r="AJ36" s="1" t="s">
        <v>88</v>
      </c>
      <c r="AK36" s="1" t="s">
        <v>89</v>
      </c>
      <c r="AL36" s="1" t="s">
        <v>82</v>
      </c>
      <c r="AN36" s="1" t="s">
        <v>70</v>
      </c>
      <c r="AO36" s="1" t="s">
        <v>88</v>
      </c>
      <c r="AP36" s="1" t="s">
        <v>89</v>
      </c>
      <c r="AQ36" s="1" t="s">
        <v>82</v>
      </c>
      <c r="AS36" s="1" t="s">
        <v>70</v>
      </c>
      <c r="AT36" s="1" t="s">
        <v>88</v>
      </c>
      <c r="AU36" s="1" t="s">
        <v>89</v>
      </c>
      <c r="AV36" s="1" t="s">
        <v>82</v>
      </c>
      <c r="AX36" s="1" t="s">
        <v>70</v>
      </c>
      <c r="AY36" s="1" t="s">
        <v>88</v>
      </c>
      <c r="AZ36" s="1" t="s">
        <v>89</v>
      </c>
      <c r="BA36" s="1" t="s">
        <v>82</v>
      </c>
    </row>
    <row r="37" spans="1:61">
      <c r="Y37" s="1">
        <f>$A$52</f>
        <v>0</v>
      </c>
      <c r="Z37" s="1">
        <f>VLOOKUP($A$9,$A$6:$Q$30,match($K$6,$A$6:$Q$6,0),0)</f>
        <v>0</v>
      </c>
      <c r="AA37" s="1">
        <f>$B$52</f>
        <v>0</v>
      </c>
      <c r="AB37" s="3">
        <f>($Z$37/$AA$37)*$B$60</f>
        <v>0</v>
      </c>
      <c r="AD37" s="1">
        <f>$A$52</f>
        <v>0</v>
      </c>
      <c r="AE37" s="1">
        <f>VLOOKUP($A$13,$A$6:$Q$30,match($K$6,$A$6:$Q$6,0),0)</f>
        <v>0</v>
      </c>
      <c r="AF37" s="1">
        <f>$B$52</f>
        <v>0</v>
      </c>
      <c r="AG37" s="3">
        <f>($AE$37/$AF$37)*$B$60</f>
        <v>0</v>
      </c>
      <c r="AI37" s="1">
        <f>$A$52</f>
        <v>0</v>
      </c>
      <c r="AJ37" s="1">
        <f>VLOOKUP($A$17,$A$6:$Q$30,match($K$6,$A$6:$Q$6,0),0)</f>
        <v>0</v>
      </c>
      <c r="AK37" s="1">
        <f>$B$52</f>
        <v>0</v>
      </c>
      <c r="AL37" s="3">
        <f>($AJ$37/$AK$37)*$B$60</f>
        <v>0</v>
      </c>
      <c r="AN37" s="1">
        <f>$A$52</f>
        <v>0</v>
      </c>
      <c r="AO37" s="1">
        <f>VLOOKUP($A$21,$A$6:$Q$30,match($K$6,$A$6:$Q$6,0),0)</f>
        <v>0</v>
      </c>
      <c r="AP37" s="1">
        <f>$B$52</f>
        <v>0</v>
      </c>
      <c r="AQ37" s="3">
        <f>($AO$37/$AP$37)*$B$60</f>
        <v>0</v>
      </c>
      <c r="AS37" s="1">
        <f>$A$52</f>
        <v>0</v>
      </c>
      <c r="AT37" s="1">
        <f>VLOOKUP($A$25,$A$6:$Q$30,match($K$6,$A$6:$Q$6,0),0)</f>
        <v>0</v>
      </c>
      <c r="AU37" s="1">
        <f>$B$52</f>
        <v>0</v>
      </c>
      <c r="AV37" s="3">
        <f>($AT$37/$AU$37)*$B$60</f>
        <v>0</v>
      </c>
      <c r="AX37" s="1">
        <f>$A$52</f>
        <v>0</v>
      </c>
      <c r="AY37" s="1">
        <f>VLOOKUP($A$29,$A$6:$Q$30,match($K$6,$A$6:$Q$6,0),0)</f>
        <v>0</v>
      </c>
      <c r="AZ37" s="1">
        <f>$B$52</f>
        <v>0</v>
      </c>
      <c r="BA37" s="3">
        <f>($AY$37/$AZ$37)*$B$60</f>
        <v>0</v>
      </c>
    </row>
    <row r="38" spans="1:61">
      <c r="A38" t="s">
        <v>42</v>
      </c>
      <c r="B38" t="s">
        <v>43</v>
      </c>
      <c r="C38" t="s">
        <v>44</v>
      </c>
      <c r="Y38" s="1">
        <f>$A$53</f>
        <v>0</v>
      </c>
      <c r="Z38" s="1">
        <f>VLOOKUP($A$9,$A$6:$Q$30,match($L$6,$A$6:$Q$6,0),0)</f>
        <v>0</v>
      </c>
      <c r="AA38" s="1">
        <f>$B$53</f>
        <v>0</v>
      </c>
      <c r="AB38" s="3">
        <f>($Z$38/$AA$38)*$B$60</f>
        <v>0</v>
      </c>
      <c r="AD38" s="1">
        <f>$A$53</f>
        <v>0</v>
      </c>
      <c r="AE38" s="1">
        <f>VLOOKUP($A$13,$A$6:$Q$30,match($L$6,$A$6:$Q$6,0),0)</f>
        <v>0</v>
      </c>
      <c r="AF38" s="1">
        <f>$B$53</f>
        <v>0</v>
      </c>
      <c r="AG38" s="3">
        <f>($AE$38/$AF$38)*$B$60</f>
        <v>0</v>
      </c>
      <c r="AI38" s="1">
        <f>$A$53</f>
        <v>0</v>
      </c>
      <c r="AJ38" s="1">
        <f>VLOOKUP($A$17,$A$6:$Q$30,match($L$6,$A$6:$Q$6,0),0)</f>
        <v>0</v>
      </c>
      <c r="AK38" s="1">
        <f>$B$53</f>
        <v>0</v>
      </c>
      <c r="AL38" s="3">
        <f>($AJ$38/$AK$38)*$B$60</f>
        <v>0</v>
      </c>
      <c r="AN38" s="1">
        <f>$A$53</f>
        <v>0</v>
      </c>
      <c r="AO38" s="1">
        <f>VLOOKUP($A$21,$A$6:$Q$30,match($L$6,$A$6:$Q$6,0),0)</f>
        <v>0</v>
      </c>
      <c r="AP38" s="1">
        <f>$B$53</f>
        <v>0</v>
      </c>
      <c r="AQ38" s="3">
        <f>($AO$38/$AP$38)*$B$60</f>
        <v>0</v>
      </c>
      <c r="AS38" s="1">
        <f>$A$53</f>
        <v>0</v>
      </c>
      <c r="AT38" s="1">
        <f>VLOOKUP($A$25,$A$6:$Q$30,match($L$6,$A$6:$Q$6,0),0)</f>
        <v>0</v>
      </c>
      <c r="AU38" s="1">
        <f>$B$53</f>
        <v>0</v>
      </c>
      <c r="AV38" s="3">
        <f>($AT$38/$AU$38)*$B$60</f>
        <v>0</v>
      </c>
      <c r="AX38" s="1">
        <f>$A$53</f>
        <v>0</v>
      </c>
      <c r="AY38" s="1">
        <f>VLOOKUP($A$29,$A$6:$Q$30,match($L$6,$A$6:$Q$6,0),0)</f>
        <v>0</v>
      </c>
      <c r="AZ38" s="1">
        <f>$B$53</f>
        <v>0</v>
      </c>
      <c r="BA38" s="3">
        <f>($AY$38/$AZ$38)*$B$60</f>
        <v>0</v>
      </c>
    </row>
    <row r="39" spans="1:61">
      <c r="A39" t="s">
        <v>45</v>
      </c>
      <c r="B39" s="2">
        <v>50</v>
      </c>
      <c r="C39" s="2">
        <v>50</v>
      </c>
      <c r="Y39" s="1">
        <f>$A$54</f>
        <v>0</v>
      </c>
      <c r="Z39" s="1">
        <f>VLOOKUP($A$9,$A$6:$Q$30,match($M$6,$A$6:$Q$6,0),0)</f>
        <v>0</v>
      </c>
      <c r="AA39" s="1">
        <f>$B$54</f>
        <v>0</v>
      </c>
      <c r="AB39" s="3">
        <f>($Z$39/$AA$39)*$B$60</f>
        <v>0</v>
      </c>
      <c r="AD39" s="1">
        <f>$A$54</f>
        <v>0</v>
      </c>
      <c r="AE39" s="1">
        <f>VLOOKUP($A$13,$A$6:$Q$30,match($M$6,$A$6:$Q$6,0),0)</f>
        <v>0</v>
      </c>
      <c r="AF39" s="1">
        <f>$B$54</f>
        <v>0</v>
      </c>
      <c r="AG39" s="3">
        <f>($AE$39/$AF$39)*$B$60</f>
        <v>0</v>
      </c>
      <c r="AI39" s="1">
        <f>$A$54</f>
        <v>0</v>
      </c>
      <c r="AJ39" s="1">
        <f>VLOOKUP($A$17,$A$6:$Q$30,match($M$6,$A$6:$Q$6,0),0)</f>
        <v>0</v>
      </c>
      <c r="AK39" s="1">
        <f>$B$54</f>
        <v>0</v>
      </c>
      <c r="AL39" s="3">
        <f>($AJ$39/$AK$39)*$B$60</f>
        <v>0</v>
      </c>
      <c r="AN39" s="1">
        <f>$A$54</f>
        <v>0</v>
      </c>
      <c r="AO39" s="1">
        <f>VLOOKUP($A$21,$A$6:$Q$30,match($M$6,$A$6:$Q$6,0),0)</f>
        <v>0</v>
      </c>
      <c r="AP39" s="1">
        <f>$B$54</f>
        <v>0</v>
      </c>
      <c r="AQ39" s="3">
        <f>($AO$39/$AP$39)*$B$60</f>
        <v>0</v>
      </c>
      <c r="AS39" s="1">
        <f>$A$54</f>
        <v>0</v>
      </c>
      <c r="AT39" s="1">
        <f>VLOOKUP($A$25,$A$6:$Q$30,match($M$6,$A$6:$Q$6,0),0)</f>
        <v>0</v>
      </c>
      <c r="AU39" s="1">
        <f>$B$54</f>
        <v>0</v>
      </c>
      <c r="AV39" s="3">
        <f>($AT$39/$AU$39)*$B$60</f>
        <v>0</v>
      </c>
      <c r="AX39" s="1">
        <f>$A$54</f>
        <v>0</v>
      </c>
      <c r="AY39" s="1">
        <f>VLOOKUP($A$29,$A$6:$Q$30,match($M$6,$A$6:$Q$6,0),0)</f>
        <v>0</v>
      </c>
      <c r="AZ39" s="1">
        <f>$B$54</f>
        <v>0</v>
      </c>
      <c r="BA39" s="3">
        <f>($AY$39/$AZ$39)*$B$60</f>
        <v>0</v>
      </c>
    </row>
    <row r="40" spans="1:61">
      <c r="A40" t="s">
        <v>46</v>
      </c>
      <c r="B40" s="2">
        <v>110</v>
      </c>
      <c r="C40" s="2">
        <v>110</v>
      </c>
      <c r="Y40" s="1">
        <f>$A$55</f>
        <v>0</v>
      </c>
      <c r="Z40" s="1">
        <f>VLOOKUP($A$9,$A$6:$Q$30,match($N$6,$A$6:$Q$6,0),0)</f>
        <v>0</v>
      </c>
      <c r="AA40" s="1">
        <f>$B$55</f>
        <v>0</v>
      </c>
      <c r="AB40" s="3">
        <f>($Z$40/$AA$40)*$B$60</f>
        <v>0</v>
      </c>
      <c r="AD40" s="1">
        <f>$A$55</f>
        <v>0</v>
      </c>
      <c r="AE40" s="1">
        <f>VLOOKUP($A$13,$A$6:$Q$30,match($N$6,$A$6:$Q$6,0),0)</f>
        <v>0</v>
      </c>
      <c r="AF40" s="1">
        <f>$B$55</f>
        <v>0</v>
      </c>
      <c r="AG40" s="3">
        <f>($AE$40/$AF$40)*$B$60</f>
        <v>0</v>
      </c>
      <c r="AI40" s="1">
        <f>$A$55</f>
        <v>0</v>
      </c>
      <c r="AJ40" s="1">
        <f>VLOOKUP($A$17,$A$6:$Q$30,match($N$6,$A$6:$Q$6,0),0)</f>
        <v>0</v>
      </c>
      <c r="AK40" s="1">
        <f>$B$55</f>
        <v>0</v>
      </c>
      <c r="AL40" s="3">
        <f>($AJ$40/$AK$40)*$B$60</f>
        <v>0</v>
      </c>
      <c r="AN40" s="1">
        <f>$A$55</f>
        <v>0</v>
      </c>
      <c r="AO40" s="1">
        <f>VLOOKUP($A$21,$A$6:$Q$30,match($N$6,$A$6:$Q$6,0),0)</f>
        <v>0</v>
      </c>
      <c r="AP40" s="1">
        <f>$B$55</f>
        <v>0</v>
      </c>
      <c r="AQ40" s="3">
        <f>($AO$40/$AP$40)*$B$60</f>
        <v>0</v>
      </c>
      <c r="AS40" s="1">
        <f>$A$55</f>
        <v>0</v>
      </c>
      <c r="AT40" s="1">
        <f>VLOOKUP($A$25,$A$6:$Q$30,match($N$6,$A$6:$Q$6,0),0)</f>
        <v>0</v>
      </c>
      <c r="AU40" s="1">
        <f>$B$55</f>
        <v>0</v>
      </c>
      <c r="AV40" s="3">
        <f>($AT$40/$AU$40)*$B$60</f>
        <v>0</v>
      </c>
      <c r="AX40" s="1">
        <f>$A$55</f>
        <v>0</v>
      </c>
      <c r="AY40" s="1">
        <f>VLOOKUP($A$29,$A$6:$Q$30,match($N$6,$A$6:$Q$6,0),0)</f>
        <v>0</v>
      </c>
      <c r="AZ40" s="1">
        <f>$B$55</f>
        <v>0</v>
      </c>
      <c r="BA40" s="3">
        <f>($AY$40/$AZ$40)*$B$60</f>
        <v>0</v>
      </c>
    </row>
    <row r="41" spans="1:61">
      <c r="A41" t="s">
        <v>47</v>
      </c>
      <c r="B41" s="2">
        <v>7</v>
      </c>
      <c r="C41" s="2">
        <v>7</v>
      </c>
      <c r="Y41" s="1">
        <f>$A$56</f>
        <v>0</v>
      </c>
      <c r="Z41" s="1">
        <f>VLOOKUP($A$9,$A$6:$Q$30,match($O$6,$A$6:$Q$6,0),0)</f>
        <v>0</v>
      </c>
      <c r="AA41" s="1">
        <f>$B$56</f>
        <v>0</v>
      </c>
      <c r="AB41" s="3">
        <f>($Z$41/$AA$41)*$B$60</f>
        <v>0</v>
      </c>
      <c r="AD41" s="1">
        <f>$A$56</f>
        <v>0</v>
      </c>
      <c r="AE41" s="1">
        <f>VLOOKUP($A$13,$A$6:$Q$30,match($O$6,$A$6:$Q$6,0),0)</f>
        <v>0</v>
      </c>
      <c r="AF41" s="1">
        <f>$B$56</f>
        <v>0</v>
      </c>
      <c r="AG41" s="3">
        <f>($AE$41/$AF$41)*$B$60</f>
        <v>0</v>
      </c>
      <c r="AI41" s="1">
        <f>$A$56</f>
        <v>0</v>
      </c>
      <c r="AJ41" s="1">
        <f>VLOOKUP($A$17,$A$6:$Q$30,match($O$6,$A$6:$Q$6,0),0)</f>
        <v>0</v>
      </c>
      <c r="AK41" s="1">
        <f>$B$56</f>
        <v>0</v>
      </c>
      <c r="AL41" s="3">
        <f>($AJ$41/$AK$41)*$B$60</f>
        <v>0</v>
      </c>
      <c r="AN41" s="1">
        <f>$A$56</f>
        <v>0</v>
      </c>
      <c r="AO41" s="1">
        <f>VLOOKUP($A$21,$A$6:$Q$30,match($O$6,$A$6:$Q$6,0),0)</f>
        <v>0</v>
      </c>
      <c r="AP41" s="1">
        <f>$B$56</f>
        <v>0</v>
      </c>
      <c r="AQ41" s="3">
        <f>($AO$41/$AP$41)*$B$60</f>
        <v>0</v>
      </c>
      <c r="AS41" s="1">
        <f>$A$56</f>
        <v>0</v>
      </c>
      <c r="AT41" s="1">
        <f>VLOOKUP($A$25,$A$6:$Q$30,match($O$6,$A$6:$Q$6,0),0)</f>
        <v>0</v>
      </c>
      <c r="AU41" s="1">
        <f>$B$56</f>
        <v>0</v>
      </c>
      <c r="AV41" s="3">
        <f>($AT$41/$AU$41)*$B$60</f>
        <v>0</v>
      </c>
      <c r="AX41" s="1">
        <f>$A$56</f>
        <v>0</v>
      </c>
      <c r="AY41" s="1">
        <f>VLOOKUP($A$29,$A$6:$Q$30,match($O$6,$A$6:$Q$6,0),0)</f>
        <v>0</v>
      </c>
      <c r="AZ41" s="1">
        <f>$B$56</f>
        <v>0</v>
      </c>
      <c r="BA41" s="3">
        <f>($AY$41/$AZ$41)*$B$60</f>
        <v>0</v>
      </c>
    </row>
    <row r="42" spans="1:61">
      <c r="A42" t="s">
        <v>48</v>
      </c>
      <c r="B42" s="2">
        <v>40</v>
      </c>
      <c r="C42" s="2">
        <v>40</v>
      </c>
      <c r="Y42" s="1">
        <f>$A$57</f>
        <v>0</v>
      </c>
      <c r="Z42" s="1">
        <f>VLOOKUP($A$9,$A$6:$Q$30,match($P$6,$A$6:$Q$6,0),0)</f>
        <v>0</v>
      </c>
      <c r="AA42" s="1">
        <f>$B$57</f>
        <v>0</v>
      </c>
      <c r="AB42" s="3">
        <f>($Z$42/$AA$42)*$B$60</f>
        <v>0</v>
      </c>
      <c r="AD42" s="1">
        <f>$A$57</f>
        <v>0</v>
      </c>
      <c r="AE42" s="1">
        <f>VLOOKUP($A$13,$A$6:$Q$30,match($P$6,$A$6:$Q$6,0),0)</f>
        <v>0</v>
      </c>
      <c r="AF42" s="1">
        <f>$B$57</f>
        <v>0</v>
      </c>
      <c r="AG42" s="3">
        <f>($AE$42/$AF$42)*$B$60</f>
        <v>0</v>
      </c>
      <c r="AI42" s="1">
        <f>$A$57</f>
        <v>0</v>
      </c>
      <c r="AJ42" s="1">
        <f>VLOOKUP($A$17,$A$6:$Q$30,match($P$6,$A$6:$Q$6,0),0)</f>
        <v>0</v>
      </c>
      <c r="AK42" s="1">
        <f>$B$57</f>
        <v>0</v>
      </c>
      <c r="AL42" s="3">
        <f>($AJ$42/$AK$42)*$B$60</f>
        <v>0</v>
      </c>
      <c r="AN42" s="1">
        <f>$A$57</f>
        <v>0</v>
      </c>
      <c r="AO42" s="1">
        <f>VLOOKUP($A$21,$A$6:$Q$30,match($P$6,$A$6:$Q$6,0),0)</f>
        <v>0</v>
      </c>
      <c r="AP42" s="1">
        <f>$B$57</f>
        <v>0</v>
      </c>
      <c r="AQ42" s="3">
        <f>($AO$42/$AP$42)*$B$60</f>
        <v>0</v>
      </c>
      <c r="AS42" s="1">
        <f>$A$57</f>
        <v>0</v>
      </c>
      <c r="AT42" s="1">
        <f>VLOOKUP($A$25,$A$6:$Q$30,match($P$6,$A$6:$Q$6,0),0)</f>
        <v>0</v>
      </c>
      <c r="AU42" s="1">
        <f>$B$57</f>
        <v>0</v>
      </c>
      <c r="AV42" s="3">
        <f>($AT$42/$AU$42)*$B$60</f>
        <v>0</v>
      </c>
      <c r="AX42" s="1">
        <f>$A$57</f>
        <v>0</v>
      </c>
      <c r="AY42" s="1">
        <f>VLOOKUP($A$29,$A$6:$Q$30,match($P$6,$A$6:$Q$6,0),0)</f>
        <v>0</v>
      </c>
      <c r="AZ42" s="1">
        <f>$B$57</f>
        <v>0</v>
      </c>
      <c r="BA42" s="3">
        <f>($AY$42/$AZ$42)*$B$60</f>
        <v>0</v>
      </c>
    </row>
    <row r="43" spans="1:61">
      <c r="A43" t="s">
        <v>49</v>
      </c>
      <c r="B43" s="2">
        <v>7</v>
      </c>
      <c r="C43" s="2">
        <v>7</v>
      </c>
      <c r="Y43" s="1" t="s">
        <v>71</v>
      </c>
      <c r="Z43" s="1" t="s">
        <v>79</v>
      </c>
      <c r="AA43" s="1" t="s">
        <v>79</v>
      </c>
      <c r="AB43" s="3">
        <f>$AB$35-($AB$37+$AB$38+$AB$39+$AB$40+$AB$41+$AB$42)</f>
        <v>0</v>
      </c>
      <c r="AD43" s="1" t="s">
        <v>71</v>
      </c>
      <c r="AE43" s="1" t="s">
        <v>79</v>
      </c>
      <c r="AF43" s="1" t="s">
        <v>79</v>
      </c>
      <c r="AG43" s="3">
        <f>$AG$35-($AG$37+$AG$38+$AG$39+$AG$40+$AG$41+$AG$42)</f>
        <v>0</v>
      </c>
      <c r="AI43" s="1" t="s">
        <v>71</v>
      </c>
      <c r="AJ43" s="1" t="s">
        <v>79</v>
      </c>
      <c r="AK43" s="1" t="s">
        <v>79</v>
      </c>
      <c r="AL43" s="3">
        <f>$AL$35-($AL$37+$AL$38+$AL$39+$AL$40+$AL$41+$AL$42)</f>
        <v>0</v>
      </c>
      <c r="AN43" s="1" t="s">
        <v>71</v>
      </c>
      <c r="AO43" s="1" t="s">
        <v>79</v>
      </c>
      <c r="AP43" s="1" t="s">
        <v>79</v>
      </c>
      <c r="AQ43" s="3">
        <f>$AQ$35-($AQ$37+$AQ$38+$AQ$39+$AQ$40+$AQ$41+$AQ$42)</f>
        <v>0</v>
      </c>
      <c r="AS43" s="1" t="s">
        <v>71</v>
      </c>
      <c r="AT43" s="1" t="s">
        <v>79</v>
      </c>
      <c r="AU43" s="1" t="s">
        <v>79</v>
      </c>
      <c r="AV43" s="3">
        <f>$AV$35-($AV$37+$AV$38+$AV$39+$AV$40+$AV$41+$AV$42)</f>
        <v>0</v>
      </c>
      <c r="AX43" s="1" t="s">
        <v>71</v>
      </c>
      <c r="AY43" s="1" t="s">
        <v>79</v>
      </c>
      <c r="AZ43" s="1" t="s">
        <v>79</v>
      </c>
      <c r="BA43" s="3">
        <f>$BA$35-($BA$37+$BA$38+$BA$39+$BA$40+$BA$41+$BA$42)</f>
        <v>0</v>
      </c>
      <c r="BD43" s="3" t="s">
        <v>21</v>
      </c>
      <c r="BE43" s="3" t="s">
        <v>25</v>
      </c>
      <c r="BF43" s="3" t="s">
        <v>29</v>
      </c>
      <c r="BG43" s="3" t="s">
        <v>33</v>
      </c>
      <c r="BH43" s="3" t="s">
        <v>37</v>
      </c>
      <c r="BI43" s="3" t="s">
        <v>41</v>
      </c>
    </row>
    <row r="44" spans="1:61">
      <c r="A44" t="s">
        <v>50</v>
      </c>
      <c r="B44" s="2">
        <v>40</v>
      </c>
      <c r="C44" s="2">
        <v>0</v>
      </c>
      <c r="Y44" s="1" t="s">
        <v>72</v>
      </c>
      <c r="Z44" s="1" t="s">
        <v>72</v>
      </c>
      <c r="AA44" s="1" t="s">
        <v>81</v>
      </c>
      <c r="AB44" s="1">
        <f>$AB$37+$AB$38+$AB$39+$AB$40+$AB$41+$AB$42+ABS($AB$43)</f>
        <v>0</v>
      </c>
      <c r="AD44" s="1" t="s">
        <v>72</v>
      </c>
      <c r="AE44" s="1" t="s">
        <v>72</v>
      </c>
      <c r="AF44" s="1" t="s">
        <v>81</v>
      </c>
      <c r="AG44" s="1">
        <f>$AG$37+$AG$38+$AG$39+$AG$40+$AG$41+$AG$42+ABS($AG$43)</f>
        <v>0</v>
      </c>
      <c r="AI44" s="1" t="s">
        <v>72</v>
      </c>
      <c r="AJ44" s="1" t="s">
        <v>72</v>
      </c>
      <c r="AK44" s="1" t="s">
        <v>81</v>
      </c>
      <c r="AL44" s="1">
        <f>$AL$37+$AL$38+$AL$39+$AL$40+$AL$41+$AL$42+ABS($AL$43)</f>
        <v>0</v>
      </c>
      <c r="AN44" s="1" t="s">
        <v>72</v>
      </c>
      <c r="AO44" s="1" t="s">
        <v>72</v>
      </c>
      <c r="AP44" s="1" t="s">
        <v>81</v>
      </c>
      <c r="AQ44" s="1">
        <f>$AQ$37+$AQ$38+$AQ$39+$AQ$40+$AQ$41+$AQ$42+ABS($AQ$43)</f>
        <v>0</v>
      </c>
      <c r="AS44" s="1" t="s">
        <v>72</v>
      </c>
      <c r="AT44" s="1" t="s">
        <v>72</v>
      </c>
      <c r="AU44" s="1" t="s">
        <v>81</v>
      </c>
      <c r="AV44" s="1">
        <f>$AV$37+$AV$38+$AV$39+$AV$40+$AV$41+$AV$42+ABS($AV$43)</f>
        <v>0</v>
      </c>
      <c r="AX44" s="1" t="s">
        <v>72</v>
      </c>
      <c r="AY44" s="1" t="s">
        <v>72</v>
      </c>
      <c r="AZ44" s="1" t="s">
        <v>81</v>
      </c>
      <c r="BA44" s="1">
        <f>$BA$37+$BA$38+$BA$39+$BA$40+$BA$41+$BA$42+ABS($BA$43)</f>
        <v>0</v>
      </c>
      <c r="BC44" s="3" t="s">
        <v>93</v>
      </c>
      <c r="BD44" s="1">
        <f>VLOOKUP($A$10,$A$6:$Q$30,match($D$6,$A$6:$Q$6,0),0)</f>
        <v>0</v>
      </c>
      <c r="BE44" s="1">
        <f>VLOOKUP($A$14,$A$6:$Q$30,match($D$6,$A$6:$Q$6,0),0)</f>
        <v>0</v>
      </c>
      <c r="BF44" s="1">
        <f>VLOOKUP($A$18,$A$6:$Q$30,match($D$6,$A$6:$Q$6,0),0)</f>
        <v>0</v>
      </c>
      <c r="BG44" s="1">
        <f>VLOOKUP($A$22,$A$6:$Q$30,match($D$6,$A$6:$Q$6,0),0)</f>
        <v>0</v>
      </c>
      <c r="BH44" s="1">
        <f>VLOOKUP($A$26,$A$6:$Q$30,match($D$6,$A$6:$Q$6,0),0)</f>
        <v>0</v>
      </c>
      <c r="BI44" s="1">
        <f>VLOOKUP($A$30,$A$6:$Q$30,match($D$6,$A$6:$Q$6,0),0)</f>
        <v>0</v>
      </c>
    </row>
    <row r="45" spans="1:61">
      <c r="Y45" s="1" t="s">
        <v>85</v>
      </c>
      <c r="Z45" s="3">
        <f>$B$61</f>
        <v>0</v>
      </c>
      <c r="AD45" s="1" t="s">
        <v>85</v>
      </c>
      <c r="AE45" s="3">
        <f>$B$61</f>
        <v>0</v>
      </c>
      <c r="AI45" s="1" t="s">
        <v>85</v>
      </c>
      <c r="AJ45" s="3">
        <f>$B$61</f>
        <v>0</v>
      </c>
      <c r="AN45" s="1" t="s">
        <v>85</v>
      </c>
      <c r="AO45" s="3">
        <f>$B$61</f>
        <v>0</v>
      </c>
      <c r="AS45" s="1" t="s">
        <v>85</v>
      </c>
      <c r="AT45" s="3">
        <f>$B$61</f>
        <v>0</v>
      </c>
      <c r="AX45" s="1" t="s">
        <v>85</v>
      </c>
      <c r="AY45" s="3">
        <f>$B$61</f>
        <v>0</v>
      </c>
    </row>
    <row r="46" spans="1:61">
      <c r="A46" t="s">
        <v>51</v>
      </c>
      <c r="Y46" s="1" t="s">
        <v>86</v>
      </c>
      <c r="Z46" s="3">
        <f>$B$62</f>
        <v>0</v>
      </c>
      <c r="AD46" s="1" t="s">
        <v>86</v>
      </c>
      <c r="AE46" s="3">
        <f>$B$62</f>
        <v>0</v>
      </c>
      <c r="AI46" s="1" t="s">
        <v>86</v>
      </c>
      <c r="AJ46" s="3">
        <f>$B$62</f>
        <v>0</v>
      </c>
      <c r="AN46" s="1" t="s">
        <v>86</v>
      </c>
      <c r="AO46" s="3">
        <f>$B$62</f>
        <v>0</v>
      </c>
      <c r="AS46" s="1" t="s">
        <v>86</v>
      </c>
      <c r="AT46" s="3">
        <f>$B$62</f>
        <v>0</v>
      </c>
      <c r="AX46" s="1" t="s">
        <v>86</v>
      </c>
      <c r="AY46" s="3">
        <f>$B$62</f>
        <v>0</v>
      </c>
    </row>
    <row r="47" spans="1:61">
      <c r="A47" t="s">
        <v>52</v>
      </c>
      <c r="B47">
        <f>$B$61*1.1*$B$30</f>
        <v>0</v>
      </c>
      <c r="Y47" s="1" t="s">
        <v>87</v>
      </c>
      <c r="Z47" s="1">
        <f>B48</f>
        <v>0</v>
      </c>
      <c r="AA47" s="1" t="s">
        <v>82</v>
      </c>
      <c r="AB47" s="1">
        <f>D48</f>
        <v>0</v>
      </c>
      <c r="AD47" s="1" t="s">
        <v>87</v>
      </c>
      <c r="AE47" s="1">
        <f>B48</f>
        <v>0</v>
      </c>
      <c r="AF47" s="1" t="s">
        <v>82</v>
      </c>
      <c r="AG47" s="1">
        <f>D48</f>
        <v>0</v>
      </c>
      <c r="AI47" s="1" t="s">
        <v>87</v>
      </c>
      <c r="AJ47" s="1">
        <f>B48</f>
        <v>0</v>
      </c>
      <c r="AK47" s="1" t="s">
        <v>82</v>
      </c>
      <c r="AL47" s="1">
        <f>D48</f>
        <v>0</v>
      </c>
      <c r="AN47" s="1" t="s">
        <v>87</v>
      </c>
      <c r="AO47" s="1">
        <f>B48</f>
        <v>0</v>
      </c>
      <c r="AP47" s="1" t="s">
        <v>82</v>
      </c>
      <c r="AQ47" s="1">
        <f>D48</f>
        <v>0</v>
      </c>
      <c r="AS47" s="1" t="s">
        <v>87</v>
      </c>
      <c r="AT47" s="1">
        <f>B48</f>
        <v>0</v>
      </c>
      <c r="AU47" s="1" t="s">
        <v>82</v>
      </c>
      <c r="AV47" s="1">
        <f>D48</f>
        <v>0</v>
      </c>
      <c r="AX47" s="1" t="s">
        <v>87</v>
      </c>
      <c r="AY47" s="1">
        <f>B48</f>
        <v>0</v>
      </c>
      <c r="AZ47" s="1" t="s">
        <v>82</v>
      </c>
      <c r="BA47" s="1">
        <f>D48</f>
        <v>0</v>
      </c>
    </row>
    <row r="48" spans="1:61">
      <c r="A48" t="s">
        <v>53</v>
      </c>
      <c r="B48" s="1" t="s">
        <v>54</v>
      </c>
      <c r="C48" s="1" t="s">
        <v>55</v>
      </c>
      <c r="D48" s="1">
        <v>350</v>
      </c>
      <c r="Y48" s="1" t="s">
        <v>76</v>
      </c>
      <c r="Z48" s="1"/>
      <c r="AD48" s="1" t="s">
        <v>76</v>
      </c>
      <c r="AE48" s="1"/>
      <c r="AI48" s="1" t="s">
        <v>76</v>
      </c>
      <c r="AJ48" s="1"/>
      <c r="AN48" s="1" t="s">
        <v>76</v>
      </c>
      <c r="AO48" s="1"/>
      <c r="AS48" s="1" t="s">
        <v>76</v>
      </c>
      <c r="AT48" s="1"/>
      <c r="AX48" s="1" t="s">
        <v>76</v>
      </c>
      <c r="AY48" s="1"/>
    </row>
    <row r="51" spans="1:53">
      <c r="A51" t="s">
        <v>56</v>
      </c>
      <c r="B51" t="s">
        <v>57</v>
      </c>
      <c r="C51" t="s">
        <v>58</v>
      </c>
      <c r="D51" t="s">
        <v>59</v>
      </c>
      <c r="Y51" s="1" t="s">
        <v>21</v>
      </c>
      <c r="Z51" s="1" t="s">
        <v>77</v>
      </c>
      <c r="AA51" s="1">
        <f>VLOOKUP($A$10,$A$6:$Q$30,match($D$6,$A$6:$Q$6,0),0)</f>
        <v>0</v>
      </c>
      <c r="AB51" s="1">
        <f>$B$60</f>
        <v>0</v>
      </c>
      <c r="AD51" s="1" t="s">
        <v>25</v>
      </c>
      <c r="AE51" s="1" t="s">
        <v>77</v>
      </c>
      <c r="AF51" s="1">
        <f>VLOOKUP($A$14,$A$6:$Q$30,match($D$6,$A$6:$Q$6,0),0)</f>
        <v>0</v>
      </c>
      <c r="AG51" s="1">
        <f>$B$60</f>
        <v>0</v>
      </c>
      <c r="AI51" s="1" t="s">
        <v>29</v>
      </c>
      <c r="AJ51" s="1" t="s">
        <v>77</v>
      </c>
      <c r="AK51" s="1">
        <f>VLOOKUP($A$18,$A$6:$Q$30,match($D$6,$A$6:$Q$6,0),0)</f>
        <v>0</v>
      </c>
      <c r="AL51" s="1">
        <f>$B$60</f>
        <v>0</v>
      </c>
      <c r="AN51" s="1" t="s">
        <v>33</v>
      </c>
      <c r="AO51" s="1" t="s">
        <v>77</v>
      </c>
      <c r="AP51" s="1">
        <f>VLOOKUP($A$22,$A$6:$Q$30,match($D$6,$A$6:$Q$6,0),0)</f>
        <v>0</v>
      </c>
      <c r="AQ51" s="1">
        <f>$B$60</f>
        <v>0</v>
      </c>
      <c r="AS51" s="1" t="s">
        <v>37</v>
      </c>
      <c r="AT51" s="1" t="s">
        <v>77</v>
      </c>
      <c r="AU51" s="1">
        <f>VLOOKUP($A$26,$A$6:$Q$30,match($D$6,$A$6:$Q$6,0),0)</f>
        <v>0</v>
      </c>
      <c r="AV51" s="1">
        <f>$B$60</f>
        <v>0</v>
      </c>
      <c r="AX51" s="1" t="s">
        <v>41</v>
      </c>
      <c r="AY51" s="1" t="s">
        <v>77</v>
      </c>
      <c r="AZ51" s="1">
        <f>VLOOKUP($A$30,$A$6:$Q$30,match($D$6,$A$6:$Q$6,0),0)</f>
        <v>0</v>
      </c>
      <c r="BA51" s="1">
        <f>$B$60</f>
        <v>0</v>
      </c>
    </row>
    <row r="52" spans="1:53">
      <c r="A52" t="s">
        <v>60</v>
      </c>
      <c r="B52" s="2">
        <v>1000</v>
      </c>
      <c r="C52" s="2">
        <v>80</v>
      </c>
      <c r="D52" s="2">
        <f>SUM(AB5,AG5,AL5,AQ5,AV5,BA5,AB21,AG21,AL21,AQ21,AV21,BA21,AB37,AG37,AL37,AQ37,AV37,BA37,AB54,AG53,AL53,AQ53,AV53,BA53)</f>
        <v>0</v>
      </c>
      <c r="Y52" s="1" t="s">
        <v>83</v>
      </c>
      <c r="Z52" s="1" t="s">
        <v>88</v>
      </c>
      <c r="AA52" s="1" t="s">
        <v>89</v>
      </c>
      <c r="AB52" s="1" t="s">
        <v>82</v>
      </c>
      <c r="AD52" s="1" t="s">
        <v>83</v>
      </c>
      <c r="AE52" s="1" t="s">
        <v>88</v>
      </c>
      <c r="AF52" s="1" t="s">
        <v>89</v>
      </c>
      <c r="AG52" s="1" t="s">
        <v>82</v>
      </c>
      <c r="AI52" s="1" t="s">
        <v>83</v>
      </c>
      <c r="AJ52" s="1" t="s">
        <v>88</v>
      </c>
      <c r="AK52" s="1" t="s">
        <v>89</v>
      </c>
      <c r="AL52" s="1" t="s">
        <v>82</v>
      </c>
      <c r="AN52" s="1" t="s">
        <v>83</v>
      </c>
      <c r="AO52" s="1" t="s">
        <v>88</v>
      </c>
      <c r="AP52" s="1" t="s">
        <v>89</v>
      </c>
      <c r="AQ52" s="1" t="s">
        <v>82</v>
      </c>
      <c r="AS52" s="1" t="s">
        <v>83</v>
      </c>
      <c r="AT52" s="1" t="s">
        <v>88</v>
      </c>
      <c r="AU52" s="1" t="s">
        <v>89</v>
      </c>
      <c r="AV52" s="1" t="s">
        <v>82</v>
      </c>
      <c r="AX52" s="1" t="s">
        <v>83</v>
      </c>
      <c r="AY52" s="1" t="s">
        <v>88</v>
      </c>
      <c r="AZ52" s="1" t="s">
        <v>89</v>
      </c>
      <c r="BA52" s="1" t="s">
        <v>82</v>
      </c>
    </row>
    <row r="53" spans="1:53">
      <c r="A53" t="s">
        <v>61</v>
      </c>
      <c r="B53" s="2">
        <v>1000</v>
      </c>
      <c r="C53" s="2">
        <v>90</v>
      </c>
      <c r="D53" s="2">
        <f>SUM(AB6,AG6,AL6,AQ6,AV6,BA6,AB22,AG22,AL22,AQ22,AV22,BA22,AB38,AG38,AL38,AQ38,AV38,BA38,AB54,AG54,AL54,AQ54,AV54,BA54)</f>
        <v>0</v>
      </c>
      <c r="Y53" s="1">
        <f>$A$52</f>
        <v>0</v>
      </c>
      <c r="Z53" s="1">
        <f>VLOOKUP($A$10,$A$6:$Q$30,match($K$6,$A$6:$Q$6,0),0)</f>
        <v>0</v>
      </c>
      <c r="AA53" s="1">
        <f>$B$52</f>
        <v>0</v>
      </c>
      <c r="AB53" s="3">
        <f>($Z$53/$AA$53)*$B$60</f>
        <v>0</v>
      </c>
      <c r="AD53" s="1">
        <f>$A$52</f>
        <v>0</v>
      </c>
      <c r="AE53" s="1">
        <f>VLOOKUP($A$14,$A$6:$Q$30,match($K$6,$A$6:$Q$6,0),0)</f>
        <v>0</v>
      </c>
      <c r="AF53" s="1">
        <f>$B$52</f>
        <v>0</v>
      </c>
      <c r="AG53" s="3">
        <f>($AE$53/$AF$53)*$B$60</f>
        <v>0</v>
      </c>
      <c r="AI53" s="1">
        <f>$A$52</f>
        <v>0</v>
      </c>
      <c r="AJ53" s="1">
        <f>VLOOKUP($A$18,$A$6:$Q$30,match($K$6,$A$6:$Q$6,0),0)</f>
        <v>0</v>
      </c>
      <c r="AK53" s="1">
        <f>$B$52</f>
        <v>0</v>
      </c>
      <c r="AL53" s="3">
        <f>($AJ$53/$AK$53)*$B$60</f>
        <v>0</v>
      </c>
      <c r="AN53" s="1">
        <f>$A$52</f>
        <v>0</v>
      </c>
      <c r="AO53" s="1">
        <f>VLOOKUP($A$22,$A$6:$Q$30,match($K$6,$A$6:$Q$6,0),0)</f>
        <v>0</v>
      </c>
      <c r="AP53" s="1">
        <f>$B$52</f>
        <v>0</v>
      </c>
      <c r="AQ53" s="3">
        <f>($AO$53/$AP$53)*$B$60</f>
        <v>0</v>
      </c>
      <c r="AS53" s="1">
        <f>$A$52</f>
        <v>0</v>
      </c>
      <c r="AT53" s="1">
        <f>VLOOKUP($A$26,$A$6:$Q$30,match($K$6,$A$6:$Q$6,0),0)</f>
        <v>0</v>
      </c>
      <c r="AU53" s="1">
        <f>$B$52</f>
        <v>0</v>
      </c>
      <c r="AV53" s="3">
        <f>($AT$53/$AU$53)*$B$60</f>
        <v>0</v>
      </c>
      <c r="AX53" s="1">
        <f>$A$52</f>
        <v>0</v>
      </c>
      <c r="AY53" s="1">
        <f>VLOOKUP($A$30,$A$6:$Q$30,match($K$6,$A$6:$Q$6,0),0)</f>
        <v>0</v>
      </c>
      <c r="AZ53" s="1">
        <f>$B$52</f>
        <v>0</v>
      </c>
      <c r="BA53" s="3">
        <f>($AY$53/$AZ$53)*$B$60</f>
        <v>0</v>
      </c>
    </row>
    <row r="54" spans="1:53">
      <c r="A54" t="s">
        <v>62</v>
      </c>
      <c r="B54" s="2">
        <v>1000</v>
      </c>
      <c r="C54" s="2">
        <v>7</v>
      </c>
      <c r="D54" s="2">
        <f>SUM(AB7,AG7,AL7,AQ7,AV7,BA7,AB23,AG23,AL23,AQ23,AV23,BA23,AB39,AG39,AL39,AQ39,AV39,BA39,AB55,AG55,AL55,AQ55,AV55,BA55)</f>
        <v>0</v>
      </c>
      <c r="Y54" s="1">
        <f>$A$53</f>
        <v>0</v>
      </c>
      <c r="Z54" s="1">
        <f>VLOOKUP($A$10,$A$6:$Q$30,match($L$6,$A$6:$Q$6,0),0)</f>
        <v>0</v>
      </c>
      <c r="AA54" s="1">
        <f>$B$53</f>
        <v>0</v>
      </c>
      <c r="AB54" s="3">
        <f>($Z$54/$AA$54)*$B$60</f>
        <v>0</v>
      </c>
      <c r="AD54" s="1">
        <f>$A$53</f>
        <v>0</v>
      </c>
      <c r="AE54" s="1">
        <f>VLOOKUP($A$14,$A$6:$Q$30,match($L$6,$A$6:$Q$6,0),0)</f>
        <v>0</v>
      </c>
      <c r="AF54" s="1">
        <f>$B$53</f>
        <v>0</v>
      </c>
      <c r="AG54" s="3">
        <f>($AE$54/$AF$54)*$B$60</f>
        <v>0</v>
      </c>
      <c r="AI54" s="1">
        <f>$A$53</f>
        <v>0</v>
      </c>
      <c r="AJ54" s="1">
        <f>VLOOKUP($A$18,$A$6:$Q$30,match($L$6,$A$6:$Q$6,0),0)</f>
        <v>0</v>
      </c>
      <c r="AK54" s="1">
        <f>$B$53</f>
        <v>0</v>
      </c>
      <c r="AL54" s="3">
        <f>($AJ$54/$AK$54)*$B$60</f>
        <v>0</v>
      </c>
      <c r="AN54" s="1">
        <f>$A$53</f>
        <v>0</v>
      </c>
      <c r="AO54" s="1">
        <f>VLOOKUP($A$22,$A$6:$Q$30,match($L$6,$A$6:$Q$6,0),0)</f>
        <v>0</v>
      </c>
      <c r="AP54" s="1">
        <f>$B$53</f>
        <v>0</v>
      </c>
      <c r="AQ54" s="3">
        <f>($AO$54/$AP$54)*$B$60</f>
        <v>0</v>
      </c>
      <c r="AS54" s="1">
        <f>$A$53</f>
        <v>0</v>
      </c>
      <c r="AT54" s="1">
        <f>VLOOKUP($A$26,$A$6:$Q$30,match($L$6,$A$6:$Q$6,0),0)</f>
        <v>0</v>
      </c>
      <c r="AU54" s="1">
        <f>$B$53</f>
        <v>0</v>
      </c>
      <c r="AV54" s="3">
        <f>($AT$54/$AU$54)*$B$60</f>
        <v>0</v>
      </c>
      <c r="AX54" s="1">
        <f>$A$53</f>
        <v>0</v>
      </c>
      <c r="AY54" s="1">
        <f>VLOOKUP($A$30,$A$6:$Q$30,match($L$6,$A$6:$Q$6,0),0)</f>
        <v>0</v>
      </c>
      <c r="AZ54" s="1">
        <f>$B$53</f>
        <v>0</v>
      </c>
      <c r="BA54" s="3">
        <f>($AY$54/$AZ$54)*$B$60</f>
        <v>0</v>
      </c>
    </row>
    <row r="55" spans="1:53">
      <c r="A55" t="s">
        <v>63</v>
      </c>
      <c r="B55" s="2">
        <v>1000</v>
      </c>
      <c r="C55" s="2">
        <v>7</v>
      </c>
      <c r="D55" s="2">
        <f>SUM(AB8,AG8,AL8,AQ8,AV8,BA8,AB24,AG24,AL24,AQ24,AV24,BA24,AB40,AG40,AL40,AQ40,AV40,BA40,AB56,AG56,AL56,AQ56,AV56,BA56)</f>
        <v>0</v>
      </c>
      <c r="Y55" s="1">
        <f>$A$54</f>
        <v>0</v>
      </c>
      <c r="Z55" s="1">
        <f>VLOOKUP($A$10,$A$6:$Q$30,match($M$6,$A$6:$Q$6,0),0)</f>
        <v>0</v>
      </c>
      <c r="AA55" s="1">
        <f>$B$54</f>
        <v>0</v>
      </c>
      <c r="AB55" s="3">
        <f>($Z$55/$AA$55)*$B$60</f>
        <v>0</v>
      </c>
      <c r="AD55" s="1">
        <f>$A$54</f>
        <v>0</v>
      </c>
      <c r="AE55" s="1">
        <f>VLOOKUP($A$14,$A$6:$Q$30,match($M$6,$A$6:$Q$6,0),0)</f>
        <v>0</v>
      </c>
      <c r="AF55" s="1">
        <f>$B$54</f>
        <v>0</v>
      </c>
      <c r="AG55" s="3">
        <f>($AE$55/$AF$55)*$B$60</f>
        <v>0</v>
      </c>
      <c r="AI55" s="1">
        <f>$A$54</f>
        <v>0</v>
      </c>
      <c r="AJ55" s="1">
        <f>VLOOKUP($A$18,$A$6:$Q$30,match($M$6,$A$6:$Q$6,0),0)</f>
        <v>0</v>
      </c>
      <c r="AK55" s="1">
        <f>$B$54</f>
        <v>0</v>
      </c>
      <c r="AL55" s="3">
        <f>($AJ$55/$AK$55)*$B$60</f>
        <v>0</v>
      </c>
      <c r="AN55" s="1">
        <f>$A$54</f>
        <v>0</v>
      </c>
      <c r="AO55" s="1">
        <f>VLOOKUP($A$22,$A$6:$Q$30,match($M$6,$A$6:$Q$6,0),0)</f>
        <v>0</v>
      </c>
      <c r="AP55" s="1">
        <f>$B$54</f>
        <v>0</v>
      </c>
      <c r="AQ55" s="3">
        <f>($AO$55/$AP$55)*$B$60</f>
        <v>0</v>
      </c>
      <c r="AS55" s="1">
        <f>$A$54</f>
        <v>0</v>
      </c>
      <c r="AT55" s="1">
        <f>VLOOKUP($A$26,$A$6:$Q$30,match($M$6,$A$6:$Q$6,0),0)</f>
        <v>0</v>
      </c>
      <c r="AU55" s="1">
        <f>$B$54</f>
        <v>0</v>
      </c>
      <c r="AV55" s="3">
        <f>($AT$55/$AU$55)*$B$60</f>
        <v>0</v>
      </c>
      <c r="AX55" s="1">
        <f>$A$54</f>
        <v>0</v>
      </c>
      <c r="AY55" s="1">
        <f>VLOOKUP($A$30,$A$6:$Q$30,match($M$6,$A$6:$Q$6,0),0)</f>
        <v>0</v>
      </c>
      <c r="AZ55" s="1">
        <f>$B$54</f>
        <v>0</v>
      </c>
      <c r="BA55" s="3">
        <f>($AY$55/$AZ$55)*$B$60</f>
        <v>0</v>
      </c>
    </row>
    <row r="56" spans="1:53">
      <c r="A56" t="s">
        <v>64</v>
      </c>
      <c r="B56" s="2">
        <v>50</v>
      </c>
      <c r="C56" s="2">
        <v>7</v>
      </c>
      <c r="D56" s="2">
        <f>SUM(AB9,AG9,AL9,AQ9,AV9,BA9,AB25,AG25,AL25,AQ25,AV25,BA25,AB41,AG41,AL41,AQ41,AV41,BA41,AB57,AG57,AL57,AQ57,AV57,BA57)</f>
        <v>0</v>
      </c>
      <c r="Y56" s="1">
        <f>$A$55</f>
        <v>0</v>
      </c>
      <c r="Z56" s="1">
        <f>VLOOKUP($A$10,$A$6:$Q$30,match($N$6,$A$6:$Q$6,0),0)</f>
        <v>0</v>
      </c>
      <c r="AA56" s="1">
        <f>$B$55</f>
        <v>0</v>
      </c>
      <c r="AB56" s="3">
        <f>($Z$56/$AA$56)*$B$60</f>
        <v>0</v>
      </c>
      <c r="AD56" s="1">
        <f>$A$55</f>
        <v>0</v>
      </c>
      <c r="AE56" s="1">
        <f>VLOOKUP($A$14,$A$6:$Q$30,match($N$6,$A$6:$Q$6,0),0)</f>
        <v>0</v>
      </c>
      <c r="AF56" s="1">
        <f>$B$55</f>
        <v>0</v>
      </c>
      <c r="AG56" s="3">
        <f>($AE$56/$AF$56)*$B$60</f>
        <v>0</v>
      </c>
      <c r="AI56" s="1">
        <f>$A$55</f>
        <v>0</v>
      </c>
      <c r="AJ56" s="1">
        <f>VLOOKUP($A$18,$A$6:$Q$30,match($N$6,$A$6:$Q$6,0),0)</f>
        <v>0</v>
      </c>
      <c r="AK56" s="1">
        <f>$B$55</f>
        <v>0</v>
      </c>
      <c r="AL56" s="3">
        <f>($AJ$56/$AK$56)*$B$60</f>
        <v>0</v>
      </c>
      <c r="AN56" s="1">
        <f>$A$55</f>
        <v>0</v>
      </c>
      <c r="AO56" s="1">
        <f>VLOOKUP($A$22,$A$6:$Q$30,match($N$6,$A$6:$Q$6,0),0)</f>
        <v>0</v>
      </c>
      <c r="AP56" s="1">
        <f>$B$55</f>
        <v>0</v>
      </c>
      <c r="AQ56" s="3">
        <f>($AO$56/$AP$56)*$B$60</f>
        <v>0</v>
      </c>
      <c r="AS56" s="1">
        <f>$A$55</f>
        <v>0</v>
      </c>
      <c r="AT56" s="1">
        <f>VLOOKUP($A$26,$A$6:$Q$30,match($N$6,$A$6:$Q$6,0),0)</f>
        <v>0</v>
      </c>
      <c r="AU56" s="1">
        <f>$B$55</f>
        <v>0</v>
      </c>
      <c r="AV56" s="3">
        <f>($AT$56/$AU$56)*$B$60</f>
        <v>0</v>
      </c>
      <c r="AX56" s="1">
        <f>$A$55</f>
        <v>0</v>
      </c>
      <c r="AY56" s="1">
        <f>VLOOKUP($A$30,$A$6:$Q$30,match($N$6,$A$6:$Q$6,0),0)</f>
        <v>0</v>
      </c>
      <c r="AZ56" s="1">
        <f>$B$55</f>
        <v>0</v>
      </c>
      <c r="BA56" s="3">
        <f>($AY$56/$AZ$56)*$B$60</f>
        <v>0</v>
      </c>
    </row>
    <row r="57" spans="1:53">
      <c r="A57" t="s">
        <v>65</v>
      </c>
      <c r="B57" s="2">
        <v>500</v>
      </c>
      <c r="C57" s="2">
        <v>40</v>
      </c>
      <c r="D57" s="2">
        <f>SUM(AB10,AG10,AL10,AQ10,AV10,BA10,AB26,AG26,AL26,AQ26,AV26,BA26,AB42,AG42,AL42,AQ42,AV42,BA42,AB58,AG58,AL58,AQ58,AV58,BA58)</f>
        <v>0</v>
      </c>
      <c r="Y57" s="1">
        <f>$A$56</f>
        <v>0</v>
      </c>
      <c r="Z57" s="1">
        <f>VLOOKUP($A$10,$A$6:$Q$30,match($O$6,$A$6:$Q$6,0),0)</f>
        <v>0</v>
      </c>
      <c r="AA57" s="1">
        <f>$B$56</f>
        <v>0</v>
      </c>
      <c r="AB57" s="3">
        <f>($Z$57/$AA$57)*$B$60</f>
        <v>0</v>
      </c>
      <c r="AD57" s="1">
        <f>$A$56</f>
        <v>0</v>
      </c>
      <c r="AE57" s="1">
        <f>VLOOKUP($A$14,$A$6:$Q$30,match($O$6,$A$6:$Q$6,0),0)</f>
        <v>0</v>
      </c>
      <c r="AF57" s="1">
        <f>$B$56</f>
        <v>0</v>
      </c>
      <c r="AG57" s="3">
        <f>($AE$57/$AF$57)*$B$60</f>
        <v>0</v>
      </c>
      <c r="AI57" s="1">
        <f>$A$56</f>
        <v>0</v>
      </c>
      <c r="AJ57" s="1">
        <f>VLOOKUP($A$18,$A$6:$Q$30,match($O$6,$A$6:$Q$6,0),0)</f>
        <v>0</v>
      </c>
      <c r="AK57" s="1">
        <f>$B$56</f>
        <v>0</v>
      </c>
      <c r="AL57" s="3">
        <f>($AJ$57/$AK$57)*$B$60</f>
        <v>0</v>
      </c>
      <c r="AN57" s="1">
        <f>$A$56</f>
        <v>0</v>
      </c>
      <c r="AO57" s="1">
        <f>VLOOKUP($A$22,$A$6:$Q$30,match($O$6,$A$6:$Q$6,0),0)</f>
        <v>0</v>
      </c>
      <c r="AP57" s="1">
        <f>$B$56</f>
        <v>0</v>
      </c>
      <c r="AQ57" s="3">
        <f>($AO$57/$AP$57)*$B$60</f>
        <v>0</v>
      </c>
      <c r="AS57" s="1">
        <f>$A$56</f>
        <v>0</v>
      </c>
      <c r="AT57" s="1">
        <f>VLOOKUP($A$26,$A$6:$Q$30,match($O$6,$A$6:$Q$6,0),0)</f>
        <v>0</v>
      </c>
      <c r="AU57" s="1">
        <f>$B$56</f>
        <v>0</v>
      </c>
      <c r="AV57" s="3">
        <f>($AT$57/$AU$57)*$B$60</f>
        <v>0</v>
      </c>
      <c r="AX57" s="1">
        <f>$A$56</f>
        <v>0</v>
      </c>
      <c r="AY57" s="1">
        <f>VLOOKUP($A$30,$A$6:$Q$30,match($O$6,$A$6:$Q$6,0),0)</f>
        <v>0</v>
      </c>
      <c r="AZ57" s="1">
        <f>$B$56</f>
        <v>0</v>
      </c>
      <c r="BA57" s="3">
        <f>($AY$57/$AZ$57)*$B$60</f>
        <v>0</v>
      </c>
    </row>
    <row r="58" spans="1:53">
      <c r="Y58" s="1">
        <f>$A$57</f>
        <v>0</v>
      </c>
      <c r="Z58" s="1">
        <f>VLOOKUP($A$10,$A$6:$Q$30,match($P$6,$A$6:$Q$6,0),0)</f>
        <v>0</v>
      </c>
      <c r="AA58" s="1">
        <f>$B$57</f>
        <v>0</v>
      </c>
      <c r="AB58" s="3">
        <f>($Z$58/$AA$58)*$B$60</f>
        <v>0</v>
      </c>
      <c r="AD58" s="1">
        <f>$A$57</f>
        <v>0</v>
      </c>
      <c r="AE58" s="1">
        <f>VLOOKUP($A$14,$A$6:$Q$30,match($P$6,$A$6:$Q$6,0),0)</f>
        <v>0</v>
      </c>
      <c r="AF58" s="1">
        <f>$B$57</f>
        <v>0</v>
      </c>
      <c r="AG58" s="3">
        <f>($AE$58/$AF$58)*$B$60</f>
        <v>0</v>
      </c>
      <c r="AI58" s="1">
        <f>$A$57</f>
        <v>0</v>
      </c>
      <c r="AJ58" s="1">
        <f>VLOOKUP($A$18,$A$6:$Q$30,match($P$6,$A$6:$Q$6,0),0)</f>
        <v>0</v>
      </c>
      <c r="AK58" s="1">
        <f>$B$57</f>
        <v>0</v>
      </c>
      <c r="AL58" s="3">
        <f>($AJ$58/$AK$58)*$B$60</f>
        <v>0</v>
      </c>
      <c r="AN58" s="1">
        <f>$A$57</f>
        <v>0</v>
      </c>
      <c r="AO58" s="1">
        <f>VLOOKUP($A$22,$A$6:$Q$30,match($P$6,$A$6:$Q$6,0),0)</f>
        <v>0</v>
      </c>
      <c r="AP58" s="1">
        <f>$B$57</f>
        <v>0</v>
      </c>
      <c r="AQ58" s="3">
        <f>($AO$58/$AP$58)*$B$60</f>
        <v>0</v>
      </c>
      <c r="AS58" s="1">
        <f>$A$57</f>
        <v>0</v>
      </c>
      <c r="AT58" s="1">
        <f>VLOOKUP($A$26,$A$6:$Q$30,match($P$6,$A$6:$Q$6,0),0)</f>
        <v>0</v>
      </c>
      <c r="AU58" s="1">
        <f>$B$57</f>
        <v>0</v>
      </c>
      <c r="AV58" s="3">
        <f>($AT$58/$AU$58)*$B$60</f>
        <v>0</v>
      </c>
      <c r="AX58" s="1">
        <f>$A$57</f>
        <v>0</v>
      </c>
      <c r="AY58" s="1">
        <f>VLOOKUP($A$30,$A$6:$Q$30,match($P$6,$A$6:$Q$6,0),0)</f>
        <v>0</v>
      </c>
      <c r="AZ58" s="1">
        <f>$B$57</f>
        <v>0</v>
      </c>
      <c r="BA58" s="3">
        <f>($AY$58/$AZ$58)*$B$60</f>
        <v>0</v>
      </c>
    </row>
    <row r="59" spans="1:53">
      <c r="Y59" s="1" t="s">
        <v>71</v>
      </c>
      <c r="Z59" s="1" t="s">
        <v>79</v>
      </c>
      <c r="AA59" s="1" t="s">
        <v>79</v>
      </c>
      <c r="AB59" s="3">
        <f>$AB$51-($AB$53+$AB$54+$AB$55+$AB$56+$AB$57+$AB$58)</f>
        <v>0</v>
      </c>
      <c r="AD59" s="1" t="s">
        <v>71</v>
      </c>
      <c r="AE59" s="1" t="s">
        <v>79</v>
      </c>
      <c r="AF59" s="1" t="s">
        <v>79</v>
      </c>
      <c r="AG59" s="3">
        <f>$AG$51-($AG$53+$AG$54+$AG$55+$AG$56+$AG$57+$AG$58)</f>
        <v>0</v>
      </c>
      <c r="AI59" s="1" t="s">
        <v>71</v>
      </c>
      <c r="AJ59" s="1" t="s">
        <v>79</v>
      </c>
      <c r="AK59" s="1" t="s">
        <v>79</v>
      </c>
      <c r="AL59" s="3">
        <f>$AL$51-($AL$53+$AL$54+$AL$55+$AL$56+$AL$57+$AL$58)</f>
        <v>0</v>
      </c>
      <c r="AN59" s="1" t="s">
        <v>71</v>
      </c>
      <c r="AO59" s="1" t="s">
        <v>79</v>
      </c>
      <c r="AP59" s="1" t="s">
        <v>79</v>
      </c>
      <c r="AQ59" s="3">
        <f>$AQ$51-($AQ$53+$AQ$54+$AQ$55+$AQ$56+$AQ$57+$AQ$58)</f>
        <v>0</v>
      </c>
      <c r="AS59" s="1" t="s">
        <v>71</v>
      </c>
      <c r="AT59" s="1" t="s">
        <v>79</v>
      </c>
      <c r="AU59" s="1" t="s">
        <v>79</v>
      </c>
      <c r="AV59" s="3">
        <f>$AV$51-($AV$53+$AV$54+$AV$55+$AV$56+$AV$57+$AV$58)</f>
        <v>0</v>
      </c>
      <c r="AX59" s="1" t="s">
        <v>71</v>
      </c>
      <c r="AY59" s="1" t="s">
        <v>79</v>
      </c>
      <c r="AZ59" s="1" t="s">
        <v>79</v>
      </c>
      <c r="BA59" s="3">
        <f>$BA$51-($BA$53+$BA$54+$BA$55+$BA$56+$BA$57+$BA$58)</f>
        <v>0</v>
      </c>
    </row>
    <row r="60" spans="1:53">
      <c r="A60" t="s">
        <v>66</v>
      </c>
      <c r="B60" s="2">
        <v>100</v>
      </c>
      <c r="Y60" s="1" t="s">
        <v>72</v>
      </c>
      <c r="Z60" s="1" t="s">
        <v>72</v>
      </c>
      <c r="AA60" s="1" t="s">
        <v>91</v>
      </c>
      <c r="AB60" s="1">
        <f>$AB$53+$AB$54+$AB$55+$AB$56+$AB$57+$AB$58+ABS($AB$59)</f>
        <v>0</v>
      </c>
      <c r="AD60" s="1" t="s">
        <v>72</v>
      </c>
      <c r="AE60" s="1" t="s">
        <v>72</v>
      </c>
      <c r="AF60" s="1" t="s">
        <v>91</v>
      </c>
      <c r="AG60" s="1">
        <f>$AG$53+$AG$54+$AG$55+$AG$56+$AG$57+$AG$58+ABS($AG$59)</f>
        <v>0</v>
      </c>
      <c r="AI60" s="1" t="s">
        <v>72</v>
      </c>
      <c r="AJ60" s="1" t="s">
        <v>72</v>
      </c>
      <c r="AK60" s="1" t="s">
        <v>91</v>
      </c>
      <c r="AL60" s="1">
        <f>$AL$53+$AL$54+$AL$55+$AL$56+$AL$57+$AL$58+ABS($AL$59)</f>
        <v>0</v>
      </c>
      <c r="AN60" s="1" t="s">
        <v>72</v>
      </c>
      <c r="AO60" s="1" t="s">
        <v>72</v>
      </c>
      <c r="AP60" s="1" t="s">
        <v>91</v>
      </c>
      <c r="AQ60" s="1">
        <f>$AQ$53+$AQ$54+$AQ$55+$AQ$56+$AQ$57+$AQ$58+ABS($AQ$59)</f>
        <v>0</v>
      </c>
      <c r="AS60" s="1" t="s">
        <v>72</v>
      </c>
      <c r="AT60" s="1" t="s">
        <v>72</v>
      </c>
      <c r="AU60" s="1" t="s">
        <v>91</v>
      </c>
      <c r="AV60" s="1">
        <f>$AV$53+$AV$54+$AV$55+$AV$56+$AV$57+$AV$58+ABS($AV$59)</f>
        <v>0</v>
      </c>
      <c r="AX60" s="1" t="s">
        <v>72</v>
      </c>
      <c r="AY60" s="1" t="s">
        <v>72</v>
      </c>
      <c r="AZ60" s="1" t="s">
        <v>91</v>
      </c>
      <c r="BA60" s="1">
        <f>$BA$53+$BA$54+$BA$55+$BA$56+$BA$57+$BA$58+ABS($BA$59)</f>
        <v>0</v>
      </c>
    </row>
    <row r="61" spans="1:53">
      <c r="A61" t="s">
        <v>67</v>
      </c>
      <c r="B61" s="2">
        <v>1</v>
      </c>
      <c r="Y61" s="1" t="s">
        <v>90</v>
      </c>
      <c r="Z61" s="3">
        <f>$B$61</f>
        <v>0</v>
      </c>
      <c r="AD61" s="1" t="s">
        <v>90</v>
      </c>
      <c r="AE61" s="3">
        <f>$B$61</f>
        <v>0</v>
      </c>
      <c r="AI61" s="1" t="s">
        <v>90</v>
      </c>
      <c r="AJ61" s="3">
        <f>$B$61</f>
        <v>0</v>
      </c>
      <c r="AN61" s="1" t="s">
        <v>90</v>
      </c>
      <c r="AO61" s="3">
        <f>$B$61</f>
        <v>0</v>
      </c>
      <c r="AS61" s="1" t="s">
        <v>90</v>
      </c>
      <c r="AT61" s="3">
        <f>$B$61</f>
        <v>0</v>
      </c>
      <c r="AX61" s="1" t="s">
        <v>90</v>
      </c>
      <c r="AY61" s="3">
        <f>$B$61</f>
        <v>0</v>
      </c>
    </row>
    <row r="62" spans="1:53">
      <c r="A62" t="s">
        <v>68</v>
      </c>
      <c r="B62" s="2">
        <v>1</v>
      </c>
      <c r="Y62" s="1" t="s">
        <v>86</v>
      </c>
      <c r="Z62" s="3">
        <f>$B$62</f>
        <v>0</v>
      </c>
      <c r="AD62" s="1" t="s">
        <v>86</v>
      </c>
      <c r="AE62" s="3">
        <f>$B$62</f>
        <v>0</v>
      </c>
      <c r="AI62" s="1" t="s">
        <v>86</v>
      </c>
      <c r="AJ62" s="3">
        <f>$B$62</f>
        <v>0</v>
      </c>
      <c r="AN62" s="1" t="s">
        <v>86</v>
      </c>
      <c r="AO62" s="3">
        <f>$B$62</f>
        <v>0</v>
      </c>
      <c r="AS62" s="1" t="s">
        <v>86</v>
      </c>
      <c r="AT62" s="3">
        <f>$B$62</f>
        <v>0</v>
      </c>
      <c r="AX62" s="1" t="s">
        <v>86</v>
      </c>
      <c r="AY62" s="3">
        <f>$B$62</f>
        <v>0</v>
      </c>
    </row>
    <row r="63" spans="1:53">
      <c r="A63" t="s">
        <v>69</v>
      </c>
      <c r="B63" s="2">
        <v>6.7</v>
      </c>
      <c r="Y63" s="1" t="s">
        <v>87</v>
      </c>
      <c r="Z63" s="1">
        <f>B48</f>
        <v>0</v>
      </c>
      <c r="AA63" s="1" t="s">
        <v>82</v>
      </c>
      <c r="AB63" s="1">
        <f>D48</f>
        <v>0</v>
      </c>
      <c r="AD63" s="1" t="s">
        <v>87</v>
      </c>
      <c r="AE63" s="1">
        <f>B48</f>
        <v>0</v>
      </c>
      <c r="AF63" s="1" t="s">
        <v>82</v>
      </c>
      <c r="AG63" s="1">
        <f>D48</f>
        <v>0</v>
      </c>
      <c r="AI63" s="1" t="s">
        <v>87</v>
      </c>
      <c r="AJ63" s="1">
        <f>B48</f>
        <v>0</v>
      </c>
      <c r="AK63" s="1" t="s">
        <v>82</v>
      </c>
      <c r="AL63" s="1">
        <f>D48</f>
        <v>0</v>
      </c>
      <c r="AN63" s="1" t="s">
        <v>87</v>
      </c>
      <c r="AO63" s="1">
        <f>B48</f>
        <v>0</v>
      </c>
      <c r="AP63" s="1" t="s">
        <v>82</v>
      </c>
      <c r="AQ63" s="1">
        <f>D48</f>
        <v>0</v>
      </c>
      <c r="AS63" s="1" t="s">
        <v>87</v>
      </c>
      <c r="AT63" s="1">
        <f>B48</f>
        <v>0</v>
      </c>
      <c r="AU63" s="1" t="s">
        <v>82</v>
      </c>
      <c r="AV63" s="1">
        <f>D48</f>
        <v>0</v>
      </c>
      <c r="AX63" s="1" t="s">
        <v>87</v>
      </c>
      <c r="AY63" s="1">
        <f>B48</f>
        <v>0</v>
      </c>
      <c r="AZ63" s="1" t="s">
        <v>82</v>
      </c>
      <c r="BA63" s="1">
        <f>D48</f>
        <v>0</v>
      </c>
    </row>
    <row r="64" spans="1:53">
      <c r="Y64" s="1" t="s">
        <v>76</v>
      </c>
      <c r="Z64" s="1"/>
      <c r="AD64" s="1" t="s">
        <v>76</v>
      </c>
      <c r="AE64" s="1"/>
      <c r="AI64" s="1" t="s">
        <v>76</v>
      </c>
      <c r="AJ64" s="1"/>
      <c r="AN64" s="1" t="s">
        <v>76</v>
      </c>
      <c r="AO64" s="1"/>
      <c r="AS64" s="1" t="s">
        <v>76</v>
      </c>
      <c r="AT64" s="1"/>
      <c r="AX64" s="1" t="s">
        <v>76</v>
      </c>
      <c r="AY64" s="1"/>
    </row>
    <row r="82" spans="1:2">
      <c r="A82" s="3" t="s">
        <v>94</v>
      </c>
      <c r="B82" s="3" t="s">
        <v>94</v>
      </c>
    </row>
    <row r="83" spans="1:2">
      <c r="A83" s="1" t="s">
        <v>95</v>
      </c>
      <c r="B83" s="1">
        <v>0</v>
      </c>
    </row>
    <row r="84" spans="1:2">
      <c r="A84" s="1" t="s">
        <v>96</v>
      </c>
      <c r="B84" s="1">
        <v>1</v>
      </c>
    </row>
    <row r="85" spans="1:2">
      <c r="A85" s="1" t="s">
        <v>97</v>
      </c>
      <c r="B85" s="1">
        <v>2</v>
      </c>
    </row>
    <row r="86" spans="1:2">
      <c r="A86" s="1" t="s">
        <v>98</v>
      </c>
      <c r="B86" s="1">
        <v>3</v>
      </c>
    </row>
    <row r="87" spans="1:2">
      <c r="A87" s="1" t="s">
        <v>99</v>
      </c>
      <c r="B87" s="1">
        <v>4</v>
      </c>
    </row>
    <row r="88" spans="1:2">
      <c r="A88" s="1" t="s">
        <v>100</v>
      </c>
      <c r="B88" s="1">
        <v>5</v>
      </c>
    </row>
    <row r="89" spans="1:2">
      <c r="A89" s="1" t="s">
        <v>101</v>
      </c>
      <c r="B89" s="1">
        <v>6</v>
      </c>
    </row>
    <row r="90" spans="1:2">
      <c r="A90" s="1" t="s">
        <v>102</v>
      </c>
      <c r="B90" s="1">
        <v>7</v>
      </c>
    </row>
    <row r="91" spans="1:2">
      <c r="A91" s="1" t="s">
        <v>103</v>
      </c>
      <c r="B91" s="1">
        <v>8</v>
      </c>
    </row>
    <row r="92" spans="1:2">
      <c r="A92" s="1" t="s">
        <v>104</v>
      </c>
      <c r="B92" s="1">
        <v>9</v>
      </c>
    </row>
    <row r="93" spans="1:2">
      <c r="A93" s="1" t="s">
        <v>105</v>
      </c>
      <c r="B93" s="1">
        <v>10</v>
      </c>
    </row>
    <row r="94" spans="1:2">
      <c r="A94" s="1" t="s">
        <v>106</v>
      </c>
      <c r="B94" s="1">
        <v>11</v>
      </c>
    </row>
    <row r="95" spans="1:2">
      <c r="A95" s="1" t="s">
        <v>107</v>
      </c>
      <c r="B95" s="1">
        <v>12</v>
      </c>
    </row>
    <row r="96" spans="1:2">
      <c r="A96" s="1" t="s">
        <v>108</v>
      </c>
      <c r="B96" s="1">
        <v>13</v>
      </c>
    </row>
    <row r="97" spans="1:2">
      <c r="A97" s="1" t="s">
        <v>109</v>
      </c>
      <c r="B97" s="1">
        <v>14</v>
      </c>
    </row>
    <row r="98" spans="1:2">
      <c r="A98" s="1" t="s">
        <v>110</v>
      </c>
      <c r="B98" s="1">
        <v>15</v>
      </c>
    </row>
    <row r="99" spans="1:2">
      <c r="A99" s="1" t="s">
        <v>111</v>
      </c>
      <c r="B99" s="1">
        <v>16</v>
      </c>
    </row>
    <row r="100" spans="1:2">
      <c r="A100" s="1" t="s">
        <v>112</v>
      </c>
      <c r="B100" s="1">
        <v>17</v>
      </c>
    </row>
    <row r="101" spans="1:2">
      <c r="A101" s="1" t="s">
        <v>113</v>
      </c>
      <c r="B101" s="1">
        <v>18</v>
      </c>
    </row>
    <row r="102" spans="1:2">
      <c r="A102" s="1" t="s">
        <v>114</v>
      </c>
      <c r="B102" s="1">
        <v>19</v>
      </c>
    </row>
    <row r="103" spans="1:2">
      <c r="A103" s="1" t="s">
        <v>115</v>
      </c>
      <c r="B103" s="1">
        <v>20</v>
      </c>
    </row>
  </sheetData>
  <conditionalFormatting sqref="AB11">
    <cfRule type="cellIs" dxfId="0" priority="1" operator="lessThan">
      <formula>0</formula>
    </cfRule>
    <cfRule type="cellIs" dxfId="0" priority="13" operator="lessThan">
      <formula>0</formula>
    </cfRule>
    <cfRule type="cellIs" dxfId="0" priority="25" operator="lessThan">
      <formula>0</formula>
    </cfRule>
    <cfRule type="cellIs" dxfId="0" priority="37" operator="lessThan">
      <formula>0</formula>
    </cfRule>
    <cfRule type="cellIs" dxfId="0" priority="49" operator="lessThan">
      <formula>0</formula>
    </cfRule>
    <cfRule type="cellIs" dxfId="0" priority="61" operator="lessThan">
      <formula>0</formula>
    </cfRule>
  </conditionalFormatting>
  <conditionalFormatting sqref="AB12">
    <cfRule type="cellIs" dxfId="0" priority="7" operator="greaterThan">
      <formula>$B$60</formula>
    </cfRule>
    <cfRule type="cellIs" dxfId="0" priority="19" operator="greaterThan">
      <formula>$B$60</formula>
    </cfRule>
    <cfRule type="cellIs" dxfId="0" priority="31" operator="greaterThan">
      <formula>$B$60</formula>
    </cfRule>
    <cfRule type="cellIs" dxfId="0" priority="43" operator="greaterThan">
      <formula>$B$60</formula>
    </cfRule>
    <cfRule type="cellIs" dxfId="0" priority="55" operator="greaterThan">
      <formula>$B$60</formula>
    </cfRule>
    <cfRule type="cellIs" dxfId="0" priority="67" operator="greaterThan">
      <formula>$B$60</formula>
    </cfRule>
  </conditionalFormatting>
  <conditionalFormatting sqref="AB27">
    <cfRule type="cellIs" dxfId="0" priority="73" operator="lessThan">
      <formula>0</formula>
    </cfRule>
    <cfRule type="cellIs" dxfId="0" priority="85" operator="lessThan">
      <formula>0</formula>
    </cfRule>
    <cfRule type="cellIs" dxfId="0" priority="97" operator="lessThan">
      <formula>0</formula>
    </cfRule>
    <cfRule type="cellIs" dxfId="0" priority="109" operator="lessThan">
      <formula>0</formula>
    </cfRule>
    <cfRule type="cellIs" dxfId="0" priority="121" operator="lessThan">
      <formula>0</formula>
    </cfRule>
    <cfRule type="cellIs" dxfId="0" priority="133" operator="lessThan">
      <formula>0</formula>
    </cfRule>
  </conditionalFormatting>
  <conditionalFormatting sqref="AB28">
    <cfRule type="cellIs" dxfId="0" priority="79" operator="greaterThan">
      <formula>$B$60</formula>
    </cfRule>
    <cfRule type="cellIs" dxfId="0" priority="91" operator="greaterThan">
      <formula>$B$60</formula>
    </cfRule>
    <cfRule type="cellIs" dxfId="0" priority="103" operator="greaterThan">
      <formula>$B$60</formula>
    </cfRule>
    <cfRule type="cellIs" dxfId="0" priority="115" operator="greaterThan">
      <formula>$B$60</formula>
    </cfRule>
    <cfRule type="cellIs" dxfId="0" priority="127" operator="greaterThan">
      <formula>$B$60</formula>
    </cfRule>
    <cfRule type="cellIs" dxfId="0" priority="139" operator="greaterThan">
      <formula>$B$60</formula>
    </cfRule>
  </conditionalFormatting>
  <conditionalFormatting sqref="AB43">
    <cfRule type="cellIs" dxfId="0" priority="145" operator="lessThan">
      <formula>0</formula>
    </cfRule>
    <cfRule type="cellIs" dxfId="0" priority="157" operator="lessThan">
      <formula>0</formula>
    </cfRule>
    <cfRule type="cellIs" dxfId="0" priority="169" operator="lessThan">
      <formula>0</formula>
    </cfRule>
    <cfRule type="cellIs" dxfId="0" priority="181" operator="lessThan">
      <formula>0</formula>
    </cfRule>
    <cfRule type="cellIs" dxfId="0" priority="193" operator="lessThan">
      <formula>0</formula>
    </cfRule>
    <cfRule type="cellIs" dxfId="0" priority="205" operator="lessThan">
      <formula>0</formula>
    </cfRule>
  </conditionalFormatting>
  <conditionalFormatting sqref="AB44">
    <cfRule type="cellIs" dxfId="0" priority="151" operator="greaterThan">
      <formula>$B$60</formula>
    </cfRule>
    <cfRule type="cellIs" dxfId="0" priority="163" operator="greaterThan">
      <formula>$B$60</formula>
    </cfRule>
    <cfRule type="cellIs" dxfId="0" priority="175" operator="greaterThan">
      <formula>$B$60</formula>
    </cfRule>
    <cfRule type="cellIs" dxfId="0" priority="187" operator="greaterThan">
      <formula>$B$60</formula>
    </cfRule>
    <cfRule type="cellIs" dxfId="0" priority="199" operator="greaterThan">
      <formula>$B$60</formula>
    </cfRule>
    <cfRule type="cellIs" dxfId="0" priority="211" operator="greaterThan">
      <formula>$B$60</formula>
    </cfRule>
  </conditionalFormatting>
  <conditionalFormatting sqref="AB59">
    <cfRule type="cellIs" dxfId="0" priority="217" operator="lessThan">
      <formula>0</formula>
    </cfRule>
    <cfRule type="cellIs" dxfId="0" priority="229" operator="lessThan">
      <formula>0</formula>
    </cfRule>
    <cfRule type="cellIs" dxfId="0" priority="241" operator="lessThan">
      <formula>0</formula>
    </cfRule>
    <cfRule type="cellIs" dxfId="0" priority="253" operator="lessThan">
      <formula>0</formula>
    </cfRule>
    <cfRule type="cellIs" dxfId="0" priority="265" operator="lessThan">
      <formula>0</formula>
    </cfRule>
    <cfRule type="cellIs" dxfId="0" priority="277" operator="lessThan">
      <formula>0</formula>
    </cfRule>
  </conditionalFormatting>
  <conditionalFormatting sqref="AB60">
    <cfRule type="cellIs" dxfId="0" priority="223" operator="greaterThan">
      <formula>$B$60</formula>
    </cfRule>
    <cfRule type="cellIs" dxfId="0" priority="235" operator="greaterThan">
      <formula>$B$60</formula>
    </cfRule>
    <cfRule type="cellIs" dxfId="0" priority="247" operator="greaterThan">
      <formula>$B$60</formula>
    </cfRule>
    <cfRule type="cellIs" dxfId="0" priority="259" operator="greaterThan">
      <formula>$B$60</formula>
    </cfRule>
    <cfRule type="cellIs" dxfId="0" priority="271" operator="greaterThan">
      <formula>$B$60</formula>
    </cfRule>
    <cfRule type="cellIs" dxfId="0" priority="283" operator="greaterThan">
      <formula>$B$60</formula>
    </cfRule>
  </conditionalFormatting>
  <conditionalFormatting sqref="AG11">
    <cfRule type="cellIs" dxfId="0" priority="2" operator="lessThan">
      <formula>0</formula>
    </cfRule>
    <cfRule type="cellIs" dxfId="0" priority="14" operator="lessThan">
      <formula>0</formula>
    </cfRule>
    <cfRule type="cellIs" dxfId="0" priority="26" operator="lessThan">
      <formula>0</formula>
    </cfRule>
    <cfRule type="cellIs" dxfId="0" priority="38" operator="lessThan">
      <formula>0</formula>
    </cfRule>
    <cfRule type="cellIs" dxfId="0" priority="50" operator="lessThan">
      <formula>0</formula>
    </cfRule>
    <cfRule type="cellIs" dxfId="0" priority="62" operator="lessThan">
      <formula>0</formula>
    </cfRule>
  </conditionalFormatting>
  <conditionalFormatting sqref="AG12">
    <cfRule type="cellIs" dxfId="0" priority="8" operator="greaterThan">
      <formula>$B$60</formula>
    </cfRule>
    <cfRule type="cellIs" dxfId="0" priority="20" operator="greaterThan">
      <formula>$B$60</formula>
    </cfRule>
    <cfRule type="cellIs" dxfId="0" priority="32" operator="greaterThan">
      <formula>$B$60</formula>
    </cfRule>
    <cfRule type="cellIs" dxfId="0" priority="44" operator="greaterThan">
      <formula>$B$60</formula>
    </cfRule>
    <cfRule type="cellIs" dxfId="0" priority="56" operator="greaterThan">
      <formula>$B$60</formula>
    </cfRule>
    <cfRule type="cellIs" dxfId="0" priority="68" operator="greaterThan">
      <formula>$B$60</formula>
    </cfRule>
  </conditionalFormatting>
  <conditionalFormatting sqref="AG27">
    <cfRule type="cellIs" dxfId="0" priority="74" operator="lessThan">
      <formula>0</formula>
    </cfRule>
    <cfRule type="cellIs" dxfId="0" priority="86" operator="lessThan">
      <formula>0</formula>
    </cfRule>
    <cfRule type="cellIs" dxfId="0" priority="98" operator="lessThan">
      <formula>0</formula>
    </cfRule>
    <cfRule type="cellIs" dxfId="0" priority="110" operator="lessThan">
      <formula>0</formula>
    </cfRule>
    <cfRule type="cellIs" dxfId="0" priority="122" operator="lessThan">
      <formula>0</formula>
    </cfRule>
    <cfRule type="cellIs" dxfId="0" priority="134" operator="lessThan">
      <formula>0</formula>
    </cfRule>
  </conditionalFormatting>
  <conditionalFormatting sqref="AG28">
    <cfRule type="cellIs" dxfId="0" priority="80" operator="greaterThan">
      <formula>$B$60</formula>
    </cfRule>
    <cfRule type="cellIs" dxfId="0" priority="92" operator="greaterThan">
      <formula>$B$60</formula>
    </cfRule>
    <cfRule type="cellIs" dxfId="0" priority="104" operator="greaterThan">
      <formula>$B$60</formula>
    </cfRule>
    <cfRule type="cellIs" dxfId="0" priority="116" operator="greaterThan">
      <formula>$B$60</formula>
    </cfRule>
    <cfRule type="cellIs" dxfId="0" priority="128" operator="greaterThan">
      <formula>$B$60</formula>
    </cfRule>
    <cfRule type="cellIs" dxfId="0" priority="140" operator="greaterThan">
      <formula>$B$60</formula>
    </cfRule>
  </conditionalFormatting>
  <conditionalFormatting sqref="AG43">
    <cfRule type="cellIs" dxfId="0" priority="146" operator="lessThan">
      <formula>0</formula>
    </cfRule>
    <cfRule type="cellIs" dxfId="0" priority="158" operator="lessThan">
      <formula>0</formula>
    </cfRule>
    <cfRule type="cellIs" dxfId="0" priority="170" operator="lessThan">
      <formula>0</formula>
    </cfRule>
    <cfRule type="cellIs" dxfId="0" priority="182" operator="lessThan">
      <formula>0</formula>
    </cfRule>
    <cfRule type="cellIs" dxfId="0" priority="194" operator="lessThan">
      <formula>0</formula>
    </cfRule>
    <cfRule type="cellIs" dxfId="0" priority="206" operator="lessThan">
      <formula>0</formula>
    </cfRule>
  </conditionalFormatting>
  <conditionalFormatting sqref="AG44">
    <cfRule type="cellIs" dxfId="0" priority="152" operator="greaterThan">
      <formula>$B$60</formula>
    </cfRule>
    <cfRule type="cellIs" dxfId="0" priority="164" operator="greaterThan">
      <formula>$B$60</formula>
    </cfRule>
    <cfRule type="cellIs" dxfId="0" priority="176" operator="greaterThan">
      <formula>$B$60</formula>
    </cfRule>
    <cfRule type="cellIs" dxfId="0" priority="188" operator="greaterThan">
      <formula>$B$60</formula>
    </cfRule>
    <cfRule type="cellIs" dxfId="0" priority="200" operator="greaterThan">
      <formula>$B$60</formula>
    </cfRule>
    <cfRule type="cellIs" dxfId="0" priority="212" operator="greaterThan">
      <formula>$B$60</formula>
    </cfRule>
  </conditionalFormatting>
  <conditionalFormatting sqref="AG59">
    <cfRule type="cellIs" dxfId="0" priority="218" operator="lessThan">
      <formula>0</formula>
    </cfRule>
    <cfRule type="cellIs" dxfId="0" priority="230" operator="lessThan">
      <formula>0</formula>
    </cfRule>
    <cfRule type="cellIs" dxfId="0" priority="242" operator="lessThan">
      <formula>0</formula>
    </cfRule>
    <cfRule type="cellIs" dxfId="0" priority="254" operator="lessThan">
      <formula>0</formula>
    </cfRule>
    <cfRule type="cellIs" dxfId="0" priority="266" operator="lessThan">
      <formula>0</formula>
    </cfRule>
    <cfRule type="cellIs" dxfId="0" priority="278" operator="lessThan">
      <formula>0</formula>
    </cfRule>
  </conditionalFormatting>
  <conditionalFormatting sqref="AG60">
    <cfRule type="cellIs" dxfId="0" priority="224" operator="greaterThan">
      <formula>$B$60</formula>
    </cfRule>
    <cfRule type="cellIs" dxfId="0" priority="236" operator="greaterThan">
      <formula>$B$60</formula>
    </cfRule>
    <cfRule type="cellIs" dxfId="0" priority="248" operator="greaterThan">
      <formula>$B$60</formula>
    </cfRule>
    <cfRule type="cellIs" dxfId="0" priority="260" operator="greaterThan">
      <formula>$B$60</formula>
    </cfRule>
    <cfRule type="cellIs" dxfId="0" priority="272" operator="greaterThan">
      <formula>$B$60</formula>
    </cfRule>
    <cfRule type="cellIs" dxfId="0" priority="284" operator="greaterThan">
      <formula>$B$60</formula>
    </cfRule>
  </conditionalFormatting>
  <conditionalFormatting sqref="AL11">
    <cfRule type="cellIs" dxfId="0" priority="3" operator="lessThan">
      <formula>0</formula>
    </cfRule>
    <cfRule type="cellIs" dxfId="0" priority="15" operator="lessThan">
      <formula>0</formula>
    </cfRule>
    <cfRule type="cellIs" dxfId="0" priority="27" operator="lessThan">
      <formula>0</formula>
    </cfRule>
    <cfRule type="cellIs" dxfId="0" priority="39" operator="lessThan">
      <formula>0</formula>
    </cfRule>
    <cfRule type="cellIs" dxfId="0" priority="51" operator="lessThan">
      <formula>0</formula>
    </cfRule>
    <cfRule type="cellIs" dxfId="0" priority="63" operator="lessThan">
      <formula>0</formula>
    </cfRule>
  </conditionalFormatting>
  <conditionalFormatting sqref="AL12">
    <cfRule type="cellIs" dxfId="0" priority="9" operator="greaterThan">
      <formula>$B$60</formula>
    </cfRule>
    <cfRule type="cellIs" dxfId="0" priority="21" operator="greaterThan">
      <formula>$B$60</formula>
    </cfRule>
    <cfRule type="cellIs" dxfId="0" priority="33" operator="greaterThan">
      <formula>$B$60</formula>
    </cfRule>
    <cfRule type="cellIs" dxfId="0" priority="45" operator="greaterThan">
      <formula>$B$60</formula>
    </cfRule>
    <cfRule type="cellIs" dxfId="0" priority="57" operator="greaterThan">
      <formula>$B$60</formula>
    </cfRule>
    <cfRule type="cellIs" dxfId="0" priority="69" operator="greaterThan">
      <formula>$B$60</formula>
    </cfRule>
  </conditionalFormatting>
  <conditionalFormatting sqref="AL27">
    <cfRule type="cellIs" dxfId="0" priority="75" operator="lessThan">
      <formula>0</formula>
    </cfRule>
    <cfRule type="cellIs" dxfId="0" priority="87" operator="lessThan">
      <formula>0</formula>
    </cfRule>
    <cfRule type="cellIs" dxfId="0" priority="99" operator="lessThan">
      <formula>0</formula>
    </cfRule>
    <cfRule type="cellIs" dxfId="0" priority="111" operator="lessThan">
      <formula>0</formula>
    </cfRule>
    <cfRule type="cellIs" dxfId="0" priority="123" operator="lessThan">
      <formula>0</formula>
    </cfRule>
    <cfRule type="cellIs" dxfId="0" priority="135" operator="lessThan">
      <formula>0</formula>
    </cfRule>
  </conditionalFormatting>
  <conditionalFormatting sqref="AL28">
    <cfRule type="cellIs" dxfId="0" priority="81" operator="greaterThan">
      <formula>$B$60</formula>
    </cfRule>
    <cfRule type="cellIs" dxfId="0" priority="93" operator="greaterThan">
      <formula>$B$60</formula>
    </cfRule>
    <cfRule type="cellIs" dxfId="0" priority="105" operator="greaterThan">
      <formula>$B$60</formula>
    </cfRule>
    <cfRule type="cellIs" dxfId="0" priority="117" operator="greaterThan">
      <formula>$B$60</formula>
    </cfRule>
    <cfRule type="cellIs" dxfId="0" priority="129" operator="greaterThan">
      <formula>$B$60</formula>
    </cfRule>
    <cfRule type="cellIs" dxfId="0" priority="141" operator="greaterThan">
      <formula>$B$60</formula>
    </cfRule>
  </conditionalFormatting>
  <conditionalFormatting sqref="AL43">
    <cfRule type="cellIs" dxfId="0" priority="147" operator="lessThan">
      <formula>0</formula>
    </cfRule>
    <cfRule type="cellIs" dxfId="0" priority="159" operator="lessThan">
      <formula>0</formula>
    </cfRule>
    <cfRule type="cellIs" dxfId="0" priority="171" operator="lessThan">
      <formula>0</formula>
    </cfRule>
    <cfRule type="cellIs" dxfId="0" priority="183" operator="lessThan">
      <formula>0</formula>
    </cfRule>
    <cfRule type="cellIs" dxfId="0" priority="195" operator="lessThan">
      <formula>0</formula>
    </cfRule>
    <cfRule type="cellIs" dxfId="0" priority="207" operator="lessThan">
      <formula>0</formula>
    </cfRule>
  </conditionalFormatting>
  <conditionalFormatting sqref="AL44">
    <cfRule type="cellIs" dxfId="0" priority="153" operator="greaterThan">
      <formula>$B$60</formula>
    </cfRule>
    <cfRule type="cellIs" dxfId="0" priority="165" operator="greaterThan">
      <formula>$B$60</formula>
    </cfRule>
    <cfRule type="cellIs" dxfId="0" priority="177" operator="greaterThan">
      <formula>$B$60</formula>
    </cfRule>
    <cfRule type="cellIs" dxfId="0" priority="189" operator="greaterThan">
      <formula>$B$60</formula>
    </cfRule>
    <cfRule type="cellIs" dxfId="0" priority="201" operator="greaterThan">
      <formula>$B$60</formula>
    </cfRule>
    <cfRule type="cellIs" dxfId="0" priority="213" operator="greaterThan">
      <formula>$B$60</formula>
    </cfRule>
  </conditionalFormatting>
  <conditionalFormatting sqref="AL59">
    <cfRule type="cellIs" dxfId="0" priority="219" operator="lessThan">
      <formula>0</formula>
    </cfRule>
    <cfRule type="cellIs" dxfId="0" priority="231" operator="lessThan">
      <formula>0</formula>
    </cfRule>
    <cfRule type="cellIs" dxfId="0" priority="243" operator="lessThan">
      <formula>0</formula>
    </cfRule>
    <cfRule type="cellIs" dxfId="0" priority="255" operator="lessThan">
      <formula>0</formula>
    </cfRule>
    <cfRule type="cellIs" dxfId="0" priority="267" operator="lessThan">
      <formula>0</formula>
    </cfRule>
    <cfRule type="cellIs" dxfId="0" priority="279" operator="lessThan">
      <formula>0</formula>
    </cfRule>
  </conditionalFormatting>
  <conditionalFormatting sqref="AL60">
    <cfRule type="cellIs" dxfId="0" priority="225" operator="greaterThan">
      <formula>$B$60</formula>
    </cfRule>
    <cfRule type="cellIs" dxfId="0" priority="237" operator="greaterThan">
      <formula>$B$60</formula>
    </cfRule>
    <cfRule type="cellIs" dxfId="0" priority="249" operator="greaterThan">
      <formula>$B$60</formula>
    </cfRule>
    <cfRule type="cellIs" dxfId="0" priority="261" operator="greaterThan">
      <formula>$B$60</formula>
    </cfRule>
    <cfRule type="cellIs" dxfId="0" priority="273" operator="greaterThan">
      <formula>$B$60</formula>
    </cfRule>
    <cfRule type="cellIs" dxfId="0" priority="285" operator="greaterThan">
      <formula>$B$60</formula>
    </cfRule>
  </conditionalFormatting>
  <conditionalFormatting sqref="AQ11">
    <cfRule type="cellIs" dxfId="0" priority="4" operator="lessThan">
      <formula>0</formula>
    </cfRule>
    <cfRule type="cellIs" dxfId="0" priority="16" operator="lessThan">
      <formula>0</formula>
    </cfRule>
    <cfRule type="cellIs" dxfId="0" priority="28" operator="lessThan">
      <formula>0</formula>
    </cfRule>
    <cfRule type="cellIs" dxfId="0" priority="40" operator="lessThan">
      <formula>0</formula>
    </cfRule>
    <cfRule type="cellIs" dxfId="0" priority="52" operator="lessThan">
      <formula>0</formula>
    </cfRule>
    <cfRule type="cellIs" dxfId="0" priority="64" operator="lessThan">
      <formula>0</formula>
    </cfRule>
  </conditionalFormatting>
  <conditionalFormatting sqref="AQ12">
    <cfRule type="cellIs" dxfId="0" priority="10" operator="greaterThan">
      <formula>$B$60</formula>
    </cfRule>
    <cfRule type="cellIs" dxfId="0" priority="22" operator="greaterThan">
      <formula>$B$60</formula>
    </cfRule>
    <cfRule type="cellIs" dxfId="0" priority="34" operator="greaterThan">
      <formula>$B$60</formula>
    </cfRule>
    <cfRule type="cellIs" dxfId="0" priority="46" operator="greaterThan">
      <formula>$B$60</formula>
    </cfRule>
    <cfRule type="cellIs" dxfId="0" priority="58" operator="greaterThan">
      <formula>$B$60</formula>
    </cfRule>
    <cfRule type="cellIs" dxfId="0" priority="70" operator="greaterThan">
      <formula>$B$60</formula>
    </cfRule>
  </conditionalFormatting>
  <conditionalFormatting sqref="AQ27">
    <cfRule type="cellIs" dxfId="0" priority="76" operator="lessThan">
      <formula>0</formula>
    </cfRule>
    <cfRule type="cellIs" dxfId="0" priority="88" operator="lessThan">
      <formula>0</formula>
    </cfRule>
    <cfRule type="cellIs" dxfId="0" priority="100" operator="lessThan">
      <formula>0</formula>
    </cfRule>
    <cfRule type="cellIs" dxfId="0" priority="112" operator="lessThan">
      <formula>0</formula>
    </cfRule>
    <cfRule type="cellIs" dxfId="0" priority="124" operator="lessThan">
      <formula>0</formula>
    </cfRule>
    <cfRule type="cellIs" dxfId="0" priority="136" operator="lessThan">
      <formula>0</formula>
    </cfRule>
  </conditionalFormatting>
  <conditionalFormatting sqref="AQ28">
    <cfRule type="cellIs" dxfId="0" priority="82" operator="greaterThan">
      <formula>$B$60</formula>
    </cfRule>
    <cfRule type="cellIs" dxfId="0" priority="94" operator="greaterThan">
      <formula>$B$60</formula>
    </cfRule>
    <cfRule type="cellIs" dxfId="0" priority="106" operator="greaterThan">
      <formula>$B$60</formula>
    </cfRule>
    <cfRule type="cellIs" dxfId="0" priority="118" operator="greaterThan">
      <formula>$B$60</formula>
    </cfRule>
    <cfRule type="cellIs" dxfId="0" priority="130" operator="greaterThan">
      <formula>$B$60</formula>
    </cfRule>
    <cfRule type="cellIs" dxfId="0" priority="142" operator="greaterThan">
      <formula>$B$60</formula>
    </cfRule>
  </conditionalFormatting>
  <conditionalFormatting sqref="AQ43">
    <cfRule type="cellIs" dxfId="0" priority="148" operator="lessThan">
      <formula>0</formula>
    </cfRule>
    <cfRule type="cellIs" dxfId="0" priority="160" operator="lessThan">
      <formula>0</formula>
    </cfRule>
    <cfRule type="cellIs" dxfId="0" priority="172" operator="lessThan">
      <formula>0</formula>
    </cfRule>
    <cfRule type="cellIs" dxfId="0" priority="184" operator="lessThan">
      <formula>0</formula>
    </cfRule>
    <cfRule type="cellIs" dxfId="0" priority="196" operator="lessThan">
      <formula>0</formula>
    </cfRule>
    <cfRule type="cellIs" dxfId="0" priority="208" operator="lessThan">
      <formula>0</formula>
    </cfRule>
  </conditionalFormatting>
  <conditionalFormatting sqref="AQ44">
    <cfRule type="cellIs" dxfId="0" priority="154" operator="greaterThan">
      <formula>$B$60</formula>
    </cfRule>
    <cfRule type="cellIs" dxfId="0" priority="166" operator="greaterThan">
      <formula>$B$60</formula>
    </cfRule>
    <cfRule type="cellIs" dxfId="0" priority="178" operator="greaterThan">
      <formula>$B$60</formula>
    </cfRule>
    <cfRule type="cellIs" dxfId="0" priority="190" operator="greaterThan">
      <formula>$B$60</formula>
    </cfRule>
    <cfRule type="cellIs" dxfId="0" priority="202" operator="greaterThan">
      <formula>$B$60</formula>
    </cfRule>
    <cfRule type="cellIs" dxfId="0" priority="214" operator="greaterThan">
      <formula>$B$60</formula>
    </cfRule>
  </conditionalFormatting>
  <conditionalFormatting sqref="AQ59">
    <cfRule type="cellIs" dxfId="0" priority="220" operator="lessThan">
      <formula>0</formula>
    </cfRule>
    <cfRule type="cellIs" dxfId="0" priority="232" operator="lessThan">
      <formula>0</formula>
    </cfRule>
    <cfRule type="cellIs" dxfId="0" priority="244" operator="lessThan">
      <formula>0</formula>
    </cfRule>
    <cfRule type="cellIs" dxfId="0" priority="256" operator="lessThan">
      <formula>0</formula>
    </cfRule>
    <cfRule type="cellIs" dxfId="0" priority="268" operator="lessThan">
      <formula>0</formula>
    </cfRule>
    <cfRule type="cellIs" dxfId="0" priority="280" operator="lessThan">
      <formula>0</formula>
    </cfRule>
  </conditionalFormatting>
  <conditionalFormatting sqref="AQ60">
    <cfRule type="cellIs" dxfId="0" priority="226" operator="greaterThan">
      <formula>$B$60</formula>
    </cfRule>
    <cfRule type="cellIs" dxfId="0" priority="238" operator="greaterThan">
      <formula>$B$60</formula>
    </cfRule>
    <cfRule type="cellIs" dxfId="0" priority="250" operator="greaterThan">
      <formula>$B$60</formula>
    </cfRule>
    <cfRule type="cellIs" dxfId="0" priority="262" operator="greaterThan">
      <formula>$B$60</formula>
    </cfRule>
    <cfRule type="cellIs" dxfId="0" priority="274" operator="greaterThan">
      <formula>$B$60</formula>
    </cfRule>
    <cfRule type="cellIs" dxfId="0" priority="286" operator="greaterThan">
      <formula>$B$60</formula>
    </cfRule>
  </conditionalFormatting>
  <conditionalFormatting sqref="AV11">
    <cfRule type="cellIs" dxfId="0" priority="5" operator="lessThan">
      <formula>0</formula>
    </cfRule>
    <cfRule type="cellIs" dxfId="0" priority="17" operator="lessThan">
      <formula>0</formula>
    </cfRule>
    <cfRule type="cellIs" dxfId="0" priority="29" operator="lessThan">
      <formula>0</formula>
    </cfRule>
    <cfRule type="cellIs" dxfId="0" priority="41" operator="lessThan">
      <formula>0</formula>
    </cfRule>
    <cfRule type="cellIs" dxfId="0" priority="53" operator="lessThan">
      <formula>0</formula>
    </cfRule>
    <cfRule type="cellIs" dxfId="0" priority="65" operator="lessThan">
      <formula>0</formula>
    </cfRule>
  </conditionalFormatting>
  <conditionalFormatting sqref="AV12">
    <cfRule type="cellIs" dxfId="0" priority="11" operator="greaterThan">
      <formula>$B$60</formula>
    </cfRule>
    <cfRule type="cellIs" dxfId="0" priority="23" operator="greaterThan">
      <formula>$B$60</formula>
    </cfRule>
    <cfRule type="cellIs" dxfId="0" priority="35" operator="greaterThan">
      <formula>$B$60</formula>
    </cfRule>
    <cfRule type="cellIs" dxfId="0" priority="47" operator="greaterThan">
      <formula>$B$60</formula>
    </cfRule>
    <cfRule type="cellIs" dxfId="0" priority="59" operator="greaterThan">
      <formula>$B$60</formula>
    </cfRule>
    <cfRule type="cellIs" dxfId="0" priority="71" operator="greaterThan">
      <formula>$B$60</formula>
    </cfRule>
  </conditionalFormatting>
  <conditionalFormatting sqref="AV27">
    <cfRule type="cellIs" dxfId="0" priority="77" operator="lessThan">
      <formula>0</formula>
    </cfRule>
    <cfRule type="cellIs" dxfId="0" priority="89" operator="lessThan">
      <formula>0</formula>
    </cfRule>
    <cfRule type="cellIs" dxfId="0" priority="101" operator="lessThan">
      <formula>0</formula>
    </cfRule>
    <cfRule type="cellIs" dxfId="0" priority="113" operator="lessThan">
      <formula>0</formula>
    </cfRule>
    <cfRule type="cellIs" dxfId="0" priority="125" operator="lessThan">
      <formula>0</formula>
    </cfRule>
    <cfRule type="cellIs" dxfId="0" priority="137" operator="lessThan">
      <formula>0</formula>
    </cfRule>
  </conditionalFormatting>
  <conditionalFormatting sqref="AV28">
    <cfRule type="cellIs" dxfId="0" priority="83" operator="greaterThan">
      <formula>$B60</formula>
    </cfRule>
    <cfRule type="cellIs" dxfId="0" priority="95" operator="greaterThan">
      <formula>$B60</formula>
    </cfRule>
    <cfRule type="cellIs" dxfId="0" priority="107" operator="greaterThan">
      <formula>$B60</formula>
    </cfRule>
    <cfRule type="cellIs" dxfId="0" priority="119" operator="greaterThan">
      <formula>$B60</formula>
    </cfRule>
    <cfRule type="cellIs" dxfId="0" priority="131" operator="greaterThan">
      <formula>$B60</formula>
    </cfRule>
    <cfRule type="cellIs" dxfId="0" priority="143" operator="greaterThan">
      <formula>$B60</formula>
    </cfRule>
  </conditionalFormatting>
  <conditionalFormatting sqref="AV43">
    <cfRule type="cellIs" dxfId="0" priority="149" operator="lessThan">
      <formula>0</formula>
    </cfRule>
    <cfRule type="cellIs" dxfId="0" priority="161" operator="lessThan">
      <formula>0</formula>
    </cfRule>
    <cfRule type="cellIs" dxfId="0" priority="173" operator="lessThan">
      <formula>0</formula>
    </cfRule>
    <cfRule type="cellIs" dxfId="0" priority="185" operator="lessThan">
      <formula>0</formula>
    </cfRule>
    <cfRule type="cellIs" dxfId="0" priority="197" operator="lessThan">
      <formula>0</formula>
    </cfRule>
    <cfRule type="cellIs" dxfId="0" priority="209" operator="lessThan">
      <formula>0</formula>
    </cfRule>
  </conditionalFormatting>
  <conditionalFormatting sqref="AV44">
    <cfRule type="cellIs" dxfId="0" priority="155" operator="greaterThan">
      <formula>$B$60</formula>
    </cfRule>
    <cfRule type="cellIs" dxfId="0" priority="167" operator="greaterThan">
      <formula>$B$60</formula>
    </cfRule>
    <cfRule type="cellIs" dxfId="0" priority="179" operator="greaterThan">
      <formula>$B$60</formula>
    </cfRule>
    <cfRule type="cellIs" dxfId="0" priority="191" operator="greaterThan">
      <formula>$B$60</formula>
    </cfRule>
    <cfRule type="cellIs" dxfId="0" priority="203" operator="greaterThan">
      <formula>$B$60</formula>
    </cfRule>
    <cfRule type="cellIs" dxfId="0" priority="215" operator="greaterThan">
      <formula>$B$60</formula>
    </cfRule>
  </conditionalFormatting>
  <conditionalFormatting sqref="AV59">
    <cfRule type="cellIs" dxfId="0" priority="221" operator="lessThan">
      <formula>0</formula>
    </cfRule>
    <cfRule type="cellIs" dxfId="0" priority="233" operator="lessThan">
      <formula>0</formula>
    </cfRule>
    <cfRule type="cellIs" dxfId="0" priority="245" operator="lessThan">
      <formula>0</formula>
    </cfRule>
    <cfRule type="cellIs" dxfId="0" priority="257" operator="lessThan">
      <formula>0</formula>
    </cfRule>
    <cfRule type="cellIs" dxfId="0" priority="269" operator="lessThan">
      <formula>0</formula>
    </cfRule>
    <cfRule type="cellIs" dxfId="0" priority="281" operator="lessThan">
      <formula>0</formula>
    </cfRule>
  </conditionalFormatting>
  <conditionalFormatting sqref="AV60">
    <cfRule type="cellIs" dxfId="0" priority="227" operator="greaterThan">
      <formula>$B$60</formula>
    </cfRule>
    <cfRule type="cellIs" dxfId="0" priority="239" operator="greaterThan">
      <formula>$B$60</formula>
    </cfRule>
    <cfRule type="cellIs" dxfId="0" priority="251" operator="greaterThan">
      <formula>$B$60</formula>
    </cfRule>
    <cfRule type="cellIs" dxfId="0" priority="263" operator="greaterThan">
      <formula>$B$60</formula>
    </cfRule>
    <cfRule type="cellIs" dxfId="0" priority="275" operator="greaterThan">
      <formula>$B$60</formula>
    </cfRule>
    <cfRule type="cellIs" dxfId="0" priority="287" operator="greaterThan">
      <formula>$B$60</formula>
    </cfRule>
  </conditionalFormatting>
  <conditionalFormatting sqref="BA11">
    <cfRule type="cellIs" dxfId="0" priority="6" operator="lessThan">
      <formula>0</formula>
    </cfRule>
    <cfRule type="cellIs" dxfId="0" priority="18" operator="lessThan">
      <formula>0</formula>
    </cfRule>
    <cfRule type="cellIs" dxfId="0" priority="30" operator="lessThan">
      <formula>0</formula>
    </cfRule>
    <cfRule type="cellIs" dxfId="0" priority="42" operator="lessThan">
      <formula>0</formula>
    </cfRule>
    <cfRule type="cellIs" dxfId="0" priority="54" operator="lessThan">
      <formula>0</formula>
    </cfRule>
    <cfRule type="cellIs" dxfId="0" priority="66" operator="lessThan">
      <formula>0</formula>
    </cfRule>
  </conditionalFormatting>
  <conditionalFormatting sqref="BA12">
    <cfRule type="cellIs" dxfId="0" priority="12" operator="greaterThan">
      <formula>$B$60</formula>
    </cfRule>
    <cfRule type="cellIs" dxfId="0" priority="24" operator="greaterThan">
      <formula>$B$60</formula>
    </cfRule>
    <cfRule type="cellIs" dxfId="0" priority="36" operator="greaterThan">
      <formula>$B$60</formula>
    </cfRule>
    <cfRule type="cellIs" dxfId="0" priority="48" operator="greaterThan">
      <formula>$B$60</formula>
    </cfRule>
    <cfRule type="cellIs" dxfId="0" priority="60" operator="greaterThan">
      <formula>$B$60</formula>
    </cfRule>
    <cfRule type="cellIs" dxfId="0" priority="72" operator="greaterThan">
      <formula>$B$60</formula>
    </cfRule>
  </conditionalFormatting>
  <conditionalFormatting sqref="BA27">
    <cfRule type="cellIs" dxfId="0" priority="78" operator="lessThan">
      <formula>0</formula>
    </cfRule>
    <cfRule type="cellIs" dxfId="0" priority="90" operator="lessThan">
      <formula>0</formula>
    </cfRule>
    <cfRule type="cellIs" dxfId="0" priority="102" operator="lessThan">
      <formula>0</formula>
    </cfRule>
    <cfRule type="cellIs" dxfId="0" priority="114" operator="lessThan">
      <formula>0</formula>
    </cfRule>
    <cfRule type="cellIs" dxfId="0" priority="126" operator="lessThan">
      <formula>0</formula>
    </cfRule>
    <cfRule type="cellIs" dxfId="0" priority="138" operator="lessThan">
      <formula>0</formula>
    </cfRule>
  </conditionalFormatting>
  <conditionalFormatting sqref="BA28">
    <cfRule type="cellIs" dxfId="0" priority="84" operator="greaterThan">
      <formula>$B$60</formula>
    </cfRule>
    <cfRule type="cellIs" dxfId="0" priority="96" operator="greaterThan">
      <formula>$B$60</formula>
    </cfRule>
    <cfRule type="cellIs" dxfId="0" priority="108" operator="greaterThan">
      <formula>$B$60</formula>
    </cfRule>
    <cfRule type="cellIs" dxfId="0" priority="120" operator="greaterThan">
      <formula>$B$60</formula>
    </cfRule>
    <cfRule type="cellIs" dxfId="0" priority="132" operator="greaterThan">
      <formula>$B$60</formula>
    </cfRule>
    <cfRule type="cellIs" dxfId="0" priority="144" operator="greaterThan">
      <formula>$B$60</formula>
    </cfRule>
  </conditionalFormatting>
  <conditionalFormatting sqref="BA43">
    <cfRule type="cellIs" dxfId="0" priority="150" operator="lessThan">
      <formula>0</formula>
    </cfRule>
    <cfRule type="cellIs" dxfId="0" priority="162" operator="lessThan">
      <formula>0</formula>
    </cfRule>
    <cfRule type="cellIs" dxfId="0" priority="174" operator="lessThan">
      <formula>0</formula>
    </cfRule>
    <cfRule type="cellIs" dxfId="0" priority="186" operator="lessThan">
      <formula>0</formula>
    </cfRule>
    <cfRule type="cellIs" dxfId="0" priority="198" operator="lessThan">
      <formula>0</formula>
    </cfRule>
    <cfRule type="cellIs" dxfId="0" priority="210" operator="lessThan">
      <formula>0</formula>
    </cfRule>
  </conditionalFormatting>
  <conditionalFormatting sqref="BA44">
    <cfRule type="cellIs" dxfId="0" priority="156" operator="greaterThan">
      <formula>$B$60</formula>
    </cfRule>
    <cfRule type="cellIs" dxfId="0" priority="168" operator="greaterThan">
      <formula>$B$60</formula>
    </cfRule>
    <cfRule type="cellIs" dxfId="0" priority="180" operator="greaterThan">
      <formula>$B$60</formula>
    </cfRule>
    <cfRule type="cellIs" dxfId="0" priority="192" operator="greaterThan">
      <formula>$B$60</formula>
    </cfRule>
    <cfRule type="cellIs" dxfId="0" priority="204" operator="greaterThan">
      <formula>$B$60</formula>
    </cfRule>
    <cfRule type="cellIs" dxfId="0" priority="216" operator="greaterThan">
      <formula>$B$60</formula>
    </cfRule>
  </conditionalFormatting>
  <conditionalFormatting sqref="BA59">
    <cfRule type="cellIs" dxfId="0" priority="222" operator="lessThan">
      <formula>0</formula>
    </cfRule>
    <cfRule type="cellIs" dxfId="0" priority="234" operator="lessThan">
      <formula>0</formula>
    </cfRule>
    <cfRule type="cellIs" dxfId="0" priority="246" operator="lessThan">
      <formula>0</formula>
    </cfRule>
    <cfRule type="cellIs" dxfId="0" priority="258" operator="lessThan">
      <formula>0</formula>
    </cfRule>
    <cfRule type="cellIs" dxfId="0" priority="270" operator="lessThan">
      <formula>0</formula>
    </cfRule>
    <cfRule type="cellIs" dxfId="0" priority="282" operator="lessThan">
      <formula>0</formula>
    </cfRule>
  </conditionalFormatting>
  <conditionalFormatting sqref="BA60">
    <cfRule type="cellIs" dxfId="0" priority="228" operator="greaterThan">
      <formula>$B$60</formula>
    </cfRule>
    <cfRule type="cellIs" dxfId="0" priority="240" operator="greaterThan">
      <formula>$B$60</formula>
    </cfRule>
    <cfRule type="cellIs" dxfId="0" priority="252" operator="greaterThan">
      <formula>$B$60</formula>
    </cfRule>
    <cfRule type="cellIs" dxfId="0" priority="264" operator="greaterThan">
      <formula>$B$60</formula>
    </cfRule>
    <cfRule type="cellIs" dxfId="0" priority="276" operator="greaterThan">
      <formula>$B$60</formula>
    </cfRule>
    <cfRule type="cellIs" dxfId="0" priority="288" operator="greaterThan">
      <formula>$B$60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0replica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2024-04-05T20:04:10Z</dcterms:created>
  <dcterms:modified xsi:type="dcterms:W3CDTF">2024-04-05T20:04:10Z</dcterms:modified>
</cp:coreProperties>
</file>