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Costos Fases" sheetId="2" r:id="rId5"/>
  </sheets>
  <definedNames/>
  <calcPr/>
  <extLst>
    <ext uri="GoogleSheetsCustomDataVersion2">
      <go:sheetsCustomData xmlns:go="http://customooxmlschemas.google.com/" r:id="rId6" roundtripDataChecksum="PxjiXi4cph3FfWG//W4z1RBNP7UsTBMjD7DgFlfzXGQ="/>
    </ext>
  </extLst>
</workbook>
</file>

<file path=xl/sharedStrings.xml><?xml version="1.0" encoding="utf-8"?>
<sst xmlns="http://schemas.openxmlformats.org/spreadsheetml/2006/main" count="262" uniqueCount="112">
  <si>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</si>
  <si>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</si>
  <si>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</si>
  <si>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</si>
  <si>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</si>
  <si>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</si>
  <si>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Jefe de Proyecto</t>
  </si>
  <si>
    <t>Analista Programador</t>
  </si>
  <si>
    <t>DBA</t>
  </si>
  <si>
    <t>QA</t>
  </si>
  <si>
    <t>Diseñador</t>
  </si>
  <si>
    <t>ROL ACTOR</t>
  </si>
  <si>
    <t>NOMBRE ACTOR</t>
  </si>
  <si>
    <t>Acta de Constitución de proyecto</t>
  </si>
  <si>
    <t>Benjamin Urrutia</t>
  </si>
  <si>
    <t>Aprobación del Acta</t>
  </si>
  <si>
    <t>Nicolas Varas</t>
  </si>
  <si>
    <t>Definición de requerimientos Generales</t>
  </si>
  <si>
    <t>Patricio Fernández</t>
  </si>
  <si>
    <t>Organización del equipo</t>
  </si>
  <si>
    <t>Fase de Análisis y diseño</t>
  </si>
  <si>
    <t xml:space="preserve">Captura de requerimientos específicos </t>
  </si>
  <si>
    <t>8,8 horas</t>
  </si>
  <si>
    <t>44 semanales</t>
  </si>
  <si>
    <t>Documento de arquitectura SW</t>
  </si>
  <si>
    <t>DIAS TOTALES =</t>
  </si>
  <si>
    <t>Documento de casos de uso</t>
  </si>
  <si>
    <t>Prototipos</t>
  </si>
  <si>
    <t>Propuesta ERS</t>
  </si>
  <si>
    <t>Fase Planificación</t>
  </si>
  <si>
    <t>Fase de Desarrollo</t>
  </si>
  <si>
    <t>Analista</t>
  </si>
  <si>
    <t>Implementación ambiente de desarrollo</t>
  </si>
  <si>
    <t xml:space="preserve">Creacion de los script de tablas base de datos </t>
  </si>
  <si>
    <t xml:space="preserve">Creacion de los script de consultas PL/SQL </t>
  </si>
  <si>
    <t>Diseño  Front-End Página web</t>
  </si>
  <si>
    <t>Implementación de requerimientos</t>
  </si>
  <si>
    <t>Fase de Análisis</t>
  </si>
  <si>
    <t>Modulo Web del Administrador</t>
  </si>
  <si>
    <t>Modulo Administrar Perfiles</t>
  </si>
  <si>
    <t>Modulo Administrar Credenciales</t>
  </si>
  <si>
    <t>Modulo Web de Suscripción</t>
  </si>
  <si>
    <t>Modulo Web Pagos</t>
  </si>
  <si>
    <t>Modulo de Movil</t>
  </si>
  <si>
    <t>Implementacion de requerimientos</t>
  </si>
  <si>
    <t>Diseno de aplicacion</t>
  </si>
  <si>
    <t>Desarrollo Login</t>
  </si>
  <si>
    <t>Desarrollo Autenticacion de usuarios</t>
  </si>
  <si>
    <t>Gestion de viajes y citas</t>
  </si>
  <si>
    <t>Diseño Aplicación de escritorio</t>
  </si>
  <si>
    <t xml:space="preserve">Modulo escritorio Login </t>
  </si>
  <si>
    <t>Fase Pruebas</t>
  </si>
  <si>
    <t xml:space="preserve">Modulo escritorio Autenticación de usuarios </t>
  </si>
  <si>
    <t>Modulo escritorio Revisar atenciones</t>
  </si>
  <si>
    <t>Modulo escritorio Cambiar estado</t>
  </si>
  <si>
    <t>Modulo escritorio Realizar reporte</t>
  </si>
  <si>
    <t>Modulo escritorio Generar reportes PDF XML</t>
  </si>
  <si>
    <t>Fase de Pruebas y QA</t>
  </si>
  <si>
    <t>Implementación ambiente de pruebas</t>
  </si>
  <si>
    <t>Fase Implementación</t>
  </si>
  <si>
    <t>Pruebas Funcionales</t>
  </si>
  <si>
    <t>Pruebas con Usuarios</t>
  </si>
  <si>
    <t>Fase de implementación y cierre</t>
  </si>
  <si>
    <t>Migración del sistema a producción</t>
  </si>
  <si>
    <t>Capacitaciones</t>
  </si>
  <si>
    <t>Manuales Usuario</t>
  </si>
  <si>
    <t>Acta cierre de proyecto</t>
  </si>
  <si>
    <t>SIGLA</t>
  </si>
  <si>
    <t>ROL</t>
  </si>
  <si>
    <t>NOMBRE</t>
  </si>
  <si>
    <t>VALOR HORA HH</t>
  </si>
  <si>
    <t>HORAS</t>
  </si>
  <si>
    <t>FASE PLANIFICACION</t>
  </si>
  <si>
    <t>COSTO POR HORA</t>
  </si>
  <si>
    <t>JP</t>
  </si>
  <si>
    <t>COSTO x HORA</t>
  </si>
  <si>
    <t>Sueldo mes</t>
  </si>
  <si>
    <t>AP</t>
  </si>
  <si>
    <t>Desarrollador BD</t>
  </si>
  <si>
    <t>Calidad Y Testing</t>
  </si>
  <si>
    <t>Administrador BD</t>
  </si>
  <si>
    <r>
      <rPr>
        <rFont val="docs-Calibri"/>
        <color rgb="FF000000"/>
        <sz val="11.0"/>
      </rPr>
      <t>Patricio Fernández</t>
    </r>
  </si>
  <si>
    <t>DI</t>
  </si>
  <si>
    <t>TOTAL FASE PLANIFICACION</t>
  </si>
  <si>
    <r>
      <rPr>
        <rFont val="docs-Calibri"/>
        <color rgb="FF000000"/>
        <sz val="11.0"/>
      </rPr>
      <t>Patricio Fernández</t>
    </r>
  </si>
  <si>
    <t xml:space="preserve">VALOR HORA HH </t>
  </si>
  <si>
    <t>FASE DISEÑO</t>
  </si>
  <si>
    <t>COSTO HH POR ROL</t>
  </si>
  <si>
    <r>
      <rPr>
        <rFont val="docs-Calibri"/>
        <color rgb="FF000000"/>
        <sz val="11.0"/>
      </rPr>
      <t>Patricio Fernández</t>
    </r>
  </si>
  <si>
    <r>
      <rPr>
        <rFont val="docs-Calibri"/>
        <color rgb="FF000000"/>
        <sz val="11.0"/>
      </rPr>
      <t>Patricio Fernández</t>
    </r>
  </si>
  <si>
    <t>TOTAL FASE DISEÑO</t>
  </si>
  <si>
    <t>TOTAL HH</t>
  </si>
  <si>
    <t>FASE DESARROLLO</t>
  </si>
  <si>
    <t>COSTO POR FASE</t>
  </si>
  <si>
    <r>
      <rPr>
        <rFont val="docs-Calibri"/>
        <color rgb="FF000000"/>
        <sz val="11.0"/>
      </rPr>
      <t>Patricio Fernández</t>
    </r>
  </si>
  <si>
    <t>Fase de Análisis y Diseño</t>
  </si>
  <si>
    <r>
      <rPr>
        <rFont val="docs-Calibri"/>
        <color rgb="FF000000"/>
        <sz val="11.0"/>
      </rPr>
      <t>Patricio Fernández</t>
    </r>
  </si>
  <si>
    <t>Fase de QA</t>
  </si>
  <si>
    <t>Fase de Implementación y Cierre</t>
  </si>
  <si>
    <t>TOTAL FASE DESARROLLO</t>
  </si>
  <si>
    <t>TOTAL HH FASES</t>
  </si>
  <si>
    <t>FASE PRUEBAS QA</t>
  </si>
  <si>
    <t xml:space="preserve">Margen </t>
  </si>
  <si>
    <t>UTILIDAD</t>
  </si>
  <si>
    <r>
      <rPr>
        <rFont val="docs-Calibri"/>
        <color rgb="FF000000"/>
        <sz val="11.0"/>
      </rPr>
      <t>Patricio Fernández</t>
    </r>
  </si>
  <si>
    <t>PRECIO FINAL</t>
  </si>
  <si>
    <r>
      <rPr>
        <rFont val="docs-Calibri"/>
        <color rgb="FF000000"/>
        <sz val="11.0"/>
      </rPr>
      <t>Patricio Fernández</t>
    </r>
  </si>
  <si>
    <t>TOTAL FASE PRUEBAS QA</t>
  </si>
  <si>
    <t>FASE IMPLEMENTACION Y CIERRE</t>
  </si>
  <si>
    <r>
      <rPr>
        <rFont val="docs-Calibri"/>
        <color rgb="FF000000"/>
        <sz val="11.0"/>
      </rPr>
      <t>Patricio Fernández</t>
    </r>
  </si>
  <si>
    <r>
      <rPr>
        <rFont val="docs-Calibri"/>
        <color rgb="FF000000"/>
        <sz val="11.0"/>
      </rPr>
      <t>Patricio Fernández</t>
    </r>
  </si>
  <si>
    <t>TOTAL FASE IMPLEMENTACION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</si>
</sst>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 &quot;$&quot;* #,##0_ ;_ &quot;$&quot;* \-#,##0_ ;_ &quot;$&quot;* &quot;-&quot;_ ;_ @_ "/>
  </numFmts>
  <fonts count="7">
    <font>
      <sz val="11.0"/>
      <color theme="1"/>
      <name val="Calibri"/>
      <scheme val="minor"/>
    </font>
    <font>
      <sz val="14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2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Border="1" applyFill="1" applyFont="1"/>
    <xf borderId="4" fillId="3" fontId="3" numFmtId="0" xfId="0" applyAlignment="1" applyBorder="1" applyFont="1">
      <alignment readingOrder="0"/>
    </xf>
    <xf borderId="4" fillId="3" fontId="3" numFmtId="0" xfId="0" applyAlignment="1" applyBorder="1" applyFont="1">
      <alignment horizontal="center" shrinkToFit="0" wrapText="1"/>
    </xf>
    <xf borderId="4" fillId="3" fontId="3" numFmtId="0" xfId="0" applyAlignment="1" applyBorder="1" applyFont="1">
      <alignment horizontal="center"/>
    </xf>
    <xf borderId="9" fillId="4" fontId="4" numFmtId="0" xfId="0" applyBorder="1" applyFill="1" applyFont="1"/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 shrinkToFit="0" wrapText="1"/>
    </xf>
    <xf borderId="4" fillId="3" fontId="3" numFmtId="0" xfId="0" applyBorder="1" applyFont="1"/>
    <xf borderId="0" fillId="0" fontId="5" numFmtId="0" xfId="0" applyAlignment="1" applyFont="1">
      <alignment readingOrder="0"/>
    </xf>
    <xf borderId="10" fillId="4" fontId="4" numFmtId="0" xfId="0" applyBorder="1" applyFont="1"/>
    <xf borderId="0" fillId="5" fontId="5" numFmtId="0" xfId="0" applyAlignment="1" applyFill="1" applyFont="1">
      <alignment readingOrder="0"/>
    </xf>
    <xf borderId="0" fillId="5" fontId="5" numFmtId="0" xfId="0" applyFont="1"/>
    <xf borderId="0" fillId="6" fontId="5" numFmtId="0" xfId="0" applyAlignment="1" applyFill="1" applyFont="1">
      <alignment readingOrder="0"/>
    </xf>
    <xf borderId="0" fillId="6" fontId="5" numFmtId="0" xfId="0" applyFont="1"/>
    <xf borderId="0" fillId="0" fontId="5" numFmtId="0" xfId="0" applyFont="1"/>
    <xf borderId="9" fillId="7" fontId="4" numFmtId="0" xfId="0" applyBorder="1" applyFill="1" applyFont="1"/>
    <xf borderId="4" fillId="6" fontId="5" numFmtId="0" xfId="0" applyAlignment="1" applyBorder="1" applyFont="1">
      <alignment readingOrder="0"/>
    </xf>
    <xf borderId="4" fillId="6" fontId="3" numFmtId="0" xfId="0" applyAlignment="1" applyBorder="1" applyFont="1">
      <alignment readingOrder="0" shrinkToFit="0" vertical="top" wrapText="1"/>
    </xf>
    <xf borderId="4" fillId="6" fontId="3" numFmtId="0" xfId="0" applyAlignment="1" applyBorder="1" applyFont="1">
      <alignment horizontal="left" readingOrder="0" shrinkToFit="0" vertical="top" wrapText="1"/>
    </xf>
    <xf borderId="4" fillId="8" fontId="3" numFmtId="0" xfId="0" applyAlignment="1" applyBorder="1" applyFill="1" applyFont="1">
      <alignment readingOrder="0" shrinkToFit="0" vertical="top" wrapText="1"/>
    </xf>
    <xf borderId="4" fillId="8" fontId="3" numFmtId="0" xfId="0" applyAlignment="1" applyBorder="1" applyFont="1">
      <alignment horizontal="left" readingOrder="0" shrinkToFit="0" vertical="top" wrapText="1"/>
    </xf>
    <xf borderId="4" fillId="8" fontId="5" numFmtId="0" xfId="0" applyAlignment="1" applyBorder="1" applyFont="1">
      <alignment readingOrder="0"/>
    </xf>
    <xf borderId="4" fillId="9" fontId="3" numFmtId="0" xfId="0" applyAlignment="1" applyBorder="1" applyFill="1" applyFont="1">
      <alignment readingOrder="0" shrinkToFit="0" vertical="top" wrapText="1"/>
    </xf>
    <xf borderId="0" fillId="9" fontId="5" numFmtId="0" xfId="0" applyAlignment="1" applyFont="1">
      <alignment readingOrder="0"/>
    </xf>
    <xf borderId="4" fillId="9" fontId="3" numFmtId="0" xfId="0" applyAlignment="1" applyBorder="1" applyFont="1">
      <alignment horizontal="left" readingOrder="0" shrinkToFit="0" vertical="top" wrapText="1"/>
    </xf>
    <xf borderId="9" fillId="4" fontId="4" numFmtId="0" xfId="0" applyAlignment="1" applyBorder="1" applyFont="1">
      <alignment horizontal="left"/>
    </xf>
    <xf borderId="11" fillId="3" fontId="3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4" fillId="0" fontId="3" numFmtId="164" xfId="0" applyAlignment="1" applyBorder="1" applyFont="1" applyNumberFormat="1">
      <alignment readingOrder="0"/>
    </xf>
    <xf borderId="4" fillId="0" fontId="3" numFmtId="165" xfId="0" applyBorder="1" applyFont="1" applyNumberFormat="1"/>
    <xf borderId="0" fillId="0" fontId="5" numFmtId="0" xfId="0" applyAlignment="1" applyFont="1">
      <alignment horizontal="left" readingOrder="0"/>
    </xf>
    <xf borderId="4" fillId="0" fontId="5" numFmtId="0" xfId="0" applyAlignment="1" applyBorder="1" applyFont="1">
      <alignment horizontal="left" readingOrder="0"/>
    </xf>
    <xf borderId="4" fillId="10" fontId="6" numFmtId="0" xfId="0" applyBorder="1" applyFill="1" applyFont="1"/>
    <xf borderId="4" fillId="10" fontId="6" numFmtId="165" xfId="0" applyBorder="1" applyFont="1" applyNumberFormat="1"/>
    <xf borderId="4" fillId="0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9.43"/>
    <col customWidth="1" min="2" max="2" width="7.43"/>
    <col customWidth="1" min="3" max="3" width="10.71"/>
    <col customWidth="1" min="4" max="4" width="12.86"/>
    <col customWidth="1" min="5" max="5" width="9.14"/>
    <col customWidth="1" min="6" max="6" width="8.14"/>
    <col customWidth="1" min="7" max="7" width="12.0"/>
    <col customWidth="1" min="8" max="8" width="5.0"/>
    <col customWidth="1" min="9" max="9" width="23.29"/>
    <col customWidth="1" min="10" max="10" width="29.71"/>
    <col customWidth="1" min="11" max="26" width="10.71"/>
  </cols>
  <sheetData>
    <row r="1" ht="14.25" customHeight="1"/>
    <row r="2" ht="14.25" customHeight="1">
      <c r="A2" s="1" t="s">
        <v>0</v>
      </c>
      <c r="B2" s="2"/>
      <c r="C2" s="2"/>
      <c r="D2" s="3"/>
    </row>
    <row r="3" ht="14.25" customHeight="1"/>
    <row r="4" ht="14.25" customHeight="1">
      <c r="A4" s="4" t="s">
        <v>1</v>
      </c>
      <c r="B4" s="5" t="s">
        <v>2</v>
      </c>
      <c r="C4" s="6" t="s">
        <v>3</v>
      </c>
      <c r="D4" s="7"/>
      <c r="E4" s="7"/>
      <c r="F4" s="7"/>
      <c r="G4" s="8"/>
      <c r="I4" s="6" t="s">
        <v>4</v>
      </c>
      <c r="J4" s="8"/>
    </row>
    <row r="5" ht="14.25" customHeight="1">
      <c r="A5" s="9" t="s">
        <v>5</v>
      </c>
      <c r="B5" s="10">
        <f>SUM(B6:B9)</f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I5" s="12" t="s">
        <v>11</v>
      </c>
      <c r="J5" s="12" t="s">
        <v>12</v>
      </c>
    </row>
    <row r="6" ht="14.25" customHeight="1" outlineLevel="1">
      <c r="A6" s="13" t="s">
        <v>13</v>
      </c>
      <c r="B6" s="14">
        <v>1.0</v>
      </c>
      <c r="C6" s="15">
        <v>8.0</v>
      </c>
      <c r="D6" s="15">
        <v>4.0</v>
      </c>
      <c r="E6" s="15">
        <v>2.0</v>
      </c>
      <c r="F6" s="15">
        <v>2.0</v>
      </c>
      <c r="G6" s="15">
        <v>2.0</v>
      </c>
      <c r="I6" s="4" t="s">
        <v>6</v>
      </c>
      <c r="J6" s="14" t="s">
        <v>14</v>
      </c>
    </row>
    <row r="7" ht="14.25" customHeight="1" outlineLevel="1">
      <c r="A7" s="13" t="s">
        <v>15</v>
      </c>
      <c r="B7" s="14">
        <v>1.0</v>
      </c>
      <c r="C7" s="15">
        <v>8.0</v>
      </c>
      <c r="D7" s="15">
        <v>2.0</v>
      </c>
      <c r="E7" s="15">
        <v>1.0</v>
      </c>
      <c r="F7" s="15">
        <v>1.0</v>
      </c>
      <c r="G7" s="15">
        <v>1.0</v>
      </c>
      <c r="I7" s="4" t="s">
        <v>7</v>
      </c>
      <c r="J7" s="16" t="s">
        <v>16</v>
      </c>
    </row>
    <row r="8" ht="14.25" customHeight="1" outlineLevel="1">
      <c r="A8" s="13" t="s">
        <v>17</v>
      </c>
      <c r="B8" s="14">
        <v>2.0</v>
      </c>
      <c r="C8" s="15">
        <v>16.0</v>
      </c>
      <c r="D8" s="15">
        <v>16.0</v>
      </c>
      <c r="E8" s="15">
        <v>8.0</v>
      </c>
      <c r="F8" s="15">
        <v>8.0</v>
      </c>
      <c r="G8" s="15">
        <v>8.0</v>
      </c>
      <c r="I8" s="4" t="s">
        <v>8</v>
      </c>
      <c r="J8" s="14" t="s">
        <v>18</v>
      </c>
    </row>
    <row r="9" ht="14.25" customHeight="1" outlineLevel="1">
      <c r="A9" s="13" t="s">
        <v>19</v>
      </c>
      <c r="B9" s="14">
        <v>1.0</v>
      </c>
      <c r="C9" s="15">
        <v>6.0</v>
      </c>
      <c r="D9" s="15">
        <v>4.0</v>
      </c>
      <c r="E9" s="15">
        <v>2.0</v>
      </c>
      <c r="F9" s="15">
        <v>2.0</v>
      </c>
      <c r="G9" s="15">
        <v>2.0</v>
      </c>
      <c r="I9" s="4" t="s">
        <v>9</v>
      </c>
      <c r="J9" s="14" t="s">
        <v>16</v>
      </c>
    </row>
    <row r="10" ht="14.25" customHeight="1" outlineLevel="1">
      <c r="A10" s="4"/>
      <c r="B10" s="4"/>
      <c r="C10" s="5"/>
      <c r="D10" s="5"/>
      <c r="E10" s="5"/>
      <c r="F10" s="5"/>
      <c r="G10" s="5"/>
      <c r="I10" s="4" t="s">
        <v>10</v>
      </c>
      <c r="J10" s="14" t="s">
        <v>18</v>
      </c>
    </row>
    <row r="11" ht="14.25" customHeight="1">
      <c r="A11" s="17" t="s">
        <v>20</v>
      </c>
      <c r="B11" s="10">
        <f>SUM(B12:B16)</f>
        <v>10</v>
      </c>
      <c r="C11" s="11" t="s">
        <v>6</v>
      </c>
      <c r="D11" s="11" t="s">
        <v>7</v>
      </c>
      <c r="E11" s="11" t="s">
        <v>8</v>
      </c>
      <c r="F11" s="11" t="s">
        <v>9</v>
      </c>
      <c r="G11" s="11" t="s">
        <v>10</v>
      </c>
    </row>
    <row r="12" ht="14.25" customHeight="1" outlineLevel="1">
      <c r="A12" s="13" t="s">
        <v>21</v>
      </c>
      <c r="B12" s="14">
        <v>3.0</v>
      </c>
      <c r="C12" s="15">
        <v>24.0</v>
      </c>
      <c r="D12" s="15">
        <v>24.0</v>
      </c>
      <c r="E12" s="15">
        <v>12.0</v>
      </c>
      <c r="F12" s="15">
        <v>12.0</v>
      </c>
      <c r="G12" s="15">
        <v>12.0</v>
      </c>
      <c r="I12" s="18" t="s">
        <v>22</v>
      </c>
      <c r="J12" s="18" t="s">
        <v>23</v>
      </c>
    </row>
    <row r="13" ht="14.25" customHeight="1" outlineLevel="1">
      <c r="A13" s="19" t="s">
        <v>24</v>
      </c>
      <c r="B13" s="14">
        <v>2.0</v>
      </c>
      <c r="C13" s="15">
        <v>16.0</v>
      </c>
      <c r="D13" s="15">
        <v>16.0</v>
      </c>
      <c r="E13" s="15">
        <v>8.0</v>
      </c>
      <c r="F13" s="15">
        <v>4.0</v>
      </c>
      <c r="G13" s="15">
        <v>8.0</v>
      </c>
      <c r="I13" s="20" t="s">
        <v>25</v>
      </c>
      <c r="J13" s="21">
        <f>SUM(B5+B11+B18+B43+B48)</f>
        <v>83</v>
      </c>
    </row>
    <row r="14" ht="14.25" customHeight="1" outlineLevel="1">
      <c r="A14" s="13" t="s">
        <v>26</v>
      </c>
      <c r="B14" s="14">
        <v>2.0</v>
      </c>
      <c r="C14" s="15">
        <v>16.0</v>
      </c>
      <c r="D14" s="15">
        <v>16.0</v>
      </c>
      <c r="E14" s="15">
        <v>8.0</v>
      </c>
      <c r="F14" s="15">
        <v>4.0</v>
      </c>
      <c r="G14" s="15">
        <v>8.0</v>
      </c>
    </row>
    <row r="15" ht="14.25" customHeight="1" outlineLevel="1">
      <c r="A15" s="13" t="s">
        <v>27</v>
      </c>
      <c r="B15" s="14">
        <v>2.0</v>
      </c>
      <c r="C15" s="15">
        <v>16.0</v>
      </c>
      <c r="D15" s="15">
        <v>12.0</v>
      </c>
      <c r="E15" s="15">
        <v>4.0</v>
      </c>
      <c r="F15" s="15">
        <v>4.0</v>
      </c>
      <c r="G15" s="15">
        <v>16.0</v>
      </c>
    </row>
    <row r="16" ht="14.25" customHeight="1" outlineLevel="1">
      <c r="A16" s="13" t="s">
        <v>28</v>
      </c>
      <c r="B16" s="14">
        <v>1.0</v>
      </c>
      <c r="C16" s="15">
        <v>8.0</v>
      </c>
      <c r="D16" s="15">
        <v>4.0</v>
      </c>
      <c r="E16" s="15">
        <v>2.0</v>
      </c>
      <c r="F16" s="15">
        <v>2.0</v>
      </c>
      <c r="G16" s="15">
        <v>2.0</v>
      </c>
      <c r="I16" s="22" t="s">
        <v>29</v>
      </c>
      <c r="J16" s="23"/>
    </row>
    <row r="17" ht="14.25" customHeight="1" outlineLevel="1">
      <c r="A17" s="4"/>
      <c r="B17" s="4"/>
      <c r="C17" s="5"/>
      <c r="D17" s="5"/>
      <c r="E17" s="5"/>
      <c r="F17" s="5"/>
      <c r="G17" s="5"/>
      <c r="I17" s="18" t="s">
        <v>6</v>
      </c>
      <c r="J17" s="24">
        <f>SUM(C6:C9)</f>
        <v>38</v>
      </c>
    </row>
    <row r="18" ht="14.25" customHeight="1">
      <c r="A18" s="17" t="s">
        <v>30</v>
      </c>
      <c r="B18" s="10">
        <f>SUM(B19:B42)</f>
        <v>54</v>
      </c>
      <c r="C18" s="11" t="s">
        <v>6</v>
      </c>
      <c r="D18" s="11" t="s">
        <v>7</v>
      </c>
      <c r="E18" s="11" t="s">
        <v>8</v>
      </c>
      <c r="F18" s="11" t="s">
        <v>9</v>
      </c>
      <c r="G18" s="11" t="s">
        <v>10</v>
      </c>
      <c r="I18" s="18" t="s">
        <v>31</v>
      </c>
      <c r="J18" s="24">
        <f>SUM(D6:D9)</f>
        <v>26</v>
      </c>
    </row>
    <row r="19" ht="18.0" customHeight="1" outlineLevel="1">
      <c r="A19" s="25" t="s">
        <v>32</v>
      </c>
      <c r="B19" s="14">
        <v>1.0</v>
      </c>
      <c r="C19" s="15">
        <v>4.0</v>
      </c>
      <c r="D19" s="15">
        <v>8.0</v>
      </c>
      <c r="E19" s="15">
        <v>8.0</v>
      </c>
      <c r="F19" s="15">
        <v>4.0</v>
      </c>
      <c r="G19" s="15">
        <v>2.0</v>
      </c>
      <c r="I19" s="18" t="s">
        <v>8</v>
      </c>
      <c r="J19" s="24">
        <f>SUM(E6:E9)</f>
        <v>13</v>
      </c>
    </row>
    <row r="20" ht="18.0" customHeight="1" outlineLevel="1">
      <c r="A20" s="25" t="s">
        <v>33</v>
      </c>
      <c r="B20" s="14">
        <v>1.0</v>
      </c>
      <c r="C20" s="15">
        <v>6.0</v>
      </c>
      <c r="D20" s="15">
        <v>6.0</v>
      </c>
      <c r="E20" s="15">
        <v>8.0</v>
      </c>
      <c r="F20" s="15">
        <v>2.0</v>
      </c>
      <c r="G20" s="15">
        <v>1.0</v>
      </c>
      <c r="I20" s="18" t="s">
        <v>9</v>
      </c>
      <c r="J20" s="24">
        <f>SUM(F6:F9)</f>
        <v>13</v>
      </c>
    </row>
    <row r="21" ht="18.0" customHeight="1" outlineLevel="1">
      <c r="A21" s="25" t="s">
        <v>34</v>
      </c>
      <c r="B21" s="14">
        <v>1.0</v>
      </c>
      <c r="C21" s="15">
        <v>8.0</v>
      </c>
      <c r="D21" s="15">
        <v>8.0</v>
      </c>
      <c r="E21" s="15">
        <v>8.0</v>
      </c>
      <c r="F21" s="15">
        <v>2.0</v>
      </c>
      <c r="G21" s="15">
        <v>1.0</v>
      </c>
      <c r="I21" s="18" t="s">
        <v>10</v>
      </c>
      <c r="J21" s="24">
        <f>SUM(G6:G9)</f>
        <v>13</v>
      </c>
    </row>
    <row r="22" ht="18.0" customHeight="1" outlineLevel="1">
      <c r="A22" s="26" t="s">
        <v>35</v>
      </c>
      <c r="B22" s="14">
        <v>2.0</v>
      </c>
      <c r="C22" s="15">
        <v>8.0</v>
      </c>
      <c r="D22" s="15">
        <v>8.0</v>
      </c>
      <c r="E22" s="15">
        <v>4.0</v>
      </c>
      <c r="F22" s="15">
        <v>4.0</v>
      </c>
      <c r="G22" s="15">
        <v>16.0</v>
      </c>
    </row>
    <row r="23" ht="18.0" customHeight="1" outlineLevel="1">
      <c r="A23" s="27" t="s">
        <v>36</v>
      </c>
      <c r="B23" s="14">
        <v>2.0</v>
      </c>
      <c r="C23" s="15">
        <v>12.0</v>
      </c>
      <c r="D23" s="15">
        <v>16.0</v>
      </c>
      <c r="E23" s="15">
        <v>8.0</v>
      </c>
      <c r="F23" s="15">
        <v>8.0</v>
      </c>
      <c r="G23" s="15">
        <v>8.0</v>
      </c>
      <c r="I23" s="22" t="s">
        <v>37</v>
      </c>
      <c r="J23" s="23"/>
    </row>
    <row r="24" ht="18.0" customHeight="1" outlineLevel="1">
      <c r="A24" s="27" t="s">
        <v>38</v>
      </c>
      <c r="B24" s="14">
        <v>2.0</v>
      </c>
      <c r="C24" s="15">
        <v>8.0</v>
      </c>
      <c r="D24" s="15">
        <v>16.0</v>
      </c>
      <c r="E24" s="15">
        <v>8.0</v>
      </c>
      <c r="F24" s="15">
        <v>8.0</v>
      </c>
      <c r="G24" s="15">
        <v>8.0</v>
      </c>
      <c r="I24" s="18" t="s">
        <v>6</v>
      </c>
      <c r="J24" s="24">
        <f>SUM(C12:C16)</f>
        <v>80</v>
      </c>
    </row>
    <row r="25" ht="18.0" customHeight="1" outlineLevel="1">
      <c r="A25" s="27" t="s">
        <v>39</v>
      </c>
      <c r="B25" s="14">
        <v>3.0</v>
      </c>
      <c r="C25" s="15">
        <v>8.0</v>
      </c>
      <c r="D25" s="15">
        <v>16.0</v>
      </c>
      <c r="E25" s="15">
        <v>12.0</v>
      </c>
      <c r="F25" s="15">
        <v>12.0</v>
      </c>
      <c r="G25" s="15">
        <v>12.0</v>
      </c>
      <c r="I25" s="18" t="s">
        <v>31</v>
      </c>
      <c r="J25" s="24">
        <f>SUM(D12:D16)</f>
        <v>72</v>
      </c>
    </row>
    <row r="26" ht="18.0" customHeight="1" outlineLevel="1">
      <c r="A26" s="27" t="s">
        <v>40</v>
      </c>
      <c r="B26" s="14">
        <v>2.0</v>
      </c>
      <c r="C26" s="15">
        <v>8.0</v>
      </c>
      <c r="D26" s="15">
        <v>16.0</v>
      </c>
      <c r="E26" s="15">
        <v>8.0</v>
      </c>
      <c r="F26" s="15">
        <v>8.0</v>
      </c>
      <c r="G26" s="15">
        <v>8.0</v>
      </c>
      <c r="I26" s="18" t="s">
        <v>8</v>
      </c>
      <c r="J26" s="24">
        <f>SUM(E12:E16)</f>
        <v>34</v>
      </c>
    </row>
    <row r="27" ht="18.0" customHeight="1" outlineLevel="1">
      <c r="A27" s="27" t="s">
        <v>41</v>
      </c>
      <c r="B27" s="14">
        <v>3.0</v>
      </c>
      <c r="C27" s="15">
        <v>12.0</v>
      </c>
      <c r="D27" s="15">
        <v>24.0</v>
      </c>
      <c r="E27" s="15">
        <v>12.0</v>
      </c>
      <c r="F27" s="15">
        <v>12.0</v>
      </c>
      <c r="G27" s="15">
        <v>12.0</v>
      </c>
      <c r="I27" s="18" t="s">
        <v>9</v>
      </c>
      <c r="J27" s="24">
        <f>SUM(F12:F16)</f>
        <v>26</v>
      </c>
    </row>
    <row r="28" ht="18.0" customHeight="1" outlineLevel="1">
      <c r="A28" s="28" t="s">
        <v>42</v>
      </c>
      <c r="B28" s="14">
        <v>4.0</v>
      </c>
      <c r="C28" s="15">
        <v>16.0</v>
      </c>
      <c r="D28" s="15">
        <v>32.0</v>
      </c>
      <c r="E28" s="15">
        <v>16.0</v>
      </c>
      <c r="F28" s="15">
        <v>16.0</v>
      </c>
      <c r="G28" s="15">
        <v>16.0</v>
      </c>
      <c r="I28" s="18" t="s">
        <v>10</v>
      </c>
      <c r="J28" s="24">
        <f>SUM(G12:G16)</f>
        <v>46</v>
      </c>
    </row>
    <row r="29" ht="18.0" customHeight="1" outlineLevel="1">
      <c r="A29" s="29" t="s">
        <v>43</v>
      </c>
      <c r="B29" s="14">
        <v>3.0</v>
      </c>
      <c r="C29" s="15">
        <v>8.0</v>
      </c>
      <c r="D29" s="15">
        <v>16.0</v>
      </c>
      <c r="E29" s="15">
        <v>12.0</v>
      </c>
      <c r="F29" s="15">
        <v>12.0</v>
      </c>
      <c r="G29" s="15">
        <v>12.0</v>
      </c>
    </row>
    <row r="30" ht="18.0" customHeight="1" outlineLevel="1">
      <c r="A30" s="30" t="s">
        <v>44</v>
      </c>
      <c r="B30" s="14">
        <v>3.0</v>
      </c>
      <c r="C30" s="15">
        <v>8.0</v>
      </c>
      <c r="D30" s="15">
        <v>16.0</v>
      </c>
      <c r="E30" s="15">
        <v>12.0</v>
      </c>
      <c r="F30" s="15">
        <v>12.0</v>
      </c>
      <c r="G30" s="15">
        <v>12.0</v>
      </c>
      <c r="I30" s="22" t="s">
        <v>30</v>
      </c>
      <c r="J30" s="23"/>
    </row>
    <row r="31" ht="18.0" customHeight="1" outlineLevel="1">
      <c r="A31" s="30" t="s">
        <v>45</v>
      </c>
      <c r="B31" s="14">
        <v>3.0</v>
      </c>
      <c r="C31" s="15">
        <v>12.0</v>
      </c>
      <c r="D31" s="15">
        <v>24.0</v>
      </c>
      <c r="E31" s="15">
        <v>6.0</v>
      </c>
      <c r="F31" s="15">
        <v>6.0</v>
      </c>
      <c r="G31" s="15">
        <v>24.0</v>
      </c>
      <c r="I31" s="18" t="s">
        <v>6</v>
      </c>
      <c r="J31" s="24">
        <f>SUM(C19:C42)</f>
        <v>214</v>
      </c>
    </row>
    <row r="32" ht="18.0" customHeight="1" outlineLevel="1">
      <c r="A32" s="30" t="s">
        <v>46</v>
      </c>
      <c r="B32" s="14">
        <v>3.0</v>
      </c>
      <c r="C32" s="15">
        <v>12.0</v>
      </c>
      <c r="D32" s="15">
        <v>24.0</v>
      </c>
      <c r="E32" s="15">
        <v>18.0</v>
      </c>
      <c r="F32" s="15">
        <v>6.0</v>
      </c>
      <c r="G32" s="15">
        <v>6.0</v>
      </c>
      <c r="I32" s="18" t="s">
        <v>31</v>
      </c>
      <c r="J32" s="24">
        <f>SUM(D19:D42)</f>
        <v>378</v>
      </c>
    </row>
    <row r="33" ht="18.0" customHeight="1" outlineLevel="1">
      <c r="A33" s="31" t="s">
        <v>47</v>
      </c>
      <c r="B33" s="14">
        <v>2.0</v>
      </c>
      <c r="C33" s="15">
        <v>8.0</v>
      </c>
      <c r="D33" s="15">
        <v>16.0</v>
      </c>
      <c r="E33" s="15">
        <v>8.0</v>
      </c>
      <c r="F33" s="15">
        <v>8.0</v>
      </c>
      <c r="G33" s="15">
        <v>8.0</v>
      </c>
      <c r="I33" s="18" t="s">
        <v>8</v>
      </c>
      <c r="J33" s="24">
        <f>SUM(E19:E42)</f>
        <v>268</v>
      </c>
    </row>
    <row r="34" ht="18.0" customHeight="1" outlineLevel="1">
      <c r="A34" s="31" t="s">
        <v>48</v>
      </c>
      <c r="B34" s="14">
        <v>2.0</v>
      </c>
      <c r="C34" s="15">
        <v>8.0</v>
      </c>
      <c r="D34" s="15">
        <v>16.0</v>
      </c>
      <c r="E34" s="15">
        <v>16.0</v>
      </c>
      <c r="F34" s="15">
        <v>8.0</v>
      </c>
      <c r="G34" s="15">
        <v>8.0</v>
      </c>
      <c r="I34" s="18" t="s">
        <v>9</v>
      </c>
      <c r="J34" s="24">
        <f>SUM(F19:F42)</f>
        <v>208</v>
      </c>
    </row>
    <row r="35" ht="18.0" customHeight="1" outlineLevel="1">
      <c r="A35" s="32" t="s">
        <v>49</v>
      </c>
      <c r="B35" s="14">
        <v>2.0</v>
      </c>
      <c r="C35" s="15">
        <v>8.0</v>
      </c>
      <c r="D35" s="15">
        <v>16.0</v>
      </c>
      <c r="E35" s="15">
        <v>12.0</v>
      </c>
      <c r="F35" s="15">
        <v>12.0</v>
      </c>
      <c r="G35" s="15">
        <v>12.0</v>
      </c>
      <c r="I35" s="18" t="s">
        <v>10</v>
      </c>
      <c r="J35" s="24">
        <f>SUM(G19:G42)</f>
        <v>234</v>
      </c>
    </row>
    <row r="36" ht="18.0" customHeight="1" outlineLevel="1">
      <c r="A36" s="33" t="s">
        <v>44</v>
      </c>
      <c r="B36" s="14">
        <v>1.0</v>
      </c>
      <c r="C36" s="15">
        <v>4.0</v>
      </c>
      <c r="D36" s="15">
        <v>8.0</v>
      </c>
      <c r="E36" s="15">
        <v>8.0</v>
      </c>
      <c r="F36" s="15">
        <v>8.0</v>
      </c>
      <c r="G36" s="15">
        <v>8.0</v>
      </c>
    </row>
    <row r="37" ht="18.0" customHeight="1" outlineLevel="1">
      <c r="A37" s="34" t="s">
        <v>50</v>
      </c>
      <c r="B37" s="14">
        <v>2.0</v>
      </c>
      <c r="C37" s="15">
        <v>8.0</v>
      </c>
      <c r="D37" s="15">
        <v>16.0</v>
      </c>
      <c r="E37" s="15">
        <v>12.0</v>
      </c>
      <c r="F37" s="15">
        <v>12.0</v>
      </c>
      <c r="G37" s="15">
        <v>12.0</v>
      </c>
      <c r="I37" s="22" t="s">
        <v>51</v>
      </c>
      <c r="J37" s="23"/>
    </row>
    <row r="38" ht="18.0" customHeight="1" outlineLevel="1">
      <c r="A38" s="34" t="s">
        <v>52</v>
      </c>
      <c r="B38" s="14">
        <v>3.0</v>
      </c>
      <c r="C38" s="15">
        <v>12.0</v>
      </c>
      <c r="D38" s="15">
        <v>16.0</v>
      </c>
      <c r="E38" s="15">
        <v>18.0</v>
      </c>
      <c r="F38" s="15">
        <v>12.0</v>
      </c>
      <c r="G38" s="15">
        <v>12.0</v>
      </c>
      <c r="I38" s="18" t="s">
        <v>6</v>
      </c>
      <c r="J38" s="24">
        <f>SUM(C44:C46)</f>
        <v>54</v>
      </c>
    </row>
    <row r="39" ht="18.0" customHeight="1" outlineLevel="1">
      <c r="A39" s="34" t="s">
        <v>53</v>
      </c>
      <c r="B39" s="14">
        <v>3.0</v>
      </c>
      <c r="C39" s="15">
        <v>12.0</v>
      </c>
      <c r="D39" s="15">
        <v>24.0</v>
      </c>
      <c r="E39" s="15">
        <v>18.0</v>
      </c>
      <c r="F39" s="15">
        <v>12.0</v>
      </c>
      <c r="G39" s="15">
        <v>12.0</v>
      </c>
      <c r="I39" s="18" t="s">
        <v>31</v>
      </c>
      <c r="J39" s="24">
        <f>SUM(D44:D46)</f>
        <v>36</v>
      </c>
    </row>
    <row r="40" ht="18.0" customHeight="1" outlineLevel="1">
      <c r="A40" s="34" t="s">
        <v>54</v>
      </c>
      <c r="B40" s="14">
        <v>2.0</v>
      </c>
      <c r="C40" s="15">
        <v>8.0</v>
      </c>
      <c r="D40" s="15">
        <v>4.0</v>
      </c>
      <c r="E40" s="15">
        <v>12.0</v>
      </c>
      <c r="F40" s="15">
        <v>6.0</v>
      </c>
      <c r="G40" s="15">
        <v>6.0</v>
      </c>
      <c r="I40" s="18" t="s">
        <v>8</v>
      </c>
      <c r="J40" s="24">
        <f>SUM(E44:E46)</f>
        <v>28</v>
      </c>
    </row>
    <row r="41" ht="18.0" customHeight="1" outlineLevel="1">
      <c r="A41" s="34" t="s">
        <v>55</v>
      </c>
      <c r="B41" s="14">
        <v>3.0</v>
      </c>
      <c r="C41" s="15">
        <v>12.0</v>
      </c>
      <c r="D41" s="15">
        <v>24.0</v>
      </c>
      <c r="E41" s="15">
        <v>18.0</v>
      </c>
      <c r="F41" s="15">
        <v>12.0</v>
      </c>
      <c r="G41" s="15">
        <v>12.0</v>
      </c>
      <c r="I41" s="18" t="s">
        <v>9</v>
      </c>
      <c r="J41" s="24">
        <f>SUM(F44:F46)</f>
        <v>48</v>
      </c>
    </row>
    <row r="42" ht="18.0" customHeight="1" outlineLevel="1">
      <c r="A42" s="32" t="s">
        <v>56</v>
      </c>
      <c r="B42" s="14">
        <v>1.0</v>
      </c>
      <c r="C42" s="15">
        <v>4.0</v>
      </c>
      <c r="D42" s="15">
        <v>8.0</v>
      </c>
      <c r="E42" s="15">
        <v>6.0</v>
      </c>
      <c r="F42" s="15">
        <v>6.0</v>
      </c>
      <c r="G42" s="15">
        <v>6.0</v>
      </c>
      <c r="I42" s="18" t="s">
        <v>10</v>
      </c>
      <c r="J42" s="24">
        <f>SUM(G44:G46)</f>
        <v>25</v>
      </c>
    </row>
    <row r="43" ht="14.25" customHeight="1">
      <c r="A43" s="17" t="s">
        <v>57</v>
      </c>
      <c r="B43" s="10">
        <f>SUM(B44:B46)</f>
        <v>7</v>
      </c>
      <c r="C43" s="11" t="s">
        <v>6</v>
      </c>
      <c r="D43" s="11" t="s">
        <v>7</v>
      </c>
      <c r="E43" s="11" t="s">
        <v>8</v>
      </c>
      <c r="F43" s="11" t="s">
        <v>9</v>
      </c>
      <c r="G43" s="11" t="s">
        <v>10</v>
      </c>
    </row>
    <row r="44" ht="14.25" customHeight="1">
      <c r="A44" s="35" t="s">
        <v>58</v>
      </c>
      <c r="B44" s="14">
        <v>3.0</v>
      </c>
      <c r="C44" s="14">
        <v>18.0</v>
      </c>
      <c r="D44" s="14">
        <v>12.0</v>
      </c>
      <c r="E44" s="14">
        <v>12.0</v>
      </c>
      <c r="F44" s="14">
        <v>16.0</v>
      </c>
      <c r="G44" s="14">
        <v>9.0</v>
      </c>
      <c r="I44" s="22" t="s">
        <v>59</v>
      </c>
      <c r="J44" s="23"/>
    </row>
    <row r="45" ht="14.25" customHeight="1" outlineLevel="1">
      <c r="A45" s="35" t="s">
        <v>60</v>
      </c>
      <c r="B45" s="14">
        <v>2.0</v>
      </c>
      <c r="C45" s="14">
        <v>18.0</v>
      </c>
      <c r="D45" s="14">
        <v>12.0</v>
      </c>
      <c r="E45" s="14">
        <v>8.0</v>
      </c>
      <c r="F45" s="14">
        <v>16.0</v>
      </c>
      <c r="G45" s="14">
        <v>8.0</v>
      </c>
      <c r="I45" s="18" t="s">
        <v>6</v>
      </c>
      <c r="J45" s="24">
        <f>SUM(C49:C52)</f>
        <v>52</v>
      </c>
    </row>
    <row r="46" ht="14.25" customHeight="1" outlineLevel="1">
      <c r="A46" s="35" t="s">
        <v>61</v>
      </c>
      <c r="B46" s="14">
        <v>2.0</v>
      </c>
      <c r="C46" s="14">
        <v>18.0</v>
      </c>
      <c r="D46" s="14">
        <v>12.0</v>
      </c>
      <c r="E46" s="14">
        <v>8.0</v>
      </c>
      <c r="F46" s="14">
        <v>16.0</v>
      </c>
      <c r="G46" s="14">
        <v>8.0</v>
      </c>
      <c r="I46" s="18" t="s">
        <v>31</v>
      </c>
      <c r="J46" s="24">
        <f>SUM(D49:D52)</f>
        <v>52</v>
      </c>
    </row>
    <row r="47" ht="14.25" customHeight="1" outlineLevel="1">
      <c r="A47" s="4"/>
      <c r="B47" s="4"/>
      <c r="C47" s="4"/>
      <c r="D47" s="4"/>
      <c r="E47" s="4"/>
      <c r="F47" s="4"/>
      <c r="G47" s="4"/>
      <c r="I47" s="18" t="s">
        <v>8</v>
      </c>
      <c r="J47" s="24">
        <f>SUM(E49:E52)</f>
        <v>56</v>
      </c>
    </row>
    <row r="48" ht="14.25" customHeight="1" outlineLevel="1">
      <c r="A48" s="17" t="s">
        <v>62</v>
      </c>
      <c r="B48" s="10">
        <f>SUM(B49:B52)</f>
        <v>7</v>
      </c>
      <c r="C48" s="11" t="s">
        <v>6</v>
      </c>
      <c r="D48" s="11" t="s">
        <v>7</v>
      </c>
      <c r="E48" s="11" t="s">
        <v>8</v>
      </c>
      <c r="F48" s="11" t="s">
        <v>9</v>
      </c>
      <c r="G48" s="11" t="s">
        <v>10</v>
      </c>
      <c r="I48" s="18" t="s">
        <v>9</v>
      </c>
      <c r="J48" s="24">
        <f>SUM(F49:F52)</f>
        <v>56</v>
      </c>
    </row>
    <row r="49" ht="14.25" customHeight="1">
      <c r="A49" s="35" t="s">
        <v>63</v>
      </c>
      <c r="B49" s="14">
        <v>2.0</v>
      </c>
      <c r="C49" s="14">
        <v>16.0</v>
      </c>
      <c r="D49" s="14">
        <v>16.0</v>
      </c>
      <c r="E49" s="14">
        <v>16.0</v>
      </c>
      <c r="F49" s="14">
        <v>16.0</v>
      </c>
      <c r="G49" s="14">
        <v>8.0</v>
      </c>
      <c r="I49" s="18" t="s">
        <v>10</v>
      </c>
      <c r="J49" s="24">
        <f>SUM(G49:G52)</f>
        <v>36</v>
      </c>
    </row>
    <row r="50" ht="14.25" customHeight="1" outlineLevel="1">
      <c r="A50" s="35" t="s">
        <v>64</v>
      </c>
      <c r="B50" s="14">
        <v>1.0</v>
      </c>
      <c r="C50" s="14">
        <v>8.0</v>
      </c>
      <c r="D50" s="14">
        <v>8.0</v>
      </c>
      <c r="E50" s="14">
        <v>8.0</v>
      </c>
      <c r="F50" s="14">
        <v>8.0</v>
      </c>
      <c r="G50" s="14">
        <v>4.0</v>
      </c>
    </row>
    <row r="51" ht="14.25" customHeight="1" outlineLevel="1">
      <c r="A51" s="35" t="s">
        <v>65</v>
      </c>
      <c r="B51" s="14">
        <v>2.0</v>
      </c>
      <c r="C51" s="14">
        <v>12.0</v>
      </c>
      <c r="D51" s="14">
        <v>16.0</v>
      </c>
      <c r="E51" s="14">
        <v>16.0</v>
      </c>
      <c r="F51" s="14">
        <v>16.0</v>
      </c>
      <c r="G51" s="14">
        <v>8.0</v>
      </c>
    </row>
    <row r="52" ht="14.25" customHeight="1" outlineLevel="1">
      <c r="A52" s="35" t="s">
        <v>66</v>
      </c>
      <c r="B52" s="14">
        <v>2.0</v>
      </c>
      <c r="C52" s="14">
        <v>16.0</v>
      </c>
      <c r="D52" s="14">
        <v>12.0</v>
      </c>
      <c r="E52" s="14">
        <v>16.0</v>
      </c>
      <c r="F52" s="14">
        <v>16.0</v>
      </c>
      <c r="G52" s="14">
        <v>16.0</v>
      </c>
    </row>
    <row r="53" ht="14.25" customHeight="1" outlineLevel="1">
      <c r="A53" s="4"/>
      <c r="B53" s="4"/>
      <c r="C53" s="4"/>
      <c r="D53" s="4"/>
      <c r="E53" s="4"/>
      <c r="F53" s="4"/>
      <c r="G53" s="4"/>
    </row>
    <row r="54" ht="14.25" customHeight="1">
      <c r="B54" s="24">
        <f>SUM(B6:B53)</f>
        <v>161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3">
    <mergeCell ref="A2:D2"/>
    <mergeCell ref="C4:G4"/>
    <mergeCell ref="I4:J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1.0"/>
    <col customWidth="1" min="3" max="3" width="40.43"/>
    <col customWidth="1" min="4" max="4" width="10.71"/>
    <col customWidth="1" min="5" max="5" width="7.43"/>
    <col customWidth="1" min="6" max="6" width="23.71"/>
    <col customWidth="1" min="7" max="7" width="4.86"/>
    <col customWidth="1" min="8" max="8" width="23.43"/>
    <col customWidth="1" min="9" max="9" width="31.14"/>
    <col customWidth="1" min="10" max="10" width="16.0"/>
    <col customWidth="1" min="11" max="11" width="15.29"/>
    <col customWidth="1" min="12" max="26" width="10.71"/>
  </cols>
  <sheetData>
    <row r="1" ht="14.25" customHeight="1"/>
    <row r="2" ht="14.25" customHeight="1">
      <c r="A2" s="12" t="s">
        <v>67</v>
      </c>
      <c r="B2" s="12" t="s">
        <v>68</v>
      </c>
      <c r="C2" s="12" t="s">
        <v>69</v>
      </c>
      <c r="D2" s="11" t="s">
        <v>70</v>
      </c>
      <c r="E2" s="12" t="s">
        <v>71</v>
      </c>
      <c r="F2" s="12" t="s">
        <v>72</v>
      </c>
      <c r="H2" s="36" t="s">
        <v>73</v>
      </c>
      <c r="I2" s="37"/>
      <c r="J2" s="37"/>
      <c r="K2" s="38"/>
    </row>
    <row r="3" ht="14.25" customHeight="1">
      <c r="A3" s="4" t="s">
        <v>74</v>
      </c>
      <c r="B3" s="4" t="s">
        <v>6</v>
      </c>
      <c r="C3" s="14" t="s">
        <v>14</v>
      </c>
      <c r="D3" s="14">
        <v>11030.18</v>
      </c>
      <c r="E3" s="39">
        <v>38.0</v>
      </c>
      <c r="F3" s="40">
        <f t="shared" ref="F3:F7" si="1">D3*E3</f>
        <v>419146.84</v>
      </c>
      <c r="H3" s="12" t="s">
        <v>68</v>
      </c>
      <c r="I3" s="12" t="s">
        <v>69</v>
      </c>
      <c r="J3" s="12" t="s">
        <v>75</v>
      </c>
      <c r="K3" s="12" t="s">
        <v>76</v>
      </c>
    </row>
    <row r="4" ht="14.25" customHeight="1">
      <c r="A4" s="4" t="s">
        <v>77</v>
      </c>
      <c r="B4" s="4" t="s">
        <v>7</v>
      </c>
      <c r="C4" s="16" t="s">
        <v>16</v>
      </c>
      <c r="D4" s="14">
        <v>4551.39</v>
      </c>
      <c r="E4" s="39">
        <v>26.0</v>
      </c>
      <c r="F4" s="40">
        <f t="shared" si="1"/>
        <v>118336.14</v>
      </c>
      <c r="H4" s="4" t="s">
        <v>6</v>
      </c>
      <c r="I4" s="14" t="s">
        <v>14</v>
      </c>
      <c r="J4" s="14">
        <v>11030.18</v>
      </c>
      <c r="K4" s="14">
        <v>2103088.0</v>
      </c>
    </row>
    <row r="5" ht="14.25" customHeight="1">
      <c r="A5" s="4" t="s">
        <v>8</v>
      </c>
      <c r="B5" s="4" t="s">
        <v>78</v>
      </c>
      <c r="C5" s="14" t="s">
        <v>18</v>
      </c>
      <c r="D5" s="14">
        <v>7215.82</v>
      </c>
      <c r="E5" s="39">
        <v>13.0</v>
      </c>
      <c r="F5" s="40">
        <f t="shared" si="1"/>
        <v>93805.66</v>
      </c>
      <c r="H5" s="4" t="s">
        <v>7</v>
      </c>
      <c r="I5" s="16" t="s">
        <v>16</v>
      </c>
      <c r="J5" s="14">
        <v>4551.39</v>
      </c>
      <c r="K5" s="14">
        <v>867799.0</v>
      </c>
    </row>
    <row r="6" ht="14.25" customHeight="1">
      <c r="A6" s="4" t="s">
        <v>9</v>
      </c>
      <c r="B6" s="4" t="s">
        <v>79</v>
      </c>
      <c r="C6" s="14" t="s">
        <v>16</v>
      </c>
      <c r="D6" s="14">
        <v>7080.42</v>
      </c>
      <c r="E6" s="39">
        <v>13.0</v>
      </c>
      <c r="F6" s="40">
        <f t="shared" si="1"/>
        <v>92045.46</v>
      </c>
      <c r="H6" s="4" t="s">
        <v>80</v>
      </c>
      <c r="I6" s="41" t="s">
        <v>81</v>
      </c>
      <c r="J6" s="14">
        <v>7215.82</v>
      </c>
      <c r="K6" s="14">
        <v>1375000.0</v>
      </c>
    </row>
    <row r="7" ht="14.25" customHeight="1">
      <c r="A7" s="4" t="s">
        <v>82</v>
      </c>
      <c r="B7" s="4" t="s">
        <v>10</v>
      </c>
      <c r="C7" s="14" t="s">
        <v>18</v>
      </c>
      <c r="D7" s="14">
        <v>3330.42</v>
      </c>
      <c r="E7" s="39">
        <v>13.0</v>
      </c>
      <c r="F7" s="40">
        <f t="shared" si="1"/>
        <v>43295.46</v>
      </c>
      <c r="H7" s="4" t="s">
        <v>79</v>
      </c>
      <c r="I7" s="14" t="s">
        <v>16</v>
      </c>
      <c r="J7" s="14">
        <v>7080.42</v>
      </c>
      <c r="K7" s="14">
        <v>1350000.0</v>
      </c>
    </row>
    <row r="8" ht="14.25" customHeight="1">
      <c r="A8" s="4"/>
      <c r="B8" s="6" t="s">
        <v>83</v>
      </c>
      <c r="C8" s="7"/>
      <c r="D8" s="7"/>
      <c r="E8" s="8"/>
      <c r="F8" s="40">
        <f>SUM(F3:F7)</f>
        <v>766629.56</v>
      </c>
      <c r="H8" s="4" t="s">
        <v>10</v>
      </c>
      <c r="I8" s="42" t="s">
        <v>84</v>
      </c>
      <c r="J8" s="14">
        <v>3330.42</v>
      </c>
      <c r="K8" s="14">
        <v>635000.0</v>
      </c>
    </row>
    <row r="9" ht="14.25" customHeight="1"/>
    <row r="10" ht="14.25" customHeight="1"/>
    <row r="11" ht="14.25" customHeight="1">
      <c r="A11" s="12" t="s">
        <v>67</v>
      </c>
      <c r="B11" s="12" t="s">
        <v>68</v>
      </c>
      <c r="C11" s="12" t="s">
        <v>69</v>
      </c>
      <c r="D11" s="11" t="s">
        <v>85</v>
      </c>
      <c r="E11" s="12" t="s">
        <v>71</v>
      </c>
      <c r="F11" s="12" t="s">
        <v>86</v>
      </c>
      <c r="H11" s="36" t="s">
        <v>87</v>
      </c>
      <c r="I11" s="38"/>
    </row>
    <row r="12" ht="14.25" customHeight="1">
      <c r="A12" s="4" t="s">
        <v>74</v>
      </c>
      <c r="B12" s="4" t="s">
        <v>6</v>
      </c>
      <c r="C12" s="14" t="s">
        <v>14</v>
      </c>
      <c r="D12" s="14">
        <v>11030.18</v>
      </c>
      <c r="E12" s="39">
        <v>80.0</v>
      </c>
      <c r="F12" s="40">
        <f t="shared" ref="F12:F16" si="2">D12*E12</f>
        <v>882414.4</v>
      </c>
      <c r="H12" s="4" t="s">
        <v>6</v>
      </c>
      <c r="I12" s="40">
        <f t="shared" ref="I12:I16" si="3">F3+F12+F21+F30+F39</f>
        <v>4831218.84</v>
      </c>
    </row>
    <row r="13" ht="14.25" customHeight="1">
      <c r="A13" s="4" t="s">
        <v>77</v>
      </c>
      <c r="B13" s="4" t="s">
        <v>7</v>
      </c>
      <c r="C13" s="16" t="s">
        <v>16</v>
      </c>
      <c r="D13" s="14">
        <v>4551.39</v>
      </c>
      <c r="E13" s="39">
        <v>72.0</v>
      </c>
      <c r="F13" s="40">
        <f t="shared" si="2"/>
        <v>327700.08</v>
      </c>
      <c r="H13" s="4" t="s">
        <v>7</v>
      </c>
      <c r="I13" s="40">
        <f t="shared" si="3"/>
        <v>2566983.96</v>
      </c>
    </row>
    <row r="14" ht="14.25" customHeight="1">
      <c r="A14" s="4" t="s">
        <v>8</v>
      </c>
      <c r="B14" s="4" t="s">
        <v>78</v>
      </c>
      <c r="C14" s="41" t="s">
        <v>88</v>
      </c>
      <c r="D14" s="14">
        <v>7215.82</v>
      </c>
      <c r="E14" s="39">
        <v>34.0</v>
      </c>
      <c r="F14" s="40">
        <f t="shared" si="2"/>
        <v>245337.88</v>
      </c>
      <c r="H14" s="4" t="s">
        <v>80</v>
      </c>
      <c r="I14" s="40">
        <f t="shared" si="3"/>
        <v>2879112.18</v>
      </c>
    </row>
    <row r="15" ht="14.25" customHeight="1">
      <c r="A15" s="4" t="s">
        <v>9</v>
      </c>
      <c r="B15" s="4" t="s">
        <v>79</v>
      </c>
      <c r="C15" s="16" t="s">
        <v>16</v>
      </c>
      <c r="D15" s="14">
        <v>7080.42</v>
      </c>
      <c r="E15" s="39">
        <v>26.0</v>
      </c>
      <c r="F15" s="40">
        <f t="shared" si="2"/>
        <v>184090.92</v>
      </c>
      <c r="H15" s="4" t="s">
        <v>79</v>
      </c>
      <c r="I15" s="40">
        <f t="shared" si="3"/>
        <v>2485227.42</v>
      </c>
    </row>
    <row r="16" ht="14.25" customHeight="1">
      <c r="A16" s="4" t="s">
        <v>82</v>
      </c>
      <c r="B16" s="4" t="s">
        <v>10</v>
      </c>
      <c r="C16" s="41" t="s">
        <v>89</v>
      </c>
      <c r="D16" s="14">
        <v>3330.42</v>
      </c>
      <c r="E16" s="39">
        <v>46.0</v>
      </c>
      <c r="F16" s="40">
        <f t="shared" si="2"/>
        <v>153199.32</v>
      </c>
      <c r="H16" s="4" t="s">
        <v>10</v>
      </c>
      <c r="I16" s="40">
        <f t="shared" si="3"/>
        <v>1178968.68</v>
      </c>
    </row>
    <row r="17" ht="14.25" customHeight="1">
      <c r="A17" s="4"/>
      <c r="B17" s="6" t="s">
        <v>90</v>
      </c>
      <c r="C17" s="7"/>
      <c r="D17" s="7"/>
      <c r="E17" s="8"/>
      <c r="F17" s="40">
        <f>SUM(F12:F16)</f>
        <v>1792742.6</v>
      </c>
      <c r="H17" s="43" t="s">
        <v>91</v>
      </c>
      <c r="I17" s="44">
        <f>SUM(I12:I16)</f>
        <v>13941511.08</v>
      </c>
    </row>
    <row r="18" ht="14.25" customHeight="1"/>
    <row r="19" ht="14.25" customHeight="1"/>
    <row r="20" ht="14.25" customHeight="1">
      <c r="A20" s="12" t="s">
        <v>67</v>
      </c>
      <c r="B20" s="12" t="s">
        <v>68</v>
      </c>
      <c r="C20" s="12" t="s">
        <v>69</v>
      </c>
      <c r="D20" s="11" t="s">
        <v>85</v>
      </c>
      <c r="E20" s="12" t="s">
        <v>71</v>
      </c>
      <c r="F20" s="12" t="s">
        <v>92</v>
      </c>
      <c r="H20" s="36" t="s">
        <v>93</v>
      </c>
      <c r="I20" s="38"/>
    </row>
    <row r="21" ht="14.25" customHeight="1">
      <c r="A21" s="4" t="s">
        <v>74</v>
      </c>
      <c r="B21" s="4" t="s">
        <v>6</v>
      </c>
      <c r="C21" s="14" t="s">
        <v>14</v>
      </c>
      <c r="D21" s="14">
        <v>11030.18</v>
      </c>
      <c r="E21" s="39">
        <v>214.0</v>
      </c>
      <c r="F21" s="40">
        <f t="shared" ref="F21:F25" si="4">D21*E21</f>
        <v>2360458.52</v>
      </c>
      <c r="H21" s="4" t="s">
        <v>5</v>
      </c>
      <c r="I21" s="40">
        <f>F8</f>
        <v>766629.56</v>
      </c>
    </row>
    <row r="22" ht="14.25" customHeight="1">
      <c r="A22" s="4" t="s">
        <v>77</v>
      </c>
      <c r="B22" s="4" t="s">
        <v>7</v>
      </c>
      <c r="C22" s="41" t="s">
        <v>94</v>
      </c>
      <c r="D22" s="14">
        <v>4551.39</v>
      </c>
      <c r="E22" s="39">
        <v>378.0</v>
      </c>
      <c r="F22" s="40">
        <f t="shared" si="4"/>
        <v>1720425.42</v>
      </c>
      <c r="H22" s="4" t="s">
        <v>95</v>
      </c>
      <c r="I22" s="40">
        <f>F17</f>
        <v>1792742.6</v>
      </c>
    </row>
    <row r="23" ht="14.25" customHeight="1">
      <c r="A23" s="4" t="s">
        <v>8</v>
      </c>
      <c r="B23" s="4" t="s">
        <v>78</v>
      </c>
      <c r="C23" s="16" t="s">
        <v>16</v>
      </c>
      <c r="D23" s="14">
        <v>7215.82</v>
      </c>
      <c r="E23" s="39">
        <v>268.0</v>
      </c>
      <c r="F23" s="40">
        <f t="shared" si="4"/>
        <v>1933839.76</v>
      </c>
      <c r="H23" s="4" t="s">
        <v>30</v>
      </c>
      <c r="I23" s="40">
        <f>F26</f>
        <v>8266769.34</v>
      </c>
    </row>
    <row r="24" ht="14.25" customHeight="1">
      <c r="A24" s="4" t="s">
        <v>9</v>
      </c>
      <c r="B24" s="4" t="s">
        <v>79</v>
      </c>
      <c r="C24" s="41" t="s">
        <v>96</v>
      </c>
      <c r="D24" s="14">
        <v>7080.42</v>
      </c>
      <c r="E24" s="39">
        <v>208.0</v>
      </c>
      <c r="F24" s="40">
        <f t="shared" si="4"/>
        <v>1472727.36</v>
      </c>
      <c r="H24" s="4" t="s">
        <v>97</v>
      </c>
      <c r="I24" s="40">
        <f>F35</f>
        <v>1384643.38</v>
      </c>
    </row>
    <row r="25" ht="14.25" customHeight="1">
      <c r="A25" s="4" t="s">
        <v>82</v>
      </c>
      <c r="B25" s="4" t="s">
        <v>10</v>
      </c>
      <c r="C25" s="16" t="s">
        <v>16</v>
      </c>
      <c r="D25" s="14">
        <v>3330.42</v>
      </c>
      <c r="E25" s="39">
        <v>234.0</v>
      </c>
      <c r="F25" s="40">
        <f t="shared" si="4"/>
        <v>779318.28</v>
      </c>
      <c r="H25" s="4" t="s">
        <v>98</v>
      </c>
      <c r="I25" s="40">
        <f>F44</f>
        <v>1730726.2</v>
      </c>
    </row>
    <row r="26" ht="14.25" customHeight="1">
      <c r="A26" s="4"/>
      <c r="B26" s="6" t="s">
        <v>99</v>
      </c>
      <c r="C26" s="7"/>
      <c r="D26" s="7"/>
      <c r="E26" s="8"/>
      <c r="F26" s="40">
        <f>SUM(F21:F25)</f>
        <v>8266769.34</v>
      </c>
      <c r="H26" s="43" t="s">
        <v>100</v>
      </c>
      <c r="I26" s="44">
        <f>SUM(I21:I25)</f>
        <v>13941511.08</v>
      </c>
    </row>
    <row r="27" ht="14.25" customHeight="1"/>
    <row r="28" ht="14.25" customHeight="1"/>
    <row r="29" ht="14.25" customHeight="1">
      <c r="A29" s="12" t="s">
        <v>67</v>
      </c>
      <c r="B29" s="12" t="s">
        <v>68</v>
      </c>
      <c r="C29" s="12" t="s">
        <v>69</v>
      </c>
      <c r="D29" s="11" t="s">
        <v>85</v>
      </c>
      <c r="E29" s="12" t="s">
        <v>71</v>
      </c>
      <c r="F29" s="12" t="s">
        <v>101</v>
      </c>
      <c r="H29" s="12" t="s">
        <v>102</v>
      </c>
      <c r="I29" s="45">
        <v>0.6</v>
      </c>
    </row>
    <row r="30" ht="14.25" customHeight="1">
      <c r="A30" s="4" t="s">
        <v>74</v>
      </c>
      <c r="B30" s="4" t="s">
        <v>6</v>
      </c>
      <c r="C30" s="14" t="s">
        <v>14</v>
      </c>
      <c r="D30" s="14">
        <v>11030.18</v>
      </c>
      <c r="E30" s="39">
        <v>54.0</v>
      </c>
      <c r="F30" s="40">
        <f t="shared" ref="F30:F34" si="5">D30*E30</f>
        <v>595629.72</v>
      </c>
      <c r="H30" s="4" t="s">
        <v>103</v>
      </c>
      <c r="I30" s="40">
        <f>I26*I29</f>
        <v>8364906.648</v>
      </c>
    </row>
    <row r="31" ht="14.25" customHeight="1">
      <c r="A31" s="4" t="s">
        <v>77</v>
      </c>
      <c r="B31" s="4" t="s">
        <v>7</v>
      </c>
      <c r="C31" s="41" t="s">
        <v>104</v>
      </c>
      <c r="D31" s="14">
        <v>4551.39</v>
      </c>
      <c r="E31" s="39">
        <v>36.0</v>
      </c>
      <c r="F31" s="40">
        <f t="shared" si="5"/>
        <v>163850.04</v>
      </c>
      <c r="H31" s="4" t="s">
        <v>105</v>
      </c>
      <c r="I31" s="40">
        <f>I26+I30</f>
        <v>22306417.73</v>
      </c>
    </row>
    <row r="32" ht="14.25" customHeight="1">
      <c r="A32" s="4" t="s">
        <v>8</v>
      </c>
      <c r="B32" s="4" t="s">
        <v>78</v>
      </c>
      <c r="C32" s="16" t="s">
        <v>16</v>
      </c>
      <c r="D32" s="14">
        <v>7215.82</v>
      </c>
      <c r="E32" s="39">
        <v>28.0</v>
      </c>
      <c r="F32" s="40">
        <f t="shared" si="5"/>
        <v>202042.96</v>
      </c>
    </row>
    <row r="33" ht="14.25" customHeight="1">
      <c r="A33" s="4" t="s">
        <v>9</v>
      </c>
      <c r="B33" s="4" t="s">
        <v>79</v>
      </c>
      <c r="C33" s="41" t="s">
        <v>106</v>
      </c>
      <c r="D33" s="14">
        <v>7080.42</v>
      </c>
      <c r="E33" s="39">
        <v>48.0</v>
      </c>
      <c r="F33" s="40">
        <f t="shared" si="5"/>
        <v>339860.16</v>
      </c>
    </row>
    <row r="34" ht="14.25" customHeight="1">
      <c r="A34" s="4" t="s">
        <v>82</v>
      </c>
      <c r="B34" s="4" t="s">
        <v>10</v>
      </c>
      <c r="C34" s="16" t="s">
        <v>16</v>
      </c>
      <c r="D34" s="14">
        <v>3330.42</v>
      </c>
      <c r="E34" s="39">
        <v>25.0</v>
      </c>
      <c r="F34" s="40">
        <f t="shared" si="5"/>
        <v>83260.5</v>
      </c>
    </row>
    <row r="35" ht="14.25" customHeight="1">
      <c r="A35" s="4"/>
      <c r="B35" s="6" t="s">
        <v>107</v>
      </c>
      <c r="C35" s="7"/>
      <c r="D35" s="7"/>
      <c r="E35" s="8"/>
      <c r="F35" s="40">
        <f>SUM(F30:F34)</f>
        <v>1384643.38</v>
      </c>
    </row>
    <row r="36" ht="14.25" customHeight="1"/>
    <row r="37" ht="14.25" customHeight="1"/>
    <row r="38" ht="14.25" customHeight="1">
      <c r="A38" s="12" t="s">
        <v>67</v>
      </c>
      <c r="B38" s="12" t="s">
        <v>68</v>
      </c>
      <c r="C38" s="12" t="s">
        <v>69</v>
      </c>
      <c r="D38" s="11" t="s">
        <v>85</v>
      </c>
      <c r="E38" s="12" t="s">
        <v>71</v>
      </c>
      <c r="F38" s="11" t="s">
        <v>108</v>
      </c>
    </row>
    <row r="39" ht="14.25" customHeight="1">
      <c r="A39" s="4" t="s">
        <v>74</v>
      </c>
      <c r="B39" s="4" t="s">
        <v>6</v>
      </c>
      <c r="C39" s="14" t="s">
        <v>14</v>
      </c>
      <c r="D39" s="14">
        <v>11030.18</v>
      </c>
      <c r="E39" s="39">
        <v>52.0</v>
      </c>
      <c r="F39" s="40">
        <f t="shared" ref="F39:F43" si="6">D39*E39</f>
        <v>573569.36</v>
      </c>
    </row>
    <row r="40" ht="14.25" customHeight="1">
      <c r="A40" s="4" t="s">
        <v>77</v>
      </c>
      <c r="B40" s="4" t="s">
        <v>7</v>
      </c>
      <c r="C40" s="41" t="s">
        <v>109</v>
      </c>
      <c r="D40" s="14">
        <v>4551.39</v>
      </c>
      <c r="E40" s="39">
        <v>52.0</v>
      </c>
      <c r="F40" s="40">
        <f t="shared" si="6"/>
        <v>236672.28</v>
      </c>
    </row>
    <row r="41" ht="14.25" customHeight="1">
      <c r="A41" s="4" t="s">
        <v>8</v>
      </c>
      <c r="B41" s="4" t="s">
        <v>78</v>
      </c>
      <c r="C41" s="16" t="s">
        <v>16</v>
      </c>
      <c r="D41" s="14">
        <v>7215.82</v>
      </c>
      <c r="E41" s="39">
        <v>56.0</v>
      </c>
      <c r="F41" s="40">
        <f t="shared" si="6"/>
        <v>404085.92</v>
      </c>
    </row>
    <row r="42" ht="14.25" customHeight="1">
      <c r="A42" s="4" t="s">
        <v>9</v>
      </c>
      <c r="B42" s="4" t="s">
        <v>79</v>
      </c>
      <c r="C42" s="41" t="s">
        <v>110</v>
      </c>
      <c r="D42" s="14">
        <v>7080.42</v>
      </c>
      <c r="E42" s="39">
        <v>56.0</v>
      </c>
      <c r="F42" s="40">
        <f t="shared" si="6"/>
        <v>396503.52</v>
      </c>
    </row>
    <row r="43" ht="14.25" customHeight="1">
      <c r="A43" s="4" t="s">
        <v>82</v>
      </c>
      <c r="B43" s="4" t="s">
        <v>10</v>
      </c>
      <c r="C43" s="16" t="s">
        <v>16</v>
      </c>
      <c r="D43" s="14">
        <v>3330.42</v>
      </c>
      <c r="E43" s="39">
        <v>36.0</v>
      </c>
      <c r="F43" s="40">
        <f t="shared" si="6"/>
        <v>119895.12</v>
      </c>
    </row>
    <row r="44" ht="14.25" customHeight="1">
      <c r="A44" s="4"/>
      <c r="B44" s="6" t="s">
        <v>111</v>
      </c>
      <c r="C44" s="7"/>
      <c r="D44" s="7"/>
      <c r="E44" s="8"/>
      <c r="F44" s="40">
        <f>SUM(F39:F43)</f>
        <v>1730726.2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H2:K2"/>
    <mergeCell ref="B8:E8"/>
    <mergeCell ref="H11:I11"/>
    <mergeCell ref="B17:E17"/>
    <mergeCell ref="H20:I20"/>
    <mergeCell ref="B26:E26"/>
    <mergeCell ref="B35:E35"/>
    <mergeCell ref="B44:E4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