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W2\"/>
    </mc:Choice>
  </mc:AlternateContent>
  <xr:revisionPtr revIDLastSave="0" documentId="13_ncr:1_{EB73BF1A-E754-48EB-97E7-B56760D2267D}" xr6:coauthVersionLast="47" xr6:coauthVersionMax="47" xr10:uidLastSave="{00000000-0000-0000-0000-000000000000}"/>
  <bookViews>
    <workbookView xWindow="1950" yWindow="1950" windowWidth="21600" windowHeight="11385" activeTab="2" xr2:uid="{00000000-000D-0000-FFFF-FFFF00000000}"/>
  </bookViews>
  <sheets>
    <sheet name="Sheet4" sheetId="4" r:id="rId1"/>
    <sheet name="Sheet6" sheetId="6" r:id="rId2"/>
    <sheet name="Sheet7" sheetId="7" r:id="rId3"/>
    <sheet name="Sheet1" sheetId="1" r:id="rId4"/>
    <sheet name="Sheet2" sheetId="2" r:id="rId5"/>
    <sheet name="Sheet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ruwKSPT8QBbJw+lUL2BS9vRUCQ=="/>
    </ext>
  </extLst>
</workbook>
</file>

<file path=xl/calcChain.xml><?xml version="1.0" encoding="utf-8"?>
<calcChain xmlns="http://schemas.openxmlformats.org/spreadsheetml/2006/main">
  <c r="C117" i="7" l="1"/>
  <c r="C82" i="7"/>
  <c r="C106" i="7"/>
  <c r="C130" i="7"/>
  <c r="C71" i="7"/>
  <c r="C107" i="7"/>
  <c r="C131" i="7"/>
  <c r="C72" i="7"/>
  <c r="C84" i="7"/>
  <c r="C96" i="7"/>
  <c r="C108" i="7"/>
  <c r="C120" i="7"/>
  <c r="C73" i="7"/>
  <c r="C85" i="7"/>
  <c r="C97" i="7"/>
  <c r="C109" i="7"/>
  <c r="C121" i="7"/>
  <c r="C74" i="7"/>
  <c r="C86" i="7"/>
  <c r="C98" i="7"/>
  <c r="C110" i="7"/>
  <c r="C122" i="7"/>
  <c r="C75" i="7"/>
  <c r="C87" i="7"/>
  <c r="C99" i="7"/>
  <c r="C111" i="7"/>
  <c r="C123" i="7"/>
  <c r="C76" i="7"/>
  <c r="C88" i="7"/>
  <c r="C100" i="7"/>
  <c r="C112" i="7"/>
  <c r="C124" i="7"/>
  <c r="C77" i="7"/>
  <c r="C89" i="7"/>
  <c r="C101" i="7"/>
  <c r="C113" i="7"/>
  <c r="C125" i="7"/>
  <c r="C78" i="7"/>
  <c r="C90" i="7"/>
  <c r="C102" i="7"/>
  <c r="C114" i="7"/>
  <c r="C126" i="7"/>
  <c r="C67" i="7"/>
  <c r="C79" i="7"/>
  <c r="C91" i="7"/>
  <c r="C103" i="7"/>
  <c r="C115" i="7"/>
  <c r="C127" i="7"/>
  <c r="C68" i="7"/>
  <c r="C80" i="7"/>
  <c r="C92" i="7"/>
  <c r="C104" i="7"/>
  <c r="C116" i="7"/>
  <c r="C128" i="7"/>
  <c r="C69" i="7"/>
  <c r="C81" i="7"/>
  <c r="C93" i="7"/>
  <c r="C105" i="7"/>
  <c r="C129" i="7"/>
  <c r="C70" i="7"/>
  <c r="C94" i="7"/>
  <c r="C118" i="7"/>
  <c r="C83" i="7"/>
  <c r="C95" i="7"/>
  <c r="C119" i="7"/>
  <c r="C72" i="6"/>
  <c r="C73" i="6"/>
  <c r="C85" i="6"/>
  <c r="C97" i="6"/>
  <c r="C109" i="6"/>
  <c r="C121" i="6"/>
  <c r="H5" i="6"/>
  <c r="H3" i="6"/>
  <c r="C74" i="6"/>
  <c r="C86" i="6"/>
  <c r="C98" i="6"/>
  <c r="C110" i="6"/>
  <c r="C122" i="6"/>
  <c r="H6" i="6"/>
  <c r="C88" i="6"/>
  <c r="C100" i="6"/>
  <c r="C124" i="6"/>
  <c r="C77" i="6"/>
  <c r="C113" i="6"/>
  <c r="C80" i="6"/>
  <c r="C104" i="6"/>
  <c r="C69" i="6"/>
  <c r="C117" i="6"/>
  <c r="C70" i="6"/>
  <c r="C118" i="6"/>
  <c r="H2" i="6"/>
  <c r="C95" i="6"/>
  <c r="C107" i="6"/>
  <c r="C131" i="6"/>
  <c r="C108" i="6"/>
  <c r="C75" i="6"/>
  <c r="C87" i="6"/>
  <c r="C99" i="6"/>
  <c r="C111" i="6"/>
  <c r="C123" i="6"/>
  <c r="H7" i="6"/>
  <c r="C76" i="6"/>
  <c r="C112" i="6"/>
  <c r="H8" i="6"/>
  <c r="C89" i="6"/>
  <c r="C101" i="6"/>
  <c r="C125" i="6"/>
  <c r="C68" i="6"/>
  <c r="C116" i="6"/>
  <c r="C81" i="6"/>
  <c r="C105" i="6"/>
  <c r="C129" i="6"/>
  <c r="C82" i="6"/>
  <c r="C106" i="6"/>
  <c r="C71" i="6"/>
  <c r="C119" i="6"/>
  <c r="C96" i="6"/>
  <c r="C84" i="6"/>
  <c r="C78" i="6"/>
  <c r="C90" i="6"/>
  <c r="C102" i="6"/>
  <c r="C114" i="6"/>
  <c r="C126" i="6"/>
  <c r="C67" i="6"/>
  <c r="C79" i="6"/>
  <c r="C91" i="6"/>
  <c r="C103" i="6"/>
  <c r="C115" i="6"/>
  <c r="C127" i="6"/>
  <c r="C92" i="6"/>
  <c r="C128" i="6"/>
  <c r="C93" i="6"/>
  <c r="C94" i="6"/>
  <c r="C130" i="6"/>
  <c r="C83" i="6"/>
  <c r="C120" i="6"/>
  <c r="H4" i="6"/>
  <c r="E95" i="7" l="1"/>
  <c r="E105" i="7"/>
  <c r="E104" i="7"/>
  <c r="E103" i="7"/>
  <c r="D102" i="7"/>
  <c r="D89" i="7"/>
  <c r="D76" i="7"/>
  <c r="D122" i="7"/>
  <c r="E109" i="7"/>
  <c r="E96" i="7"/>
  <c r="E130" i="7"/>
  <c r="D83" i="7"/>
  <c r="D93" i="7"/>
  <c r="D92" i="7"/>
  <c r="D91" i="7"/>
  <c r="D90" i="7"/>
  <c r="D77" i="7"/>
  <c r="E123" i="7"/>
  <c r="E110" i="7"/>
  <c r="D97" i="7"/>
  <c r="E84" i="7"/>
  <c r="D106" i="7"/>
  <c r="D73" i="7"/>
  <c r="E69" i="7"/>
  <c r="D99" i="7"/>
  <c r="E131" i="7"/>
  <c r="D128" i="7"/>
  <c r="E113" i="7"/>
  <c r="E87" i="7"/>
  <c r="D107" i="7"/>
  <c r="E122" i="7"/>
  <c r="E83" i="7"/>
  <c r="E93" i="7"/>
  <c r="E92" i="7"/>
  <c r="E91" i="7"/>
  <c r="E90" i="7"/>
  <c r="E77" i="7"/>
  <c r="D123" i="7"/>
  <c r="D110" i="7"/>
  <c r="E97" i="7"/>
  <c r="D84" i="7"/>
  <c r="E106" i="7"/>
  <c r="E81" i="7"/>
  <c r="E80" i="7"/>
  <c r="D78" i="7"/>
  <c r="D111" i="7"/>
  <c r="D98" i="7"/>
  <c r="E72" i="7"/>
  <c r="E82" i="7"/>
  <c r="D69" i="7"/>
  <c r="D68" i="7"/>
  <c r="D125" i="7"/>
  <c r="E112" i="7"/>
  <c r="E86" i="7"/>
  <c r="D131" i="7"/>
  <c r="E94" i="7"/>
  <c r="E68" i="7"/>
  <c r="E125" i="7"/>
  <c r="D112" i="7"/>
  <c r="D86" i="7"/>
  <c r="E117" i="7"/>
  <c r="D70" i="7"/>
  <c r="E126" i="7"/>
  <c r="E100" i="7"/>
  <c r="D120" i="7"/>
  <c r="E76" i="7"/>
  <c r="D96" i="7"/>
  <c r="D118" i="7"/>
  <c r="D81" i="7"/>
  <c r="D80" i="7"/>
  <c r="D79" i="7"/>
  <c r="E78" i="7"/>
  <c r="E124" i="7"/>
  <c r="E111" i="7"/>
  <c r="E98" i="7"/>
  <c r="D85" i="7"/>
  <c r="D72" i="7"/>
  <c r="D82" i="7"/>
  <c r="E118" i="7"/>
  <c r="E79" i="7"/>
  <c r="D124" i="7"/>
  <c r="E85" i="7"/>
  <c r="D94" i="7"/>
  <c r="D67" i="7"/>
  <c r="E99" i="7"/>
  <c r="D117" i="7"/>
  <c r="E67" i="7"/>
  <c r="E73" i="7"/>
  <c r="D127" i="7"/>
  <c r="E74" i="7"/>
  <c r="D130" i="7"/>
  <c r="E70" i="7"/>
  <c r="E128" i="7"/>
  <c r="E127" i="7"/>
  <c r="D126" i="7"/>
  <c r="D113" i="7"/>
  <c r="D100" i="7"/>
  <c r="D87" i="7"/>
  <c r="D74" i="7"/>
  <c r="E120" i="7"/>
  <c r="E107" i="7"/>
  <c r="D119" i="7"/>
  <c r="D129" i="7"/>
  <c r="D116" i="7"/>
  <c r="D115" i="7"/>
  <c r="D114" i="7"/>
  <c r="D101" i="7"/>
  <c r="E88" i="7"/>
  <c r="E75" i="7"/>
  <c r="D121" i="7"/>
  <c r="E108" i="7"/>
  <c r="D71" i="7"/>
  <c r="E119" i="7"/>
  <c r="E129" i="7"/>
  <c r="E116" i="7"/>
  <c r="E115" i="7"/>
  <c r="E114" i="7"/>
  <c r="E101" i="7"/>
  <c r="D88" i="7"/>
  <c r="D75" i="7"/>
  <c r="E121" i="7"/>
  <c r="D108" i="7"/>
  <c r="E71" i="7"/>
  <c r="D95" i="7"/>
  <c r="D105" i="7"/>
  <c r="D104" i="7"/>
  <c r="D103" i="7"/>
  <c r="E102" i="7"/>
  <c r="E89" i="7"/>
  <c r="D109" i="7"/>
  <c r="D120" i="6"/>
  <c r="D92" i="6"/>
  <c r="E67" i="6"/>
  <c r="E84" i="6"/>
  <c r="D129" i="6"/>
  <c r="D101" i="6"/>
  <c r="E99" i="6"/>
  <c r="E95" i="6"/>
  <c r="D80" i="6"/>
  <c r="E122" i="6"/>
  <c r="D109" i="6"/>
  <c r="E120" i="6"/>
  <c r="E92" i="6"/>
  <c r="D67" i="6"/>
  <c r="D84" i="6"/>
  <c r="E129" i="6"/>
  <c r="E101" i="6"/>
  <c r="D99" i="6"/>
  <c r="D95" i="6"/>
  <c r="E80" i="6"/>
  <c r="D122" i="6"/>
  <c r="E109" i="6"/>
  <c r="E75" i="6"/>
  <c r="E98" i="6"/>
  <c r="D115" i="6"/>
  <c r="D77" i="6"/>
  <c r="D83" i="6"/>
  <c r="D127" i="6"/>
  <c r="E126" i="6"/>
  <c r="D96" i="6"/>
  <c r="D105" i="6"/>
  <c r="E89" i="6"/>
  <c r="E87" i="6"/>
  <c r="D118" i="6"/>
  <c r="E113" i="6"/>
  <c r="E110" i="6"/>
  <c r="E97" i="6"/>
  <c r="E118" i="6"/>
  <c r="D110" i="6"/>
  <c r="E130" i="6"/>
  <c r="D114" i="6"/>
  <c r="D119" i="6"/>
  <c r="E112" i="6"/>
  <c r="D70" i="6"/>
  <c r="E85" i="6"/>
  <c r="D130" i="6"/>
  <c r="E70" i="6"/>
  <c r="E83" i="6"/>
  <c r="E127" i="6"/>
  <c r="D126" i="6"/>
  <c r="E96" i="6"/>
  <c r="E105" i="6"/>
  <c r="D89" i="6"/>
  <c r="D87" i="6"/>
  <c r="D113" i="6"/>
  <c r="D97" i="6"/>
  <c r="E115" i="6"/>
  <c r="D81" i="6"/>
  <c r="E77" i="6"/>
  <c r="E114" i="6"/>
  <c r="D98" i="6"/>
  <c r="E94" i="6"/>
  <c r="E103" i="6"/>
  <c r="E102" i="6"/>
  <c r="D71" i="6"/>
  <c r="D116" i="6"/>
  <c r="E76" i="6"/>
  <c r="D108" i="6"/>
  <c r="D117" i="6"/>
  <c r="E124" i="6"/>
  <c r="E86" i="6"/>
  <c r="D73" i="6"/>
  <c r="E116" i="6"/>
  <c r="D124" i="6"/>
  <c r="E73" i="6"/>
  <c r="E72" i="6"/>
  <c r="D128" i="6"/>
  <c r="E111" i="6"/>
  <c r="E121" i="6"/>
  <c r="E82" i="6"/>
  <c r="D125" i="6"/>
  <c r="E104" i="6"/>
  <c r="E119" i="6"/>
  <c r="D94" i="6"/>
  <c r="D103" i="6"/>
  <c r="D102" i="6"/>
  <c r="E71" i="6"/>
  <c r="D76" i="6"/>
  <c r="E108" i="6"/>
  <c r="E117" i="6"/>
  <c r="D86" i="6"/>
  <c r="E74" i="6"/>
  <c r="E79" i="6"/>
  <c r="D104" i="6"/>
  <c r="D79" i="6"/>
  <c r="D111" i="6"/>
  <c r="D121" i="6"/>
  <c r="D112" i="6"/>
  <c r="D93" i="6"/>
  <c r="D91" i="6"/>
  <c r="E90" i="6"/>
  <c r="D106" i="6"/>
  <c r="D68" i="6"/>
  <c r="E123" i="6"/>
  <c r="D131" i="6"/>
  <c r="D69" i="6"/>
  <c r="E100" i="6"/>
  <c r="D74" i="6"/>
  <c r="D72" i="6"/>
  <c r="D123" i="6"/>
  <c r="D100" i="6"/>
  <c r="D82" i="6"/>
  <c r="E125" i="6"/>
  <c r="E88" i="6"/>
  <c r="E78" i="6"/>
  <c r="E107" i="6"/>
  <c r="E81" i="6"/>
  <c r="E93" i="6"/>
  <c r="E91" i="6"/>
  <c r="D90" i="6"/>
  <c r="E106" i="6"/>
  <c r="E68" i="6"/>
  <c r="E131" i="6"/>
  <c r="E69" i="6"/>
  <c r="D78" i="6"/>
  <c r="D107" i="6"/>
  <c r="E128" i="6"/>
  <c r="D88" i="6"/>
  <c r="D75" i="6"/>
  <c r="D85" i="6"/>
</calcChain>
</file>

<file path=xl/sharedStrings.xml><?xml version="1.0" encoding="utf-8"?>
<sst xmlns="http://schemas.openxmlformats.org/spreadsheetml/2006/main" count="315" uniqueCount="259">
  <si>
    <t>11시: 사과한쪽 / 1시: 견과류 한봉지 / 3시: 유산균음료 / 6시30분: 밥반공기 갈비 6조각</t>
  </si>
  <si>
    <t xml:space="preserve"> 12시:치즈 김치볶음밥 / 7시: 곱창전골</t>
  </si>
  <si>
    <t>워킹:40분 / 계단 20층(1회)</t>
  </si>
  <si>
    <t xml:space="preserve"> 스쿼트 : 20개(5세트)</t>
  </si>
  <si>
    <t xml:space="preserve"> </t>
  </si>
  <si>
    <r>
      <rPr>
        <sz val="10"/>
        <color theme="1"/>
        <rFont val="Calibri"/>
      </rPr>
      <t>12시</t>
    </r>
    <r>
      <rPr>
        <sz val="10"/>
        <color theme="1"/>
        <rFont val="Arial"/>
      </rPr>
      <t>:한정식/24시:방울토마토5개</t>
    </r>
  </si>
  <si>
    <t>8시 : 미숫가루 / 10시 : 삶은 달걀 1개 / 12시 : 오리고기(450g) + 햇반  / 3시 : 삶은 달걀 1개 / 6시 :  오리고기(450g) + 햇반</t>
  </si>
  <si>
    <t>NA</t>
  </si>
  <si>
    <t>땅끄부부 매운맛 (1세트) / 땅끄부부 복근운동 (1세트)</t>
  </si>
  <si>
    <r>
      <rPr>
        <sz val="10"/>
        <color theme="1"/>
        <rFont val="Calibri"/>
      </rPr>
      <t>14시</t>
    </r>
    <r>
      <rPr>
        <sz val="10"/>
        <color theme="1"/>
        <rFont val="돋움"/>
        <family val="3"/>
        <charset val="129"/>
      </rPr>
      <t>:두부면파스타/16시:견과류한봉지</t>
    </r>
  </si>
  <si>
    <t>7시 : 비요뜨 / 11시 : 꼬마김밥 2줄 / 3시 : 닭가슴살 소세지 + 구운야채 + 현미밥(0.35공기) / 6시 : 닭가슴살 소세지 + 구운야채 + 현미밥(0.35공기)</t>
  </si>
  <si>
    <t>땅끄부부 복근 운동 (1세트) / 죽음의 타바타 (1세트)</t>
  </si>
  <si>
    <r>
      <rPr>
        <sz val="10"/>
        <color theme="1"/>
        <rFont val="Calibri"/>
      </rPr>
      <t>13시</t>
    </r>
    <r>
      <rPr>
        <sz val="10"/>
        <color theme="1"/>
        <rFont val="Arial"/>
      </rPr>
      <t>:사과한쪽/17시:요구르트한병/22시:동그랑땡7개</t>
    </r>
  </si>
  <si>
    <t>12시 : 오리고기 + 현미밥 + 케일쌈 / 5시 : 브로콜리 2조각</t>
  </si>
  <si>
    <r>
      <rPr>
        <sz val="10"/>
        <color theme="1"/>
        <rFont val="Calibri"/>
      </rPr>
      <t>워킹</t>
    </r>
    <r>
      <rPr>
        <sz val="10"/>
        <color theme="1"/>
        <rFont val="돋움"/>
        <family val="3"/>
        <charset val="129"/>
      </rPr>
      <t>:40분/계단17층/등/이두</t>
    </r>
  </si>
  <si>
    <t>런닝머신 5.5km(1시간) / 사이클 (30분)</t>
  </si>
  <si>
    <r>
      <rPr>
        <sz val="10"/>
        <color theme="1"/>
        <rFont val="Calibri"/>
      </rPr>
      <t>13시</t>
    </r>
    <r>
      <rPr>
        <sz val="10"/>
        <color theme="1"/>
        <rFont val="돋움"/>
        <family val="3"/>
        <charset val="129"/>
      </rPr>
      <t>:돈까스셋트</t>
    </r>
  </si>
  <si>
    <t>11시 : 방울토마토 4개 / 12시 : 브로콜리 + 스리라차소스 / 3시 : 방울토마토 4개 / 5시 : 서브웨이 터키 단품</t>
  </si>
  <si>
    <t>숨쉬기운동</t>
  </si>
  <si>
    <t>땅끄부부 복근 운동 (1세트) / 땅끄부부 핵핵매운맛 (1세트)</t>
  </si>
  <si>
    <r>
      <rPr>
        <sz val="10"/>
        <color theme="1"/>
        <rFont val="맑은 고딕"/>
        <family val="3"/>
        <charset val="129"/>
      </rPr>
      <t>8시부터 21시까지 족발</t>
    </r>
    <r>
      <rPr>
        <sz val="10"/>
        <color theme="1"/>
        <rFont val="Calibri"/>
      </rPr>
      <t xml:space="preserve">, </t>
    </r>
    <r>
      <rPr>
        <sz val="10"/>
        <color theme="1"/>
        <rFont val="맑은 고딕"/>
        <family val="3"/>
        <charset val="129"/>
      </rPr>
      <t>뼈다귀해장국</t>
    </r>
    <r>
      <rPr>
        <sz val="10"/>
        <color theme="1"/>
        <rFont val="돋움"/>
        <family val="3"/>
        <charset val="129"/>
      </rPr>
      <t>, 츄러스, 김밥, 자장면</t>
    </r>
  </si>
  <si>
    <t>12시 : 닭가슴살 소세지 + 구운 야채 / 1시 : 비요뜨 + 방울토마토 4개 / 7시 : 연어초밥 11P (밥 반씩 덜어서)</t>
  </si>
  <si>
    <t>5km 걷기</t>
  </si>
  <si>
    <r>
      <rPr>
        <sz val="10"/>
        <color theme="1"/>
        <rFont val="Calibri"/>
      </rPr>
      <t>9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 xml:space="preserve">: 해장국 / </t>
    </r>
    <r>
      <rPr>
        <sz val="10"/>
        <color theme="1"/>
        <rFont val="Calibri"/>
      </rPr>
      <t>21시</t>
    </r>
    <r>
      <rPr>
        <sz val="10"/>
        <color theme="1"/>
        <rFont val="돋움"/>
        <family val="3"/>
        <charset val="129"/>
      </rPr>
      <t>: 지코바치킨</t>
    </r>
  </si>
  <si>
    <t xml:space="preserve">12시 : 비건 스콘 + 저지방우유 / 6시 : 방울토마토 10개 / 6시반 : 삼겹살 (밥 안먹음) </t>
  </si>
  <si>
    <t>사이클 3km + 러닝머신3km</t>
  </si>
  <si>
    <r>
      <rPr>
        <sz val="10"/>
        <color theme="1"/>
        <rFont val="Calibri"/>
      </rPr>
      <t>17시</t>
    </r>
    <r>
      <rPr>
        <sz val="10"/>
        <color theme="1"/>
        <rFont val="돋움"/>
        <family val="3"/>
        <charset val="129"/>
      </rPr>
      <t>:연어구이</t>
    </r>
  </si>
  <si>
    <t xml:space="preserve"> 8시 : 쌀 스콘 / 12시 : 버섯구이 + 두부밥 / 4시반 : 방울토마토 10알 + 통밀러스크2조각</t>
  </si>
  <si>
    <r>
      <rPr>
        <sz val="10"/>
        <color theme="1"/>
        <rFont val="Calibri"/>
      </rPr>
      <t>21시</t>
    </r>
    <r>
      <rPr>
        <sz val="10"/>
        <color theme="1"/>
        <rFont val="맑은 고딕"/>
        <family val="3"/>
        <charset val="129"/>
      </rPr>
      <t>: 불고기</t>
    </r>
  </si>
  <si>
    <t>12시 : 닭가슴살 소세지 + 구운 버섯 / 22시 : 치킨 6조각</t>
  </si>
  <si>
    <r>
      <rPr>
        <sz val="10"/>
        <color theme="1"/>
        <rFont val="Calibri"/>
      </rPr>
      <t>40분</t>
    </r>
    <r>
      <rPr>
        <sz val="10"/>
        <color theme="1"/>
        <rFont val="돋움"/>
        <family val="3"/>
        <charset val="129"/>
      </rPr>
      <t xml:space="preserve"> 걷기</t>
    </r>
  </si>
  <si>
    <r>
      <rPr>
        <sz val="10"/>
        <color theme="1"/>
        <rFont val="Calibri"/>
      </rPr>
      <t>13시</t>
    </r>
    <r>
      <rPr>
        <sz val="10"/>
        <color theme="1"/>
        <rFont val="돋움"/>
        <family val="3"/>
        <charset val="129"/>
      </rPr>
      <t>:쌀국수</t>
    </r>
  </si>
  <si>
    <t>12시 : 와퍼주니어 단품 / 18시 : 컬리플라워 + 계란 + 카레볶음</t>
  </si>
  <si>
    <r>
      <rPr>
        <sz val="10"/>
        <color theme="1"/>
        <rFont val="Calibri"/>
      </rPr>
      <t>12시</t>
    </r>
    <r>
      <rPr>
        <sz val="10"/>
        <color theme="1"/>
        <rFont val="돋움"/>
        <family val="3"/>
        <charset val="129"/>
      </rPr>
      <t>:조치원석갈비 18시:족발</t>
    </r>
  </si>
  <si>
    <t>19시 : 족발</t>
  </si>
  <si>
    <t>막춤 30분</t>
  </si>
  <si>
    <r>
      <rPr>
        <sz val="10"/>
        <color theme="1"/>
        <rFont val="Arial"/>
      </rPr>
      <t>17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:자장면짬뽕탕수육테러</t>
    </r>
  </si>
  <si>
    <t>19시 아귀찜(새모이만큼)</t>
  </si>
  <si>
    <t>12시 : 콩국수 반그릇 19시 : 칠리새우</t>
  </si>
  <si>
    <r>
      <rPr>
        <sz val="10"/>
        <color theme="1"/>
        <rFont val="Arial"/>
      </rPr>
      <t>15시</t>
    </r>
    <r>
      <rPr>
        <sz val="10"/>
        <color theme="1"/>
        <rFont val="돋움"/>
        <family val="3"/>
        <charset val="129"/>
      </rPr>
      <t>: 아웃백</t>
    </r>
  </si>
  <si>
    <t>14시 : 삼계탕</t>
  </si>
  <si>
    <t xml:space="preserve">런닝머신 3km </t>
  </si>
  <si>
    <r>
      <rPr>
        <sz val="10"/>
        <color theme="1"/>
        <rFont val="Arial"/>
      </rPr>
      <t>17시</t>
    </r>
    <r>
      <rPr>
        <sz val="10"/>
        <color theme="1"/>
        <rFont val="돋움"/>
        <family val="3"/>
        <charset val="129"/>
      </rPr>
      <t>:버거킹</t>
    </r>
  </si>
  <si>
    <t>12시: 교직원식당 15시: 견과류 18시: 두부 + 방울토마토 10알</t>
  </si>
  <si>
    <t>사이클5km, 런닝머신2.1km</t>
  </si>
  <si>
    <r>
      <rPr>
        <sz val="10"/>
        <color theme="1"/>
        <rFont val="Arial"/>
      </rPr>
      <t>17시</t>
    </r>
    <r>
      <rPr>
        <sz val="10"/>
        <color theme="1"/>
        <rFont val="돋움"/>
        <family val="3"/>
        <charset val="129"/>
      </rPr>
      <t>:사과 반쪽 / 21시:계란찜,방울토마토</t>
    </r>
  </si>
  <si>
    <t>12시: 두부밥 18시 :컬리플라워</t>
  </si>
  <si>
    <t>유산소 40분 / 웨이트 하체 1시간</t>
  </si>
  <si>
    <r>
      <rPr>
        <sz val="10"/>
        <color theme="1"/>
        <rFont val="Arial"/>
      </rPr>
      <t>17시</t>
    </r>
    <r>
      <rPr>
        <sz val="10"/>
        <color theme="1"/>
        <rFont val="돋움"/>
        <family val="3"/>
        <charset val="129"/>
      </rPr>
      <t>:사과반쪽 / 21시:목살</t>
    </r>
  </si>
  <si>
    <t>15시 : 오리고기 도시락</t>
  </si>
  <si>
    <r>
      <rPr>
        <sz val="10"/>
        <color theme="1"/>
        <rFont val="Arial"/>
      </rPr>
      <t>유산소</t>
    </r>
    <r>
      <rPr>
        <sz val="10"/>
        <color theme="1"/>
        <rFont val="돋움"/>
        <family val="3"/>
        <charset val="129"/>
      </rPr>
      <t xml:space="preserve"> 40분 / 웨이트 등삼두 1시간30분</t>
    </r>
  </si>
  <si>
    <t xml:space="preserve"> 사이클 5km, 런닝머신 3km</t>
  </si>
  <si>
    <r>
      <rPr>
        <sz val="10"/>
        <color theme="1"/>
        <rFont val="Arial"/>
      </rPr>
      <t>21시</t>
    </r>
    <r>
      <rPr>
        <sz val="10"/>
        <color theme="1"/>
        <rFont val="돋움"/>
        <family val="3"/>
        <charset val="129"/>
      </rPr>
      <t>:굽네치킨</t>
    </r>
  </si>
  <si>
    <t>19시: 오리고기, 견과류</t>
  </si>
  <si>
    <t xml:space="preserve">NA </t>
  </si>
  <si>
    <r>
      <rPr>
        <sz val="10"/>
        <color theme="1"/>
        <rFont val="Arial"/>
      </rPr>
      <t>24시</t>
    </r>
    <r>
      <rPr>
        <sz val="10"/>
        <color theme="1"/>
        <rFont val="돋움"/>
        <family val="3"/>
        <charset val="129"/>
      </rPr>
      <t>:굽네치킨4조각, 바나나</t>
    </r>
  </si>
  <si>
    <t>12시 : 팥빙수(진백이랑 나눠먹음) 13시 : 견과류 17시: 미니오이 2개</t>
  </si>
  <si>
    <t>유산소40분 / 등이두</t>
  </si>
  <si>
    <t>사이클 15분 + 런닝4km</t>
  </si>
  <si>
    <r>
      <rPr>
        <sz val="10"/>
        <color theme="1"/>
        <rFont val="Arial"/>
      </rPr>
      <t>18시</t>
    </r>
    <r>
      <rPr>
        <sz val="10"/>
        <color theme="1"/>
        <rFont val="돋움"/>
        <family val="3"/>
        <charset val="129"/>
      </rPr>
      <t>:자장면 테러</t>
    </r>
  </si>
  <si>
    <t>14시 : 순두부찌개 19시 : 조개구이</t>
  </si>
  <si>
    <r>
      <rPr>
        <sz val="10"/>
        <color theme="1"/>
        <rFont val="Arial"/>
      </rPr>
      <t>러닝</t>
    </r>
    <r>
      <rPr>
        <sz val="10"/>
        <color theme="1"/>
        <rFont val="돋움"/>
        <family val="3"/>
        <charset val="129"/>
      </rPr>
      <t>40분</t>
    </r>
  </si>
  <si>
    <r>
      <rPr>
        <sz val="10"/>
        <color theme="1"/>
        <rFont val="Arial"/>
      </rPr>
      <t>21시</t>
    </r>
    <r>
      <rPr>
        <sz val="10"/>
        <color theme="1"/>
        <rFont val="돋움"/>
        <family val="3"/>
        <charset val="129"/>
      </rPr>
      <t>:신화불날개</t>
    </r>
  </si>
  <si>
    <t>12시 : 구운 두부 + 씻은 김치</t>
  </si>
  <si>
    <t>사이클 30분 + 런닝6.5km</t>
  </si>
  <si>
    <r>
      <rPr>
        <sz val="10"/>
        <color theme="1"/>
        <rFont val="Arial"/>
      </rPr>
      <t>15시</t>
    </r>
    <r>
      <rPr>
        <sz val="10"/>
        <color theme="1"/>
        <rFont val="돋움"/>
        <family val="3"/>
        <charset val="129"/>
      </rPr>
      <t>:사과 / 21시: 오리훈제</t>
    </r>
  </si>
  <si>
    <t>7시 : 두부면 파스타 17시 : 방울토마토 2개</t>
  </si>
  <si>
    <r>
      <rPr>
        <sz val="10"/>
        <color theme="1"/>
        <rFont val="맑은 고딕"/>
        <family val="3"/>
        <charset val="129"/>
      </rPr>
      <t>40분걷기 / 하체</t>
    </r>
    <r>
      <rPr>
        <sz val="10"/>
        <color theme="1"/>
        <rFont val="돋움"/>
        <family val="3"/>
        <charset val="129"/>
      </rPr>
      <t xml:space="preserve"> 웨이트</t>
    </r>
  </si>
  <si>
    <t>하체</t>
  </si>
  <si>
    <r>
      <rPr>
        <sz val="10"/>
        <color theme="1"/>
        <rFont val="Arial"/>
      </rPr>
      <t>18시</t>
    </r>
    <r>
      <rPr>
        <sz val="10"/>
        <color theme="1"/>
        <rFont val="돋움"/>
        <family val="3"/>
        <charset val="129"/>
      </rPr>
      <t>: 돈까스</t>
    </r>
  </si>
  <si>
    <t>13시 : 닭가슴살 소세지+구운버섯</t>
  </si>
  <si>
    <r>
      <rPr>
        <sz val="10"/>
        <color theme="1"/>
        <rFont val="Arial"/>
      </rPr>
      <t>40분</t>
    </r>
    <r>
      <rPr>
        <sz val="10"/>
        <color theme="1"/>
        <rFont val="맑은 고딕"/>
        <family val="3"/>
        <charset val="129"/>
      </rPr>
      <t xml:space="preserve"> 워킹</t>
    </r>
  </si>
  <si>
    <t>농구1시간</t>
  </si>
  <si>
    <r>
      <rPr>
        <sz val="10"/>
        <color theme="1"/>
        <rFont val="Arial"/>
      </rPr>
      <t>16시</t>
    </r>
    <r>
      <rPr>
        <sz val="10"/>
        <color theme="1"/>
        <rFont val="돋움"/>
        <family val="3"/>
        <charset val="129"/>
      </rPr>
      <t>:치킨한조각</t>
    </r>
  </si>
  <si>
    <t>12시 : 견과류 1봉, 16시 : 치킨 세조각</t>
  </si>
  <si>
    <r>
      <rPr>
        <sz val="10"/>
        <color theme="1"/>
        <rFont val="Arial"/>
      </rPr>
      <t>40분워킹</t>
    </r>
    <r>
      <rPr>
        <sz val="10"/>
        <color theme="1"/>
        <rFont val="돋움"/>
        <family val="3"/>
        <charset val="129"/>
      </rPr>
      <t xml:space="preserve"> / 등이두</t>
    </r>
  </si>
  <si>
    <t>등이두</t>
  </si>
  <si>
    <r>
      <rPr>
        <sz val="10"/>
        <color theme="1"/>
        <rFont val="Arial"/>
      </rPr>
      <t>13시</t>
    </r>
    <r>
      <rPr>
        <sz val="10"/>
        <color theme="1"/>
        <rFont val="돋움"/>
        <family val="3"/>
        <charset val="129"/>
      </rPr>
      <t>:애슐리퀸즈</t>
    </r>
  </si>
  <si>
    <t>13시 : 김밥 한줄, 18시 : 닭가슴살</t>
  </si>
  <si>
    <t>60분조깅</t>
  </si>
  <si>
    <t xml:space="preserve"> 1시간 유산소</t>
  </si>
  <si>
    <r>
      <rPr>
        <sz val="10"/>
        <color theme="1"/>
        <rFont val="Arial"/>
      </rPr>
      <t>15시</t>
    </r>
    <r>
      <rPr>
        <sz val="10"/>
        <color theme="1"/>
        <rFont val="돋움"/>
        <family val="3"/>
        <charset val="129"/>
      </rPr>
      <t>:사과 / 22시:연어구이</t>
    </r>
  </si>
  <si>
    <t xml:space="preserve">12시 : 닭가슴살 핫바 15시 : 프로틴바 </t>
  </si>
  <si>
    <r>
      <rPr>
        <sz val="10"/>
        <color theme="1"/>
        <rFont val="Arial"/>
      </rPr>
      <t>40분워킹</t>
    </r>
    <r>
      <rPr>
        <sz val="10"/>
        <color theme="1"/>
        <rFont val="돋움"/>
        <family val="3"/>
        <charset val="129"/>
      </rPr>
      <t xml:space="preserve"> / 가슴하체</t>
    </r>
  </si>
  <si>
    <t xml:space="preserve"> 하체, 유산소</t>
  </si>
  <si>
    <r>
      <rPr>
        <sz val="10"/>
        <color theme="1"/>
        <rFont val="Arial"/>
      </rPr>
      <t>11시</t>
    </r>
    <r>
      <rPr>
        <sz val="10"/>
        <color theme="1"/>
        <rFont val="돋움"/>
        <family val="3"/>
        <charset val="129"/>
      </rPr>
      <t>: 롯데리아버거 한입 / 18시: 회 and 곱창전골</t>
    </r>
  </si>
  <si>
    <t>13시: 와퍼, 19시: 갈비(조금)</t>
  </si>
  <si>
    <t>걷기(2시간)</t>
  </si>
  <si>
    <r>
      <rPr>
        <sz val="10"/>
        <color theme="1"/>
        <rFont val="Arial"/>
      </rPr>
      <t>9시</t>
    </r>
    <r>
      <rPr>
        <sz val="10"/>
        <color theme="1"/>
        <rFont val="맑은 고딕"/>
        <family val="3"/>
        <charset val="129"/>
      </rPr>
      <t xml:space="preserve">: 부대찌개 / </t>
    </r>
    <r>
      <rPr>
        <sz val="10"/>
        <color theme="1"/>
        <rFont val="Arial"/>
      </rPr>
      <t>19시</t>
    </r>
    <r>
      <rPr>
        <sz val="10"/>
        <color theme="1"/>
        <rFont val="돋움"/>
        <family val="3"/>
        <charset val="129"/>
      </rPr>
      <t>: 전복, 관자, 우삼겹</t>
    </r>
  </si>
  <si>
    <t>19시: 삼겹살</t>
  </si>
  <si>
    <r>
      <rPr>
        <sz val="10"/>
        <color theme="1"/>
        <rFont val="맑은 고딕"/>
        <family val="3"/>
        <charset val="129"/>
      </rPr>
      <t>13시: 짬뽕 한그릇 and 탕수육 / 21시</t>
    </r>
    <r>
      <rPr>
        <sz val="10"/>
        <color theme="1"/>
        <rFont val="돋움"/>
        <family val="3"/>
        <charset val="129"/>
      </rPr>
      <t>: 60계치킨 양념 후라이드</t>
    </r>
  </si>
  <si>
    <t>19시: 굽네치킨</t>
  </si>
  <si>
    <r>
      <rPr>
        <sz val="10"/>
        <color theme="1"/>
        <rFont val="Arial"/>
      </rPr>
      <t>13시</t>
    </r>
    <r>
      <rPr>
        <sz val="10"/>
        <color theme="1"/>
        <rFont val="돋움"/>
        <family val="3"/>
        <charset val="129"/>
      </rPr>
      <t>: 사과한쪽</t>
    </r>
  </si>
  <si>
    <t>11시: 콩국수 16시: 프로틴바 20시: 닭가슴살</t>
  </si>
  <si>
    <t>전신운동 2시간</t>
  </si>
  <si>
    <r>
      <rPr>
        <sz val="10"/>
        <color theme="1"/>
        <rFont val="Arial"/>
      </rPr>
      <t>22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동그랑땡3개 / 60계치킨남은거 2조각</t>
    </r>
  </si>
  <si>
    <t>11시: 삶은계란 12시: 닭가슴살만두</t>
  </si>
  <si>
    <r>
      <rPr>
        <sz val="10"/>
        <color theme="1"/>
        <rFont val="Arial"/>
      </rPr>
      <t>하체</t>
    </r>
    <r>
      <rPr>
        <sz val="10"/>
        <color theme="1"/>
        <rFont val="돋움"/>
        <family val="3"/>
        <charset val="129"/>
      </rPr>
      <t xml:space="preserve"> / 등이두</t>
    </r>
  </si>
  <si>
    <t>전신운동</t>
  </si>
  <si>
    <r>
      <rPr>
        <sz val="10"/>
        <color theme="1"/>
        <rFont val="Arial"/>
      </rPr>
      <t>24시</t>
    </r>
    <r>
      <rPr>
        <sz val="10"/>
        <color theme="1"/>
        <rFont val="돋움"/>
        <family val="3"/>
        <charset val="129"/>
      </rPr>
      <t>:만두 3개</t>
    </r>
  </si>
  <si>
    <t>12시: 닭가슴살+밥 18시: 갈비</t>
  </si>
  <si>
    <t>40분조깅 / 가슴삼두 / 계단 17층</t>
  </si>
  <si>
    <t>유산소, 버피테스트20회</t>
  </si>
  <si>
    <r>
      <rPr>
        <sz val="10"/>
        <color theme="1"/>
        <rFont val="Arial"/>
      </rPr>
      <t>16시</t>
    </r>
    <r>
      <rPr>
        <sz val="10"/>
        <color theme="1"/>
        <rFont val="돋움"/>
        <family val="3"/>
        <charset val="129"/>
      </rPr>
      <t>: 사과한쪽 / 24시: 연어구이 1토막</t>
    </r>
  </si>
  <si>
    <t>10시: 삶은달걀 12시: 샌드위치</t>
  </si>
  <si>
    <r>
      <rPr>
        <sz val="10"/>
        <color theme="1"/>
        <rFont val="Arial"/>
      </rPr>
      <t>40</t>
    </r>
    <r>
      <rPr>
        <sz val="10"/>
        <color theme="1"/>
        <rFont val="맑은 고딕"/>
        <family val="3"/>
        <charset val="129"/>
      </rPr>
      <t>분조깅</t>
    </r>
    <r>
      <rPr>
        <sz val="10"/>
        <color theme="1"/>
        <rFont val="돋움"/>
        <family val="3"/>
        <charset val="129"/>
      </rPr>
      <t xml:space="preserve"> / 계단17층</t>
    </r>
  </si>
  <si>
    <t>단식</t>
  </si>
  <si>
    <r>
      <rPr>
        <sz val="10"/>
        <color theme="1"/>
        <rFont val="Arial"/>
      </rPr>
      <t>40</t>
    </r>
    <r>
      <rPr>
        <sz val="10"/>
        <color theme="1"/>
        <rFont val="돋움"/>
        <family val="3"/>
        <charset val="129"/>
      </rPr>
      <t>분조깅</t>
    </r>
    <r>
      <rPr>
        <sz val="10"/>
        <color theme="1"/>
        <rFont val="Arial"/>
      </rPr>
      <t xml:space="preserve"> / </t>
    </r>
    <r>
      <rPr>
        <sz val="10"/>
        <color theme="1"/>
        <rFont val="돋움"/>
        <family val="3"/>
        <charset val="129"/>
      </rPr>
      <t>계단</t>
    </r>
    <r>
      <rPr>
        <sz val="10"/>
        <color theme="1"/>
        <rFont val="Arial"/>
      </rPr>
      <t>17</t>
    </r>
    <r>
      <rPr>
        <sz val="10"/>
        <color theme="1"/>
        <rFont val="돋움"/>
        <family val="3"/>
        <charset val="129"/>
      </rPr>
      <t>층</t>
    </r>
  </si>
  <si>
    <t>버피테스트40회</t>
  </si>
  <si>
    <r>
      <rPr>
        <sz val="10"/>
        <color theme="1"/>
        <rFont val="Arial"/>
      </rPr>
      <t>21시</t>
    </r>
    <r>
      <rPr>
        <sz val="10"/>
        <color theme="1"/>
        <rFont val="돋움"/>
        <family val="3"/>
        <charset val="129"/>
      </rPr>
      <t>: 낙지덮밥</t>
    </r>
  </si>
  <si>
    <t>21시: 낙지덮밥</t>
  </si>
  <si>
    <t>운동장6바퀴 / 하체</t>
  </si>
  <si>
    <r>
      <rPr>
        <sz val="10"/>
        <color theme="1"/>
        <rFont val="Arial"/>
      </rPr>
      <t>15시</t>
    </r>
    <r>
      <rPr>
        <sz val="10"/>
        <color theme="1"/>
        <rFont val="맑은 고딕"/>
        <family val="3"/>
        <charset val="129"/>
      </rPr>
      <t>: 햄버거</t>
    </r>
  </si>
  <si>
    <t>12시: 샐러드 21시: 샐러드</t>
  </si>
  <si>
    <t>하체 1시간</t>
  </si>
  <si>
    <r>
      <rPr>
        <sz val="10"/>
        <color theme="1"/>
        <rFont val="Arial"/>
      </rPr>
      <t>2</t>
    </r>
    <r>
      <rPr>
        <sz val="10"/>
        <color theme="1"/>
        <rFont val="Arial"/>
      </rPr>
      <t>2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</rPr>
      <t xml:space="preserve">: </t>
    </r>
    <r>
      <rPr>
        <sz val="10"/>
        <color theme="1"/>
        <rFont val="돋움"/>
        <family val="3"/>
        <charset val="129"/>
      </rPr>
      <t>떡갈비</t>
    </r>
  </si>
  <si>
    <t>12시: 햇반+닭가슴살 18시: 무가당그릭요거트</t>
  </si>
  <si>
    <t>이두,등 1시간반</t>
  </si>
  <si>
    <r>
      <rPr>
        <sz val="10"/>
        <color theme="1"/>
        <rFont val="Arial"/>
      </rPr>
      <t>1</t>
    </r>
    <r>
      <rPr>
        <sz val="10"/>
        <color theme="1"/>
        <rFont val="Arial"/>
      </rPr>
      <t>8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</rPr>
      <t>:</t>
    </r>
    <r>
      <rPr>
        <sz val="10"/>
        <color theme="1"/>
        <rFont val="돋움"/>
        <family val="3"/>
        <charset val="129"/>
      </rPr>
      <t>석갈비</t>
    </r>
    <r>
      <rPr>
        <sz val="10"/>
        <color theme="1"/>
        <rFont val="Arial"/>
      </rPr>
      <t>1</t>
    </r>
    <r>
      <rPr>
        <sz val="10"/>
        <color theme="1"/>
        <rFont val="돋움"/>
        <family val="3"/>
        <charset val="129"/>
      </rPr>
      <t>인분</t>
    </r>
  </si>
  <si>
    <t>12시: 햇반+닭가슴살 24시: 무가당요거트</t>
  </si>
  <si>
    <r>
      <rPr>
        <sz val="10"/>
        <color theme="1"/>
        <rFont val="Arial"/>
      </rPr>
      <t>2</t>
    </r>
    <r>
      <rPr>
        <sz val="10"/>
        <color theme="1"/>
        <rFont val="Arial"/>
      </rPr>
      <t>1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</rPr>
      <t>:</t>
    </r>
    <r>
      <rPr>
        <sz val="10"/>
        <color theme="1"/>
        <rFont val="돋움"/>
        <family val="3"/>
        <charset val="129"/>
      </rPr>
      <t>탕수육</t>
    </r>
    <r>
      <rPr>
        <sz val="10"/>
        <color theme="1"/>
        <rFont val="Arial"/>
      </rPr>
      <t>8</t>
    </r>
    <r>
      <rPr>
        <sz val="10"/>
        <color theme="1"/>
        <rFont val="돋움"/>
        <family val="3"/>
        <charset val="129"/>
      </rPr>
      <t>조각</t>
    </r>
  </si>
  <si>
    <t>12시: 햇반+닭가슴살 18시: 프로틴바</t>
  </si>
  <si>
    <t>유산소 40분</t>
  </si>
  <si>
    <r>
      <rPr>
        <sz val="10"/>
        <color theme="1"/>
        <rFont val="Arial"/>
      </rPr>
      <t>18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</rPr>
      <t xml:space="preserve">: </t>
    </r>
    <r>
      <rPr>
        <sz val="10"/>
        <color theme="1"/>
        <rFont val="돋움"/>
        <family val="3"/>
        <charset val="129"/>
      </rPr>
      <t>치킨</t>
    </r>
    <r>
      <rPr>
        <sz val="10"/>
        <color theme="1"/>
        <rFont val="Arial"/>
      </rPr>
      <t>4</t>
    </r>
    <r>
      <rPr>
        <sz val="10"/>
        <color theme="1"/>
        <rFont val="돋움"/>
        <family val="3"/>
        <charset val="129"/>
      </rPr>
      <t>조각</t>
    </r>
  </si>
  <si>
    <t>12시: 콩국수 21시: 오이3개 + 치킨4조각</t>
  </si>
  <si>
    <r>
      <rPr>
        <sz val="10"/>
        <color theme="1"/>
        <rFont val="Arial"/>
      </rPr>
      <t>13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</rPr>
      <t>:</t>
    </r>
    <r>
      <rPr>
        <sz val="10"/>
        <color theme="1"/>
        <rFont val="돋움"/>
        <family val="3"/>
        <charset val="129"/>
      </rPr>
      <t>햄버거</t>
    </r>
    <r>
      <rPr>
        <sz val="10"/>
        <color theme="1"/>
        <rFont val="Arial"/>
      </rPr>
      <t>1/4 / 20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</rPr>
      <t xml:space="preserve">: </t>
    </r>
    <r>
      <rPr>
        <sz val="10"/>
        <color theme="1"/>
        <rFont val="돋움"/>
        <family val="3"/>
        <charset val="129"/>
      </rPr>
      <t>족발</t>
    </r>
    <r>
      <rPr>
        <sz val="10"/>
        <color theme="1"/>
        <rFont val="Arial"/>
      </rPr>
      <t xml:space="preserve"> 8</t>
    </r>
    <r>
      <rPr>
        <sz val="10"/>
        <color theme="1"/>
        <rFont val="돋움"/>
        <family val="3"/>
        <charset val="129"/>
      </rPr>
      <t>조각</t>
    </r>
  </si>
  <si>
    <t>11시: 닭가슴살 만두 6조각 20시: 고등어구이</t>
  </si>
  <si>
    <t>유산소40분</t>
  </si>
  <si>
    <r>
      <rPr>
        <sz val="10"/>
        <color theme="1"/>
        <rFont val="Arial"/>
      </rPr>
      <t>12시</t>
    </r>
    <r>
      <rPr>
        <sz val="10"/>
        <color theme="1"/>
        <rFont val="돋움"/>
        <family val="3"/>
        <charset val="129"/>
      </rPr>
      <t>:뼈찜2조각 / 21시: 신화불날개</t>
    </r>
  </si>
  <si>
    <t>12시: 곤약콩국수</t>
  </si>
  <si>
    <r>
      <rPr>
        <sz val="10"/>
        <color theme="1"/>
        <rFont val="Arial"/>
      </rPr>
      <t>40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돋움"/>
        <family val="3"/>
        <charset val="129"/>
      </rPr>
      <t xml:space="preserve"> 워킹 / 하체,복근</t>
    </r>
  </si>
  <si>
    <t xml:space="preserve"> 유산소1시간 복근운동</t>
  </si>
  <si>
    <r>
      <rPr>
        <sz val="10"/>
        <color theme="1"/>
        <rFont val="Arial"/>
      </rPr>
      <t>17시</t>
    </r>
    <r>
      <rPr>
        <sz val="10"/>
        <color theme="1"/>
        <rFont val="맑은 고딕"/>
        <family val="3"/>
        <charset val="129"/>
      </rPr>
      <t xml:space="preserve">: 사과한쪽 / </t>
    </r>
    <r>
      <rPr>
        <sz val="10"/>
        <color theme="1"/>
        <rFont val="Arial"/>
      </rPr>
      <t>21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목살</t>
    </r>
  </si>
  <si>
    <t>12시: 닭가슴살 + 버섯밥 18시: 프로틴바</t>
  </si>
  <si>
    <r>
      <rPr>
        <sz val="10"/>
        <color theme="1"/>
        <rFont val="Arial"/>
      </rPr>
      <t>40</t>
    </r>
    <r>
      <rPr>
        <sz val="10"/>
        <color theme="1"/>
        <rFont val="돋움"/>
        <family val="3"/>
        <charset val="129"/>
      </rPr>
      <t>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워킹</t>
    </r>
    <r>
      <rPr>
        <sz val="10"/>
        <color theme="1"/>
        <rFont val="Arial"/>
      </rPr>
      <t xml:space="preserve"> / 가슴</t>
    </r>
    <r>
      <rPr>
        <sz val="10"/>
        <color theme="1"/>
        <rFont val="맑은 고딕"/>
        <family val="3"/>
        <charset val="129"/>
      </rPr>
      <t>,삼두</t>
    </r>
    <r>
      <rPr>
        <sz val="10"/>
        <color theme="1"/>
        <rFont val="Arial"/>
      </rPr>
      <t>,</t>
    </r>
    <r>
      <rPr>
        <sz val="10"/>
        <color theme="1"/>
        <rFont val="돋움"/>
        <family val="3"/>
        <charset val="129"/>
      </rPr>
      <t>복근</t>
    </r>
  </si>
  <si>
    <t>삼두 이두 등</t>
  </si>
  <si>
    <r>
      <rPr>
        <sz val="10"/>
        <color theme="1"/>
        <rFont val="Arial"/>
      </rPr>
      <t>17시</t>
    </r>
    <r>
      <rPr>
        <sz val="10"/>
        <color theme="1"/>
        <rFont val="맑은 고딕"/>
        <family val="3"/>
        <charset val="129"/>
      </rPr>
      <t xml:space="preserve">:견과류, 사과 / </t>
    </r>
    <r>
      <rPr>
        <sz val="10"/>
        <color theme="1"/>
        <rFont val="Arial"/>
      </rPr>
      <t>23</t>
    </r>
    <r>
      <rPr>
        <sz val="10"/>
        <color theme="1"/>
        <rFont val="맑은 고딕"/>
        <family val="3"/>
        <charset val="129"/>
      </rPr>
      <t>시:만두</t>
    </r>
  </si>
  <si>
    <t>9시: 닭가슴살 만두 12시: 닭가슴살 + 버섯밥</t>
  </si>
  <si>
    <r>
      <rPr>
        <sz val="10"/>
        <color theme="1"/>
        <rFont val="Arial"/>
      </rPr>
      <t>40</t>
    </r>
    <r>
      <rPr>
        <sz val="10"/>
        <color theme="1"/>
        <rFont val="돋움"/>
        <family val="3"/>
        <charset val="129"/>
      </rPr>
      <t>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워킹</t>
    </r>
    <r>
      <rPr>
        <sz val="10"/>
        <color theme="1"/>
        <rFont val="Arial"/>
      </rPr>
      <t xml:space="preserve"> / </t>
    </r>
    <r>
      <rPr>
        <sz val="10"/>
        <color theme="1"/>
        <rFont val="맑은 고딕"/>
        <family val="3"/>
        <charset val="129"/>
      </rPr>
      <t>등, 이두, 복근</t>
    </r>
  </si>
  <si>
    <t>하체 1시간, 런닝 20분</t>
  </si>
  <si>
    <r>
      <rPr>
        <sz val="10"/>
        <color theme="1"/>
        <rFont val="Arial"/>
      </rPr>
      <t>18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:족발3조각,보쌈2조각,비빔면1젓가락</t>
    </r>
    <r>
      <rPr>
        <sz val="10"/>
        <color theme="1"/>
        <rFont val="Arial"/>
      </rPr>
      <t xml:space="preserve"> / 23</t>
    </r>
    <r>
      <rPr>
        <sz val="10"/>
        <color theme="1"/>
        <rFont val="돋움"/>
        <family val="3"/>
        <charset val="129"/>
      </rPr>
      <t>시: 순두부</t>
    </r>
  </si>
  <si>
    <t>8시 곤약콩국수 12시 닭가슴살+버섯밥 18시 족발보쌈</t>
  </si>
  <si>
    <r>
      <rPr>
        <sz val="10"/>
        <color theme="1"/>
        <rFont val="Arial"/>
      </rPr>
      <t>계단</t>
    </r>
    <r>
      <rPr>
        <sz val="10"/>
        <color theme="1"/>
        <rFont val="돋움"/>
        <family val="3"/>
        <charset val="129"/>
      </rPr>
      <t>17층 / 40분워킹</t>
    </r>
  </si>
  <si>
    <r>
      <rPr>
        <sz val="10"/>
        <color theme="1"/>
        <rFont val="Arial"/>
      </rPr>
      <t>15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:견과류,사과 / 23시: 가자미구이</t>
    </r>
    <r>
      <rPr>
        <sz val="10"/>
        <color theme="1"/>
        <rFont val="Arial"/>
      </rPr>
      <t xml:space="preserve">, </t>
    </r>
    <r>
      <rPr>
        <sz val="10"/>
        <color theme="1"/>
        <rFont val="돋움"/>
        <family val="3"/>
        <charset val="129"/>
      </rPr>
      <t>단백질파우더</t>
    </r>
  </si>
  <si>
    <t>닭가슴살 + 밥</t>
  </si>
  <si>
    <r>
      <rPr>
        <sz val="10"/>
        <color theme="1"/>
        <rFont val="Arial"/>
      </rPr>
      <t>40분워킹</t>
    </r>
    <r>
      <rPr>
        <sz val="10"/>
        <color theme="1"/>
        <rFont val="돋움"/>
        <family val="3"/>
        <charset val="129"/>
      </rPr>
      <t xml:space="preserve"> / 하체</t>
    </r>
  </si>
  <si>
    <r>
      <rPr>
        <sz val="10"/>
        <color theme="1"/>
        <rFont val="Arial"/>
      </rPr>
      <t>13시</t>
    </r>
    <r>
      <rPr>
        <sz val="10"/>
        <color theme="1"/>
        <rFont val="맑은 고딕"/>
        <family val="3"/>
        <charset val="129"/>
      </rPr>
      <t xml:space="preserve">: 사과한조각, 유산균, 견과류 / </t>
    </r>
    <r>
      <rPr>
        <sz val="10"/>
        <color theme="1"/>
        <rFont val="Arial"/>
      </rPr>
      <t>17시</t>
    </r>
    <r>
      <rPr>
        <sz val="10"/>
        <color theme="1"/>
        <rFont val="맑은 고딕"/>
        <family val="3"/>
        <charset val="129"/>
      </rPr>
      <t xml:space="preserve">: 단백질보충제 / </t>
    </r>
    <r>
      <rPr>
        <sz val="10"/>
        <color theme="1"/>
        <rFont val="Arial"/>
      </rPr>
      <t>21</t>
    </r>
    <r>
      <rPr>
        <sz val="10"/>
        <color theme="1"/>
        <rFont val="맑은 고딕"/>
        <family val="3"/>
        <charset val="129"/>
      </rPr>
      <t>시: 신화불날개</t>
    </r>
  </si>
  <si>
    <t>아몬드바 3개, 두부김치</t>
  </si>
  <si>
    <r>
      <rPr>
        <sz val="10"/>
        <color theme="1"/>
        <rFont val="Arial"/>
      </rPr>
      <t>40분워킹</t>
    </r>
    <r>
      <rPr>
        <sz val="10"/>
        <color theme="1"/>
        <rFont val="돋움"/>
        <family val="3"/>
        <charset val="129"/>
      </rPr>
      <t xml:space="preserve"> / 어깨이두삼두</t>
    </r>
  </si>
  <si>
    <t>헬스장</t>
  </si>
  <si>
    <r>
      <rPr>
        <sz val="10"/>
        <color theme="1"/>
        <rFont val="Arial"/>
      </rPr>
      <t>20시</t>
    </r>
    <r>
      <rPr>
        <sz val="10"/>
        <color theme="1"/>
        <rFont val="맑은 고딕"/>
        <family val="3"/>
        <charset val="129"/>
      </rPr>
      <t>: 김피탕</t>
    </r>
  </si>
  <si>
    <t>아메리카노3잔, 18시 샤브샤브</t>
  </si>
  <si>
    <t>걷기 2시간</t>
  </si>
  <si>
    <r>
      <rPr>
        <sz val="10"/>
        <color theme="1"/>
        <rFont val="돋움"/>
        <family val="3"/>
        <charset val="129"/>
      </rPr>
      <t xml:space="preserve">21시: </t>
    </r>
    <r>
      <rPr>
        <sz val="10"/>
        <color theme="1"/>
        <rFont val="Arial"/>
      </rPr>
      <t>피자</t>
    </r>
    <r>
      <rPr>
        <sz val="10"/>
        <color theme="1"/>
        <rFont val="돋움"/>
        <family val="3"/>
        <charset val="129"/>
      </rPr>
      <t>4조각</t>
    </r>
  </si>
  <si>
    <r>
      <rPr>
        <sz val="10"/>
        <color theme="1"/>
        <rFont val="Arial"/>
      </rPr>
      <t>스쿼트</t>
    </r>
    <r>
      <rPr>
        <sz val="10"/>
        <color theme="1"/>
        <rFont val="돋움"/>
        <family val="3"/>
        <charset val="129"/>
      </rPr>
      <t>90 / 런지 3세트</t>
    </r>
  </si>
  <si>
    <r>
      <rPr>
        <sz val="10"/>
        <color theme="1"/>
        <rFont val="Arial"/>
      </rPr>
      <t>13시</t>
    </r>
    <r>
      <rPr>
        <sz val="10"/>
        <color theme="1"/>
        <rFont val="돋움"/>
        <family val="3"/>
        <charset val="129"/>
      </rPr>
      <t>: 베트남쌀국수, 반미 / 21시: 피자3조각</t>
    </r>
  </si>
  <si>
    <t>12시: 곤약콩국수 18시: 육회</t>
  </si>
  <si>
    <r>
      <rPr>
        <sz val="10"/>
        <color theme="1"/>
        <rFont val="Arial"/>
      </rPr>
      <t>13시</t>
    </r>
    <r>
      <rPr>
        <sz val="10"/>
        <color theme="1"/>
        <rFont val="맑은 고딕"/>
        <family val="3"/>
        <charset val="129"/>
      </rPr>
      <t xml:space="preserve">:식빵한개, 바나나2개 / </t>
    </r>
    <r>
      <rPr>
        <sz val="10"/>
        <color theme="1"/>
        <rFont val="Arial"/>
      </rPr>
      <t>19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단백질파우더 / 22시: 두부부침</t>
    </r>
  </si>
  <si>
    <t>8시: 곤약비빔밥 21시: 닭가슴살</t>
  </si>
  <si>
    <t>하체 12세트, 등 2세트</t>
  </si>
  <si>
    <r>
      <rPr>
        <sz val="11"/>
        <color theme="1"/>
        <rFont val="Arial"/>
      </rPr>
      <t>13시</t>
    </r>
    <r>
      <rPr>
        <sz val="11"/>
        <color theme="1"/>
        <rFont val="돋움"/>
        <family val="3"/>
        <charset val="129"/>
      </rPr>
      <t>: 사과 / 20시: 단백질파우더 / 22시: 황제계란부침</t>
    </r>
  </si>
  <si>
    <t>8시: 닭가슴살 + 곤약밥 13시 : 프로틴바</t>
  </si>
  <si>
    <r>
      <rPr>
        <sz val="10"/>
        <color theme="1"/>
        <rFont val="Arial"/>
      </rPr>
      <t>40분워킹</t>
    </r>
    <r>
      <rPr>
        <sz val="10"/>
        <color theme="1"/>
        <rFont val="맑은 고딕"/>
        <family val="3"/>
        <charset val="129"/>
      </rPr>
      <t xml:space="preserve"> / 하체 18세트, 가슴 12센트</t>
    </r>
  </si>
  <si>
    <t>하체, 이두 섞어서 2시간</t>
  </si>
  <si>
    <r>
      <rPr>
        <sz val="10"/>
        <color theme="1"/>
        <rFont val="Arial"/>
      </rPr>
      <t>13시</t>
    </r>
    <r>
      <rPr>
        <sz val="10"/>
        <color theme="1"/>
        <rFont val="돋움"/>
        <family val="3"/>
        <charset val="129"/>
      </rPr>
      <t xml:space="preserve">: 사과 / </t>
    </r>
    <r>
      <rPr>
        <sz val="10"/>
        <color theme="1"/>
        <rFont val="Arial"/>
      </rPr>
      <t>20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단백질파우더 / 22시: 앞다리 수육</t>
    </r>
  </si>
  <si>
    <t>12시: 밥+ 닭가슴살 18시: 굽네치킨 닭가슴살 4조각</t>
  </si>
  <si>
    <r>
      <rPr>
        <sz val="10"/>
        <color theme="1"/>
        <rFont val="Arial"/>
      </rPr>
      <t>40</t>
    </r>
    <r>
      <rPr>
        <sz val="10"/>
        <color theme="1"/>
        <rFont val="맑은 고딕"/>
        <family val="3"/>
        <charset val="129"/>
      </rPr>
      <t>분워킹</t>
    </r>
    <r>
      <rPr>
        <sz val="10"/>
        <color theme="1"/>
        <rFont val="돋움"/>
        <family val="3"/>
        <charset val="129"/>
      </rPr>
      <t xml:space="preserve"> / 등, 이두</t>
    </r>
  </si>
  <si>
    <t>유산소 1시간반</t>
  </si>
  <si>
    <r>
      <rPr>
        <sz val="10"/>
        <color theme="1"/>
        <rFont val="Arial"/>
      </rPr>
      <t>20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단백질파우더 / 22시: 앞다리 수육</t>
    </r>
  </si>
  <si>
    <t>11시반 : 돈까스</t>
  </si>
  <si>
    <r>
      <rPr>
        <sz val="10"/>
        <color theme="1"/>
        <rFont val="Arial"/>
      </rPr>
      <t>40분워킹</t>
    </r>
    <r>
      <rPr>
        <sz val="10"/>
        <color theme="1"/>
        <rFont val="돋움"/>
        <family val="3"/>
        <charset val="129"/>
      </rPr>
      <t xml:space="preserve"> / 가슴 12세트, 어깨 18세트</t>
    </r>
  </si>
  <si>
    <t>이두1시간반</t>
  </si>
  <si>
    <r>
      <rPr>
        <sz val="10"/>
        <color theme="1"/>
        <rFont val="Arial"/>
      </rPr>
      <t>18시</t>
    </r>
    <r>
      <rPr>
        <sz val="10"/>
        <color theme="1"/>
        <rFont val="돋움"/>
        <family val="3"/>
        <charset val="129"/>
      </rPr>
      <t>: 60계치킨 양념 후라이드 한마리</t>
    </r>
  </si>
  <si>
    <t>18시: 삼겹살</t>
  </si>
  <si>
    <t>조치원10바퀴</t>
  </si>
  <si>
    <r>
      <rPr>
        <sz val="10"/>
        <color theme="1"/>
        <rFont val="Arial"/>
      </rPr>
      <t>13시</t>
    </r>
    <r>
      <rPr>
        <sz val="10"/>
        <color theme="1"/>
        <rFont val="돋움"/>
        <family val="3"/>
        <charset val="129"/>
      </rPr>
      <t>: 버거킹 햄버거 2개</t>
    </r>
  </si>
  <si>
    <r>
      <rPr>
        <sz val="10"/>
        <color theme="1"/>
        <rFont val="Arial"/>
      </rPr>
      <t>40분워킹</t>
    </r>
    <r>
      <rPr>
        <sz val="10"/>
        <color theme="1"/>
        <rFont val="돋움"/>
        <family val="3"/>
        <charset val="129"/>
      </rPr>
      <t xml:space="preserve"> / 하체 24세트</t>
    </r>
  </si>
  <si>
    <t>유산소 1시간반, 레그레이즈 80개</t>
  </si>
  <si>
    <r>
      <rPr>
        <sz val="10"/>
        <color theme="1"/>
        <rFont val="Arial"/>
      </rPr>
      <t>13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</rPr>
      <t xml:space="preserve">: </t>
    </r>
    <r>
      <rPr>
        <sz val="10"/>
        <color theme="1"/>
        <rFont val="돋움"/>
        <family val="3"/>
        <charset val="129"/>
      </rPr>
      <t>버거킹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햄버거</t>
    </r>
    <r>
      <rPr>
        <sz val="10"/>
        <color theme="1"/>
        <rFont val="Arial"/>
      </rPr>
      <t xml:space="preserve"> 1</t>
    </r>
    <r>
      <rPr>
        <sz val="10"/>
        <color theme="1"/>
        <rFont val="돋움"/>
        <family val="3"/>
        <charset val="129"/>
      </rPr>
      <t>개</t>
    </r>
    <r>
      <rPr>
        <sz val="10"/>
        <color theme="1"/>
        <rFont val="Arial"/>
      </rPr>
      <t xml:space="preserve"> / 22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</rPr>
      <t xml:space="preserve">: </t>
    </r>
    <r>
      <rPr>
        <sz val="10"/>
        <color theme="1"/>
        <rFont val="돋움"/>
        <family val="3"/>
        <charset val="129"/>
      </rPr>
      <t>동그랑땡</t>
    </r>
    <r>
      <rPr>
        <sz val="10"/>
        <color theme="1"/>
        <rFont val="Arial"/>
      </rPr>
      <t xml:space="preserve"> 6</t>
    </r>
    <r>
      <rPr>
        <sz val="10"/>
        <color theme="1"/>
        <rFont val="돋움"/>
        <family val="3"/>
        <charset val="129"/>
      </rPr>
      <t>개</t>
    </r>
  </si>
  <si>
    <t>8시: 베이글, 12시: 닭가슴살, 21시: 샐러드</t>
  </si>
  <si>
    <r>
      <rPr>
        <sz val="10"/>
        <color theme="1"/>
        <rFont val="Arial"/>
      </rPr>
      <t>40</t>
    </r>
    <r>
      <rPr>
        <sz val="10"/>
        <color theme="1"/>
        <rFont val="맑은 고딕"/>
        <family val="3"/>
        <charset val="129"/>
      </rPr>
      <t>분워킹</t>
    </r>
    <r>
      <rPr>
        <sz val="10"/>
        <color theme="1"/>
        <rFont val="돋움"/>
        <family val="3"/>
        <charset val="129"/>
      </rPr>
      <t xml:space="preserve"> / 등,이두,삼두</t>
    </r>
  </si>
  <si>
    <t>유산소40분, 레그레이즈100개</t>
  </si>
  <si>
    <r>
      <rPr>
        <sz val="10"/>
        <color theme="1"/>
        <rFont val="Arial"/>
      </rPr>
      <t>13시</t>
    </r>
    <r>
      <rPr>
        <sz val="10"/>
        <color theme="1"/>
        <rFont val="돋움"/>
        <family val="3"/>
        <charset val="129"/>
      </rPr>
      <t>: 바나나 / 18시: 곤약비빔면 / 21시: 단백질쉐이크</t>
    </r>
  </si>
  <si>
    <t>11시반: 닭가슴살 2봉지 + 밥 21시: 곤약젤리</t>
  </si>
  <si>
    <t>유산소30분, 하체1시간</t>
  </si>
  <si>
    <r>
      <rPr>
        <sz val="10"/>
        <color theme="1"/>
        <rFont val="Arial"/>
      </rPr>
      <t>14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사과 / 19시: 단백질쉐이크 / 21시: 견과류 / 23시: 갈비찜 뻑살 2조각</t>
    </r>
  </si>
  <si>
    <t>11시반: 곤약김치밥+닭가슴살 2봉지, 21시: 곤약젤리</t>
  </si>
  <si>
    <r>
      <rPr>
        <sz val="10"/>
        <color theme="1"/>
        <rFont val="Arial"/>
      </rPr>
      <t>40</t>
    </r>
    <r>
      <rPr>
        <sz val="10"/>
        <color theme="1"/>
        <rFont val="맑은 고딕"/>
        <family val="3"/>
        <charset val="129"/>
      </rPr>
      <t>분워킹</t>
    </r>
    <r>
      <rPr>
        <sz val="10"/>
        <color theme="1"/>
        <rFont val="돋움"/>
        <family val="3"/>
        <charset val="129"/>
      </rPr>
      <t xml:space="preserve"> / 하체,어깨,이두</t>
    </r>
  </si>
  <si>
    <t>유산소 40분, 레그레이즈 90개</t>
  </si>
  <si>
    <r>
      <rPr>
        <sz val="10"/>
        <color theme="1"/>
        <rFont val="Arial"/>
      </rPr>
      <t>13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돋움"/>
        <family val="3"/>
        <charset val="129"/>
      </rPr>
      <t>: 매운콩나물왕뼈찜 엄청 먹음</t>
    </r>
    <r>
      <rPr>
        <sz val="10"/>
        <color theme="1"/>
        <rFont val="Arial"/>
      </rPr>
      <t xml:space="preserve"> (</t>
    </r>
    <r>
      <rPr>
        <sz val="10"/>
        <color theme="1"/>
        <rFont val="돋움"/>
        <family val="3"/>
        <charset val="129"/>
      </rPr>
      <t>중짜 반이상)</t>
    </r>
  </si>
  <si>
    <t>11시: 햇반+닭가슴살2봉지, 22시: 곤약젤리</t>
  </si>
  <si>
    <r>
      <rPr>
        <sz val="10"/>
        <color theme="1"/>
        <rFont val="Arial"/>
      </rPr>
      <t>40</t>
    </r>
    <r>
      <rPr>
        <sz val="10"/>
        <color theme="1"/>
        <rFont val="맑은 고딕"/>
        <family val="3"/>
        <charset val="129"/>
      </rPr>
      <t>분워킹</t>
    </r>
    <r>
      <rPr>
        <sz val="10"/>
        <color theme="1"/>
        <rFont val="돋움"/>
        <family val="3"/>
        <charset val="129"/>
      </rPr>
      <t xml:space="preserve"> / 등, 이두, 삼두, 복근</t>
    </r>
  </si>
  <si>
    <t>등이두2시간, 유산소 20분</t>
  </si>
  <si>
    <r>
      <rPr>
        <sz val="10"/>
        <color theme="1"/>
        <rFont val="Arial"/>
      </rPr>
      <t>11시</t>
    </r>
    <r>
      <rPr>
        <sz val="10"/>
        <color theme="1"/>
        <rFont val="돋움"/>
        <family val="3"/>
        <charset val="129"/>
      </rPr>
      <t>: 바나나 / 13시: 땅콩한줌 / 16시: 사과 / 20시: 단백질파우더</t>
    </r>
  </si>
  <si>
    <t>15시: 오이1개 21시: 샐러드</t>
  </si>
  <si>
    <r>
      <rPr>
        <sz val="10"/>
        <color theme="1"/>
        <rFont val="Arial"/>
      </rPr>
      <t>40</t>
    </r>
    <r>
      <rPr>
        <sz val="10"/>
        <color theme="1"/>
        <rFont val="맑은 고딕"/>
        <family val="3"/>
        <charset val="129"/>
      </rPr>
      <t>분워킹</t>
    </r>
    <r>
      <rPr>
        <sz val="10"/>
        <color theme="1"/>
        <rFont val="돋움"/>
        <family val="3"/>
        <charset val="129"/>
      </rPr>
      <t xml:space="preserve"> / 가슴, 이두, 삼두, 어깨, 복근</t>
    </r>
  </si>
  <si>
    <t>삼두가슴2시간</t>
  </si>
  <si>
    <r>
      <rPr>
        <sz val="10"/>
        <color theme="1"/>
        <rFont val="Arial"/>
      </rPr>
      <t>14시</t>
    </r>
    <r>
      <rPr>
        <sz val="10"/>
        <color theme="1"/>
        <rFont val="돋움"/>
        <family val="3"/>
        <charset val="129"/>
      </rPr>
      <t>: 바나나 / 18시: 닭가슴살</t>
    </r>
  </si>
  <si>
    <t>16시: 곤약밥, 21시: 치킨4조각+곤약밥</t>
  </si>
  <si>
    <r>
      <rPr>
        <sz val="10"/>
        <color theme="1"/>
        <rFont val="Arial"/>
      </rPr>
      <t>15시</t>
    </r>
    <r>
      <rPr>
        <sz val="10"/>
        <color theme="1"/>
        <rFont val="돋움"/>
        <family val="3"/>
        <charset val="129"/>
      </rPr>
      <t>: 라면 / 22시: 단백질파우더</t>
    </r>
  </si>
  <si>
    <t>12시: 콤부차</t>
  </si>
  <si>
    <r>
      <rPr>
        <sz val="10"/>
        <color theme="1"/>
        <rFont val="Arial"/>
      </rPr>
      <t>14시</t>
    </r>
    <r>
      <rPr>
        <sz val="10"/>
        <color theme="1"/>
        <rFont val="돋움"/>
        <family val="3"/>
        <charset val="129"/>
      </rPr>
      <t>: 바나나 / 17시: 사과, 요거트 / 21시: 단백질파우더</t>
    </r>
  </si>
  <si>
    <t>8시: 닭가슴살소세지 샐러드, 10시: 커피콩빵반개</t>
  </si>
  <si>
    <r>
      <rPr>
        <sz val="10"/>
        <color theme="1"/>
        <rFont val="Arial"/>
      </rPr>
      <t>40분</t>
    </r>
    <r>
      <rPr>
        <sz val="10"/>
        <color theme="1"/>
        <rFont val="돋움"/>
        <family val="3"/>
        <charset val="129"/>
      </rPr>
      <t xml:space="preserve"> 워킹 / 등,이두,복근</t>
    </r>
  </si>
  <si>
    <t>등,이두,복근</t>
  </si>
  <si>
    <r>
      <rPr>
        <sz val="10"/>
        <color theme="1"/>
        <rFont val="Arial"/>
      </rPr>
      <t>14시</t>
    </r>
    <r>
      <rPr>
        <sz val="10"/>
        <color theme="1"/>
        <rFont val="돋움"/>
        <family val="3"/>
        <charset val="129"/>
      </rPr>
      <t>: 사과 / 21시: 단백질 파우더 / 23시: 닭가슴살샐러드</t>
    </r>
  </si>
  <si>
    <t>15시: 닭가슴살샐러드 22시: 단백질쉐이크</t>
  </si>
  <si>
    <r>
      <rPr>
        <sz val="10"/>
        <color theme="1"/>
        <rFont val="Arial"/>
      </rPr>
      <t>40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돋움"/>
        <family val="3"/>
        <charset val="129"/>
      </rPr>
      <t xml:space="preserve"> 워킹 / 가슴,삼두,복근</t>
    </r>
  </si>
  <si>
    <t>가슴,삼두,복근</t>
  </si>
  <si>
    <t>Date</t>
    <phoneticPr fontId="11" type="noConversion"/>
  </si>
  <si>
    <t>ProfWeight_Kg</t>
    <phoneticPr fontId="11" type="noConversion"/>
  </si>
  <si>
    <t>StudentWeight_Kg</t>
    <phoneticPr fontId="11" type="noConversion"/>
  </si>
  <si>
    <t>ProfDiet</t>
    <phoneticPr fontId="11" type="noConversion"/>
  </si>
  <si>
    <t>StudentDiet</t>
    <phoneticPr fontId="11" type="noConversion"/>
  </si>
  <si>
    <t>ProfExercise</t>
    <phoneticPr fontId="11" type="noConversion"/>
  </si>
  <si>
    <t>StudentExcercise</t>
    <phoneticPr fontId="1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</si>
  <si>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</si>
  <si>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</si>
  <si>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</si>
  <si>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</si>
  <si>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</si>
  <si>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</si>
  <si>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</si>
  <si>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</si>
  <si>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</si>
  <si>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</si>
  <si>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</si>
  <si>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</si>
  <si>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</si>
  <si>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</si>
  <si>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</si>
  <si>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</si>
  <si>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</si>
  <si>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</si>
  <si>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</si>
  <si>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</si>
  <si>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</si>
  <si>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</si>
  <si>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</si>
  <si>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r>
      <t xml:space="preserve">Y </t>
    </r>
    <r>
      <rPr>
        <sz val="11"/>
        <color theme="1"/>
        <rFont val="Arial"/>
        <family val="2"/>
      </rPr>
      <t>절편</t>
    </r>
  </si>
  <si>
    <t>Date</t>
  </si>
  <si>
    <t>NA</t>
    <phoneticPr fontId="11" type="noConversion"/>
  </si>
  <si>
    <t>시간 표시줄</t>
  </si>
  <si>
    <t>값</t>
  </si>
  <si>
    <t>예측</t>
  </si>
  <si>
    <t>낮은 신뢰 한계</t>
  </si>
  <si>
    <t>높은 신뢰 한계</t>
  </si>
  <si>
    <t>통계</t>
  </si>
  <si>
    <t>Alpha</t>
  </si>
  <si>
    <t>Beta</t>
  </si>
  <si>
    <t>Gamma</t>
  </si>
  <si>
    <t>MASE</t>
  </si>
  <si>
    <t>SMAPE</t>
  </si>
  <si>
    <t>MAE</t>
  </si>
  <si>
    <t>RMSE</t>
  </si>
  <si>
    <t>StudentWeight_Kg</t>
  </si>
  <si>
    <t>예측(StudentWeight_Kg)</t>
  </si>
  <si>
    <t>낮은 신뢰 한계(StudentWeight_Kg)</t>
  </si>
  <si>
    <t>높은 신뢰 한계(StudentWeight_Kg)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</si>
</sst>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6">
    <font>
      <sz val="11"/>
      <color theme="1"/>
      <name val="Arial"/>
    </font>
    <font>
      <b/>
      <sz val="10"/>
      <color theme="1"/>
      <name val="Malgun Gothic"/>
      <family val="3"/>
      <charset val="129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10"/>
      <color theme="1"/>
      <name val="Calibri"/>
      <family val="3"/>
    </font>
    <font>
      <b/>
      <sz val="10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Continuous" vertical="center"/>
    </xf>
    <xf numFmtId="11" fontId="0" fillId="0" borderId="0" xfId="0" applyNumberFormat="1" applyFill="1" applyBorder="1" applyAlignment="1">
      <alignment vertical="center"/>
    </xf>
    <xf numFmtId="176" fontId="0" fillId="0" borderId="0" xfId="0" applyNumberFormat="1"/>
    <xf numFmtId="0" fontId="0" fillId="0" borderId="0" xfId="0"/>
    <xf numFmtId="2" fontId="0" fillId="0" borderId="0" xfId="0" applyNumberFormat="1"/>
    <xf numFmtId="14" fontId="0" fillId="0" borderId="0" xfId="0" applyNumberFormat="1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4" fontId="0" fillId="0" borderId="0" xfId="0" applyNumberFormat="1" applyFont="1" applyAlignment="1">
      <alignment vertical="center"/>
    </xf>
  </cellXfs>
  <cellStyles count="1">
    <cellStyle name="표준" xfId="0" builtinId="0"/>
  </cellStyles>
  <dxfs count="7">
    <dxf>
      <numFmt numFmtId="2" formatCode="0.00"/>
    </dxf>
    <dxf>
      <numFmt numFmtId="2" formatCode="0.00"/>
    </dxf>
    <dxf>
      <numFmt numFmtId="176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176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Sheet6!$B$2:$B$131</c:f>
              <c:numCache>
                <c:formatCode>General</c:formatCode>
                <c:ptCount val="130"/>
                <c:pt idx="0">
                  <c:v>91.45</c:v>
                </c:pt>
                <c:pt idx="1">
                  <c:v>90.15</c:v>
                </c:pt>
                <c:pt idx="2">
                  <c:v>89.05</c:v>
                </c:pt>
                <c:pt idx="3">
                  <c:v>87.8</c:v>
                </c:pt>
                <c:pt idx="4">
                  <c:v>87.85</c:v>
                </c:pt>
                <c:pt idx="5">
                  <c:v>87.85</c:v>
                </c:pt>
                <c:pt idx="6">
                  <c:v>89.85</c:v>
                </c:pt>
                <c:pt idx="7">
                  <c:v>89.1</c:v>
                </c:pt>
                <c:pt idx="8">
                  <c:v>88.75</c:v>
                </c:pt>
                <c:pt idx="9">
                  <c:v>88.45</c:v>
                </c:pt>
                <c:pt idx="10">
                  <c:v>88.2</c:v>
                </c:pt>
                <c:pt idx="11">
                  <c:v>89.9</c:v>
                </c:pt>
                <c:pt idx="12">
                  <c:v>88.6</c:v>
                </c:pt>
                <c:pt idx="13">
                  <c:v>89.2</c:v>
                </c:pt>
                <c:pt idx="14">
                  <c:v>89.85</c:v>
                </c:pt>
                <c:pt idx="15">
                  <c:v>88.4</c:v>
                </c:pt>
                <c:pt idx="16">
                  <c:v>88</c:v>
                </c:pt>
                <c:pt idx="17">
                  <c:v>88.2</c:v>
                </c:pt>
                <c:pt idx="18">
                  <c:v>87.35</c:v>
                </c:pt>
                <c:pt idx="19">
                  <c:v>87.4</c:v>
                </c:pt>
                <c:pt idx="20">
                  <c:v>89.05</c:v>
                </c:pt>
                <c:pt idx="21">
                  <c:v>88.5</c:v>
                </c:pt>
                <c:pt idx="22">
                  <c:v>87.6</c:v>
                </c:pt>
                <c:pt idx="23">
                  <c:v>86.8</c:v>
                </c:pt>
                <c:pt idx="24">
                  <c:v>87.2</c:v>
                </c:pt>
                <c:pt idx="25">
                  <c:v>86.8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86.9</c:v>
                </c:pt>
                <c:pt idx="31">
                  <c:v>86</c:v>
                </c:pt>
                <c:pt idx="32">
                  <c:v>85.2</c:v>
                </c:pt>
                <c:pt idx="33">
                  <c:v>85.2</c:v>
                </c:pt>
                <c:pt idx="34">
                  <c:v>85.75</c:v>
                </c:pt>
                <c:pt idx="35">
                  <c:v>86.25</c:v>
                </c:pt>
                <c:pt idx="36">
                  <c:v>87.2</c:v>
                </c:pt>
                <c:pt idx="37">
                  <c:v>87.2</c:v>
                </c:pt>
                <c:pt idx="38">
                  <c:v>87.2</c:v>
                </c:pt>
                <c:pt idx="39">
                  <c:v>87.2</c:v>
                </c:pt>
                <c:pt idx="40">
                  <c:v>87.2</c:v>
                </c:pt>
                <c:pt idx="41">
                  <c:v>86.25</c:v>
                </c:pt>
                <c:pt idx="42">
                  <c:v>85.85</c:v>
                </c:pt>
                <c:pt idx="43">
                  <c:v>85.65</c:v>
                </c:pt>
                <c:pt idx="44">
                  <c:v>85.6</c:v>
                </c:pt>
                <c:pt idx="45">
                  <c:v>85.15</c:v>
                </c:pt>
                <c:pt idx="46">
                  <c:v>84.8</c:v>
                </c:pt>
                <c:pt idx="47">
                  <c:v>85.2</c:v>
                </c:pt>
                <c:pt idx="48">
                  <c:v>85.55</c:v>
                </c:pt>
                <c:pt idx="49">
                  <c:v>85.6</c:v>
                </c:pt>
                <c:pt idx="50">
                  <c:v>84.8</c:v>
                </c:pt>
                <c:pt idx="51">
                  <c:v>84.8</c:v>
                </c:pt>
                <c:pt idx="52">
                  <c:v>84.6</c:v>
                </c:pt>
                <c:pt idx="53">
                  <c:v>83.9</c:v>
                </c:pt>
                <c:pt idx="54">
                  <c:v>85.1</c:v>
                </c:pt>
                <c:pt idx="55">
                  <c:v>84.55</c:v>
                </c:pt>
                <c:pt idx="56">
                  <c:v>84.8</c:v>
                </c:pt>
                <c:pt idx="57">
                  <c:v>84.6</c:v>
                </c:pt>
                <c:pt idx="58">
                  <c:v>84.45</c:v>
                </c:pt>
                <c:pt idx="59">
                  <c:v>84.6</c:v>
                </c:pt>
                <c:pt idx="60">
                  <c:v>83.4</c:v>
                </c:pt>
                <c:pt idx="61">
                  <c:v>83.9</c:v>
                </c:pt>
                <c:pt idx="62">
                  <c:v>84.2</c:v>
                </c:pt>
                <c:pt idx="63">
                  <c:v>83.4</c:v>
                </c:pt>
                <c:pt idx="64">
                  <c:v>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0-47D2-B768-9B19070F86D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Sheet6!$A$2:$A$131</c:f>
              <c:numCache>
                <c:formatCode>yyyy\-mm\-dd</c:formatCode>
                <c:ptCount val="130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  <c:pt idx="65">
                  <c:v>44440</c:v>
                </c:pt>
                <c:pt idx="66">
                  <c:v>44441</c:v>
                </c:pt>
                <c:pt idx="67">
                  <c:v>44442</c:v>
                </c:pt>
                <c:pt idx="68">
                  <c:v>44443</c:v>
                </c:pt>
                <c:pt idx="69">
                  <c:v>44444</c:v>
                </c:pt>
                <c:pt idx="70">
                  <c:v>44445</c:v>
                </c:pt>
                <c:pt idx="71">
                  <c:v>44446</c:v>
                </c:pt>
                <c:pt idx="72">
                  <c:v>44447</c:v>
                </c:pt>
                <c:pt idx="73">
                  <c:v>44448</c:v>
                </c:pt>
                <c:pt idx="74">
                  <c:v>44449</c:v>
                </c:pt>
                <c:pt idx="75">
                  <c:v>44450</c:v>
                </c:pt>
                <c:pt idx="76">
                  <c:v>44451</c:v>
                </c:pt>
                <c:pt idx="77">
                  <c:v>44452</c:v>
                </c:pt>
                <c:pt idx="78">
                  <c:v>44453</c:v>
                </c:pt>
                <c:pt idx="79">
                  <c:v>44454</c:v>
                </c:pt>
                <c:pt idx="80">
                  <c:v>44455</c:v>
                </c:pt>
                <c:pt idx="81">
                  <c:v>44456</c:v>
                </c:pt>
                <c:pt idx="82">
                  <c:v>44457</c:v>
                </c:pt>
                <c:pt idx="83">
                  <c:v>44458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44464</c:v>
                </c:pt>
                <c:pt idx="90">
                  <c:v>44465</c:v>
                </c:pt>
                <c:pt idx="91">
                  <c:v>44466</c:v>
                </c:pt>
                <c:pt idx="92">
                  <c:v>44467</c:v>
                </c:pt>
                <c:pt idx="93">
                  <c:v>44468</c:v>
                </c:pt>
                <c:pt idx="94">
                  <c:v>44469</c:v>
                </c:pt>
                <c:pt idx="95">
                  <c:v>44470</c:v>
                </c:pt>
                <c:pt idx="96">
                  <c:v>44471</c:v>
                </c:pt>
                <c:pt idx="97">
                  <c:v>44472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44478</c:v>
                </c:pt>
                <c:pt idx="104">
                  <c:v>44479</c:v>
                </c:pt>
                <c:pt idx="105">
                  <c:v>44480</c:v>
                </c:pt>
                <c:pt idx="106">
                  <c:v>44481</c:v>
                </c:pt>
                <c:pt idx="107">
                  <c:v>44482</c:v>
                </c:pt>
                <c:pt idx="108">
                  <c:v>44483</c:v>
                </c:pt>
                <c:pt idx="109">
                  <c:v>44484</c:v>
                </c:pt>
                <c:pt idx="110">
                  <c:v>44485</c:v>
                </c:pt>
                <c:pt idx="111">
                  <c:v>44486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44492</c:v>
                </c:pt>
                <c:pt idx="118">
                  <c:v>44493</c:v>
                </c:pt>
                <c:pt idx="119">
                  <c:v>44494</c:v>
                </c:pt>
                <c:pt idx="120">
                  <c:v>44495</c:v>
                </c:pt>
                <c:pt idx="121">
                  <c:v>44496</c:v>
                </c:pt>
                <c:pt idx="122">
                  <c:v>44497</c:v>
                </c:pt>
                <c:pt idx="123">
                  <c:v>44498</c:v>
                </c:pt>
                <c:pt idx="124">
                  <c:v>44499</c:v>
                </c:pt>
                <c:pt idx="125">
                  <c:v>44500</c:v>
                </c:pt>
                <c:pt idx="126">
                  <c:v>44501</c:v>
                </c:pt>
                <c:pt idx="127">
                  <c:v>44502</c:v>
                </c:pt>
                <c:pt idx="128">
                  <c:v>44503</c:v>
                </c:pt>
                <c:pt idx="129">
                  <c:v>44504</c:v>
                </c:pt>
              </c:numCache>
            </c:numRef>
          </c:cat>
          <c:val>
            <c:numRef>
              <c:f>Sheet6!$C$2:$C$131</c:f>
              <c:numCache>
                <c:formatCode>General</c:formatCode>
                <c:ptCount val="130"/>
                <c:pt idx="64">
                  <c:v>82.9</c:v>
                </c:pt>
                <c:pt idx="65">
                  <c:v>82.313235650477424</c:v>
                </c:pt>
                <c:pt idx="66">
                  <c:v>81.886805373045533</c:v>
                </c:pt>
                <c:pt idx="67">
                  <c:v>81.646755493496329</c:v>
                </c:pt>
                <c:pt idx="68">
                  <c:v>81.968955814909307</c:v>
                </c:pt>
                <c:pt idx="69">
                  <c:v>82.456540315307251</c:v>
                </c:pt>
                <c:pt idx="70">
                  <c:v>82.681415176897772</c:v>
                </c:pt>
                <c:pt idx="71">
                  <c:v>82.222054243673298</c:v>
                </c:pt>
                <c:pt idx="72">
                  <c:v>81.635243474038489</c:v>
                </c:pt>
                <c:pt idx="73">
                  <c:v>81.208813196606584</c:v>
                </c:pt>
                <c:pt idx="74">
                  <c:v>80.968763317057395</c:v>
                </c:pt>
                <c:pt idx="75">
                  <c:v>81.290963638470359</c:v>
                </c:pt>
                <c:pt idx="76">
                  <c:v>81.778548138868317</c:v>
                </c:pt>
                <c:pt idx="77">
                  <c:v>82.003423000458838</c:v>
                </c:pt>
                <c:pt idx="78">
                  <c:v>81.54406206723435</c:v>
                </c:pt>
                <c:pt idx="79">
                  <c:v>80.957251297599555</c:v>
                </c:pt>
                <c:pt idx="80">
                  <c:v>80.53082102016765</c:v>
                </c:pt>
                <c:pt idx="81">
                  <c:v>80.29077114061846</c:v>
                </c:pt>
                <c:pt idx="82">
                  <c:v>80.612971462031425</c:v>
                </c:pt>
                <c:pt idx="83">
                  <c:v>81.100555962429368</c:v>
                </c:pt>
                <c:pt idx="84">
                  <c:v>81.325430824019904</c:v>
                </c:pt>
                <c:pt idx="85">
                  <c:v>80.866069890795416</c:v>
                </c:pt>
                <c:pt idx="86">
                  <c:v>80.279259121160607</c:v>
                </c:pt>
                <c:pt idx="87">
                  <c:v>79.852828843728716</c:v>
                </c:pt>
                <c:pt idx="88">
                  <c:v>79.612778964179512</c:v>
                </c:pt>
                <c:pt idx="89">
                  <c:v>79.93497928559249</c:v>
                </c:pt>
                <c:pt idx="90">
                  <c:v>80.422563785990434</c:v>
                </c:pt>
                <c:pt idx="91">
                  <c:v>80.647438647580955</c:v>
                </c:pt>
                <c:pt idx="92">
                  <c:v>80.188077714356481</c:v>
                </c:pt>
                <c:pt idx="93">
                  <c:v>79.601266944721672</c:v>
                </c:pt>
                <c:pt idx="94">
                  <c:v>79.174836667289767</c:v>
                </c:pt>
                <c:pt idx="95">
                  <c:v>78.934786787740578</c:v>
                </c:pt>
                <c:pt idx="96">
                  <c:v>79.256987109153542</c:v>
                </c:pt>
                <c:pt idx="97">
                  <c:v>79.7445716095515</c:v>
                </c:pt>
                <c:pt idx="98">
                  <c:v>79.969446471142021</c:v>
                </c:pt>
                <c:pt idx="99">
                  <c:v>79.510085537917533</c:v>
                </c:pt>
                <c:pt idx="100">
                  <c:v>78.923274768282738</c:v>
                </c:pt>
                <c:pt idx="101">
                  <c:v>78.496844490850833</c:v>
                </c:pt>
                <c:pt idx="102">
                  <c:v>78.256794611301643</c:v>
                </c:pt>
                <c:pt idx="103">
                  <c:v>78.578994932714608</c:v>
                </c:pt>
                <c:pt idx="104">
                  <c:v>79.066579433112551</c:v>
                </c:pt>
                <c:pt idx="105">
                  <c:v>79.291454294703087</c:v>
                </c:pt>
                <c:pt idx="106">
                  <c:v>78.832093361478599</c:v>
                </c:pt>
                <c:pt idx="107">
                  <c:v>78.245282591843804</c:v>
                </c:pt>
                <c:pt idx="108">
                  <c:v>77.818852314411899</c:v>
                </c:pt>
                <c:pt idx="109">
                  <c:v>77.578802434862695</c:v>
                </c:pt>
                <c:pt idx="110">
                  <c:v>77.901002756275673</c:v>
                </c:pt>
                <c:pt idx="111">
                  <c:v>78.388587256673617</c:v>
                </c:pt>
                <c:pt idx="112">
                  <c:v>78.613462118264138</c:v>
                </c:pt>
                <c:pt idx="113">
                  <c:v>78.154101185039664</c:v>
                </c:pt>
                <c:pt idx="114">
                  <c:v>77.567290415404855</c:v>
                </c:pt>
                <c:pt idx="115">
                  <c:v>77.140860137972965</c:v>
                </c:pt>
                <c:pt idx="116">
                  <c:v>76.900810258423761</c:v>
                </c:pt>
                <c:pt idx="117">
                  <c:v>77.223010579836725</c:v>
                </c:pt>
                <c:pt idx="118">
                  <c:v>77.710595080234683</c:v>
                </c:pt>
                <c:pt idx="119">
                  <c:v>77.935469941825204</c:v>
                </c:pt>
                <c:pt idx="120">
                  <c:v>77.476109008600716</c:v>
                </c:pt>
                <c:pt idx="121">
                  <c:v>76.889298238965921</c:v>
                </c:pt>
                <c:pt idx="122">
                  <c:v>76.462867961534016</c:v>
                </c:pt>
                <c:pt idx="123">
                  <c:v>76.222818081984826</c:v>
                </c:pt>
                <c:pt idx="124">
                  <c:v>76.545018403397791</c:v>
                </c:pt>
                <c:pt idx="125">
                  <c:v>77.032602903795734</c:v>
                </c:pt>
                <c:pt idx="126">
                  <c:v>77.25747776538627</c:v>
                </c:pt>
                <c:pt idx="127">
                  <c:v>76.798116832161782</c:v>
                </c:pt>
                <c:pt idx="128">
                  <c:v>76.211306062526987</c:v>
                </c:pt>
                <c:pt idx="129">
                  <c:v>75.784875785095082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0-47D2-B768-9B19070F86DA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Sheet6!$A$2:$A$131</c:f>
              <c:numCache>
                <c:formatCode>yyyy\-mm\-dd</c:formatCode>
                <c:ptCount val="130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  <c:pt idx="65">
                  <c:v>44440</c:v>
                </c:pt>
                <c:pt idx="66">
                  <c:v>44441</c:v>
                </c:pt>
                <c:pt idx="67">
                  <c:v>44442</c:v>
                </c:pt>
                <c:pt idx="68">
                  <c:v>44443</c:v>
                </c:pt>
                <c:pt idx="69">
                  <c:v>44444</c:v>
                </c:pt>
                <c:pt idx="70">
                  <c:v>44445</c:v>
                </c:pt>
                <c:pt idx="71">
                  <c:v>44446</c:v>
                </c:pt>
                <c:pt idx="72">
                  <c:v>44447</c:v>
                </c:pt>
                <c:pt idx="73">
                  <c:v>44448</c:v>
                </c:pt>
                <c:pt idx="74">
                  <c:v>44449</c:v>
                </c:pt>
                <c:pt idx="75">
                  <c:v>44450</c:v>
                </c:pt>
                <c:pt idx="76">
                  <c:v>44451</c:v>
                </c:pt>
                <c:pt idx="77">
                  <c:v>44452</c:v>
                </c:pt>
                <c:pt idx="78">
                  <c:v>44453</c:v>
                </c:pt>
                <c:pt idx="79">
                  <c:v>44454</c:v>
                </c:pt>
                <c:pt idx="80">
                  <c:v>44455</c:v>
                </c:pt>
                <c:pt idx="81">
                  <c:v>44456</c:v>
                </c:pt>
                <c:pt idx="82">
                  <c:v>44457</c:v>
                </c:pt>
                <c:pt idx="83">
                  <c:v>44458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44464</c:v>
                </c:pt>
                <c:pt idx="90">
                  <c:v>44465</c:v>
                </c:pt>
                <c:pt idx="91">
                  <c:v>44466</c:v>
                </c:pt>
                <c:pt idx="92">
                  <c:v>44467</c:v>
                </c:pt>
                <c:pt idx="93">
                  <c:v>44468</c:v>
                </c:pt>
                <c:pt idx="94">
                  <c:v>44469</c:v>
                </c:pt>
                <c:pt idx="95">
                  <c:v>44470</c:v>
                </c:pt>
                <c:pt idx="96">
                  <c:v>44471</c:v>
                </c:pt>
                <c:pt idx="97">
                  <c:v>44472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44478</c:v>
                </c:pt>
                <c:pt idx="104">
                  <c:v>44479</c:v>
                </c:pt>
                <c:pt idx="105">
                  <c:v>44480</c:v>
                </c:pt>
                <c:pt idx="106">
                  <c:v>44481</c:v>
                </c:pt>
                <c:pt idx="107">
                  <c:v>44482</c:v>
                </c:pt>
                <c:pt idx="108">
                  <c:v>44483</c:v>
                </c:pt>
                <c:pt idx="109">
                  <c:v>44484</c:v>
                </c:pt>
                <c:pt idx="110">
                  <c:v>44485</c:v>
                </c:pt>
                <c:pt idx="111">
                  <c:v>44486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44492</c:v>
                </c:pt>
                <c:pt idx="118">
                  <c:v>44493</c:v>
                </c:pt>
                <c:pt idx="119">
                  <c:v>44494</c:v>
                </c:pt>
                <c:pt idx="120">
                  <c:v>44495</c:v>
                </c:pt>
                <c:pt idx="121">
                  <c:v>44496</c:v>
                </c:pt>
                <c:pt idx="122">
                  <c:v>44497</c:v>
                </c:pt>
                <c:pt idx="123">
                  <c:v>44498</c:v>
                </c:pt>
                <c:pt idx="124">
                  <c:v>44499</c:v>
                </c:pt>
                <c:pt idx="125">
                  <c:v>44500</c:v>
                </c:pt>
                <c:pt idx="126">
                  <c:v>44501</c:v>
                </c:pt>
                <c:pt idx="127">
                  <c:v>44502</c:v>
                </c:pt>
                <c:pt idx="128">
                  <c:v>44503</c:v>
                </c:pt>
                <c:pt idx="129">
                  <c:v>44504</c:v>
                </c:pt>
              </c:numCache>
            </c:numRef>
          </c:cat>
          <c:val>
            <c:numRef>
              <c:f>Sheet6!$D$2:$D$131</c:f>
              <c:numCache>
                <c:formatCode>General</c:formatCode>
                <c:ptCount val="130"/>
                <c:pt idx="64" formatCode="0.00">
                  <c:v>82.9</c:v>
                </c:pt>
                <c:pt idx="65" formatCode="0.00">
                  <c:v>80.87975667086323</c:v>
                </c:pt>
                <c:pt idx="66" formatCode="0.00">
                  <c:v>79.957297404863681</c:v>
                </c:pt>
                <c:pt idx="67" formatCode="0.00">
                  <c:v>79.324074945138946</c:v>
                </c:pt>
                <c:pt idx="68" formatCode="0.00">
                  <c:v>79.309933835676887</c:v>
                </c:pt>
                <c:pt idx="69" formatCode="0.00">
                  <c:v>79.498557222392179</c:v>
                </c:pt>
                <c:pt idx="70" formatCode="0.00">
                  <c:v>79.451454292423705</c:v>
                </c:pt>
                <c:pt idx="71" formatCode="0.00">
                  <c:v>78.740768273295615</c:v>
                </c:pt>
                <c:pt idx="72" formatCode="0.00">
                  <c:v>77.867094550310071</c:v>
                </c:pt>
                <c:pt idx="73" formatCode="0.00">
                  <c:v>77.222197333121215</c:v>
                </c:pt>
                <c:pt idx="74" formatCode="0.00">
                  <c:v>76.774600771468897</c:v>
                </c:pt>
                <c:pt idx="75" formatCode="0.00">
                  <c:v>76.898625915959443</c:v>
                </c:pt>
                <c:pt idx="76" formatCode="0.00">
                  <c:v>77.196190254324378</c:v>
                </c:pt>
                <c:pt idx="77" formatCode="0.00">
                  <c:v>77.238223853635034</c:v>
                </c:pt>
                <c:pt idx="78" formatCode="0.00">
                  <c:v>76.602403220363058</c:v>
                </c:pt>
                <c:pt idx="79" formatCode="0.00">
                  <c:v>75.80665639728538</c:v>
                </c:pt>
                <c:pt idx="80" formatCode="0.00">
                  <c:v>75.215841278669998</c:v>
                </c:pt>
                <c:pt idx="81" formatCode="0.00">
                  <c:v>74.815996813743155</c:v>
                </c:pt>
                <c:pt idx="82" formatCode="0.00">
                  <c:v>74.982601601186218</c:v>
                </c:pt>
                <c:pt idx="83" formatCode="0.00">
                  <c:v>75.318450266287385</c:v>
                </c:pt>
                <c:pt idx="84" formatCode="0.00">
                  <c:v>75.395152367297356</c:v>
                </c:pt>
                <c:pt idx="85" formatCode="0.00">
                  <c:v>74.790920694407887</c:v>
                </c:pt>
                <c:pt idx="86" formatCode="0.00">
                  <c:v>74.03063397897472</c:v>
                </c:pt>
                <c:pt idx="87" formatCode="0.00">
                  <c:v>73.465957820824727</c:v>
                </c:pt>
                <c:pt idx="88" formatCode="0.00">
                  <c:v>73.090301062398154</c:v>
                </c:pt>
                <c:pt idx="89" formatCode="0.00">
                  <c:v>73.2793718884177</c:v>
                </c:pt>
                <c:pt idx="90" formatCode="0.00">
                  <c:v>73.63615817541573</c:v>
                </c:pt>
                <c:pt idx="91" formatCode="0.00">
                  <c:v>73.732433517670643</c:v>
                </c:pt>
                <c:pt idx="92" formatCode="0.00">
                  <c:v>73.146551001960205</c:v>
                </c:pt>
                <c:pt idx="93" formatCode="0.00">
                  <c:v>72.407490400516053</c:v>
                </c:pt>
                <c:pt idx="94" formatCode="0.00">
                  <c:v>71.858837001464479</c:v>
                </c:pt>
                <c:pt idx="95" formatCode="0.00">
                  <c:v>71.498315767076377</c:v>
                </c:pt>
                <c:pt idx="96" formatCode="0.00">
                  <c:v>71.701712430483326</c:v>
                </c:pt>
                <c:pt idx="97" formatCode="0.00">
                  <c:v>72.072083231781846</c:v>
                </c:pt>
                <c:pt idx="98" formatCode="0.00">
                  <c:v>72.181262301422663</c:v>
                </c:pt>
                <c:pt idx="99" formatCode="0.00">
                  <c:v>71.607656554165118</c:v>
                </c:pt>
                <c:pt idx="100" formatCode="0.00">
                  <c:v>70.883041446812499</c:v>
                </c:pt>
                <c:pt idx="101" formatCode="0.00">
                  <c:v>70.34542693135316</c:v>
                </c:pt>
                <c:pt idx="102" formatCode="0.00">
                  <c:v>69.995456139153688</c:v>
                </c:pt>
                <c:pt idx="103" formatCode="0.00">
                  <c:v>70.208948855199949</c:v>
                </c:pt>
                <c:pt idx="104" formatCode="0.00">
                  <c:v>70.588992140492621</c:v>
                </c:pt>
                <c:pt idx="105" formatCode="0.00">
                  <c:v>70.707448099811728</c:v>
                </c:pt>
                <c:pt idx="106" formatCode="0.00">
                  <c:v>70.14274910547924</c:v>
                </c:pt>
                <c:pt idx="107" formatCode="0.00">
                  <c:v>69.428734600139151</c:v>
                </c:pt>
                <c:pt idx="108" formatCode="0.00">
                  <c:v>68.89927819591685</c:v>
                </c:pt>
                <c:pt idx="109" formatCode="0.00">
                  <c:v>68.557163784086001</c:v>
                </c:pt>
                <c:pt idx="110" formatCode="0.00">
                  <c:v>68.778228667801343</c:v>
                </c:pt>
                <c:pt idx="111" formatCode="0.00">
                  <c:v>69.165576038123405</c:v>
                </c:pt>
                <c:pt idx="112" formatCode="0.00">
                  <c:v>69.291082880140152</c:v>
                </c:pt>
                <c:pt idx="113" formatCode="0.00">
                  <c:v>68.733195318576037</c:v>
                </c:pt>
                <c:pt idx="114" formatCode="0.00">
                  <c:v>68.027356952201998</c:v>
                </c:pt>
                <c:pt idx="115" formatCode="0.00">
                  <c:v>67.504219466878283</c:v>
                </c:pt>
                <c:pt idx="116" formatCode="0.00">
                  <c:v>67.1682225933735</c:v>
                </c:pt>
                <c:pt idx="117" formatCode="0.00">
                  <c:v>67.395213660163535</c:v>
                </c:pt>
                <c:pt idx="118" formatCode="0.00">
                  <c:v>67.78830520123654</c:v>
                </c:pt>
                <c:pt idx="119" formatCode="0.00">
                  <c:v>67.919382920777252</c:v>
                </c:pt>
                <c:pt idx="120" formatCode="0.00">
                  <c:v>67.366901091307142</c:v>
                </c:pt>
                <c:pt idx="121" formatCode="0.00">
                  <c:v>66.667595960190582</c:v>
                </c:pt>
                <c:pt idx="122" formatCode="0.00">
                  <c:v>66.149520262071093</c:v>
                </c:pt>
                <c:pt idx="123" formatCode="0.00">
                  <c:v>65.818443082744608</c:v>
                </c:pt>
                <c:pt idx="124" formatCode="0.00">
                  <c:v>66.050217945550216</c:v>
                </c:pt>
                <c:pt idx="125" formatCode="0.00">
                  <c:v>66.447963209625229</c:v>
                </c:pt>
                <c:pt idx="126" formatCode="0.00">
                  <c:v>66.583570062456886</c:v>
                </c:pt>
                <c:pt idx="127" formatCode="0.00">
                  <c:v>66.035497943364433</c:v>
                </c:pt>
                <c:pt idx="128" formatCode="0.00">
                  <c:v>65.341553116571731</c:v>
                </c:pt>
                <c:pt idx="129" formatCode="0.00">
                  <c:v>64.827635980777956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0-47D2-B768-9B19070F86DA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Sheet6!$A$2:$A$131</c:f>
              <c:numCache>
                <c:formatCode>yyyy\-mm\-dd</c:formatCode>
                <c:ptCount val="130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  <c:pt idx="65">
                  <c:v>44440</c:v>
                </c:pt>
                <c:pt idx="66">
                  <c:v>44441</c:v>
                </c:pt>
                <c:pt idx="67">
                  <c:v>44442</c:v>
                </c:pt>
                <c:pt idx="68">
                  <c:v>44443</c:v>
                </c:pt>
                <c:pt idx="69">
                  <c:v>44444</c:v>
                </c:pt>
                <c:pt idx="70">
                  <c:v>44445</c:v>
                </c:pt>
                <c:pt idx="71">
                  <c:v>44446</c:v>
                </c:pt>
                <c:pt idx="72">
                  <c:v>44447</c:v>
                </c:pt>
                <c:pt idx="73">
                  <c:v>44448</c:v>
                </c:pt>
                <c:pt idx="74">
                  <c:v>44449</c:v>
                </c:pt>
                <c:pt idx="75">
                  <c:v>44450</c:v>
                </c:pt>
                <c:pt idx="76">
                  <c:v>44451</c:v>
                </c:pt>
                <c:pt idx="77">
                  <c:v>44452</c:v>
                </c:pt>
                <c:pt idx="78">
                  <c:v>44453</c:v>
                </c:pt>
                <c:pt idx="79">
                  <c:v>44454</c:v>
                </c:pt>
                <c:pt idx="80">
                  <c:v>44455</c:v>
                </c:pt>
                <c:pt idx="81">
                  <c:v>44456</c:v>
                </c:pt>
                <c:pt idx="82">
                  <c:v>44457</c:v>
                </c:pt>
                <c:pt idx="83">
                  <c:v>44458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44464</c:v>
                </c:pt>
                <c:pt idx="90">
                  <c:v>44465</c:v>
                </c:pt>
                <c:pt idx="91">
                  <c:v>44466</c:v>
                </c:pt>
                <c:pt idx="92">
                  <c:v>44467</c:v>
                </c:pt>
                <c:pt idx="93">
                  <c:v>44468</c:v>
                </c:pt>
                <c:pt idx="94">
                  <c:v>44469</c:v>
                </c:pt>
                <c:pt idx="95">
                  <c:v>44470</c:v>
                </c:pt>
                <c:pt idx="96">
                  <c:v>44471</c:v>
                </c:pt>
                <c:pt idx="97">
                  <c:v>44472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44478</c:v>
                </c:pt>
                <c:pt idx="104">
                  <c:v>44479</c:v>
                </c:pt>
                <c:pt idx="105">
                  <c:v>44480</c:v>
                </c:pt>
                <c:pt idx="106">
                  <c:v>44481</c:v>
                </c:pt>
                <c:pt idx="107">
                  <c:v>44482</c:v>
                </c:pt>
                <c:pt idx="108">
                  <c:v>44483</c:v>
                </c:pt>
                <c:pt idx="109">
                  <c:v>44484</c:v>
                </c:pt>
                <c:pt idx="110">
                  <c:v>44485</c:v>
                </c:pt>
                <c:pt idx="111">
                  <c:v>44486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44492</c:v>
                </c:pt>
                <c:pt idx="118">
                  <c:v>44493</c:v>
                </c:pt>
                <c:pt idx="119">
                  <c:v>44494</c:v>
                </c:pt>
                <c:pt idx="120">
                  <c:v>44495</c:v>
                </c:pt>
                <c:pt idx="121">
                  <c:v>44496</c:v>
                </c:pt>
                <c:pt idx="122">
                  <c:v>44497</c:v>
                </c:pt>
                <c:pt idx="123">
                  <c:v>44498</c:v>
                </c:pt>
                <c:pt idx="124">
                  <c:v>44499</c:v>
                </c:pt>
                <c:pt idx="125">
                  <c:v>44500</c:v>
                </c:pt>
                <c:pt idx="126">
                  <c:v>44501</c:v>
                </c:pt>
                <c:pt idx="127">
                  <c:v>44502</c:v>
                </c:pt>
                <c:pt idx="128">
                  <c:v>44503</c:v>
                </c:pt>
                <c:pt idx="129">
                  <c:v>44504</c:v>
                </c:pt>
              </c:numCache>
            </c:numRef>
          </c:cat>
          <c:val>
            <c:numRef>
              <c:f>Sheet6!$E$2:$E$131</c:f>
              <c:numCache>
                <c:formatCode>General</c:formatCode>
                <c:ptCount val="130"/>
                <c:pt idx="64" formatCode="0.00">
                  <c:v>82.9</c:v>
                </c:pt>
                <c:pt idx="65" formatCode="0.00">
                  <c:v>83.746714630091617</c:v>
                </c:pt>
                <c:pt idx="66" formatCode="0.00">
                  <c:v>83.816313341227385</c:v>
                </c:pt>
                <c:pt idx="67" formatCode="0.00">
                  <c:v>83.969436041853712</c:v>
                </c:pt>
                <c:pt idx="68" formatCode="0.00">
                  <c:v>84.627977794141728</c:v>
                </c:pt>
                <c:pt idx="69" formatCode="0.00">
                  <c:v>85.414523408222323</c:v>
                </c:pt>
                <c:pt idx="70" formatCode="0.00">
                  <c:v>85.91137606137184</c:v>
                </c:pt>
                <c:pt idx="71" formatCode="0.00">
                  <c:v>85.703340214050982</c:v>
                </c:pt>
                <c:pt idx="72" formatCode="0.00">
                  <c:v>85.403392397766908</c:v>
                </c:pt>
                <c:pt idx="73" formatCode="0.00">
                  <c:v>85.195429060091953</c:v>
                </c:pt>
                <c:pt idx="74" formatCode="0.00">
                  <c:v>85.162925862645892</c:v>
                </c:pt>
                <c:pt idx="75" formatCode="0.00">
                  <c:v>85.683301360981275</c:v>
                </c:pt>
                <c:pt idx="76" formatCode="0.00">
                  <c:v>86.360906023412255</c:v>
                </c:pt>
                <c:pt idx="77" formatCode="0.00">
                  <c:v>86.768622147282642</c:v>
                </c:pt>
                <c:pt idx="78" formatCode="0.00">
                  <c:v>86.485720914105642</c:v>
                </c:pt>
                <c:pt idx="79" formatCode="0.00">
                  <c:v>86.10784619791373</c:v>
                </c:pt>
                <c:pt idx="80" formatCode="0.00">
                  <c:v>85.845800761665302</c:v>
                </c:pt>
                <c:pt idx="81" formatCode="0.00">
                  <c:v>85.765545467493766</c:v>
                </c:pt>
                <c:pt idx="82" formatCode="0.00">
                  <c:v>86.243341322876631</c:v>
                </c:pt>
                <c:pt idx="83" formatCode="0.00">
                  <c:v>86.882661658571351</c:v>
                </c:pt>
                <c:pt idx="84" formatCode="0.00">
                  <c:v>87.255709280742451</c:v>
                </c:pt>
                <c:pt idx="85" formatCode="0.00">
                  <c:v>86.941219087182944</c:v>
                </c:pt>
                <c:pt idx="86" formatCode="0.00">
                  <c:v>86.527884263346493</c:v>
                </c:pt>
                <c:pt idx="87" formatCode="0.00">
                  <c:v>86.239699866632705</c:v>
                </c:pt>
                <c:pt idx="88" formatCode="0.00">
                  <c:v>86.135256865960869</c:v>
                </c:pt>
                <c:pt idx="89" formatCode="0.00">
                  <c:v>86.590586682767281</c:v>
                </c:pt>
                <c:pt idx="90" formatCode="0.00">
                  <c:v>87.208969396565138</c:v>
                </c:pt>
                <c:pt idx="91" formatCode="0.00">
                  <c:v>87.562443777491268</c:v>
                </c:pt>
                <c:pt idx="92" formatCode="0.00">
                  <c:v>87.229604426752758</c:v>
                </c:pt>
                <c:pt idx="93" formatCode="0.00">
                  <c:v>86.795043488927291</c:v>
                </c:pt>
                <c:pt idx="94" formatCode="0.00">
                  <c:v>86.490836333115055</c:v>
                </c:pt>
                <c:pt idx="95" formatCode="0.00">
                  <c:v>86.371257808404778</c:v>
                </c:pt>
                <c:pt idx="96" formatCode="0.00">
                  <c:v>86.812261787823758</c:v>
                </c:pt>
                <c:pt idx="97" formatCode="0.00">
                  <c:v>87.417059987321153</c:v>
                </c:pt>
                <c:pt idx="98" formatCode="0.00">
                  <c:v>87.757630640861379</c:v>
                </c:pt>
                <c:pt idx="99" formatCode="0.00">
                  <c:v>87.412514521669948</c:v>
                </c:pt>
                <c:pt idx="100" formatCode="0.00">
                  <c:v>86.963508089752978</c:v>
                </c:pt>
                <c:pt idx="101" formatCode="0.00">
                  <c:v>86.648262050348507</c:v>
                </c:pt>
                <c:pt idx="102" formatCode="0.00">
                  <c:v>86.518133083449598</c:v>
                </c:pt>
                <c:pt idx="103" formatCode="0.00">
                  <c:v>86.949041010229266</c:v>
                </c:pt>
                <c:pt idx="104" formatCode="0.00">
                  <c:v>87.544166725732481</c:v>
                </c:pt>
                <c:pt idx="105" formatCode="0.00">
                  <c:v>87.875460489594445</c:v>
                </c:pt>
                <c:pt idx="106" formatCode="0.00">
                  <c:v>87.521437617477957</c:v>
                </c:pt>
                <c:pt idx="107" formatCode="0.00">
                  <c:v>87.061830583548456</c:v>
                </c:pt>
                <c:pt idx="108" formatCode="0.00">
                  <c:v>86.738426432906948</c:v>
                </c:pt>
                <c:pt idx="109" formatCode="0.00">
                  <c:v>86.600441085639389</c:v>
                </c:pt>
                <c:pt idx="110" formatCode="0.00">
                  <c:v>87.023776844750003</c:v>
                </c:pt>
                <c:pt idx="111" formatCode="0.00">
                  <c:v>87.611598475223829</c:v>
                </c:pt>
                <c:pt idx="112" formatCode="0.00">
                  <c:v>87.935841356388124</c:v>
                </c:pt>
                <c:pt idx="113" formatCode="0.00">
                  <c:v>87.575007051503292</c:v>
                </c:pt>
                <c:pt idx="114" formatCode="0.00">
                  <c:v>87.107223878607712</c:v>
                </c:pt>
                <c:pt idx="115" formatCode="0.00">
                  <c:v>86.777500809067647</c:v>
                </c:pt>
                <c:pt idx="116" formatCode="0.00">
                  <c:v>86.633397923474021</c:v>
                </c:pt>
                <c:pt idx="117" formatCode="0.00">
                  <c:v>87.050807499509915</c:v>
                </c:pt>
                <c:pt idx="118" formatCode="0.00">
                  <c:v>87.632884959232825</c:v>
                </c:pt>
                <c:pt idx="119" formatCode="0.00">
                  <c:v>87.951556962873155</c:v>
                </c:pt>
                <c:pt idx="120" formatCode="0.00">
                  <c:v>87.58531692589429</c:v>
                </c:pt>
                <c:pt idx="121" formatCode="0.00">
                  <c:v>87.11100051774126</c:v>
                </c:pt>
                <c:pt idx="122" formatCode="0.00">
                  <c:v>86.77621566099694</c:v>
                </c:pt>
                <c:pt idx="123" formatCode="0.00">
                  <c:v>86.627193081225045</c:v>
                </c:pt>
                <c:pt idx="124" formatCode="0.00">
                  <c:v>87.039818861245365</c:v>
                </c:pt>
                <c:pt idx="125" formatCode="0.00">
                  <c:v>87.617242597966239</c:v>
                </c:pt>
                <c:pt idx="126" formatCode="0.00">
                  <c:v>87.931385468315653</c:v>
                </c:pt>
                <c:pt idx="127" formatCode="0.00">
                  <c:v>87.56073572095913</c:v>
                </c:pt>
                <c:pt idx="128" formatCode="0.00">
                  <c:v>87.081059008482242</c:v>
                </c:pt>
                <c:pt idx="129" formatCode="0.00">
                  <c:v>86.742115589412208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0-47D2-B768-9B19070F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313295"/>
        <c:axId val="1498312879"/>
      </c:lineChart>
      <c:catAx>
        <c:axId val="14983132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8312879"/>
        <c:crosses val="autoZero"/>
        <c:auto val="1"/>
        <c:lblAlgn val="ctr"/>
        <c:lblOffset val="100"/>
        <c:noMultiLvlLbl val="0"/>
      </c:catAx>
      <c:valAx>
        <c:axId val="14983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831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StudentWeight_Kg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Sheet7!$B$2:$B$131</c:f>
              <c:numCache>
                <c:formatCode>General</c:formatCode>
                <c:ptCount val="130"/>
                <c:pt idx="0">
                  <c:v>84.45</c:v>
                </c:pt>
                <c:pt idx="1">
                  <c:v>83.55</c:v>
                </c:pt>
                <c:pt idx="2">
                  <c:v>82.85</c:v>
                </c:pt>
                <c:pt idx="3">
                  <c:v>81.8</c:v>
                </c:pt>
                <c:pt idx="4">
                  <c:v>81.400000000000006</c:v>
                </c:pt>
                <c:pt idx="5">
                  <c:v>81.8</c:v>
                </c:pt>
                <c:pt idx="6">
                  <c:v>80.7</c:v>
                </c:pt>
                <c:pt idx="7">
                  <c:v>80.349999999999994</c:v>
                </c:pt>
                <c:pt idx="8">
                  <c:v>81.599999999999994</c:v>
                </c:pt>
                <c:pt idx="9">
                  <c:v>81.099999999999994</c:v>
                </c:pt>
                <c:pt idx="10">
                  <c:v>80.400000000000006</c:v>
                </c:pt>
                <c:pt idx="11">
                  <c:v>79.55</c:v>
                </c:pt>
                <c:pt idx="12">
                  <c:v>80.05</c:v>
                </c:pt>
                <c:pt idx="13">
                  <c:v>80.05</c:v>
                </c:pt>
                <c:pt idx="14">
                  <c:v>79.7</c:v>
                </c:pt>
                <c:pt idx="15">
                  <c:v>79.7</c:v>
                </c:pt>
                <c:pt idx="16">
                  <c:v>79.400000000000006</c:v>
                </c:pt>
                <c:pt idx="17">
                  <c:v>78.5</c:v>
                </c:pt>
                <c:pt idx="18">
                  <c:v>78.05</c:v>
                </c:pt>
                <c:pt idx="19">
                  <c:v>79</c:v>
                </c:pt>
                <c:pt idx="20">
                  <c:v>78.05</c:v>
                </c:pt>
                <c:pt idx="21">
                  <c:v>78.05</c:v>
                </c:pt>
                <c:pt idx="22">
                  <c:v>77.7</c:v>
                </c:pt>
                <c:pt idx="23">
                  <c:v>77.5</c:v>
                </c:pt>
                <c:pt idx="24">
                  <c:v>77.45</c:v>
                </c:pt>
                <c:pt idx="25">
                  <c:v>77.2</c:v>
                </c:pt>
                <c:pt idx="26">
                  <c:v>77.849999999999994</c:v>
                </c:pt>
                <c:pt idx="27">
                  <c:v>77.900000000000006</c:v>
                </c:pt>
                <c:pt idx="28">
                  <c:v>78.400000000000006</c:v>
                </c:pt>
                <c:pt idx="29">
                  <c:v>77.900000000000006</c:v>
                </c:pt>
                <c:pt idx="30">
                  <c:v>77.400000000000006</c:v>
                </c:pt>
                <c:pt idx="31">
                  <c:v>77.5</c:v>
                </c:pt>
                <c:pt idx="32">
                  <c:v>77.8</c:v>
                </c:pt>
                <c:pt idx="33">
                  <c:v>77.5</c:v>
                </c:pt>
                <c:pt idx="34">
                  <c:v>77.3</c:v>
                </c:pt>
                <c:pt idx="35">
                  <c:v>76.650000000000006</c:v>
                </c:pt>
                <c:pt idx="36">
                  <c:v>76.25</c:v>
                </c:pt>
                <c:pt idx="37">
                  <c:v>76.25</c:v>
                </c:pt>
                <c:pt idx="38">
                  <c:v>75.95</c:v>
                </c:pt>
                <c:pt idx="39">
                  <c:v>75.95</c:v>
                </c:pt>
                <c:pt idx="40">
                  <c:v>76.2</c:v>
                </c:pt>
                <c:pt idx="41">
                  <c:v>75.5</c:v>
                </c:pt>
                <c:pt idx="42">
                  <c:v>75.2</c:v>
                </c:pt>
                <c:pt idx="43">
                  <c:v>75.05</c:v>
                </c:pt>
                <c:pt idx="44">
                  <c:v>75.8</c:v>
                </c:pt>
                <c:pt idx="45">
                  <c:v>75.45</c:v>
                </c:pt>
                <c:pt idx="46">
                  <c:v>75.05</c:v>
                </c:pt>
                <c:pt idx="47">
                  <c:v>75.5</c:v>
                </c:pt>
                <c:pt idx="48">
                  <c:v>74.400000000000006</c:v>
                </c:pt>
                <c:pt idx="49">
                  <c:v>74.650000000000006</c:v>
                </c:pt>
                <c:pt idx="50">
                  <c:v>74.349999999999994</c:v>
                </c:pt>
                <c:pt idx="51">
                  <c:v>73.95</c:v>
                </c:pt>
                <c:pt idx="52">
                  <c:v>73.849999999999994</c:v>
                </c:pt>
                <c:pt idx="53">
                  <c:v>73.8</c:v>
                </c:pt>
                <c:pt idx="54">
                  <c:v>73.5</c:v>
                </c:pt>
                <c:pt idx="55">
                  <c:v>73.3</c:v>
                </c:pt>
                <c:pt idx="56">
                  <c:v>73.349999999999994</c:v>
                </c:pt>
                <c:pt idx="57">
                  <c:v>73.3</c:v>
                </c:pt>
                <c:pt idx="58">
                  <c:v>73.099999999999994</c:v>
                </c:pt>
                <c:pt idx="59">
                  <c:v>73.3</c:v>
                </c:pt>
                <c:pt idx="60">
                  <c:v>73.05</c:v>
                </c:pt>
                <c:pt idx="61">
                  <c:v>73.400000000000006</c:v>
                </c:pt>
                <c:pt idx="62">
                  <c:v>72.900000000000006</c:v>
                </c:pt>
                <c:pt idx="63">
                  <c:v>72.75</c:v>
                </c:pt>
                <c:pt idx="64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C-4878-9415-7AC041B2D22F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예측(StudentWeight_Kg)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Sheet7!$A$2:$A$131</c:f>
              <c:numCache>
                <c:formatCode>yyyy\-mm\-dd</c:formatCode>
                <c:ptCount val="130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  <c:pt idx="65">
                  <c:v>44440</c:v>
                </c:pt>
                <c:pt idx="66">
                  <c:v>44441</c:v>
                </c:pt>
                <c:pt idx="67">
                  <c:v>44442</c:v>
                </c:pt>
                <c:pt idx="68">
                  <c:v>44443</c:v>
                </c:pt>
                <c:pt idx="69">
                  <c:v>44444</c:v>
                </c:pt>
                <c:pt idx="70">
                  <c:v>44445</c:v>
                </c:pt>
                <c:pt idx="71">
                  <c:v>44446</c:v>
                </c:pt>
                <c:pt idx="72">
                  <c:v>44447</c:v>
                </c:pt>
                <c:pt idx="73">
                  <c:v>44448</c:v>
                </c:pt>
                <c:pt idx="74">
                  <c:v>44449</c:v>
                </c:pt>
                <c:pt idx="75">
                  <c:v>44450</c:v>
                </c:pt>
                <c:pt idx="76">
                  <c:v>44451</c:v>
                </c:pt>
                <c:pt idx="77">
                  <c:v>44452</c:v>
                </c:pt>
                <c:pt idx="78">
                  <c:v>44453</c:v>
                </c:pt>
                <c:pt idx="79">
                  <c:v>44454</c:v>
                </c:pt>
                <c:pt idx="80">
                  <c:v>44455</c:v>
                </c:pt>
                <c:pt idx="81">
                  <c:v>44456</c:v>
                </c:pt>
                <c:pt idx="82">
                  <c:v>44457</c:v>
                </c:pt>
                <c:pt idx="83">
                  <c:v>44458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44464</c:v>
                </c:pt>
                <c:pt idx="90">
                  <c:v>44465</c:v>
                </c:pt>
                <c:pt idx="91">
                  <c:v>44466</c:v>
                </c:pt>
                <c:pt idx="92">
                  <c:v>44467</c:v>
                </c:pt>
                <c:pt idx="93">
                  <c:v>44468</c:v>
                </c:pt>
                <c:pt idx="94">
                  <c:v>44469</c:v>
                </c:pt>
                <c:pt idx="95">
                  <c:v>44470</c:v>
                </c:pt>
                <c:pt idx="96">
                  <c:v>44471</c:v>
                </c:pt>
                <c:pt idx="97">
                  <c:v>44472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44478</c:v>
                </c:pt>
                <c:pt idx="104">
                  <c:v>44479</c:v>
                </c:pt>
                <c:pt idx="105">
                  <c:v>44480</c:v>
                </c:pt>
                <c:pt idx="106">
                  <c:v>44481</c:v>
                </c:pt>
                <c:pt idx="107">
                  <c:v>44482</c:v>
                </c:pt>
                <c:pt idx="108">
                  <c:v>44483</c:v>
                </c:pt>
                <c:pt idx="109">
                  <c:v>44484</c:v>
                </c:pt>
                <c:pt idx="110">
                  <c:v>44485</c:v>
                </c:pt>
                <c:pt idx="111">
                  <c:v>44486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44492</c:v>
                </c:pt>
                <c:pt idx="118">
                  <c:v>44493</c:v>
                </c:pt>
                <c:pt idx="119">
                  <c:v>44494</c:v>
                </c:pt>
                <c:pt idx="120">
                  <c:v>44495</c:v>
                </c:pt>
                <c:pt idx="121">
                  <c:v>44496</c:v>
                </c:pt>
                <c:pt idx="122">
                  <c:v>44497</c:v>
                </c:pt>
                <c:pt idx="123">
                  <c:v>44498</c:v>
                </c:pt>
                <c:pt idx="124">
                  <c:v>44499</c:v>
                </c:pt>
                <c:pt idx="125">
                  <c:v>44500</c:v>
                </c:pt>
                <c:pt idx="126">
                  <c:v>44501</c:v>
                </c:pt>
                <c:pt idx="127">
                  <c:v>44502</c:v>
                </c:pt>
                <c:pt idx="128">
                  <c:v>44503</c:v>
                </c:pt>
                <c:pt idx="129">
                  <c:v>44504</c:v>
                </c:pt>
              </c:numCache>
            </c:numRef>
          </c:cat>
          <c:val>
            <c:numRef>
              <c:f>Sheet7!$C$2:$C$131</c:f>
              <c:numCache>
                <c:formatCode>General</c:formatCode>
                <c:ptCount val="130"/>
                <c:pt idx="64">
                  <c:v>72.5</c:v>
                </c:pt>
                <c:pt idx="65">
                  <c:v>72.369263210829089</c:v>
                </c:pt>
                <c:pt idx="66">
                  <c:v>72.212283585264487</c:v>
                </c:pt>
                <c:pt idx="67">
                  <c:v>72.05530395969987</c:v>
                </c:pt>
                <c:pt idx="68">
                  <c:v>71.898324334135253</c:v>
                </c:pt>
                <c:pt idx="69">
                  <c:v>71.741344708570651</c:v>
                </c:pt>
                <c:pt idx="70">
                  <c:v>71.584365083006034</c:v>
                </c:pt>
                <c:pt idx="71">
                  <c:v>71.427385457441417</c:v>
                </c:pt>
                <c:pt idx="72">
                  <c:v>71.270405831876815</c:v>
                </c:pt>
                <c:pt idx="73">
                  <c:v>71.113426206312198</c:v>
                </c:pt>
                <c:pt idx="74">
                  <c:v>70.956446580747581</c:v>
                </c:pt>
                <c:pt idx="75">
                  <c:v>70.799466955182979</c:v>
                </c:pt>
                <c:pt idx="76">
                  <c:v>70.642487329618362</c:v>
                </c:pt>
                <c:pt idx="77">
                  <c:v>70.485507704053745</c:v>
                </c:pt>
                <c:pt idx="78">
                  <c:v>70.328528078489143</c:v>
                </c:pt>
                <c:pt idx="79">
                  <c:v>70.171548452924526</c:v>
                </c:pt>
                <c:pt idx="80">
                  <c:v>70.014568827359909</c:v>
                </c:pt>
                <c:pt idx="81">
                  <c:v>69.857589201795307</c:v>
                </c:pt>
                <c:pt idx="82">
                  <c:v>69.70060957623069</c:v>
                </c:pt>
                <c:pt idx="83">
                  <c:v>69.543629950666087</c:v>
                </c:pt>
                <c:pt idx="84">
                  <c:v>69.386650325101471</c:v>
                </c:pt>
                <c:pt idx="85">
                  <c:v>69.229670699536854</c:v>
                </c:pt>
                <c:pt idx="86">
                  <c:v>69.072691073972251</c:v>
                </c:pt>
                <c:pt idx="87">
                  <c:v>68.915711448407635</c:v>
                </c:pt>
                <c:pt idx="88">
                  <c:v>68.758731822843018</c:v>
                </c:pt>
                <c:pt idx="89">
                  <c:v>68.601752197278415</c:v>
                </c:pt>
                <c:pt idx="90">
                  <c:v>68.444772571713798</c:v>
                </c:pt>
                <c:pt idx="91">
                  <c:v>68.287792946149182</c:v>
                </c:pt>
                <c:pt idx="92">
                  <c:v>68.130813320584579</c:v>
                </c:pt>
                <c:pt idx="93">
                  <c:v>67.973833695019962</c:v>
                </c:pt>
                <c:pt idx="94">
                  <c:v>67.816854069455346</c:v>
                </c:pt>
                <c:pt idx="95">
                  <c:v>67.659874443890743</c:v>
                </c:pt>
                <c:pt idx="96">
                  <c:v>67.502894818326126</c:v>
                </c:pt>
                <c:pt idx="97">
                  <c:v>67.34591519276151</c:v>
                </c:pt>
                <c:pt idx="98">
                  <c:v>67.188935567196907</c:v>
                </c:pt>
                <c:pt idx="99">
                  <c:v>67.03195594163229</c:v>
                </c:pt>
                <c:pt idx="100">
                  <c:v>66.874976316067674</c:v>
                </c:pt>
                <c:pt idx="101">
                  <c:v>66.717996690503071</c:v>
                </c:pt>
                <c:pt idx="102">
                  <c:v>66.561017064938454</c:v>
                </c:pt>
                <c:pt idx="103">
                  <c:v>66.404037439373838</c:v>
                </c:pt>
                <c:pt idx="104">
                  <c:v>66.247057813809235</c:v>
                </c:pt>
                <c:pt idx="105">
                  <c:v>66.090078188244618</c:v>
                </c:pt>
                <c:pt idx="106">
                  <c:v>65.933098562680001</c:v>
                </c:pt>
                <c:pt idx="107">
                  <c:v>65.776118937115399</c:v>
                </c:pt>
                <c:pt idx="108">
                  <c:v>65.619139311550782</c:v>
                </c:pt>
                <c:pt idx="109">
                  <c:v>65.462159685986165</c:v>
                </c:pt>
                <c:pt idx="110">
                  <c:v>65.305180060421563</c:v>
                </c:pt>
                <c:pt idx="111">
                  <c:v>65.148200434856946</c:v>
                </c:pt>
                <c:pt idx="112">
                  <c:v>64.991220809292344</c:v>
                </c:pt>
                <c:pt idx="113">
                  <c:v>64.834241183727727</c:v>
                </c:pt>
                <c:pt idx="114">
                  <c:v>64.67726155816311</c:v>
                </c:pt>
                <c:pt idx="115">
                  <c:v>64.520281932598493</c:v>
                </c:pt>
                <c:pt idx="116">
                  <c:v>64.363302307033891</c:v>
                </c:pt>
                <c:pt idx="117">
                  <c:v>64.206322681469274</c:v>
                </c:pt>
                <c:pt idx="118">
                  <c:v>64.049343055904671</c:v>
                </c:pt>
                <c:pt idx="119">
                  <c:v>63.892363430340055</c:v>
                </c:pt>
                <c:pt idx="120">
                  <c:v>63.735383804775438</c:v>
                </c:pt>
                <c:pt idx="121">
                  <c:v>63.578404179210828</c:v>
                </c:pt>
                <c:pt idx="122">
                  <c:v>63.421424553646219</c:v>
                </c:pt>
                <c:pt idx="123">
                  <c:v>63.264444928081602</c:v>
                </c:pt>
                <c:pt idx="124">
                  <c:v>63.107465302516992</c:v>
                </c:pt>
                <c:pt idx="125">
                  <c:v>62.950485676952383</c:v>
                </c:pt>
                <c:pt idx="126">
                  <c:v>62.793506051387766</c:v>
                </c:pt>
                <c:pt idx="127">
                  <c:v>62.636526425823156</c:v>
                </c:pt>
                <c:pt idx="128">
                  <c:v>62.479546800258547</c:v>
                </c:pt>
                <c:pt idx="129">
                  <c:v>62.322567174693937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C-4878-9415-7AC041B2D22F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낮은 신뢰 한계(StudentWeight_Kg)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Sheet7!$A$2:$A$131</c:f>
              <c:numCache>
                <c:formatCode>yyyy\-mm\-dd</c:formatCode>
                <c:ptCount val="130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  <c:pt idx="65">
                  <c:v>44440</c:v>
                </c:pt>
                <c:pt idx="66">
                  <c:v>44441</c:v>
                </c:pt>
                <c:pt idx="67">
                  <c:v>44442</c:v>
                </c:pt>
                <c:pt idx="68">
                  <c:v>44443</c:v>
                </c:pt>
                <c:pt idx="69">
                  <c:v>44444</c:v>
                </c:pt>
                <c:pt idx="70">
                  <c:v>44445</c:v>
                </c:pt>
                <c:pt idx="71">
                  <c:v>44446</c:v>
                </c:pt>
                <c:pt idx="72">
                  <c:v>44447</c:v>
                </c:pt>
                <c:pt idx="73">
                  <c:v>44448</c:v>
                </c:pt>
                <c:pt idx="74">
                  <c:v>44449</c:v>
                </c:pt>
                <c:pt idx="75">
                  <c:v>44450</c:v>
                </c:pt>
                <c:pt idx="76">
                  <c:v>44451</c:v>
                </c:pt>
                <c:pt idx="77">
                  <c:v>44452</c:v>
                </c:pt>
                <c:pt idx="78">
                  <c:v>44453</c:v>
                </c:pt>
                <c:pt idx="79">
                  <c:v>44454</c:v>
                </c:pt>
                <c:pt idx="80">
                  <c:v>44455</c:v>
                </c:pt>
                <c:pt idx="81">
                  <c:v>44456</c:v>
                </c:pt>
                <c:pt idx="82">
                  <c:v>44457</c:v>
                </c:pt>
                <c:pt idx="83">
                  <c:v>44458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44464</c:v>
                </c:pt>
                <c:pt idx="90">
                  <c:v>44465</c:v>
                </c:pt>
                <c:pt idx="91">
                  <c:v>44466</c:v>
                </c:pt>
                <c:pt idx="92">
                  <c:v>44467</c:v>
                </c:pt>
                <c:pt idx="93">
                  <c:v>44468</c:v>
                </c:pt>
                <c:pt idx="94">
                  <c:v>44469</c:v>
                </c:pt>
                <c:pt idx="95">
                  <c:v>44470</c:v>
                </c:pt>
                <c:pt idx="96">
                  <c:v>44471</c:v>
                </c:pt>
                <c:pt idx="97">
                  <c:v>44472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44478</c:v>
                </c:pt>
                <c:pt idx="104">
                  <c:v>44479</c:v>
                </c:pt>
                <c:pt idx="105">
                  <c:v>44480</c:v>
                </c:pt>
                <c:pt idx="106">
                  <c:v>44481</c:v>
                </c:pt>
                <c:pt idx="107">
                  <c:v>44482</c:v>
                </c:pt>
                <c:pt idx="108">
                  <c:v>44483</c:v>
                </c:pt>
                <c:pt idx="109">
                  <c:v>44484</c:v>
                </c:pt>
                <c:pt idx="110">
                  <c:v>44485</c:v>
                </c:pt>
                <c:pt idx="111">
                  <c:v>44486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44492</c:v>
                </c:pt>
                <c:pt idx="118">
                  <c:v>44493</c:v>
                </c:pt>
                <c:pt idx="119">
                  <c:v>44494</c:v>
                </c:pt>
                <c:pt idx="120">
                  <c:v>44495</c:v>
                </c:pt>
                <c:pt idx="121">
                  <c:v>44496</c:v>
                </c:pt>
                <c:pt idx="122">
                  <c:v>44497</c:v>
                </c:pt>
                <c:pt idx="123">
                  <c:v>44498</c:v>
                </c:pt>
                <c:pt idx="124">
                  <c:v>44499</c:v>
                </c:pt>
                <c:pt idx="125">
                  <c:v>44500</c:v>
                </c:pt>
                <c:pt idx="126">
                  <c:v>44501</c:v>
                </c:pt>
                <c:pt idx="127">
                  <c:v>44502</c:v>
                </c:pt>
                <c:pt idx="128">
                  <c:v>44503</c:v>
                </c:pt>
                <c:pt idx="129">
                  <c:v>44504</c:v>
                </c:pt>
              </c:numCache>
            </c:numRef>
          </c:cat>
          <c:val>
            <c:numRef>
              <c:f>Sheet7!$D$2:$D$131</c:f>
              <c:numCache>
                <c:formatCode>General</c:formatCode>
                <c:ptCount val="130"/>
                <c:pt idx="64" formatCode="0.00">
                  <c:v>72.5</c:v>
                </c:pt>
                <c:pt idx="65" formatCode="0.00">
                  <c:v>71.463651120278556</c:v>
                </c:pt>
                <c:pt idx="66" formatCode="0.00">
                  <c:v>71.079724873096552</c:v>
                </c:pt>
                <c:pt idx="67" formatCode="0.00">
                  <c:v>70.7337602128828</c:v>
                </c:pt>
                <c:pt idx="68" formatCode="0.00">
                  <c:v>70.411212766851477</c:v>
                </c:pt>
                <c:pt idx="69" formatCode="0.00">
                  <c:v>70.104958539853811</c:v>
                </c:pt>
                <c:pt idx="70" formatCode="0.00">
                  <c:v>69.810878078860398</c:v>
                </c:pt>
                <c:pt idx="71" formatCode="0.00">
                  <c:v>69.526335264539384</c:v>
                </c:pt>
                <c:pt idx="72" formatCode="0.00">
                  <c:v>69.249522762619108</c:v>
                </c:pt>
                <c:pt idx="73" formatCode="0.00">
                  <c:v>68.979137700702253</c:v>
                </c:pt>
                <c:pt idx="74" formatCode="0.00">
                  <c:v>68.714204262687772</c:v>
                </c:pt>
                <c:pt idx="75" formatCode="0.00">
                  <c:v>68.453969229104899</c:v>
                </c:pt>
                <c:pt idx="76" formatCode="0.00">
                  <c:v>68.197836848289199</c:v>
                </c:pt>
                <c:pt idx="77" formatCode="0.00">
                  <c:v>67.945326326348365</c:v>
                </c:pt>
                <c:pt idx="78" formatCode="0.00">
                  <c:v>67.69604301858115</c:v>
                </c:pt>
                <c:pt idx="79" formatCode="0.00">
                  <c:v>67.449658283736554</c:v>
                </c:pt>
                <c:pt idx="80" formatCode="0.00">
                  <c:v>67.205895015868478</c:v>
                </c:pt>
                <c:pt idx="81" formatCode="0.00">
                  <c:v>66.964517012994563</c:v>
                </c:pt>
                <c:pt idx="82" formatCode="0.00">
                  <c:v>66.725321008015456</c:v>
                </c:pt>
                <c:pt idx="83" formatCode="0.00">
                  <c:v>66.488130589965124</c:v>
                </c:pt>
                <c:pt idx="84" formatCode="0.00">
                  <c:v>66.252791494976194</c:v>
                </c:pt>
                <c:pt idx="85" formatCode="0.00">
                  <c:v>66.019167907737852</c:v>
                </c:pt>
                <c:pt idx="86" formatCode="0.00">
                  <c:v>65.787139520504297</c:v>
                </c:pt>
                <c:pt idx="87" formatCode="0.00">
                  <c:v>65.556599168286567</c:v>
                </c:pt>
                <c:pt idx="88" formatCode="0.00">
                  <c:v>65.327450908037434</c:v>
                </c:pt>
                <c:pt idx="89" formatCode="0.00">
                  <c:v>65.099608444045415</c:v>
                </c:pt>
                <c:pt idx="90" formatCode="0.00">
                  <c:v>64.872993826224885</c:v>
                </c:pt>
                <c:pt idx="91" formatCode="0.00">
                  <c:v>64.647536365655469</c:v>
                </c:pt>
                <c:pt idx="92" formatCode="0.00">
                  <c:v>64.423171724653329</c:v>
                </c:pt>
                <c:pt idx="93" formatCode="0.00">
                  <c:v>64.199841148240282</c:v>
                </c:pt>
                <c:pt idx="94" formatCode="0.00">
                  <c:v>63.977490811061948</c:v>
                </c:pt>
                <c:pt idx="95" formatCode="0.00">
                  <c:v>63.756071259250952</c:v>
                </c:pt>
                <c:pt idx="96" formatCode="0.00">
                  <c:v>63.535536930899916</c:v>
                </c:pt>
                <c:pt idx="97" formatCode="0.00">
                  <c:v>63.315845742029261</c:v>
                </c:pt>
                <c:pt idx="98" formatCode="0.00">
                  <c:v>63.096958727443621</c:v>
                </c:pt>
                <c:pt idx="99" formatCode="0.00">
                  <c:v>62.878839727842291</c:v>
                </c:pt>
                <c:pt idx="100" formatCode="0.00">
                  <c:v>62.661455116109593</c:v>
                </c:pt>
                <c:pt idx="101" formatCode="0.00">
                  <c:v>62.444773556954331</c:v>
                </c:pt>
                <c:pt idx="102" formatCode="0.00">
                  <c:v>62.228765795065968</c:v>
                </c:pt>
                <c:pt idx="103" formatCode="0.00">
                  <c:v>62.013404467761468</c:v>
                </c:pt>
                <c:pt idx="104" formatCode="0.00">
                  <c:v>61.798663938750927</c:v>
                </c:pt>
                <c:pt idx="105" formatCode="0.00">
                  <c:v>61.584520150185604</c:v>
                </c:pt>
                <c:pt idx="106" formatCode="0.00">
                  <c:v>61.37095049059139</c:v>
                </c:pt>
                <c:pt idx="107" formatCode="0.00">
                  <c:v>61.157933676652831</c:v>
                </c:pt>
                <c:pt idx="108" formatCode="0.00">
                  <c:v>60.945449647114295</c:v>
                </c:pt>
                <c:pt idx="109" formatCode="0.00">
                  <c:v>60.733479467315362</c:v>
                </c:pt>
                <c:pt idx="110" formatCode="0.00">
                  <c:v>60.522005243086909</c:v>
                </c:pt>
                <c:pt idx="111" formatCode="0.00">
                  <c:v>60.311010042910951</c:v>
                </c:pt>
                <c:pt idx="112" formatCode="0.00">
                  <c:v>60.100477827396261</c:v>
                </c:pt>
                <c:pt idx="113" formatCode="0.00">
                  <c:v>59.890393385246846</c:v>
                </c:pt>
                <c:pt idx="114" formatCode="0.00">
                  <c:v>59.68074227500842</c:v>
                </c:pt>
                <c:pt idx="115" formatCode="0.00">
                  <c:v>59.471510771968461</c:v>
                </c:pt>
                <c:pt idx="116" formatCode="0.00">
                  <c:v>59.262685819664028</c:v>
                </c:pt>
                <c:pt idx="117" formatCode="0.00">
                  <c:v>59.054254985518206</c:v>
                </c:pt>
                <c:pt idx="118" formatCode="0.00">
                  <c:v>58.846206420184274</c:v>
                </c:pt>
                <c:pt idx="119" formatCode="0.00">
                  <c:v>58.638528820225702</c:v>
                </c:pt>
                <c:pt idx="120" formatCode="0.00">
                  <c:v>58.431211393804226</c:v>
                </c:pt>
                <c:pt idx="121" formatCode="0.00">
                  <c:v>58.224243829084919</c:v>
                </c:pt>
                <c:pt idx="122" formatCode="0.00">
                  <c:v>58.017616265100195</c:v>
                </c:pt>
                <c:pt idx="123" formatCode="0.00">
                  <c:v>57.811319264843178</c:v>
                </c:pt>
                <c:pt idx="124" formatCode="0.00">
                  <c:v>57.605343790385561</c:v>
                </c:pt>
                <c:pt idx="125" formatCode="0.00">
                  <c:v>57.399681179837124</c:v>
                </c:pt>
                <c:pt idx="126" formatCode="0.00">
                  <c:v>57.194323125983153</c:v>
                </c:pt>
                <c:pt idx="127" formatCode="0.00">
                  <c:v>56.989261656453046</c:v>
                </c:pt>
                <c:pt idx="128" formatCode="0.00">
                  <c:v>56.78448911528816</c:v>
                </c:pt>
                <c:pt idx="129" formatCode="0.00">
                  <c:v>56.579998145790299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C-4878-9415-7AC041B2D22F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높은 신뢰 한계(StudentWeight_Kg)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Sheet7!$A$2:$A$131</c:f>
              <c:numCache>
                <c:formatCode>yyyy\-mm\-dd</c:formatCode>
                <c:ptCount val="130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  <c:pt idx="65">
                  <c:v>44440</c:v>
                </c:pt>
                <c:pt idx="66">
                  <c:v>44441</c:v>
                </c:pt>
                <c:pt idx="67">
                  <c:v>44442</c:v>
                </c:pt>
                <c:pt idx="68">
                  <c:v>44443</c:v>
                </c:pt>
                <c:pt idx="69">
                  <c:v>44444</c:v>
                </c:pt>
                <c:pt idx="70">
                  <c:v>44445</c:v>
                </c:pt>
                <c:pt idx="71">
                  <c:v>44446</c:v>
                </c:pt>
                <c:pt idx="72">
                  <c:v>44447</c:v>
                </c:pt>
                <c:pt idx="73">
                  <c:v>44448</c:v>
                </c:pt>
                <c:pt idx="74">
                  <c:v>44449</c:v>
                </c:pt>
                <c:pt idx="75">
                  <c:v>44450</c:v>
                </c:pt>
                <c:pt idx="76">
                  <c:v>44451</c:v>
                </c:pt>
                <c:pt idx="77">
                  <c:v>44452</c:v>
                </c:pt>
                <c:pt idx="78">
                  <c:v>44453</c:v>
                </c:pt>
                <c:pt idx="79">
                  <c:v>44454</c:v>
                </c:pt>
                <c:pt idx="80">
                  <c:v>44455</c:v>
                </c:pt>
                <c:pt idx="81">
                  <c:v>44456</c:v>
                </c:pt>
                <c:pt idx="82">
                  <c:v>44457</c:v>
                </c:pt>
                <c:pt idx="83">
                  <c:v>44458</c:v>
                </c:pt>
                <c:pt idx="84">
                  <c:v>44459</c:v>
                </c:pt>
                <c:pt idx="85">
                  <c:v>44460</c:v>
                </c:pt>
                <c:pt idx="86">
                  <c:v>44461</c:v>
                </c:pt>
                <c:pt idx="87">
                  <c:v>44462</c:v>
                </c:pt>
                <c:pt idx="88">
                  <c:v>44463</c:v>
                </c:pt>
                <c:pt idx="89">
                  <c:v>44464</c:v>
                </c:pt>
                <c:pt idx="90">
                  <c:v>44465</c:v>
                </c:pt>
                <c:pt idx="91">
                  <c:v>44466</c:v>
                </c:pt>
                <c:pt idx="92">
                  <c:v>44467</c:v>
                </c:pt>
                <c:pt idx="93">
                  <c:v>44468</c:v>
                </c:pt>
                <c:pt idx="94">
                  <c:v>44469</c:v>
                </c:pt>
                <c:pt idx="95">
                  <c:v>44470</c:v>
                </c:pt>
                <c:pt idx="96">
                  <c:v>44471</c:v>
                </c:pt>
                <c:pt idx="97">
                  <c:v>44472</c:v>
                </c:pt>
                <c:pt idx="98">
                  <c:v>44473</c:v>
                </c:pt>
                <c:pt idx="99">
                  <c:v>44474</c:v>
                </c:pt>
                <c:pt idx="100">
                  <c:v>44475</c:v>
                </c:pt>
                <c:pt idx="101">
                  <c:v>44476</c:v>
                </c:pt>
                <c:pt idx="102">
                  <c:v>44477</c:v>
                </c:pt>
                <c:pt idx="103">
                  <c:v>44478</c:v>
                </c:pt>
                <c:pt idx="104">
                  <c:v>44479</c:v>
                </c:pt>
                <c:pt idx="105">
                  <c:v>44480</c:v>
                </c:pt>
                <c:pt idx="106">
                  <c:v>44481</c:v>
                </c:pt>
                <c:pt idx="107">
                  <c:v>44482</c:v>
                </c:pt>
                <c:pt idx="108">
                  <c:v>44483</c:v>
                </c:pt>
                <c:pt idx="109">
                  <c:v>44484</c:v>
                </c:pt>
                <c:pt idx="110">
                  <c:v>44485</c:v>
                </c:pt>
                <c:pt idx="111">
                  <c:v>44486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44492</c:v>
                </c:pt>
                <c:pt idx="118">
                  <c:v>44493</c:v>
                </c:pt>
                <c:pt idx="119">
                  <c:v>44494</c:v>
                </c:pt>
                <c:pt idx="120">
                  <c:v>44495</c:v>
                </c:pt>
                <c:pt idx="121">
                  <c:v>44496</c:v>
                </c:pt>
                <c:pt idx="122">
                  <c:v>44497</c:v>
                </c:pt>
                <c:pt idx="123">
                  <c:v>44498</c:v>
                </c:pt>
                <c:pt idx="124">
                  <c:v>44499</c:v>
                </c:pt>
                <c:pt idx="125">
                  <c:v>44500</c:v>
                </c:pt>
                <c:pt idx="126">
                  <c:v>44501</c:v>
                </c:pt>
                <c:pt idx="127">
                  <c:v>44502</c:v>
                </c:pt>
                <c:pt idx="128">
                  <c:v>44503</c:v>
                </c:pt>
                <c:pt idx="129">
                  <c:v>44504</c:v>
                </c:pt>
              </c:numCache>
            </c:numRef>
          </c:cat>
          <c:val>
            <c:numRef>
              <c:f>Sheet7!$E$2:$E$131</c:f>
              <c:numCache>
                <c:formatCode>General</c:formatCode>
                <c:ptCount val="130"/>
                <c:pt idx="64" formatCode="0.00">
                  <c:v>72.5</c:v>
                </c:pt>
                <c:pt idx="65" formatCode="0.00">
                  <c:v>73.274875301379623</c:v>
                </c:pt>
                <c:pt idx="66" formatCode="0.00">
                  <c:v>73.344842297432422</c:v>
                </c:pt>
                <c:pt idx="67" formatCode="0.00">
                  <c:v>73.376847706516941</c:v>
                </c:pt>
                <c:pt idx="68" formatCode="0.00">
                  <c:v>73.385435901419029</c:v>
                </c:pt>
                <c:pt idx="69" formatCode="0.00">
                  <c:v>73.37773087728749</c:v>
                </c:pt>
                <c:pt idx="70" formatCode="0.00">
                  <c:v>73.35785208715167</c:v>
                </c:pt>
                <c:pt idx="71" formatCode="0.00">
                  <c:v>73.328435650343451</c:v>
                </c:pt>
                <c:pt idx="72" formatCode="0.00">
                  <c:v>73.291288901134521</c:v>
                </c:pt>
                <c:pt idx="73" formatCode="0.00">
                  <c:v>73.247714711922143</c:v>
                </c:pt>
                <c:pt idx="74" formatCode="0.00">
                  <c:v>73.19868889880739</c:v>
                </c:pt>
                <c:pt idx="75" formatCode="0.00">
                  <c:v>73.144964681261058</c:v>
                </c:pt>
                <c:pt idx="76" formatCode="0.00">
                  <c:v>73.087137810947524</c:v>
                </c:pt>
                <c:pt idx="77" formatCode="0.00">
                  <c:v>73.025689081759126</c:v>
                </c:pt>
                <c:pt idx="78" formatCode="0.00">
                  <c:v>72.961013138397135</c:v>
                </c:pt>
                <c:pt idx="79" formatCode="0.00">
                  <c:v>72.893438622112498</c:v>
                </c:pt>
                <c:pt idx="80" formatCode="0.00">
                  <c:v>72.82324263885134</c:v>
                </c:pt>
                <c:pt idx="81" formatCode="0.00">
                  <c:v>72.750661390596051</c:v>
                </c:pt>
                <c:pt idx="82" formatCode="0.00">
                  <c:v>72.675898144445924</c:v>
                </c:pt>
                <c:pt idx="83" formatCode="0.00">
                  <c:v>72.599129311367051</c:v>
                </c:pt>
                <c:pt idx="84" formatCode="0.00">
                  <c:v>72.520509155226748</c:v>
                </c:pt>
                <c:pt idx="85" formatCode="0.00">
                  <c:v>72.440173491335855</c:v>
                </c:pt>
                <c:pt idx="86" formatCode="0.00">
                  <c:v>72.358242627440205</c:v>
                </c:pt>
                <c:pt idx="87" formatCode="0.00">
                  <c:v>72.274823728528702</c:v>
                </c:pt>
                <c:pt idx="88" formatCode="0.00">
                  <c:v>72.190012737648601</c:v>
                </c:pt>
                <c:pt idx="89" formatCode="0.00">
                  <c:v>72.103895950511415</c:v>
                </c:pt>
                <c:pt idx="90" formatCode="0.00">
                  <c:v>72.016551317202712</c:v>
                </c:pt>
                <c:pt idx="91" formatCode="0.00">
                  <c:v>71.928049526642894</c:v>
                </c:pt>
                <c:pt idx="92" formatCode="0.00">
                  <c:v>71.838454916515829</c:v>
                </c:pt>
                <c:pt idx="93" formatCode="0.00">
                  <c:v>71.747826241799643</c:v>
                </c:pt>
                <c:pt idx="94" formatCode="0.00">
                  <c:v>71.656217327848736</c:v>
                </c:pt>
                <c:pt idx="95" formatCode="0.00">
                  <c:v>71.563677628530527</c:v>
                </c:pt>
                <c:pt idx="96" formatCode="0.00">
                  <c:v>71.470252705752344</c:v>
                </c:pt>
                <c:pt idx="97" formatCode="0.00">
                  <c:v>71.375984643493751</c:v>
                </c:pt>
                <c:pt idx="98" formatCode="0.00">
                  <c:v>71.280912406950193</c:v>
                </c:pt>
                <c:pt idx="99" formatCode="0.00">
                  <c:v>71.18507215542229</c:v>
                </c:pt>
                <c:pt idx="100" formatCode="0.00">
                  <c:v>71.088497516025754</c:v>
                </c:pt>
                <c:pt idx="101" formatCode="0.00">
                  <c:v>70.991219824051811</c:v>
                </c:pt>
                <c:pt idx="102" formatCode="0.00">
                  <c:v>70.893268334810941</c:v>
                </c:pt>
                <c:pt idx="103" formatCode="0.00">
                  <c:v>70.794670410986214</c:v>
                </c:pt>
                <c:pt idx="104" formatCode="0.00">
                  <c:v>70.69545168886755</c:v>
                </c:pt>
                <c:pt idx="105" formatCode="0.00">
                  <c:v>70.595636226303625</c:v>
                </c:pt>
                <c:pt idx="106" formatCode="0.00">
                  <c:v>70.495246634768606</c:v>
                </c:pt>
                <c:pt idx="107" formatCode="0.00">
                  <c:v>70.394304197577966</c:v>
                </c:pt>
                <c:pt idx="108" formatCode="0.00">
                  <c:v>70.292828975987277</c:v>
                </c:pt>
                <c:pt idx="109" formatCode="0.00">
                  <c:v>70.190839904656968</c:v>
                </c:pt>
                <c:pt idx="110" formatCode="0.00">
                  <c:v>70.088354877756217</c:v>
                </c:pt>
                <c:pt idx="111" formatCode="0.00">
                  <c:v>69.985390826802941</c:v>
                </c:pt>
                <c:pt idx="112" formatCode="0.00">
                  <c:v>69.881963791188426</c:v>
                </c:pt>
                <c:pt idx="113" formatCode="0.00">
                  <c:v>69.778088982208615</c:v>
                </c:pt>
                <c:pt idx="114" formatCode="0.00">
                  <c:v>69.673780841317807</c:v>
                </c:pt>
                <c:pt idx="115" formatCode="0.00">
                  <c:v>69.569053093228518</c:v>
                </c:pt>
                <c:pt idx="116" formatCode="0.00">
                  <c:v>69.463918794403753</c:v>
                </c:pt>
                <c:pt idx="117" formatCode="0.00">
                  <c:v>69.358390377420335</c:v>
                </c:pt>
                <c:pt idx="118" formatCode="0.00">
                  <c:v>69.252479691625069</c:v>
                </c:pt>
                <c:pt idx="119" formatCode="0.00">
                  <c:v>69.146198040454408</c:v>
                </c:pt>
                <c:pt idx="120" formatCode="0.00">
                  <c:v>69.039556215746643</c:v>
                </c:pt>
                <c:pt idx="121" formatCode="0.00">
                  <c:v>68.932564529336744</c:v>
                </c:pt>
                <c:pt idx="122" formatCode="0.00">
                  <c:v>68.825232842192236</c:v>
                </c:pt>
                <c:pt idx="123" formatCode="0.00">
                  <c:v>68.717570591320026</c:v>
                </c:pt>
                <c:pt idx="124" formatCode="0.00">
                  <c:v>68.609586814648424</c:v>
                </c:pt>
                <c:pt idx="125" formatCode="0.00">
                  <c:v>68.501290174067634</c:v>
                </c:pt>
                <c:pt idx="126" formatCode="0.00">
                  <c:v>68.392688976792385</c:v>
                </c:pt>
                <c:pt idx="127" formatCode="0.00">
                  <c:v>68.28379119519326</c:v>
                </c:pt>
                <c:pt idx="128" formatCode="0.00">
                  <c:v>68.174604485228926</c:v>
                </c:pt>
                <c:pt idx="129" formatCode="0.00">
                  <c:v>68.065136203597575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C-4878-9415-7AC041B2D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784223"/>
        <c:axId val="1236784639"/>
      </c:lineChart>
      <c:catAx>
        <c:axId val="12367842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6784639"/>
        <c:crosses val="autoZero"/>
        <c:auto val="1"/>
        <c:lblAlgn val="ctr"/>
        <c:lblOffset val="100"/>
        <c:noMultiLvlLbl val="0"/>
      </c:catAx>
      <c:valAx>
        <c:axId val="12367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67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민석_체중(kg)</c:v>
          </c:tx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Sheet1!$A$2:$A$1000</c:f>
              <c:numCache>
                <c:formatCode>yyyy\-mm\-dd</c:formatCode>
                <c:ptCount val="999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  <c:pt idx="65" formatCode="m/d/yyyy">
                  <c:v>44522</c:v>
                </c:pt>
              </c:numCache>
            </c:numRef>
          </c:cat>
          <c:val>
            <c:numRef>
              <c:f>Sheet1!$B$2:$B$1000</c:f>
              <c:numCache>
                <c:formatCode>General</c:formatCode>
                <c:ptCount val="999"/>
                <c:pt idx="0">
                  <c:v>91.45</c:v>
                </c:pt>
                <c:pt idx="1">
                  <c:v>90.15</c:v>
                </c:pt>
                <c:pt idx="2">
                  <c:v>89.05</c:v>
                </c:pt>
                <c:pt idx="3">
                  <c:v>87.8</c:v>
                </c:pt>
                <c:pt idx="4">
                  <c:v>87.85</c:v>
                </c:pt>
                <c:pt idx="5">
                  <c:v>87.85</c:v>
                </c:pt>
                <c:pt idx="6">
                  <c:v>89.85</c:v>
                </c:pt>
                <c:pt idx="7">
                  <c:v>89.1</c:v>
                </c:pt>
                <c:pt idx="8">
                  <c:v>88.75</c:v>
                </c:pt>
                <c:pt idx="9">
                  <c:v>88.45</c:v>
                </c:pt>
                <c:pt idx="10">
                  <c:v>88.2</c:v>
                </c:pt>
                <c:pt idx="11">
                  <c:v>89.9</c:v>
                </c:pt>
                <c:pt idx="12">
                  <c:v>88.6</c:v>
                </c:pt>
                <c:pt idx="13">
                  <c:v>89.2</c:v>
                </c:pt>
                <c:pt idx="14">
                  <c:v>89.85</c:v>
                </c:pt>
                <c:pt idx="15">
                  <c:v>88.4</c:v>
                </c:pt>
                <c:pt idx="16">
                  <c:v>88</c:v>
                </c:pt>
                <c:pt idx="17">
                  <c:v>88.2</c:v>
                </c:pt>
                <c:pt idx="18">
                  <c:v>87.35</c:v>
                </c:pt>
                <c:pt idx="19">
                  <c:v>87.4</c:v>
                </c:pt>
                <c:pt idx="20">
                  <c:v>89.05</c:v>
                </c:pt>
                <c:pt idx="21">
                  <c:v>88.5</c:v>
                </c:pt>
                <c:pt idx="22">
                  <c:v>87.6</c:v>
                </c:pt>
                <c:pt idx="23">
                  <c:v>86.8</c:v>
                </c:pt>
                <c:pt idx="24">
                  <c:v>87.2</c:v>
                </c:pt>
                <c:pt idx="25">
                  <c:v>86.8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86.9</c:v>
                </c:pt>
                <c:pt idx="31">
                  <c:v>86</c:v>
                </c:pt>
                <c:pt idx="32">
                  <c:v>85.2</c:v>
                </c:pt>
                <c:pt idx="33">
                  <c:v>85.2</c:v>
                </c:pt>
                <c:pt idx="34">
                  <c:v>85.75</c:v>
                </c:pt>
                <c:pt idx="35">
                  <c:v>86.25</c:v>
                </c:pt>
                <c:pt idx="36">
                  <c:v>87.2</c:v>
                </c:pt>
                <c:pt idx="37">
                  <c:v>87.2</c:v>
                </c:pt>
                <c:pt idx="38">
                  <c:v>87.2</c:v>
                </c:pt>
                <c:pt idx="39">
                  <c:v>87.2</c:v>
                </c:pt>
                <c:pt idx="40">
                  <c:v>87.2</c:v>
                </c:pt>
                <c:pt idx="41">
                  <c:v>86.25</c:v>
                </c:pt>
                <c:pt idx="42">
                  <c:v>85.85</c:v>
                </c:pt>
                <c:pt idx="43">
                  <c:v>85.65</c:v>
                </c:pt>
                <c:pt idx="44">
                  <c:v>85.6</c:v>
                </c:pt>
                <c:pt idx="45">
                  <c:v>85.15</c:v>
                </c:pt>
                <c:pt idx="46">
                  <c:v>84.8</c:v>
                </c:pt>
                <c:pt idx="47">
                  <c:v>85.2</c:v>
                </c:pt>
                <c:pt idx="48">
                  <c:v>85.55</c:v>
                </c:pt>
                <c:pt idx="49">
                  <c:v>85.6</c:v>
                </c:pt>
                <c:pt idx="50">
                  <c:v>84.8</c:v>
                </c:pt>
                <c:pt idx="51">
                  <c:v>84.8</c:v>
                </c:pt>
                <c:pt idx="52">
                  <c:v>84.6</c:v>
                </c:pt>
                <c:pt idx="53">
                  <c:v>83.9</c:v>
                </c:pt>
                <c:pt idx="54">
                  <c:v>85.1</c:v>
                </c:pt>
                <c:pt idx="55">
                  <c:v>84.55</c:v>
                </c:pt>
                <c:pt idx="56">
                  <c:v>84.8</c:v>
                </c:pt>
                <c:pt idx="57">
                  <c:v>84.6</c:v>
                </c:pt>
                <c:pt idx="58">
                  <c:v>84.45</c:v>
                </c:pt>
                <c:pt idx="59">
                  <c:v>84.6</c:v>
                </c:pt>
                <c:pt idx="60">
                  <c:v>83.4</c:v>
                </c:pt>
                <c:pt idx="61">
                  <c:v>83.9</c:v>
                </c:pt>
                <c:pt idx="62">
                  <c:v>84.2</c:v>
                </c:pt>
                <c:pt idx="63">
                  <c:v>83.4</c:v>
                </c:pt>
                <c:pt idx="64">
                  <c:v>82.9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2-4BDD-881E-E8C1F592B2B2}"/>
            </c:ext>
          </c:extLst>
        </c:ser>
        <c:ser>
          <c:idx val="1"/>
          <c:order val="1"/>
          <c:tx>
            <c:v>재령_체중(kg)</c:v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Sheet1!$A$2:$A$1000</c:f>
              <c:numCache>
                <c:formatCode>yyyy\-mm\-dd</c:formatCode>
                <c:ptCount val="999"/>
                <c:pt idx="0">
                  <c:v>44375</c:v>
                </c:pt>
                <c:pt idx="1">
                  <c:v>44376</c:v>
                </c:pt>
                <c:pt idx="2">
                  <c:v>44377</c:v>
                </c:pt>
                <c:pt idx="3">
                  <c:v>44378</c:v>
                </c:pt>
                <c:pt idx="4">
                  <c:v>44379</c:v>
                </c:pt>
                <c:pt idx="5">
                  <c:v>44380</c:v>
                </c:pt>
                <c:pt idx="6">
                  <c:v>44381</c:v>
                </c:pt>
                <c:pt idx="7">
                  <c:v>44382</c:v>
                </c:pt>
                <c:pt idx="8">
                  <c:v>44383</c:v>
                </c:pt>
                <c:pt idx="9">
                  <c:v>44384</c:v>
                </c:pt>
                <c:pt idx="10">
                  <c:v>44385</c:v>
                </c:pt>
                <c:pt idx="11">
                  <c:v>44386</c:v>
                </c:pt>
                <c:pt idx="12">
                  <c:v>44387</c:v>
                </c:pt>
                <c:pt idx="13">
                  <c:v>44388</c:v>
                </c:pt>
                <c:pt idx="14">
                  <c:v>44389</c:v>
                </c:pt>
                <c:pt idx="15">
                  <c:v>44390</c:v>
                </c:pt>
                <c:pt idx="16">
                  <c:v>44391</c:v>
                </c:pt>
                <c:pt idx="17">
                  <c:v>44392</c:v>
                </c:pt>
                <c:pt idx="18">
                  <c:v>44393</c:v>
                </c:pt>
                <c:pt idx="19">
                  <c:v>44394</c:v>
                </c:pt>
                <c:pt idx="20">
                  <c:v>44395</c:v>
                </c:pt>
                <c:pt idx="21">
                  <c:v>44396</c:v>
                </c:pt>
                <c:pt idx="22">
                  <c:v>44397</c:v>
                </c:pt>
                <c:pt idx="23">
                  <c:v>44398</c:v>
                </c:pt>
                <c:pt idx="24">
                  <c:v>44399</c:v>
                </c:pt>
                <c:pt idx="25">
                  <c:v>44400</c:v>
                </c:pt>
                <c:pt idx="26">
                  <c:v>44401</c:v>
                </c:pt>
                <c:pt idx="27">
                  <c:v>44402</c:v>
                </c:pt>
                <c:pt idx="28">
                  <c:v>44403</c:v>
                </c:pt>
                <c:pt idx="29">
                  <c:v>44404</c:v>
                </c:pt>
                <c:pt idx="30">
                  <c:v>44405</c:v>
                </c:pt>
                <c:pt idx="31">
                  <c:v>44406</c:v>
                </c:pt>
                <c:pt idx="32">
                  <c:v>44407</c:v>
                </c:pt>
                <c:pt idx="33">
                  <c:v>44408</c:v>
                </c:pt>
                <c:pt idx="34">
                  <c:v>44409</c:v>
                </c:pt>
                <c:pt idx="35">
                  <c:v>44410</c:v>
                </c:pt>
                <c:pt idx="36">
                  <c:v>44411</c:v>
                </c:pt>
                <c:pt idx="37">
                  <c:v>44412</c:v>
                </c:pt>
                <c:pt idx="38">
                  <c:v>44413</c:v>
                </c:pt>
                <c:pt idx="39">
                  <c:v>44414</c:v>
                </c:pt>
                <c:pt idx="40">
                  <c:v>44415</c:v>
                </c:pt>
                <c:pt idx="41">
                  <c:v>44416</c:v>
                </c:pt>
                <c:pt idx="42">
                  <c:v>44417</c:v>
                </c:pt>
                <c:pt idx="43">
                  <c:v>44418</c:v>
                </c:pt>
                <c:pt idx="44">
                  <c:v>44419</c:v>
                </c:pt>
                <c:pt idx="45">
                  <c:v>44420</c:v>
                </c:pt>
                <c:pt idx="46">
                  <c:v>44421</c:v>
                </c:pt>
                <c:pt idx="47">
                  <c:v>44422</c:v>
                </c:pt>
                <c:pt idx="48">
                  <c:v>44423</c:v>
                </c:pt>
                <c:pt idx="49">
                  <c:v>44424</c:v>
                </c:pt>
                <c:pt idx="50">
                  <c:v>44425</c:v>
                </c:pt>
                <c:pt idx="51">
                  <c:v>44426</c:v>
                </c:pt>
                <c:pt idx="52">
                  <c:v>44427</c:v>
                </c:pt>
                <c:pt idx="53">
                  <c:v>44428</c:v>
                </c:pt>
                <c:pt idx="54">
                  <c:v>44429</c:v>
                </c:pt>
                <c:pt idx="55">
                  <c:v>44430</c:v>
                </c:pt>
                <c:pt idx="56">
                  <c:v>44431</c:v>
                </c:pt>
                <c:pt idx="57">
                  <c:v>44432</c:v>
                </c:pt>
                <c:pt idx="58">
                  <c:v>44433</c:v>
                </c:pt>
                <c:pt idx="59">
                  <c:v>44434</c:v>
                </c:pt>
                <c:pt idx="60">
                  <c:v>44435</c:v>
                </c:pt>
                <c:pt idx="61">
                  <c:v>44436</c:v>
                </c:pt>
                <c:pt idx="62">
                  <c:v>44437</c:v>
                </c:pt>
                <c:pt idx="63">
                  <c:v>44438</c:v>
                </c:pt>
                <c:pt idx="64">
                  <c:v>44439</c:v>
                </c:pt>
                <c:pt idx="65" formatCode="m/d/yyyy">
                  <c:v>44522</c:v>
                </c:pt>
              </c:numCache>
            </c:numRef>
          </c:cat>
          <c:val>
            <c:numRef>
              <c:f>Sheet1!$C$2:$C$1000</c:f>
              <c:numCache>
                <c:formatCode>General</c:formatCode>
                <c:ptCount val="999"/>
                <c:pt idx="0">
                  <c:v>84.45</c:v>
                </c:pt>
                <c:pt idx="1">
                  <c:v>83.55</c:v>
                </c:pt>
                <c:pt idx="2">
                  <c:v>82.85</c:v>
                </c:pt>
                <c:pt idx="3">
                  <c:v>81.8</c:v>
                </c:pt>
                <c:pt idx="4">
                  <c:v>81.400000000000006</c:v>
                </c:pt>
                <c:pt idx="5">
                  <c:v>81.8</c:v>
                </c:pt>
                <c:pt idx="6">
                  <c:v>80.7</c:v>
                </c:pt>
                <c:pt idx="7">
                  <c:v>80.349999999999994</c:v>
                </c:pt>
                <c:pt idx="8">
                  <c:v>81.599999999999994</c:v>
                </c:pt>
                <c:pt idx="9">
                  <c:v>81.099999999999994</c:v>
                </c:pt>
                <c:pt idx="10">
                  <c:v>80.400000000000006</c:v>
                </c:pt>
                <c:pt idx="11">
                  <c:v>79.55</c:v>
                </c:pt>
                <c:pt idx="12">
                  <c:v>80.05</c:v>
                </c:pt>
                <c:pt idx="13">
                  <c:v>80.05</c:v>
                </c:pt>
                <c:pt idx="14">
                  <c:v>79.7</c:v>
                </c:pt>
                <c:pt idx="15">
                  <c:v>79.7</c:v>
                </c:pt>
                <c:pt idx="16">
                  <c:v>79.400000000000006</c:v>
                </c:pt>
                <c:pt idx="17">
                  <c:v>78.5</c:v>
                </c:pt>
                <c:pt idx="18">
                  <c:v>78.05</c:v>
                </c:pt>
                <c:pt idx="19">
                  <c:v>79</c:v>
                </c:pt>
                <c:pt idx="20">
                  <c:v>78.05</c:v>
                </c:pt>
                <c:pt idx="21">
                  <c:v>78.05</c:v>
                </c:pt>
                <c:pt idx="22">
                  <c:v>77.7</c:v>
                </c:pt>
                <c:pt idx="23">
                  <c:v>77.5</c:v>
                </c:pt>
                <c:pt idx="24">
                  <c:v>77.45</c:v>
                </c:pt>
                <c:pt idx="25">
                  <c:v>77.2</c:v>
                </c:pt>
                <c:pt idx="26">
                  <c:v>77.849999999999994</c:v>
                </c:pt>
                <c:pt idx="27">
                  <c:v>77.900000000000006</c:v>
                </c:pt>
                <c:pt idx="28">
                  <c:v>78.400000000000006</c:v>
                </c:pt>
                <c:pt idx="29">
                  <c:v>77.900000000000006</c:v>
                </c:pt>
                <c:pt idx="30">
                  <c:v>77.400000000000006</c:v>
                </c:pt>
                <c:pt idx="31">
                  <c:v>77.5</c:v>
                </c:pt>
                <c:pt idx="32">
                  <c:v>77.8</c:v>
                </c:pt>
                <c:pt idx="33">
                  <c:v>77.5</c:v>
                </c:pt>
                <c:pt idx="34">
                  <c:v>77.3</c:v>
                </c:pt>
                <c:pt idx="35">
                  <c:v>76.650000000000006</c:v>
                </c:pt>
                <c:pt idx="36">
                  <c:v>76.25</c:v>
                </c:pt>
                <c:pt idx="37">
                  <c:v>76.25</c:v>
                </c:pt>
                <c:pt idx="38">
                  <c:v>75.95</c:v>
                </c:pt>
                <c:pt idx="39">
                  <c:v>75.95</c:v>
                </c:pt>
                <c:pt idx="40">
                  <c:v>76.2</c:v>
                </c:pt>
                <c:pt idx="41">
                  <c:v>75.5</c:v>
                </c:pt>
                <c:pt idx="42">
                  <c:v>75.2</c:v>
                </c:pt>
                <c:pt idx="43">
                  <c:v>75.05</c:v>
                </c:pt>
                <c:pt idx="44">
                  <c:v>75.8</c:v>
                </c:pt>
                <c:pt idx="45">
                  <c:v>75.45</c:v>
                </c:pt>
                <c:pt idx="46">
                  <c:v>75.05</c:v>
                </c:pt>
                <c:pt idx="47">
                  <c:v>75.5</c:v>
                </c:pt>
                <c:pt idx="48">
                  <c:v>74.400000000000006</c:v>
                </c:pt>
                <c:pt idx="49">
                  <c:v>74.650000000000006</c:v>
                </c:pt>
                <c:pt idx="50">
                  <c:v>74.349999999999994</c:v>
                </c:pt>
                <c:pt idx="51">
                  <c:v>73.95</c:v>
                </c:pt>
                <c:pt idx="52">
                  <c:v>73.849999999999994</c:v>
                </c:pt>
                <c:pt idx="53">
                  <c:v>73.8</c:v>
                </c:pt>
                <c:pt idx="54">
                  <c:v>73.5</c:v>
                </c:pt>
                <c:pt idx="55">
                  <c:v>73.3</c:v>
                </c:pt>
                <c:pt idx="56">
                  <c:v>73.349999999999994</c:v>
                </c:pt>
                <c:pt idx="57">
                  <c:v>73.3</c:v>
                </c:pt>
                <c:pt idx="58">
                  <c:v>73.099999999999994</c:v>
                </c:pt>
                <c:pt idx="59">
                  <c:v>73.3</c:v>
                </c:pt>
                <c:pt idx="60">
                  <c:v>73.05</c:v>
                </c:pt>
                <c:pt idx="61">
                  <c:v>73.400000000000006</c:v>
                </c:pt>
                <c:pt idx="62">
                  <c:v>72.900000000000006</c:v>
                </c:pt>
                <c:pt idx="63">
                  <c:v>72.75</c:v>
                </c:pt>
                <c:pt idx="64">
                  <c:v>72.5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2-4BDD-881E-E8C1F592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67955"/>
        <c:axId val="2111454101"/>
      </c:lineChart>
      <c:dateAx>
        <c:axId val="1892067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2111454101"/>
        <c:crosses val="autoZero"/>
        <c:auto val="1"/>
        <c:lblOffset val="100"/>
        <c:baseTimeUnit val="days"/>
      </c:dateAx>
      <c:valAx>
        <c:axId val="2111454101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ko-KR"/>
          </a:p>
        </c:txPr>
        <c:crossAx val="1892067955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11</xdr:row>
      <xdr:rowOff>176212</xdr:rowOff>
    </xdr:from>
    <xdr:to>
      <xdr:col>10</xdr:col>
      <xdr:colOff>471487</xdr:colOff>
      <xdr:row>28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28039D-221A-420B-A050-998BDFA78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1204912</xdr:colOff>
      <xdr:row>11</xdr:row>
      <xdr:rowOff>176212</xdr:rowOff>
    </xdr:from>
    <xdr:to>
      <xdr:col>4</xdr:col>
      <xdr:colOff>1500187</xdr:colOff>
      <xdr:row>28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5C11C3-73BF-493B-95D8-C6F1DB50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44</xdr:col>
      <xdr:colOff>9525</xdr:colOff>
      <xdr:row>9</xdr:row>
      <xdr:rowOff>66675</xdr:rowOff>
    </xdr:from>
    <xdr:ext cx="5095875" cy="4171950"/>
    <xdr:graphicFrame macro="">
      <xdr:nvGraphicFramePr>
        <xdr:cNvPr id="1594324944" name="Chart 1">
          <a:extLst>
            <a:ext uri="{FF2B5EF4-FFF2-40B4-BE49-F238E27FC236}">
              <a16:creationId xmlns:a16="http://schemas.microsoft.com/office/drawing/2014/main" id="{00000000-0008-0000-0000-0000D0770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1C9EBD-7476-4C19-B17B-61E526A69F1C}" name="표2" displayName="표2" ref="A1:E131" totalsRowShown="0">
  <autoFilter ref="A1:E131" xr:uid="{681C9EBD-7476-4C19-B17B-61E526A69F1C}"/>
  <tableColumns count="5">
    <tableColumn id="1" xr3:uid="{494C9EE4-9CB4-4BFE-A17B-30B89FA671BA}" name="시간 표시줄" dataDxfId="6"/>
    <tableColumn id="2" xr3:uid="{9CC52579-7A46-46D8-8E70-9F487093DFF2}" name="값"/>
    <tableColumn id="3" xr3:uid="{45200DBD-1584-4045-BA09-7B5744DF2819}" name="예측">
      <calculatedColumnFormula>_xlfn.FORECAST.ETS(A2,$B$2:$B$66,$A$2:$A$66,1,1)</calculatedColumnFormula>
    </tableColumn>
    <tableColumn id="4" xr3:uid="{BA95B2A0-FF3D-4CD5-8685-24BDE294D94A}" name="낮은 신뢰 한계" dataDxfId="5">
      <calculatedColumnFormula>C2-_xlfn.FORECAST.ETS.CONFINT(A2,$B$2:$B$66,$A$2:$A$66,0.95,1,1)</calculatedColumnFormula>
    </tableColumn>
    <tableColumn id="5" xr3:uid="{B6FEDB1C-31A8-4E58-80AF-24EE5F4A314E}" name="높은 신뢰 한계" dataDxfId="4">
      <calculatedColumnFormula>C2+_xlfn.FORECAST.ETS.CONFINT(A2,$B$2:$B$66,$A$2:$A$66,0.95,1,1)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085187-C932-43CA-8448-0C377F916580}" name="표3" displayName="표3" ref="G1:H8" totalsRowShown="0">
  <autoFilter ref="G1:H8" xr:uid="{6D085187-C932-43CA-8448-0C377F916580}"/>
  <tableColumns count="2">
    <tableColumn id="1" xr3:uid="{CBE3F2DD-223F-4FFD-ACD2-84AF25DD3055}" name="통계"/>
    <tableColumn id="2" xr3:uid="{EE898E9E-A063-4047-B699-2A964E8E1D2A}" name="값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204FF9-4A7F-4CE1-8AC2-E01F67C2F844}" name="표4" displayName="표4" ref="A1:E131" totalsRowShown="0">
  <autoFilter ref="A1:E131" xr:uid="{25204FF9-4A7F-4CE1-8AC2-E01F67C2F844}"/>
  <tableColumns count="5">
    <tableColumn id="1" xr3:uid="{DCE9E738-4F54-4844-BF00-9D5EA88D2C4F}" name="Date" dataDxfId="2"/>
    <tableColumn id="2" xr3:uid="{FEA1C84E-1CF1-421F-B72F-57461AD20AEB}" name="StudentWeight_Kg"/>
    <tableColumn id="3" xr3:uid="{3F0BAF38-371A-4C97-A8C4-C0FE499A996D}" name="예측(StudentWeight_Kg)">
      <calculatedColumnFormula>_xlfn.FORECAST.ETS(A2,$B$2:$B$66,$A$2:$A$66,1,1)</calculatedColumnFormula>
    </tableColumn>
    <tableColumn id="4" xr3:uid="{D2DFD491-33C0-4B98-ACDB-8E83840366F3}" name="낮은 신뢰 한계(StudentWeight_Kg)" dataDxfId="1">
      <calculatedColumnFormula>C2-_xlfn.FORECAST.ETS.CONFINT(A2,$B$2:$B$66,$A$2:$A$66,0.95,1,1)</calculatedColumnFormula>
    </tableColumn>
    <tableColumn id="5" xr3:uid="{53491552-B27B-4DE1-B68B-22CF8F61AFED}" name="높은 신뢰 한계(StudentWeight_Kg)" dataDxfId="0">
      <calculatedColumnFormula>C2+_xlfn.FORECAST.ETS.CONFINT(A2,$B$2:$B$66,$A$2:$A$66,0.95,1,1)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BE18-7E74-4154-9D73-310BC636FBA5}">
  <dimension ref="A1:I18"/>
  <sheetViews>
    <sheetView workbookViewId="0">
      <selection activeCell="G27" sqref="G27"/>
    </sheetView>
  </sheetViews>
  <sheetFormatPr defaultRowHeight="14.25"/>
  <sheetData>
    <row r="1" spans="1:9">
      <c r="A1" t="s">
        <v>216</v>
      </c>
    </row>
    <row r="2" spans="1:9" ht="15" thickBot="1"/>
    <row r="3" spans="1:9">
      <c r="A3" s="22" t="s">
        <v>217</v>
      </c>
      <c r="B3" s="22"/>
    </row>
    <row r="4" spans="1:9">
      <c r="A4" s="17" t="s">
        <v>218</v>
      </c>
      <c r="B4" s="18">
        <v>0.91778135702223362</v>
      </c>
    </row>
    <row r="5" spans="1:9">
      <c r="A5" s="17" t="s">
        <v>219</v>
      </c>
      <c r="B5" s="18">
        <v>0.84232261929757268</v>
      </c>
    </row>
    <row r="6" spans="1:9">
      <c r="A6" s="17" t="s">
        <v>220</v>
      </c>
      <c r="B6" s="18">
        <v>0.83977943573785607</v>
      </c>
    </row>
    <row r="7" spans="1:9">
      <c r="A7" s="17" t="s">
        <v>221</v>
      </c>
      <c r="B7" s="18">
        <v>7.4527262759482777</v>
      </c>
    </row>
    <row r="8" spans="1:9" ht="15" thickBot="1">
      <c r="A8" s="19" t="s">
        <v>222</v>
      </c>
      <c r="B8" s="20">
        <v>64</v>
      </c>
    </row>
    <row r="10" spans="1:9" ht="15" thickBot="1">
      <c r="A10" t="s">
        <v>223</v>
      </c>
    </row>
    <row r="11" spans="1:9">
      <c r="A11" s="21"/>
      <c r="B11" s="21" t="s">
        <v>227</v>
      </c>
      <c r="C11" s="21" t="s">
        <v>228</v>
      </c>
      <c r="D11" s="21" t="s">
        <v>229</v>
      </c>
      <c r="E11" s="21" t="s">
        <v>230</v>
      </c>
      <c r="F11" s="21" t="s">
        <v>231</v>
      </c>
    </row>
    <row r="12" spans="1:9">
      <c r="A12" s="17" t="s">
        <v>224</v>
      </c>
      <c r="B12" s="18">
        <v>1</v>
      </c>
      <c r="C12" s="18">
        <v>18396.326005458988</v>
      </c>
      <c r="D12" s="18">
        <v>18396.326005458988</v>
      </c>
      <c r="E12" s="18">
        <v>331.20795236323681</v>
      </c>
      <c r="F12" s="23">
        <v>1.4819847791490101E-26</v>
      </c>
    </row>
    <row r="13" spans="1:9">
      <c r="A13" s="17" t="s">
        <v>225</v>
      </c>
      <c r="B13" s="18">
        <v>62</v>
      </c>
      <c r="C13" s="18">
        <v>3443.6739945410127</v>
      </c>
      <c r="D13" s="18">
        <v>55.543128944209883</v>
      </c>
      <c r="E13" s="18"/>
      <c r="F13" s="18"/>
    </row>
    <row r="14" spans="1:9" ht="15" thickBot="1">
      <c r="A14" s="19" t="s">
        <v>226</v>
      </c>
      <c r="B14" s="20">
        <v>63</v>
      </c>
      <c r="C14" s="20">
        <v>21840</v>
      </c>
      <c r="D14" s="20"/>
      <c r="E14" s="20"/>
      <c r="F14" s="20"/>
    </row>
    <row r="15" spans="1:9" ht="15" thickBot="1"/>
    <row r="16" spans="1:9">
      <c r="A16" s="21"/>
      <c r="B16" s="21" t="s">
        <v>232</v>
      </c>
      <c r="C16" s="21" t="s">
        <v>221</v>
      </c>
      <c r="D16" s="21" t="s">
        <v>233</v>
      </c>
      <c r="E16" s="21" t="s">
        <v>234</v>
      </c>
      <c r="F16" s="21" t="s">
        <v>235</v>
      </c>
      <c r="G16" s="21" t="s">
        <v>236</v>
      </c>
      <c r="H16" s="21" t="s">
        <v>237</v>
      </c>
      <c r="I16" s="21" t="s">
        <v>238</v>
      </c>
    </row>
    <row r="17" spans="1:9">
      <c r="A17" s="18" t="s">
        <v>239</v>
      </c>
      <c r="B17" s="18">
        <v>45206.128023399484</v>
      </c>
      <c r="C17" s="18">
        <v>43.892670808597778</v>
      </c>
      <c r="D17" s="18">
        <v>1029.9242946625254</v>
      </c>
      <c r="E17" s="18">
        <v>5.9351556647660401E-133</v>
      </c>
      <c r="F17" s="18">
        <v>45118.387824646576</v>
      </c>
      <c r="G17" s="18">
        <v>45293.868222152392</v>
      </c>
      <c r="H17" s="18">
        <v>45118.387824646576</v>
      </c>
      <c r="I17" s="18">
        <v>45293.868222152392</v>
      </c>
    </row>
    <row r="18" spans="1:9" ht="15" thickBot="1">
      <c r="A18" s="20">
        <v>91.45</v>
      </c>
      <c r="B18" s="20">
        <v>-9.2146341612928069</v>
      </c>
      <c r="C18" s="20">
        <v>0.50632307438946011</v>
      </c>
      <c r="D18" s="20">
        <v>-18.199119549122059</v>
      </c>
      <c r="E18" s="20">
        <v>1.4819847791490235E-26</v>
      </c>
      <c r="F18" s="20">
        <v>-10.22675956541411</v>
      </c>
      <c r="G18" s="20">
        <v>-8.2025087571715041</v>
      </c>
      <c r="H18" s="20">
        <v>-10.22675956541411</v>
      </c>
      <c r="I18" s="20">
        <v>-8.2025087571715041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80D1-8075-4B11-9AB6-88A61B4A11A7}">
  <dimension ref="A1:H131"/>
  <sheetViews>
    <sheetView workbookViewId="0"/>
  </sheetViews>
  <sheetFormatPr defaultRowHeight="14.25"/>
  <cols>
    <col min="1" max="1" width="12.625" customWidth="1"/>
    <col min="2" max="3" width="9.125" bestFit="1" customWidth="1"/>
    <col min="4" max="5" width="15" customWidth="1"/>
    <col min="7" max="7" width="8.125" bestFit="1" customWidth="1"/>
    <col min="8" max="8" width="5" bestFit="1" customWidth="1"/>
  </cols>
  <sheetData>
    <row r="1" spans="1:8">
      <c r="A1" t="s">
        <v>242</v>
      </c>
      <c r="B1" t="s">
        <v>243</v>
      </c>
      <c r="C1" t="s">
        <v>244</v>
      </c>
      <c r="D1" t="s">
        <v>245</v>
      </c>
      <c r="E1" t="s">
        <v>246</v>
      </c>
      <c r="G1" t="s">
        <v>247</v>
      </c>
      <c r="H1" t="s">
        <v>243</v>
      </c>
    </row>
    <row r="2" spans="1:8">
      <c r="A2" s="24">
        <v>44375</v>
      </c>
      <c r="B2" s="25">
        <v>91.45</v>
      </c>
      <c r="G2" t="s">
        <v>248</v>
      </c>
      <c r="H2" s="29">
        <f>_xlfn.FORECAST.ETS.STAT($B$2:$B$66,$A$2:$A$66,1,1,1)</f>
        <v>0.9</v>
      </c>
    </row>
    <row r="3" spans="1:8">
      <c r="A3" s="24">
        <v>44376</v>
      </c>
      <c r="B3" s="25">
        <v>90.15</v>
      </c>
      <c r="G3" t="s">
        <v>249</v>
      </c>
      <c r="H3" s="29">
        <f>_xlfn.FORECAST.ETS.STAT($B$2:$B$66,$A$2:$A$66,2,1,1)</f>
        <v>1E-3</v>
      </c>
    </row>
    <row r="4" spans="1:8">
      <c r="A4" s="24">
        <v>44377</v>
      </c>
      <c r="B4" s="25">
        <v>89.05</v>
      </c>
      <c r="G4" t="s">
        <v>250</v>
      </c>
      <c r="H4" s="29">
        <f>_xlfn.FORECAST.ETS.STAT($B$2:$B$66,$A$2:$A$66,3,1,1)</f>
        <v>9.9000000000000005E-2</v>
      </c>
    </row>
    <row r="5" spans="1:8">
      <c r="A5" s="24">
        <v>44378</v>
      </c>
      <c r="B5" s="25">
        <v>87.8</v>
      </c>
      <c r="G5" t="s">
        <v>251</v>
      </c>
      <c r="H5" s="29">
        <f>_xlfn.FORECAST.ETS.STAT($B$2:$B$66,$A$2:$A$66,4,1,1)</f>
        <v>1.002088716043368</v>
      </c>
    </row>
    <row r="6" spans="1:8">
      <c r="A6" s="24">
        <v>44379</v>
      </c>
      <c r="B6" s="25">
        <v>87.85</v>
      </c>
      <c r="G6" t="s">
        <v>252</v>
      </c>
      <c r="H6" s="29">
        <f>_xlfn.FORECAST.ETS.STAT($B$2:$B$66,$A$2:$A$66,5,1,1)</f>
        <v>6.9491092387585765E-3</v>
      </c>
    </row>
    <row r="7" spans="1:8">
      <c r="A7" s="24">
        <v>44380</v>
      </c>
      <c r="B7" s="25">
        <v>87.85</v>
      </c>
      <c r="G7" t="s">
        <v>253</v>
      </c>
      <c r="H7" s="29">
        <f>_xlfn.FORECAST.ETS.STAT($B$2:$B$66,$A$2:$A$66,6,1,1)</f>
        <v>0.5862218988853708</v>
      </c>
    </row>
    <row r="8" spans="1:8">
      <c r="A8" s="24">
        <v>44381</v>
      </c>
      <c r="B8" s="25">
        <v>89.85</v>
      </c>
      <c r="G8" t="s">
        <v>254</v>
      </c>
      <c r="H8" s="29">
        <f>_xlfn.FORECAST.ETS.STAT($B$2:$B$66,$A$2:$A$66,7,1,1)</f>
        <v>0.7075218349565664</v>
      </c>
    </row>
    <row r="9" spans="1:8">
      <c r="A9" s="24">
        <v>44382</v>
      </c>
      <c r="B9" s="25">
        <v>89.1</v>
      </c>
    </row>
    <row r="10" spans="1:8">
      <c r="A10" s="24">
        <v>44383</v>
      </c>
      <c r="B10" s="25">
        <v>88.75</v>
      </c>
    </row>
    <row r="11" spans="1:8">
      <c r="A11" s="24">
        <v>44384</v>
      </c>
      <c r="B11" s="25">
        <v>88.45</v>
      </c>
    </row>
    <row r="12" spans="1:8">
      <c r="A12" s="24">
        <v>44385</v>
      </c>
      <c r="B12" s="25">
        <v>88.2</v>
      </c>
    </row>
    <row r="13" spans="1:8">
      <c r="A13" s="24">
        <v>44386</v>
      </c>
      <c r="B13" s="25">
        <v>89.9</v>
      </c>
    </row>
    <row r="14" spans="1:8">
      <c r="A14" s="24">
        <v>44387</v>
      </c>
      <c r="B14" s="25">
        <v>88.6</v>
      </c>
    </row>
    <row r="15" spans="1:8">
      <c r="A15" s="24">
        <v>44388</v>
      </c>
      <c r="B15" s="25">
        <v>89.2</v>
      </c>
    </row>
    <row r="16" spans="1:8">
      <c r="A16" s="24">
        <v>44389</v>
      </c>
      <c r="B16" s="25">
        <v>89.85</v>
      </c>
    </row>
    <row r="17" spans="1:2">
      <c r="A17" s="24">
        <v>44390</v>
      </c>
      <c r="B17" s="25">
        <v>88.4</v>
      </c>
    </row>
    <row r="18" spans="1:2">
      <c r="A18" s="24">
        <v>44391</v>
      </c>
      <c r="B18" s="25">
        <v>88</v>
      </c>
    </row>
    <row r="19" spans="1:2">
      <c r="A19" s="24">
        <v>44392</v>
      </c>
      <c r="B19" s="25">
        <v>88.2</v>
      </c>
    </row>
    <row r="20" spans="1:2">
      <c r="A20" s="24">
        <v>44393</v>
      </c>
      <c r="B20" s="25">
        <v>87.35</v>
      </c>
    </row>
    <row r="21" spans="1:2">
      <c r="A21" s="24">
        <v>44394</v>
      </c>
      <c r="B21" s="25">
        <v>87.4</v>
      </c>
    </row>
    <row r="22" spans="1:2">
      <c r="A22" s="24">
        <v>44395</v>
      </c>
      <c r="B22" s="25">
        <v>89.05</v>
      </c>
    </row>
    <row r="23" spans="1:2">
      <c r="A23" s="24">
        <v>44396</v>
      </c>
      <c r="B23" s="25">
        <v>88.5</v>
      </c>
    </row>
    <row r="24" spans="1:2">
      <c r="A24" s="24">
        <v>44397</v>
      </c>
      <c r="B24" s="25">
        <v>87.6</v>
      </c>
    </row>
    <row r="25" spans="1:2">
      <c r="A25" s="24">
        <v>44398</v>
      </c>
      <c r="B25" s="25">
        <v>86.8</v>
      </c>
    </row>
    <row r="26" spans="1:2">
      <c r="A26" s="24">
        <v>44399</v>
      </c>
      <c r="B26" s="25">
        <v>87.2</v>
      </c>
    </row>
    <row r="27" spans="1:2">
      <c r="A27" s="24">
        <v>44400</v>
      </c>
      <c r="B27" s="25">
        <v>86.8</v>
      </c>
    </row>
    <row r="28" spans="1:2">
      <c r="A28" s="24">
        <v>44401</v>
      </c>
      <c r="B28" s="25">
        <v>88</v>
      </c>
    </row>
    <row r="29" spans="1:2">
      <c r="A29" s="24">
        <v>44402</v>
      </c>
      <c r="B29" s="25">
        <v>88</v>
      </c>
    </row>
    <row r="30" spans="1:2">
      <c r="A30" s="24">
        <v>44403</v>
      </c>
      <c r="B30" s="25">
        <v>88</v>
      </c>
    </row>
    <row r="31" spans="1:2">
      <c r="A31" s="24">
        <v>44404</v>
      </c>
      <c r="B31" s="25">
        <v>88</v>
      </c>
    </row>
    <row r="32" spans="1:2">
      <c r="A32" s="24">
        <v>44405</v>
      </c>
      <c r="B32" s="25">
        <v>86.9</v>
      </c>
    </row>
    <row r="33" spans="1:2">
      <c r="A33" s="24">
        <v>44406</v>
      </c>
      <c r="B33" s="25">
        <v>86</v>
      </c>
    </row>
    <row r="34" spans="1:2">
      <c r="A34" s="24">
        <v>44407</v>
      </c>
      <c r="B34" s="25">
        <v>85.2</v>
      </c>
    </row>
    <row r="35" spans="1:2">
      <c r="A35" s="24">
        <v>44408</v>
      </c>
      <c r="B35" s="25">
        <v>85.2</v>
      </c>
    </row>
    <row r="36" spans="1:2">
      <c r="A36" s="24">
        <v>44409</v>
      </c>
      <c r="B36" s="25">
        <v>85.75</v>
      </c>
    </row>
    <row r="37" spans="1:2">
      <c r="A37" s="24">
        <v>44410</v>
      </c>
      <c r="B37" s="25">
        <v>86.25</v>
      </c>
    </row>
    <row r="38" spans="1:2">
      <c r="A38" s="24">
        <v>44411</v>
      </c>
      <c r="B38" s="25">
        <v>87.2</v>
      </c>
    </row>
    <row r="39" spans="1:2">
      <c r="A39" s="24">
        <v>44412</v>
      </c>
      <c r="B39" s="25">
        <v>87.2</v>
      </c>
    </row>
    <row r="40" spans="1:2">
      <c r="A40" s="24">
        <v>44413</v>
      </c>
      <c r="B40" s="25">
        <v>87.2</v>
      </c>
    </row>
    <row r="41" spans="1:2">
      <c r="A41" s="24">
        <v>44414</v>
      </c>
      <c r="B41" s="25">
        <v>87.2</v>
      </c>
    </row>
    <row r="42" spans="1:2">
      <c r="A42" s="24">
        <v>44415</v>
      </c>
      <c r="B42" s="25">
        <v>87.2</v>
      </c>
    </row>
    <row r="43" spans="1:2">
      <c r="A43" s="24">
        <v>44416</v>
      </c>
      <c r="B43" s="25">
        <v>86.25</v>
      </c>
    </row>
    <row r="44" spans="1:2">
      <c r="A44" s="24">
        <v>44417</v>
      </c>
      <c r="B44" s="25">
        <v>85.85</v>
      </c>
    </row>
    <row r="45" spans="1:2">
      <c r="A45" s="24">
        <v>44418</v>
      </c>
      <c r="B45" s="25">
        <v>85.65</v>
      </c>
    </row>
    <row r="46" spans="1:2">
      <c r="A46" s="24">
        <v>44419</v>
      </c>
      <c r="B46" s="25">
        <v>85.6</v>
      </c>
    </row>
    <row r="47" spans="1:2">
      <c r="A47" s="24">
        <v>44420</v>
      </c>
      <c r="B47" s="25">
        <v>85.15</v>
      </c>
    </row>
    <row r="48" spans="1:2">
      <c r="A48" s="24">
        <v>44421</v>
      </c>
      <c r="B48" s="25">
        <v>84.8</v>
      </c>
    </row>
    <row r="49" spans="1:2">
      <c r="A49" s="24">
        <v>44422</v>
      </c>
      <c r="B49" s="25">
        <v>85.2</v>
      </c>
    </row>
    <row r="50" spans="1:2">
      <c r="A50" s="24">
        <v>44423</v>
      </c>
      <c r="B50" s="25">
        <v>85.55</v>
      </c>
    </row>
    <row r="51" spans="1:2">
      <c r="A51" s="24">
        <v>44424</v>
      </c>
      <c r="B51" s="25">
        <v>85.6</v>
      </c>
    </row>
    <row r="52" spans="1:2">
      <c r="A52" s="24">
        <v>44425</v>
      </c>
      <c r="B52" s="25">
        <v>84.8</v>
      </c>
    </row>
    <row r="53" spans="1:2">
      <c r="A53" s="24">
        <v>44426</v>
      </c>
      <c r="B53" s="25">
        <v>84.8</v>
      </c>
    </row>
    <row r="54" spans="1:2">
      <c r="A54" s="24">
        <v>44427</v>
      </c>
      <c r="B54" s="25">
        <v>84.6</v>
      </c>
    </row>
    <row r="55" spans="1:2">
      <c r="A55" s="24">
        <v>44428</v>
      </c>
      <c r="B55" s="25">
        <v>83.9</v>
      </c>
    </row>
    <row r="56" spans="1:2">
      <c r="A56" s="24">
        <v>44429</v>
      </c>
      <c r="B56" s="25">
        <v>85.1</v>
      </c>
    </row>
    <row r="57" spans="1:2">
      <c r="A57" s="24">
        <v>44430</v>
      </c>
      <c r="B57" s="25">
        <v>84.55</v>
      </c>
    </row>
    <row r="58" spans="1:2">
      <c r="A58" s="24">
        <v>44431</v>
      </c>
      <c r="B58" s="25">
        <v>84.8</v>
      </c>
    </row>
    <row r="59" spans="1:2">
      <c r="A59" s="24">
        <v>44432</v>
      </c>
      <c r="B59" s="25">
        <v>84.6</v>
      </c>
    </row>
    <row r="60" spans="1:2">
      <c r="A60" s="24">
        <v>44433</v>
      </c>
      <c r="B60" s="25">
        <v>84.45</v>
      </c>
    </row>
    <row r="61" spans="1:2">
      <c r="A61" s="24">
        <v>44434</v>
      </c>
      <c r="B61" s="25">
        <v>84.6</v>
      </c>
    </row>
    <row r="62" spans="1:2">
      <c r="A62" s="24">
        <v>44435</v>
      </c>
      <c r="B62" s="25">
        <v>83.4</v>
      </c>
    </row>
    <row r="63" spans="1:2">
      <c r="A63" s="24">
        <v>44436</v>
      </c>
      <c r="B63" s="25">
        <v>83.9</v>
      </c>
    </row>
    <row r="64" spans="1:2">
      <c r="A64" s="24">
        <v>44437</v>
      </c>
      <c r="B64" s="25">
        <v>84.2</v>
      </c>
    </row>
    <row r="65" spans="1:5">
      <c r="A65" s="24">
        <v>44438</v>
      </c>
      <c r="B65" s="25">
        <v>83.4</v>
      </c>
    </row>
    <row r="66" spans="1:5">
      <c r="A66" s="24">
        <v>44439</v>
      </c>
      <c r="B66" s="25">
        <v>82.9</v>
      </c>
      <c r="C66" s="25">
        <v>82.9</v>
      </c>
      <c r="D66" s="26">
        <v>82.9</v>
      </c>
      <c r="E66" s="26">
        <v>82.9</v>
      </c>
    </row>
    <row r="67" spans="1:5">
      <c r="A67" s="24">
        <v>44440</v>
      </c>
      <c r="C67" s="25">
        <f>_xlfn.FORECAST.ETS(A67,$B$2:$B$66,$A$2:$A$66,1,1)</f>
        <v>82.313235650477424</v>
      </c>
      <c r="D67" s="26">
        <f>C67-_xlfn.FORECAST.ETS.CONFINT(A67,$B$2:$B$66,$A$2:$A$66,0.95,1,1)</f>
        <v>80.87975667086323</v>
      </c>
      <c r="E67" s="26">
        <f>C67+_xlfn.FORECAST.ETS.CONFINT(A67,$B$2:$B$66,$A$2:$A$66,0.95,1,1)</f>
        <v>83.746714630091617</v>
      </c>
    </row>
    <row r="68" spans="1:5">
      <c r="A68" s="24">
        <v>44441</v>
      </c>
      <c r="C68" s="25">
        <f>_xlfn.FORECAST.ETS(A68,$B$2:$B$66,$A$2:$A$66,1,1)</f>
        <v>81.886805373045533</v>
      </c>
      <c r="D68" s="26">
        <f>C68-_xlfn.FORECAST.ETS.CONFINT(A68,$B$2:$B$66,$A$2:$A$66,0.95,1,1)</f>
        <v>79.957297404863681</v>
      </c>
      <c r="E68" s="26">
        <f>C68+_xlfn.FORECAST.ETS.CONFINT(A68,$B$2:$B$66,$A$2:$A$66,0.95,1,1)</f>
        <v>83.816313341227385</v>
      </c>
    </row>
    <row r="69" spans="1:5">
      <c r="A69" s="24">
        <v>44442</v>
      </c>
      <c r="C69" s="25">
        <f>_xlfn.FORECAST.ETS(A69,$B$2:$B$66,$A$2:$A$66,1,1)</f>
        <v>81.646755493496329</v>
      </c>
      <c r="D69" s="26">
        <f>C69-_xlfn.FORECAST.ETS.CONFINT(A69,$B$2:$B$66,$A$2:$A$66,0.95,1,1)</f>
        <v>79.324074945138946</v>
      </c>
      <c r="E69" s="26">
        <f>C69+_xlfn.FORECAST.ETS.CONFINT(A69,$B$2:$B$66,$A$2:$A$66,0.95,1,1)</f>
        <v>83.969436041853712</v>
      </c>
    </row>
    <row r="70" spans="1:5">
      <c r="A70" s="24">
        <v>44443</v>
      </c>
      <c r="C70" s="25">
        <f>_xlfn.FORECAST.ETS(A70,$B$2:$B$66,$A$2:$A$66,1,1)</f>
        <v>81.968955814909307</v>
      </c>
      <c r="D70" s="26">
        <f>C70-_xlfn.FORECAST.ETS.CONFINT(A70,$B$2:$B$66,$A$2:$A$66,0.95,1,1)</f>
        <v>79.309933835676887</v>
      </c>
      <c r="E70" s="26">
        <f>C70+_xlfn.FORECAST.ETS.CONFINT(A70,$B$2:$B$66,$A$2:$A$66,0.95,1,1)</f>
        <v>84.627977794141728</v>
      </c>
    </row>
    <row r="71" spans="1:5">
      <c r="A71" s="24">
        <v>44444</v>
      </c>
      <c r="C71" s="25">
        <f>_xlfn.FORECAST.ETS(A71,$B$2:$B$66,$A$2:$A$66,1,1)</f>
        <v>82.456540315307251</v>
      </c>
      <c r="D71" s="26">
        <f>C71-_xlfn.FORECAST.ETS.CONFINT(A71,$B$2:$B$66,$A$2:$A$66,0.95,1,1)</f>
        <v>79.498557222392179</v>
      </c>
      <c r="E71" s="26">
        <f>C71+_xlfn.FORECAST.ETS.CONFINT(A71,$B$2:$B$66,$A$2:$A$66,0.95,1,1)</f>
        <v>85.414523408222323</v>
      </c>
    </row>
    <row r="72" spans="1:5">
      <c r="A72" s="24">
        <v>44445</v>
      </c>
      <c r="C72" s="25">
        <f>_xlfn.FORECAST.ETS(A72,$B$2:$B$66,$A$2:$A$66,1,1)</f>
        <v>82.681415176897772</v>
      </c>
      <c r="D72" s="26">
        <f>C72-_xlfn.FORECAST.ETS.CONFINT(A72,$B$2:$B$66,$A$2:$A$66,0.95,1,1)</f>
        <v>79.451454292423705</v>
      </c>
      <c r="E72" s="26">
        <f>C72+_xlfn.FORECAST.ETS.CONFINT(A72,$B$2:$B$66,$A$2:$A$66,0.95,1,1)</f>
        <v>85.91137606137184</v>
      </c>
    </row>
    <row r="73" spans="1:5">
      <c r="A73" s="24">
        <v>44446</v>
      </c>
      <c r="C73" s="25">
        <f>_xlfn.FORECAST.ETS(A73,$B$2:$B$66,$A$2:$A$66,1,1)</f>
        <v>82.222054243673298</v>
      </c>
      <c r="D73" s="26">
        <f>C73-_xlfn.FORECAST.ETS.CONFINT(A73,$B$2:$B$66,$A$2:$A$66,0.95,1,1)</f>
        <v>78.740768273295615</v>
      </c>
      <c r="E73" s="26">
        <f>C73+_xlfn.FORECAST.ETS.CONFINT(A73,$B$2:$B$66,$A$2:$A$66,0.95,1,1)</f>
        <v>85.703340214050982</v>
      </c>
    </row>
    <row r="74" spans="1:5">
      <c r="A74" s="24">
        <v>44447</v>
      </c>
      <c r="C74" s="25">
        <f>_xlfn.FORECAST.ETS(A74,$B$2:$B$66,$A$2:$A$66,1,1)</f>
        <v>81.635243474038489</v>
      </c>
      <c r="D74" s="26">
        <f>C74-_xlfn.FORECAST.ETS.CONFINT(A74,$B$2:$B$66,$A$2:$A$66,0.95,1,1)</f>
        <v>77.867094550310071</v>
      </c>
      <c r="E74" s="26">
        <f>C74+_xlfn.FORECAST.ETS.CONFINT(A74,$B$2:$B$66,$A$2:$A$66,0.95,1,1)</f>
        <v>85.403392397766908</v>
      </c>
    </row>
    <row r="75" spans="1:5">
      <c r="A75" s="24">
        <v>44448</v>
      </c>
      <c r="C75" s="25">
        <f>_xlfn.FORECAST.ETS(A75,$B$2:$B$66,$A$2:$A$66,1,1)</f>
        <v>81.208813196606584</v>
      </c>
      <c r="D75" s="26">
        <f>C75-_xlfn.FORECAST.ETS.CONFINT(A75,$B$2:$B$66,$A$2:$A$66,0.95,1,1)</f>
        <v>77.222197333121215</v>
      </c>
      <c r="E75" s="26">
        <f>C75+_xlfn.FORECAST.ETS.CONFINT(A75,$B$2:$B$66,$A$2:$A$66,0.95,1,1)</f>
        <v>85.195429060091953</v>
      </c>
    </row>
    <row r="76" spans="1:5">
      <c r="A76" s="24">
        <v>44449</v>
      </c>
      <c r="C76" s="25">
        <f>_xlfn.FORECAST.ETS(A76,$B$2:$B$66,$A$2:$A$66,1,1)</f>
        <v>80.968763317057395</v>
      </c>
      <c r="D76" s="26">
        <f>C76-_xlfn.FORECAST.ETS.CONFINT(A76,$B$2:$B$66,$A$2:$A$66,0.95,1,1)</f>
        <v>76.774600771468897</v>
      </c>
      <c r="E76" s="26">
        <f>C76+_xlfn.FORECAST.ETS.CONFINT(A76,$B$2:$B$66,$A$2:$A$66,0.95,1,1)</f>
        <v>85.162925862645892</v>
      </c>
    </row>
    <row r="77" spans="1:5">
      <c r="A77" s="24">
        <v>44450</v>
      </c>
      <c r="C77" s="25">
        <f>_xlfn.FORECAST.ETS(A77,$B$2:$B$66,$A$2:$A$66,1,1)</f>
        <v>81.290963638470359</v>
      </c>
      <c r="D77" s="26">
        <f>C77-_xlfn.FORECAST.ETS.CONFINT(A77,$B$2:$B$66,$A$2:$A$66,0.95,1,1)</f>
        <v>76.898625915959443</v>
      </c>
      <c r="E77" s="26">
        <f>C77+_xlfn.FORECAST.ETS.CONFINT(A77,$B$2:$B$66,$A$2:$A$66,0.95,1,1)</f>
        <v>85.683301360981275</v>
      </c>
    </row>
    <row r="78" spans="1:5">
      <c r="A78" s="24">
        <v>44451</v>
      </c>
      <c r="C78" s="25">
        <f>_xlfn.FORECAST.ETS(A78,$B$2:$B$66,$A$2:$A$66,1,1)</f>
        <v>81.778548138868317</v>
      </c>
      <c r="D78" s="26">
        <f>C78-_xlfn.FORECAST.ETS.CONFINT(A78,$B$2:$B$66,$A$2:$A$66,0.95,1,1)</f>
        <v>77.196190254324378</v>
      </c>
      <c r="E78" s="26">
        <f>C78+_xlfn.FORECAST.ETS.CONFINT(A78,$B$2:$B$66,$A$2:$A$66,0.95,1,1)</f>
        <v>86.360906023412255</v>
      </c>
    </row>
    <row r="79" spans="1:5">
      <c r="A79" s="24">
        <v>44452</v>
      </c>
      <c r="C79" s="25">
        <f>_xlfn.FORECAST.ETS(A79,$B$2:$B$66,$A$2:$A$66,1,1)</f>
        <v>82.003423000458838</v>
      </c>
      <c r="D79" s="26">
        <f>C79-_xlfn.FORECAST.ETS.CONFINT(A79,$B$2:$B$66,$A$2:$A$66,0.95,1,1)</f>
        <v>77.238223853635034</v>
      </c>
      <c r="E79" s="26">
        <f>C79+_xlfn.FORECAST.ETS.CONFINT(A79,$B$2:$B$66,$A$2:$A$66,0.95,1,1)</f>
        <v>86.768622147282642</v>
      </c>
    </row>
    <row r="80" spans="1:5">
      <c r="A80" s="24">
        <v>44453</v>
      </c>
      <c r="C80" s="25">
        <f>_xlfn.FORECAST.ETS(A80,$B$2:$B$66,$A$2:$A$66,1,1)</f>
        <v>81.54406206723435</v>
      </c>
      <c r="D80" s="26">
        <f>C80-_xlfn.FORECAST.ETS.CONFINT(A80,$B$2:$B$66,$A$2:$A$66,0.95,1,1)</f>
        <v>76.602403220363058</v>
      </c>
      <c r="E80" s="26">
        <f>C80+_xlfn.FORECAST.ETS.CONFINT(A80,$B$2:$B$66,$A$2:$A$66,0.95,1,1)</f>
        <v>86.485720914105642</v>
      </c>
    </row>
    <row r="81" spans="1:5">
      <c r="A81" s="24">
        <v>44454</v>
      </c>
      <c r="C81" s="25">
        <f>_xlfn.FORECAST.ETS(A81,$B$2:$B$66,$A$2:$A$66,1,1)</f>
        <v>80.957251297599555</v>
      </c>
      <c r="D81" s="26">
        <f>C81-_xlfn.FORECAST.ETS.CONFINT(A81,$B$2:$B$66,$A$2:$A$66,0.95,1,1)</f>
        <v>75.80665639728538</v>
      </c>
      <c r="E81" s="26">
        <f>C81+_xlfn.FORECAST.ETS.CONFINT(A81,$B$2:$B$66,$A$2:$A$66,0.95,1,1)</f>
        <v>86.10784619791373</v>
      </c>
    </row>
    <row r="82" spans="1:5">
      <c r="A82" s="24">
        <v>44455</v>
      </c>
      <c r="C82" s="25">
        <f>_xlfn.FORECAST.ETS(A82,$B$2:$B$66,$A$2:$A$66,1,1)</f>
        <v>80.53082102016765</v>
      </c>
      <c r="D82" s="26">
        <f>C82-_xlfn.FORECAST.ETS.CONFINT(A82,$B$2:$B$66,$A$2:$A$66,0.95,1,1)</f>
        <v>75.215841278669998</v>
      </c>
      <c r="E82" s="26">
        <f>C82+_xlfn.FORECAST.ETS.CONFINT(A82,$B$2:$B$66,$A$2:$A$66,0.95,1,1)</f>
        <v>85.845800761665302</v>
      </c>
    </row>
    <row r="83" spans="1:5">
      <c r="A83" s="24">
        <v>44456</v>
      </c>
      <c r="C83" s="25">
        <f>_xlfn.FORECAST.ETS(A83,$B$2:$B$66,$A$2:$A$66,1,1)</f>
        <v>80.29077114061846</v>
      </c>
      <c r="D83" s="26">
        <f>C83-_xlfn.FORECAST.ETS.CONFINT(A83,$B$2:$B$66,$A$2:$A$66,0.95,1,1)</f>
        <v>74.815996813743155</v>
      </c>
      <c r="E83" s="26">
        <f>C83+_xlfn.FORECAST.ETS.CONFINT(A83,$B$2:$B$66,$A$2:$A$66,0.95,1,1)</f>
        <v>85.765545467493766</v>
      </c>
    </row>
    <row r="84" spans="1:5">
      <c r="A84" s="24">
        <v>44457</v>
      </c>
      <c r="C84" s="25">
        <f>_xlfn.FORECAST.ETS(A84,$B$2:$B$66,$A$2:$A$66,1,1)</f>
        <v>80.612971462031425</v>
      </c>
      <c r="D84" s="26">
        <f>C84-_xlfn.FORECAST.ETS.CONFINT(A84,$B$2:$B$66,$A$2:$A$66,0.95,1,1)</f>
        <v>74.982601601186218</v>
      </c>
      <c r="E84" s="26">
        <f>C84+_xlfn.FORECAST.ETS.CONFINT(A84,$B$2:$B$66,$A$2:$A$66,0.95,1,1)</f>
        <v>86.243341322876631</v>
      </c>
    </row>
    <row r="85" spans="1:5">
      <c r="A85" s="24">
        <v>44458</v>
      </c>
      <c r="C85" s="25">
        <f>_xlfn.FORECAST.ETS(A85,$B$2:$B$66,$A$2:$A$66,1,1)</f>
        <v>81.100555962429368</v>
      </c>
      <c r="D85" s="26">
        <f>C85-_xlfn.FORECAST.ETS.CONFINT(A85,$B$2:$B$66,$A$2:$A$66,0.95,1,1)</f>
        <v>75.318450266287385</v>
      </c>
      <c r="E85" s="26">
        <f>C85+_xlfn.FORECAST.ETS.CONFINT(A85,$B$2:$B$66,$A$2:$A$66,0.95,1,1)</f>
        <v>86.882661658571351</v>
      </c>
    </row>
    <row r="86" spans="1:5">
      <c r="A86" s="24">
        <v>44459</v>
      </c>
      <c r="C86" s="25">
        <f>_xlfn.FORECAST.ETS(A86,$B$2:$B$66,$A$2:$A$66,1,1)</f>
        <v>81.325430824019904</v>
      </c>
      <c r="D86" s="26">
        <f>C86-_xlfn.FORECAST.ETS.CONFINT(A86,$B$2:$B$66,$A$2:$A$66,0.95,1,1)</f>
        <v>75.395152367297356</v>
      </c>
      <c r="E86" s="26">
        <f>C86+_xlfn.FORECAST.ETS.CONFINT(A86,$B$2:$B$66,$A$2:$A$66,0.95,1,1)</f>
        <v>87.255709280742451</v>
      </c>
    </row>
    <row r="87" spans="1:5">
      <c r="A87" s="24">
        <v>44460</v>
      </c>
      <c r="C87" s="25">
        <f>_xlfn.FORECAST.ETS(A87,$B$2:$B$66,$A$2:$A$66,1,1)</f>
        <v>80.866069890795416</v>
      </c>
      <c r="D87" s="26">
        <f>C87-_xlfn.FORECAST.ETS.CONFINT(A87,$B$2:$B$66,$A$2:$A$66,0.95,1,1)</f>
        <v>74.790920694407887</v>
      </c>
      <c r="E87" s="26">
        <f>C87+_xlfn.FORECAST.ETS.CONFINT(A87,$B$2:$B$66,$A$2:$A$66,0.95,1,1)</f>
        <v>86.941219087182944</v>
      </c>
    </row>
    <row r="88" spans="1:5">
      <c r="A88" s="24">
        <v>44461</v>
      </c>
      <c r="C88" s="25">
        <f>_xlfn.FORECAST.ETS(A88,$B$2:$B$66,$A$2:$A$66,1,1)</f>
        <v>80.279259121160607</v>
      </c>
      <c r="D88" s="26">
        <f>C88-_xlfn.FORECAST.ETS.CONFINT(A88,$B$2:$B$66,$A$2:$A$66,0.95,1,1)</f>
        <v>74.03063397897472</v>
      </c>
      <c r="E88" s="26">
        <f>C88+_xlfn.FORECAST.ETS.CONFINT(A88,$B$2:$B$66,$A$2:$A$66,0.95,1,1)</f>
        <v>86.527884263346493</v>
      </c>
    </row>
    <row r="89" spans="1:5">
      <c r="A89" s="24">
        <v>44462</v>
      </c>
      <c r="C89" s="25">
        <f>_xlfn.FORECAST.ETS(A89,$B$2:$B$66,$A$2:$A$66,1,1)</f>
        <v>79.852828843728716</v>
      </c>
      <c r="D89" s="26">
        <f>C89-_xlfn.FORECAST.ETS.CONFINT(A89,$B$2:$B$66,$A$2:$A$66,0.95,1,1)</f>
        <v>73.465957820824727</v>
      </c>
      <c r="E89" s="26">
        <f>C89+_xlfn.FORECAST.ETS.CONFINT(A89,$B$2:$B$66,$A$2:$A$66,0.95,1,1)</f>
        <v>86.239699866632705</v>
      </c>
    </row>
    <row r="90" spans="1:5">
      <c r="A90" s="24">
        <v>44463</v>
      </c>
      <c r="C90" s="25">
        <f>_xlfn.FORECAST.ETS(A90,$B$2:$B$66,$A$2:$A$66,1,1)</f>
        <v>79.612778964179512</v>
      </c>
      <c r="D90" s="26">
        <f>C90-_xlfn.FORECAST.ETS.CONFINT(A90,$B$2:$B$66,$A$2:$A$66,0.95,1,1)</f>
        <v>73.090301062398154</v>
      </c>
      <c r="E90" s="26">
        <f>C90+_xlfn.FORECAST.ETS.CONFINT(A90,$B$2:$B$66,$A$2:$A$66,0.95,1,1)</f>
        <v>86.135256865960869</v>
      </c>
    </row>
    <row r="91" spans="1:5">
      <c r="A91" s="24">
        <v>44464</v>
      </c>
      <c r="C91" s="25">
        <f>_xlfn.FORECAST.ETS(A91,$B$2:$B$66,$A$2:$A$66,1,1)</f>
        <v>79.93497928559249</v>
      </c>
      <c r="D91" s="26">
        <f>C91-_xlfn.FORECAST.ETS.CONFINT(A91,$B$2:$B$66,$A$2:$A$66,0.95,1,1)</f>
        <v>73.2793718884177</v>
      </c>
      <c r="E91" s="26">
        <f>C91+_xlfn.FORECAST.ETS.CONFINT(A91,$B$2:$B$66,$A$2:$A$66,0.95,1,1)</f>
        <v>86.590586682767281</v>
      </c>
    </row>
    <row r="92" spans="1:5">
      <c r="A92" s="24">
        <v>44465</v>
      </c>
      <c r="C92" s="25">
        <f>_xlfn.FORECAST.ETS(A92,$B$2:$B$66,$A$2:$A$66,1,1)</f>
        <v>80.422563785990434</v>
      </c>
      <c r="D92" s="26">
        <f>C92-_xlfn.FORECAST.ETS.CONFINT(A92,$B$2:$B$66,$A$2:$A$66,0.95,1,1)</f>
        <v>73.63615817541573</v>
      </c>
      <c r="E92" s="26">
        <f>C92+_xlfn.FORECAST.ETS.CONFINT(A92,$B$2:$B$66,$A$2:$A$66,0.95,1,1)</f>
        <v>87.208969396565138</v>
      </c>
    </row>
    <row r="93" spans="1:5">
      <c r="A93" s="24">
        <v>44466</v>
      </c>
      <c r="C93" s="25">
        <f>_xlfn.FORECAST.ETS(A93,$B$2:$B$66,$A$2:$A$66,1,1)</f>
        <v>80.647438647580955</v>
      </c>
      <c r="D93" s="26">
        <f>C93-_xlfn.FORECAST.ETS.CONFINT(A93,$B$2:$B$66,$A$2:$A$66,0.95,1,1)</f>
        <v>73.732433517670643</v>
      </c>
      <c r="E93" s="26">
        <f>C93+_xlfn.FORECAST.ETS.CONFINT(A93,$B$2:$B$66,$A$2:$A$66,0.95,1,1)</f>
        <v>87.562443777491268</v>
      </c>
    </row>
    <row r="94" spans="1:5">
      <c r="A94" s="24">
        <v>44467</v>
      </c>
      <c r="C94" s="25">
        <f>_xlfn.FORECAST.ETS(A94,$B$2:$B$66,$A$2:$A$66,1,1)</f>
        <v>80.188077714356481</v>
      </c>
      <c r="D94" s="26">
        <f>C94-_xlfn.FORECAST.ETS.CONFINT(A94,$B$2:$B$66,$A$2:$A$66,0.95,1,1)</f>
        <v>73.146551001960205</v>
      </c>
      <c r="E94" s="26">
        <f>C94+_xlfn.FORECAST.ETS.CONFINT(A94,$B$2:$B$66,$A$2:$A$66,0.95,1,1)</f>
        <v>87.229604426752758</v>
      </c>
    </row>
    <row r="95" spans="1:5">
      <c r="A95" s="24">
        <v>44468</v>
      </c>
      <c r="C95" s="25">
        <f>_xlfn.FORECAST.ETS(A95,$B$2:$B$66,$A$2:$A$66,1,1)</f>
        <v>79.601266944721672</v>
      </c>
      <c r="D95" s="26">
        <f>C95-_xlfn.FORECAST.ETS.CONFINT(A95,$B$2:$B$66,$A$2:$A$66,0.95,1,1)</f>
        <v>72.407490400516053</v>
      </c>
      <c r="E95" s="26">
        <f>C95+_xlfn.FORECAST.ETS.CONFINT(A95,$B$2:$B$66,$A$2:$A$66,0.95,1,1)</f>
        <v>86.795043488927291</v>
      </c>
    </row>
    <row r="96" spans="1:5">
      <c r="A96" s="24">
        <v>44469</v>
      </c>
      <c r="C96" s="25">
        <f>_xlfn.FORECAST.ETS(A96,$B$2:$B$66,$A$2:$A$66,1,1)</f>
        <v>79.174836667289767</v>
      </c>
      <c r="D96" s="26">
        <f>C96-_xlfn.FORECAST.ETS.CONFINT(A96,$B$2:$B$66,$A$2:$A$66,0.95,1,1)</f>
        <v>71.858837001464479</v>
      </c>
      <c r="E96" s="26">
        <f>C96+_xlfn.FORECAST.ETS.CONFINT(A96,$B$2:$B$66,$A$2:$A$66,0.95,1,1)</f>
        <v>86.490836333115055</v>
      </c>
    </row>
    <row r="97" spans="1:5">
      <c r="A97" s="24">
        <v>44470</v>
      </c>
      <c r="C97" s="25">
        <f>_xlfn.FORECAST.ETS(A97,$B$2:$B$66,$A$2:$A$66,1,1)</f>
        <v>78.934786787740578</v>
      </c>
      <c r="D97" s="26">
        <f>C97-_xlfn.FORECAST.ETS.CONFINT(A97,$B$2:$B$66,$A$2:$A$66,0.95,1,1)</f>
        <v>71.498315767076377</v>
      </c>
      <c r="E97" s="26">
        <f>C97+_xlfn.FORECAST.ETS.CONFINT(A97,$B$2:$B$66,$A$2:$A$66,0.95,1,1)</f>
        <v>86.371257808404778</v>
      </c>
    </row>
    <row r="98" spans="1:5">
      <c r="A98" s="24">
        <v>44471</v>
      </c>
      <c r="C98" s="25">
        <f>_xlfn.FORECAST.ETS(A98,$B$2:$B$66,$A$2:$A$66,1,1)</f>
        <v>79.256987109153542</v>
      </c>
      <c r="D98" s="26">
        <f>C98-_xlfn.FORECAST.ETS.CONFINT(A98,$B$2:$B$66,$A$2:$A$66,0.95,1,1)</f>
        <v>71.701712430483326</v>
      </c>
      <c r="E98" s="26">
        <f>C98+_xlfn.FORECAST.ETS.CONFINT(A98,$B$2:$B$66,$A$2:$A$66,0.95,1,1)</f>
        <v>86.812261787823758</v>
      </c>
    </row>
    <row r="99" spans="1:5">
      <c r="A99" s="24">
        <v>44472</v>
      </c>
      <c r="C99" s="25">
        <f>_xlfn.FORECAST.ETS(A99,$B$2:$B$66,$A$2:$A$66,1,1)</f>
        <v>79.7445716095515</v>
      </c>
      <c r="D99" s="26">
        <f>C99-_xlfn.FORECAST.ETS.CONFINT(A99,$B$2:$B$66,$A$2:$A$66,0.95,1,1)</f>
        <v>72.072083231781846</v>
      </c>
      <c r="E99" s="26">
        <f>C99+_xlfn.FORECAST.ETS.CONFINT(A99,$B$2:$B$66,$A$2:$A$66,0.95,1,1)</f>
        <v>87.417059987321153</v>
      </c>
    </row>
    <row r="100" spans="1:5">
      <c r="A100" s="24">
        <v>44473</v>
      </c>
      <c r="C100" s="25">
        <f>_xlfn.FORECAST.ETS(A100,$B$2:$B$66,$A$2:$A$66,1,1)</f>
        <v>79.969446471142021</v>
      </c>
      <c r="D100" s="26">
        <f>C100-_xlfn.FORECAST.ETS.CONFINT(A100,$B$2:$B$66,$A$2:$A$66,0.95,1,1)</f>
        <v>72.181262301422663</v>
      </c>
      <c r="E100" s="26">
        <f>C100+_xlfn.FORECAST.ETS.CONFINT(A100,$B$2:$B$66,$A$2:$A$66,0.95,1,1)</f>
        <v>87.757630640861379</v>
      </c>
    </row>
    <row r="101" spans="1:5">
      <c r="A101" s="24">
        <v>44474</v>
      </c>
      <c r="C101" s="25">
        <f>_xlfn.FORECAST.ETS(A101,$B$2:$B$66,$A$2:$A$66,1,1)</f>
        <v>79.510085537917533</v>
      </c>
      <c r="D101" s="26">
        <f>C101-_xlfn.FORECAST.ETS.CONFINT(A101,$B$2:$B$66,$A$2:$A$66,0.95,1,1)</f>
        <v>71.607656554165118</v>
      </c>
      <c r="E101" s="26">
        <f>C101+_xlfn.FORECAST.ETS.CONFINT(A101,$B$2:$B$66,$A$2:$A$66,0.95,1,1)</f>
        <v>87.412514521669948</v>
      </c>
    </row>
    <row r="102" spans="1:5">
      <c r="A102" s="24">
        <v>44475</v>
      </c>
      <c r="C102" s="25">
        <f>_xlfn.FORECAST.ETS(A102,$B$2:$B$66,$A$2:$A$66,1,1)</f>
        <v>78.923274768282738</v>
      </c>
      <c r="D102" s="26">
        <f>C102-_xlfn.FORECAST.ETS.CONFINT(A102,$B$2:$B$66,$A$2:$A$66,0.95,1,1)</f>
        <v>70.883041446812499</v>
      </c>
      <c r="E102" s="26">
        <f>C102+_xlfn.FORECAST.ETS.CONFINT(A102,$B$2:$B$66,$A$2:$A$66,0.95,1,1)</f>
        <v>86.963508089752978</v>
      </c>
    </row>
    <row r="103" spans="1:5">
      <c r="A103" s="24">
        <v>44476</v>
      </c>
      <c r="C103" s="25">
        <f>_xlfn.FORECAST.ETS(A103,$B$2:$B$66,$A$2:$A$66,1,1)</f>
        <v>78.496844490850833</v>
      </c>
      <c r="D103" s="26">
        <f>C103-_xlfn.FORECAST.ETS.CONFINT(A103,$B$2:$B$66,$A$2:$A$66,0.95,1,1)</f>
        <v>70.34542693135316</v>
      </c>
      <c r="E103" s="26">
        <f>C103+_xlfn.FORECAST.ETS.CONFINT(A103,$B$2:$B$66,$A$2:$A$66,0.95,1,1)</f>
        <v>86.648262050348507</v>
      </c>
    </row>
    <row r="104" spans="1:5">
      <c r="A104" s="24">
        <v>44477</v>
      </c>
      <c r="C104" s="25">
        <f>_xlfn.FORECAST.ETS(A104,$B$2:$B$66,$A$2:$A$66,1,1)</f>
        <v>78.256794611301643</v>
      </c>
      <c r="D104" s="26">
        <f>C104-_xlfn.FORECAST.ETS.CONFINT(A104,$B$2:$B$66,$A$2:$A$66,0.95,1,1)</f>
        <v>69.995456139153688</v>
      </c>
      <c r="E104" s="26">
        <f>C104+_xlfn.FORECAST.ETS.CONFINT(A104,$B$2:$B$66,$A$2:$A$66,0.95,1,1)</f>
        <v>86.518133083449598</v>
      </c>
    </row>
    <row r="105" spans="1:5">
      <c r="A105" s="24">
        <v>44478</v>
      </c>
      <c r="C105" s="25">
        <f>_xlfn.FORECAST.ETS(A105,$B$2:$B$66,$A$2:$A$66,1,1)</f>
        <v>78.578994932714608</v>
      </c>
      <c r="D105" s="26">
        <f>C105-_xlfn.FORECAST.ETS.CONFINT(A105,$B$2:$B$66,$A$2:$A$66,0.95,1,1)</f>
        <v>70.208948855199949</v>
      </c>
      <c r="E105" s="26">
        <f>C105+_xlfn.FORECAST.ETS.CONFINT(A105,$B$2:$B$66,$A$2:$A$66,0.95,1,1)</f>
        <v>86.949041010229266</v>
      </c>
    </row>
    <row r="106" spans="1:5">
      <c r="A106" s="24">
        <v>44479</v>
      </c>
      <c r="C106" s="25">
        <f>_xlfn.FORECAST.ETS(A106,$B$2:$B$66,$A$2:$A$66,1,1)</f>
        <v>79.066579433112551</v>
      </c>
      <c r="D106" s="26">
        <f>C106-_xlfn.FORECAST.ETS.CONFINT(A106,$B$2:$B$66,$A$2:$A$66,0.95,1,1)</f>
        <v>70.588992140492621</v>
      </c>
      <c r="E106" s="26">
        <f>C106+_xlfn.FORECAST.ETS.CONFINT(A106,$B$2:$B$66,$A$2:$A$66,0.95,1,1)</f>
        <v>87.544166725732481</v>
      </c>
    </row>
    <row r="107" spans="1:5">
      <c r="A107" s="24">
        <v>44480</v>
      </c>
      <c r="C107" s="25">
        <f>_xlfn.FORECAST.ETS(A107,$B$2:$B$66,$A$2:$A$66,1,1)</f>
        <v>79.291454294703087</v>
      </c>
      <c r="D107" s="26">
        <f>C107-_xlfn.FORECAST.ETS.CONFINT(A107,$B$2:$B$66,$A$2:$A$66,0.95,1,1)</f>
        <v>70.707448099811728</v>
      </c>
      <c r="E107" s="26">
        <f>C107+_xlfn.FORECAST.ETS.CONFINT(A107,$B$2:$B$66,$A$2:$A$66,0.95,1,1)</f>
        <v>87.875460489594445</v>
      </c>
    </row>
    <row r="108" spans="1:5">
      <c r="A108" s="24">
        <v>44481</v>
      </c>
      <c r="C108" s="25">
        <f>_xlfn.FORECAST.ETS(A108,$B$2:$B$66,$A$2:$A$66,1,1)</f>
        <v>78.832093361478599</v>
      </c>
      <c r="D108" s="26">
        <f>C108-_xlfn.FORECAST.ETS.CONFINT(A108,$B$2:$B$66,$A$2:$A$66,0.95,1,1)</f>
        <v>70.14274910547924</v>
      </c>
      <c r="E108" s="26">
        <f>C108+_xlfn.FORECAST.ETS.CONFINT(A108,$B$2:$B$66,$A$2:$A$66,0.95,1,1)</f>
        <v>87.521437617477957</v>
      </c>
    </row>
    <row r="109" spans="1:5">
      <c r="A109" s="24">
        <v>44482</v>
      </c>
      <c r="C109" s="25">
        <f>_xlfn.FORECAST.ETS(A109,$B$2:$B$66,$A$2:$A$66,1,1)</f>
        <v>78.245282591843804</v>
      </c>
      <c r="D109" s="26">
        <f>C109-_xlfn.FORECAST.ETS.CONFINT(A109,$B$2:$B$66,$A$2:$A$66,0.95,1,1)</f>
        <v>69.428734600139151</v>
      </c>
      <c r="E109" s="26">
        <f>C109+_xlfn.FORECAST.ETS.CONFINT(A109,$B$2:$B$66,$A$2:$A$66,0.95,1,1)</f>
        <v>87.061830583548456</v>
      </c>
    </row>
    <row r="110" spans="1:5">
      <c r="A110" s="24">
        <v>44483</v>
      </c>
      <c r="C110" s="25">
        <f>_xlfn.FORECAST.ETS(A110,$B$2:$B$66,$A$2:$A$66,1,1)</f>
        <v>77.818852314411899</v>
      </c>
      <c r="D110" s="26">
        <f>C110-_xlfn.FORECAST.ETS.CONFINT(A110,$B$2:$B$66,$A$2:$A$66,0.95,1,1)</f>
        <v>68.89927819591685</v>
      </c>
      <c r="E110" s="26">
        <f>C110+_xlfn.FORECAST.ETS.CONFINT(A110,$B$2:$B$66,$A$2:$A$66,0.95,1,1)</f>
        <v>86.738426432906948</v>
      </c>
    </row>
    <row r="111" spans="1:5">
      <c r="A111" s="24">
        <v>44484</v>
      </c>
      <c r="C111" s="25">
        <f>_xlfn.FORECAST.ETS(A111,$B$2:$B$66,$A$2:$A$66,1,1)</f>
        <v>77.578802434862695</v>
      </c>
      <c r="D111" s="26">
        <f>C111-_xlfn.FORECAST.ETS.CONFINT(A111,$B$2:$B$66,$A$2:$A$66,0.95,1,1)</f>
        <v>68.557163784086001</v>
      </c>
      <c r="E111" s="26">
        <f>C111+_xlfn.FORECAST.ETS.CONFINT(A111,$B$2:$B$66,$A$2:$A$66,0.95,1,1)</f>
        <v>86.600441085639389</v>
      </c>
    </row>
    <row r="112" spans="1:5">
      <c r="A112" s="24">
        <v>44485</v>
      </c>
      <c r="C112" s="25">
        <f>_xlfn.FORECAST.ETS(A112,$B$2:$B$66,$A$2:$A$66,1,1)</f>
        <v>77.901002756275673</v>
      </c>
      <c r="D112" s="26">
        <f>C112-_xlfn.FORECAST.ETS.CONFINT(A112,$B$2:$B$66,$A$2:$A$66,0.95,1,1)</f>
        <v>68.778228667801343</v>
      </c>
      <c r="E112" s="26">
        <f>C112+_xlfn.FORECAST.ETS.CONFINT(A112,$B$2:$B$66,$A$2:$A$66,0.95,1,1)</f>
        <v>87.023776844750003</v>
      </c>
    </row>
    <row r="113" spans="1:5">
      <c r="A113" s="24">
        <v>44486</v>
      </c>
      <c r="C113" s="25">
        <f>_xlfn.FORECAST.ETS(A113,$B$2:$B$66,$A$2:$A$66,1,1)</f>
        <v>78.388587256673617</v>
      </c>
      <c r="D113" s="26">
        <f>C113-_xlfn.FORECAST.ETS.CONFINT(A113,$B$2:$B$66,$A$2:$A$66,0.95,1,1)</f>
        <v>69.165576038123405</v>
      </c>
      <c r="E113" s="26">
        <f>C113+_xlfn.FORECAST.ETS.CONFINT(A113,$B$2:$B$66,$A$2:$A$66,0.95,1,1)</f>
        <v>87.611598475223829</v>
      </c>
    </row>
    <row r="114" spans="1:5">
      <c r="A114" s="24">
        <v>44487</v>
      </c>
      <c r="C114" s="25">
        <f>_xlfn.FORECAST.ETS(A114,$B$2:$B$66,$A$2:$A$66,1,1)</f>
        <v>78.613462118264138</v>
      </c>
      <c r="D114" s="26">
        <f>C114-_xlfn.FORECAST.ETS.CONFINT(A114,$B$2:$B$66,$A$2:$A$66,0.95,1,1)</f>
        <v>69.291082880140152</v>
      </c>
      <c r="E114" s="26">
        <f>C114+_xlfn.FORECAST.ETS.CONFINT(A114,$B$2:$B$66,$A$2:$A$66,0.95,1,1)</f>
        <v>87.935841356388124</v>
      </c>
    </row>
    <row r="115" spans="1:5">
      <c r="A115" s="24">
        <v>44488</v>
      </c>
      <c r="C115" s="25">
        <f>_xlfn.FORECAST.ETS(A115,$B$2:$B$66,$A$2:$A$66,1,1)</f>
        <v>78.154101185039664</v>
      </c>
      <c r="D115" s="26">
        <f>C115-_xlfn.FORECAST.ETS.CONFINT(A115,$B$2:$B$66,$A$2:$A$66,0.95,1,1)</f>
        <v>68.733195318576037</v>
      </c>
      <c r="E115" s="26">
        <f>C115+_xlfn.FORECAST.ETS.CONFINT(A115,$B$2:$B$66,$A$2:$A$66,0.95,1,1)</f>
        <v>87.575007051503292</v>
      </c>
    </row>
    <row r="116" spans="1:5">
      <c r="A116" s="24">
        <v>44489</v>
      </c>
      <c r="C116" s="25">
        <f>_xlfn.FORECAST.ETS(A116,$B$2:$B$66,$A$2:$A$66,1,1)</f>
        <v>77.567290415404855</v>
      </c>
      <c r="D116" s="26">
        <f>C116-_xlfn.FORECAST.ETS.CONFINT(A116,$B$2:$B$66,$A$2:$A$66,0.95,1,1)</f>
        <v>68.027356952201998</v>
      </c>
      <c r="E116" s="26">
        <f>C116+_xlfn.FORECAST.ETS.CONFINT(A116,$B$2:$B$66,$A$2:$A$66,0.95,1,1)</f>
        <v>87.107223878607712</v>
      </c>
    </row>
    <row r="117" spans="1:5">
      <c r="A117" s="24">
        <v>44490</v>
      </c>
      <c r="C117" s="25">
        <f>_xlfn.FORECAST.ETS(A117,$B$2:$B$66,$A$2:$A$66,1,1)</f>
        <v>77.140860137972965</v>
      </c>
      <c r="D117" s="26">
        <f>C117-_xlfn.FORECAST.ETS.CONFINT(A117,$B$2:$B$66,$A$2:$A$66,0.95,1,1)</f>
        <v>67.504219466878283</v>
      </c>
      <c r="E117" s="26">
        <f>C117+_xlfn.FORECAST.ETS.CONFINT(A117,$B$2:$B$66,$A$2:$A$66,0.95,1,1)</f>
        <v>86.777500809067647</v>
      </c>
    </row>
    <row r="118" spans="1:5">
      <c r="A118" s="24">
        <v>44491</v>
      </c>
      <c r="C118" s="25">
        <f>_xlfn.FORECAST.ETS(A118,$B$2:$B$66,$A$2:$A$66,1,1)</f>
        <v>76.900810258423761</v>
      </c>
      <c r="D118" s="26">
        <f>C118-_xlfn.FORECAST.ETS.CONFINT(A118,$B$2:$B$66,$A$2:$A$66,0.95,1,1)</f>
        <v>67.1682225933735</v>
      </c>
      <c r="E118" s="26">
        <f>C118+_xlfn.FORECAST.ETS.CONFINT(A118,$B$2:$B$66,$A$2:$A$66,0.95,1,1)</f>
        <v>86.633397923474021</v>
      </c>
    </row>
    <row r="119" spans="1:5">
      <c r="A119" s="24">
        <v>44492</v>
      </c>
      <c r="C119" s="25">
        <f>_xlfn.FORECAST.ETS(A119,$B$2:$B$66,$A$2:$A$66,1,1)</f>
        <v>77.223010579836725</v>
      </c>
      <c r="D119" s="26">
        <f>C119-_xlfn.FORECAST.ETS.CONFINT(A119,$B$2:$B$66,$A$2:$A$66,0.95,1,1)</f>
        <v>67.395213660163535</v>
      </c>
      <c r="E119" s="26">
        <f>C119+_xlfn.FORECAST.ETS.CONFINT(A119,$B$2:$B$66,$A$2:$A$66,0.95,1,1)</f>
        <v>87.050807499509915</v>
      </c>
    </row>
    <row r="120" spans="1:5">
      <c r="A120" s="24">
        <v>44493</v>
      </c>
      <c r="C120" s="25">
        <f>_xlfn.FORECAST.ETS(A120,$B$2:$B$66,$A$2:$A$66,1,1)</f>
        <v>77.710595080234683</v>
      </c>
      <c r="D120" s="26">
        <f>C120-_xlfn.FORECAST.ETS.CONFINT(A120,$B$2:$B$66,$A$2:$A$66,0.95,1,1)</f>
        <v>67.78830520123654</v>
      </c>
      <c r="E120" s="26">
        <f>C120+_xlfn.FORECAST.ETS.CONFINT(A120,$B$2:$B$66,$A$2:$A$66,0.95,1,1)</f>
        <v>87.632884959232825</v>
      </c>
    </row>
    <row r="121" spans="1:5">
      <c r="A121" s="24">
        <v>44494</v>
      </c>
      <c r="C121" s="25">
        <f>_xlfn.FORECAST.ETS(A121,$B$2:$B$66,$A$2:$A$66,1,1)</f>
        <v>77.935469941825204</v>
      </c>
      <c r="D121" s="26">
        <f>C121-_xlfn.FORECAST.ETS.CONFINT(A121,$B$2:$B$66,$A$2:$A$66,0.95,1,1)</f>
        <v>67.919382920777252</v>
      </c>
      <c r="E121" s="26">
        <f>C121+_xlfn.FORECAST.ETS.CONFINT(A121,$B$2:$B$66,$A$2:$A$66,0.95,1,1)</f>
        <v>87.951556962873155</v>
      </c>
    </row>
    <row r="122" spans="1:5">
      <c r="A122" s="24">
        <v>44495</v>
      </c>
      <c r="C122" s="25">
        <f>_xlfn.FORECAST.ETS(A122,$B$2:$B$66,$A$2:$A$66,1,1)</f>
        <v>77.476109008600716</v>
      </c>
      <c r="D122" s="26">
        <f>C122-_xlfn.FORECAST.ETS.CONFINT(A122,$B$2:$B$66,$A$2:$A$66,0.95,1,1)</f>
        <v>67.366901091307142</v>
      </c>
      <c r="E122" s="26">
        <f>C122+_xlfn.FORECAST.ETS.CONFINT(A122,$B$2:$B$66,$A$2:$A$66,0.95,1,1)</f>
        <v>87.58531692589429</v>
      </c>
    </row>
    <row r="123" spans="1:5">
      <c r="A123" s="24">
        <v>44496</v>
      </c>
      <c r="C123" s="25">
        <f>_xlfn.FORECAST.ETS(A123,$B$2:$B$66,$A$2:$A$66,1,1)</f>
        <v>76.889298238965921</v>
      </c>
      <c r="D123" s="26">
        <f>C123-_xlfn.FORECAST.ETS.CONFINT(A123,$B$2:$B$66,$A$2:$A$66,0.95,1,1)</f>
        <v>66.667595960190582</v>
      </c>
      <c r="E123" s="26">
        <f>C123+_xlfn.FORECAST.ETS.CONFINT(A123,$B$2:$B$66,$A$2:$A$66,0.95,1,1)</f>
        <v>87.11100051774126</v>
      </c>
    </row>
    <row r="124" spans="1:5">
      <c r="A124" s="24">
        <v>44497</v>
      </c>
      <c r="C124" s="25">
        <f>_xlfn.FORECAST.ETS(A124,$B$2:$B$66,$A$2:$A$66,1,1)</f>
        <v>76.462867961534016</v>
      </c>
      <c r="D124" s="26">
        <f>C124-_xlfn.FORECAST.ETS.CONFINT(A124,$B$2:$B$66,$A$2:$A$66,0.95,1,1)</f>
        <v>66.149520262071093</v>
      </c>
      <c r="E124" s="26">
        <f>C124+_xlfn.FORECAST.ETS.CONFINT(A124,$B$2:$B$66,$A$2:$A$66,0.95,1,1)</f>
        <v>86.77621566099694</v>
      </c>
    </row>
    <row r="125" spans="1:5">
      <c r="A125" s="24">
        <v>44498</v>
      </c>
      <c r="C125" s="25">
        <f>_xlfn.FORECAST.ETS(A125,$B$2:$B$66,$A$2:$A$66,1,1)</f>
        <v>76.222818081984826</v>
      </c>
      <c r="D125" s="26">
        <f>C125-_xlfn.FORECAST.ETS.CONFINT(A125,$B$2:$B$66,$A$2:$A$66,0.95,1,1)</f>
        <v>65.818443082744608</v>
      </c>
      <c r="E125" s="26">
        <f>C125+_xlfn.FORECAST.ETS.CONFINT(A125,$B$2:$B$66,$A$2:$A$66,0.95,1,1)</f>
        <v>86.627193081225045</v>
      </c>
    </row>
    <row r="126" spans="1:5">
      <c r="A126" s="24">
        <v>44499</v>
      </c>
      <c r="C126" s="25">
        <f>_xlfn.FORECAST.ETS(A126,$B$2:$B$66,$A$2:$A$66,1,1)</f>
        <v>76.545018403397791</v>
      </c>
      <c r="D126" s="26">
        <f>C126-_xlfn.FORECAST.ETS.CONFINT(A126,$B$2:$B$66,$A$2:$A$66,0.95,1,1)</f>
        <v>66.050217945550216</v>
      </c>
      <c r="E126" s="26">
        <f>C126+_xlfn.FORECAST.ETS.CONFINT(A126,$B$2:$B$66,$A$2:$A$66,0.95,1,1)</f>
        <v>87.039818861245365</v>
      </c>
    </row>
    <row r="127" spans="1:5">
      <c r="A127" s="24">
        <v>44500</v>
      </c>
      <c r="C127" s="25">
        <f>_xlfn.FORECAST.ETS(A127,$B$2:$B$66,$A$2:$A$66,1,1)</f>
        <v>77.032602903795734</v>
      </c>
      <c r="D127" s="26">
        <f>C127-_xlfn.FORECAST.ETS.CONFINT(A127,$B$2:$B$66,$A$2:$A$66,0.95,1,1)</f>
        <v>66.447963209625229</v>
      </c>
      <c r="E127" s="26">
        <f>C127+_xlfn.FORECAST.ETS.CONFINT(A127,$B$2:$B$66,$A$2:$A$66,0.95,1,1)</f>
        <v>87.617242597966239</v>
      </c>
    </row>
    <row r="128" spans="1:5">
      <c r="A128" s="24">
        <v>44501</v>
      </c>
      <c r="C128" s="25">
        <f>_xlfn.FORECAST.ETS(A128,$B$2:$B$66,$A$2:$A$66,1,1)</f>
        <v>77.25747776538627</v>
      </c>
      <c r="D128" s="26">
        <f>C128-_xlfn.FORECAST.ETS.CONFINT(A128,$B$2:$B$66,$A$2:$A$66,0.95,1,1)</f>
        <v>66.583570062456886</v>
      </c>
      <c r="E128" s="26">
        <f>C128+_xlfn.FORECAST.ETS.CONFINT(A128,$B$2:$B$66,$A$2:$A$66,0.95,1,1)</f>
        <v>87.931385468315653</v>
      </c>
    </row>
    <row r="129" spans="1:5">
      <c r="A129" s="24">
        <v>44502</v>
      </c>
      <c r="C129" s="25">
        <f>_xlfn.FORECAST.ETS(A129,$B$2:$B$66,$A$2:$A$66,1,1)</f>
        <v>76.798116832161782</v>
      </c>
      <c r="D129" s="26">
        <f>C129-_xlfn.FORECAST.ETS.CONFINT(A129,$B$2:$B$66,$A$2:$A$66,0.95,1,1)</f>
        <v>66.035497943364433</v>
      </c>
      <c r="E129" s="26">
        <f>C129+_xlfn.FORECAST.ETS.CONFINT(A129,$B$2:$B$66,$A$2:$A$66,0.95,1,1)</f>
        <v>87.56073572095913</v>
      </c>
    </row>
    <row r="130" spans="1:5">
      <c r="A130" s="24">
        <v>44503</v>
      </c>
      <c r="C130" s="25">
        <f>_xlfn.FORECAST.ETS(A130,$B$2:$B$66,$A$2:$A$66,1,1)</f>
        <v>76.211306062526987</v>
      </c>
      <c r="D130" s="26">
        <f>C130-_xlfn.FORECAST.ETS.CONFINT(A130,$B$2:$B$66,$A$2:$A$66,0.95,1,1)</f>
        <v>65.341553116571731</v>
      </c>
      <c r="E130" s="26">
        <f>C130+_xlfn.FORECAST.ETS.CONFINT(A130,$B$2:$B$66,$A$2:$A$66,0.95,1,1)</f>
        <v>87.081059008482242</v>
      </c>
    </row>
    <row r="131" spans="1:5">
      <c r="A131" s="24">
        <v>44504</v>
      </c>
      <c r="C131" s="25">
        <f>_xlfn.FORECAST.ETS(A131,$B$2:$B$66,$A$2:$A$66,1,1)</f>
        <v>75.784875785095082</v>
      </c>
      <c r="D131" s="26">
        <f>C131-_xlfn.FORECAST.ETS.CONFINT(A131,$B$2:$B$66,$A$2:$A$66,0.95,1,1)</f>
        <v>64.827635980777956</v>
      </c>
      <c r="E131" s="26">
        <f>C131+_xlfn.FORECAST.ETS.CONFINT(A131,$B$2:$B$66,$A$2:$A$66,0.95,1,1)</f>
        <v>86.742115589412208</v>
      </c>
    </row>
  </sheetData>
  <phoneticPr fontId="1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2D41-31E0-496D-9232-924EA65B8512}">
  <dimension ref="A1:E131"/>
  <sheetViews>
    <sheetView tabSelected="1" workbookViewId="0"/>
  </sheetViews>
  <sheetFormatPr defaultRowHeight="14.25"/>
  <cols>
    <col min="1" max="1" width="10.875" bestFit="1" customWidth="1"/>
    <col min="2" max="2" width="19.375" customWidth="1"/>
    <col min="3" max="3" width="24.375" customWidth="1"/>
    <col min="4" max="5" width="32.875" customWidth="1"/>
  </cols>
  <sheetData>
    <row r="1" spans="1:5">
      <c r="A1" t="s">
        <v>240</v>
      </c>
      <c r="B1" t="s">
        <v>255</v>
      </c>
      <c r="C1" t="s">
        <v>256</v>
      </c>
      <c r="D1" t="s">
        <v>257</v>
      </c>
      <c r="E1" t="s">
        <v>258</v>
      </c>
    </row>
    <row r="2" spans="1:5">
      <c r="A2" s="24">
        <v>44375</v>
      </c>
      <c r="B2" s="25">
        <v>84.45</v>
      </c>
    </row>
    <row r="3" spans="1:5">
      <c r="A3" s="24">
        <v>44376</v>
      </c>
      <c r="B3" s="25">
        <v>83.55</v>
      </c>
    </row>
    <row r="4" spans="1:5">
      <c r="A4" s="24">
        <v>44377</v>
      </c>
      <c r="B4" s="25">
        <v>82.85</v>
      </c>
    </row>
    <row r="5" spans="1:5">
      <c r="A5" s="24">
        <v>44378</v>
      </c>
      <c r="B5" s="25">
        <v>81.8</v>
      </c>
    </row>
    <row r="6" spans="1:5">
      <c r="A6" s="24">
        <v>44379</v>
      </c>
      <c r="B6" s="25">
        <v>81.400000000000006</v>
      </c>
    </row>
    <row r="7" spans="1:5">
      <c r="A7" s="24">
        <v>44380</v>
      </c>
      <c r="B7" s="25">
        <v>81.8</v>
      </c>
    </row>
    <row r="8" spans="1:5">
      <c r="A8" s="24">
        <v>44381</v>
      </c>
      <c r="B8" s="25">
        <v>80.7</v>
      </c>
    </row>
    <row r="9" spans="1:5">
      <c r="A9" s="24">
        <v>44382</v>
      </c>
      <c r="B9" s="25">
        <v>80.349999999999994</v>
      </c>
    </row>
    <row r="10" spans="1:5">
      <c r="A10" s="24">
        <v>44383</v>
      </c>
      <c r="B10" s="25">
        <v>81.599999999999994</v>
      </c>
    </row>
    <row r="11" spans="1:5">
      <c r="A11" s="24">
        <v>44384</v>
      </c>
      <c r="B11" s="25">
        <v>81.099999999999994</v>
      </c>
    </row>
    <row r="12" spans="1:5">
      <c r="A12" s="24">
        <v>44385</v>
      </c>
      <c r="B12" s="25">
        <v>80.400000000000006</v>
      </c>
    </row>
    <row r="13" spans="1:5">
      <c r="A13" s="24">
        <v>44386</v>
      </c>
      <c r="B13" s="25">
        <v>79.55</v>
      </c>
    </row>
    <row r="14" spans="1:5">
      <c r="A14" s="24">
        <v>44387</v>
      </c>
      <c r="B14" s="25">
        <v>80.05</v>
      </c>
    </row>
    <row r="15" spans="1:5">
      <c r="A15" s="24">
        <v>44388</v>
      </c>
      <c r="B15" s="25">
        <v>80.05</v>
      </c>
    </row>
    <row r="16" spans="1:5">
      <c r="A16" s="24">
        <v>44389</v>
      </c>
      <c r="B16" s="25">
        <v>79.7</v>
      </c>
    </row>
    <row r="17" spans="1:2">
      <c r="A17" s="24">
        <v>44390</v>
      </c>
      <c r="B17" s="25">
        <v>79.7</v>
      </c>
    </row>
    <row r="18" spans="1:2">
      <c r="A18" s="24">
        <v>44391</v>
      </c>
      <c r="B18" s="25">
        <v>79.400000000000006</v>
      </c>
    </row>
    <row r="19" spans="1:2">
      <c r="A19" s="24">
        <v>44392</v>
      </c>
      <c r="B19" s="25">
        <v>78.5</v>
      </c>
    </row>
    <row r="20" spans="1:2">
      <c r="A20" s="24">
        <v>44393</v>
      </c>
      <c r="B20" s="25">
        <v>78.05</v>
      </c>
    </row>
    <row r="21" spans="1:2">
      <c r="A21" s="24">
        <v>44394</v>
      </c>
      <c r="B21" s="25">
        <v>79</v>
      </c>
    </row>
    <row r="22" spans="1:2">
      <c r="A22" s="24">
        <v>44395</v>
      </c>
      <c r="B22" s="25">
        <v>78.05</v>
      </c>
    </row>
    <row r="23" spans="1:2">
      <c r="A23" s="24">
        <v>44396</v>
      </c>
      <c r="B23" s="25">
        <v>78.05</v>
      </c>
    </row>
    <row r="24" spans="1:2">
      <c r="A24" s="24">
        <v>44397</v>
      </c>
      <c r="B24" s="25">
        <v>77.7</v>
      </c>
    </row>
    <row r="25" spans="1:2">
      <c r="A25" s="24">
        <v>44398</v>
      </c>
      <c r="B25" s="25">
        <v>77.5</v>
      </c>
    </row>
    <row r="26" spans="1:2">
      <c r="A26" s="24">
        <v>44399</v>
      </c>
      <c r="B26" s="25">
        <v>77.45</v>
      </c>
    </row>
    <row r="27" spans="1:2">
      <c r="A27" s="24">
        <v>44400</v>
      </c>
      <c r="B27" s="25">
        <v>77.2</v>
      </c>
    </row>
    <row r="28" spans="1:2">
      <c r="A28" s="24">
        <v>44401</v>
      </c>
      <c r="B28" s="25">
        <v>77.849999999999994</v>
      </c>
    </row>
    <row r="29" spans="1:2">
      <c r="A29" s="24">
        <v>44402</v>
      </c>
      <c r="B29" s="25">
        <v>77.900000000000006</v>
      </c>
    </row>
    <row r="30" spans="1:2">
      <c r="A30" s="24">
        <v>44403</v>
      </c>
      <c r="B30" s="25">
        <v>78.400000000000006</v>
      </c>
    </row>
    <row r="31" spans="1:2">
      <c r="A31" s="24">
        <v>44404</v>
      </c>
      <c r="B31" s="25">
        <v>77.900000000000006</v>
      </c>
    </row>
    <row r="32" spans="1:2">
      <c r="A32" s="24">
        <v>44405</v>
      </c>
      <c r="B32" s="25">
        <v>77.400000000000006</v>
      </c>
    </row>
    <row r="33" spans="1:2">
      <c r="A33" s="24">
        <v>44406</v>
      </c>
      <c r="B33" s="25">
        <v>77.5</v>
      </c>
    </row>
    <row r="34" spans="1:2">
      <c r="A34" s="24">
        <v>44407</v>
      </c>
      <c r="B34" s="25">
        <v>77.8</v>
      </c>
    </row>
    <row r="35" spans="1:2">
      <c r="A35" s="24">
        <v>44408</v>
      </c>
      <c r="B35" s="25">
        <v>77.5</v>
      </c>
    </row>
    <row r="36" spans="1:2">
      <c r="A36" s="24">
        <v>44409</v>
      </c>
      <c r="B36" s="25">
        <v>77.3</v>
      </c>
    </row>
    <row r="37" spans="1:2">
      <c r="A37" s="24">
        <v>44410</v>
      </c>
      <c r="B37" s="25">
        <v>76.650000000000006</v>
      </c>
    </row>
    <row r="38" spans="1:2">
      <c r="A38" s="24">
        <v>44411</v>
      </c>
      <c r="B38" s="25">
        <v>76.25</v>
      </c>
    </row>
    <row r="39" spans="1:2">
      <c r="A39" s="24">
        <v>44412</v>
      </c>
      <c r="B39" s="25">
        <v>76.25</v>
      </c>
    </row>
    <row r="40" spans="1:2">
      <c r="A40" s="24">
        <v>44413</v>
      </c>
      <c r="B40" s="25">
        <v>75.95</v>
      </c>
    </row>
    <row r="41" spans="1:2">
      <c r="A41" s="24">
        <v>44414</v>
      </c>
      <c r="B41" s="25">
        <v>75.95</v>
      </c>
    </row>
    <row r="42" spans="1:2">
      <c r="A42" s="24">
        <v>44415</v>
      </c>
      <c r="B42" s="25">
        <v>76.2</v>
      </c>
    </row>
    <row r="43" spans="1:2">
      <c r="A43" s="24">
        <v>44416</v>
      </c>
      <c r="B43" s="25">
        <v>75.5</v>
      </c>
    </row>
    <row r="44" spans="1:2">
      <c r="A44" s="24">
        <v>44417</v>
      </c>
      <c r="B44" s="25">
        <v>75.2</v>
      </c>
    </row>
    <row r="45" spans="1:2">
      <c r="A45" s="24">
        <v>44418</v>
      </c>
      <c r="B45" s="25">
        <v>75.05</v>
      </c>
    </row>
    <row r="46" spans="1:2">
      <c r="A46" s="24">
        <v>44419</v>
      </c>
      <c r="B46" s="25">
        <v>75.8</v>
      </c>
    </row>
    <row r="47" spans="1:2">
      <c r="A47" s="24">
        <v>44420</v>
      </c>
      <c r="B47" s="25">
        <v>75.45</v>
      </c>
    </row>
    <row r="48" spans="1:2">
      <c r="A48" s="24">
        <v>44421</v>
      </c>
      <c r="B48" s="25">
        <v>75.05</v>
      </c>
    </row>
    <row r="49" spans="1:2">
      <c r="A49" s="24">
        <v>44422</v>
      </c>
      <c r="B49" s="25">
        <v>75.5</v>
      </c>
    </row>
    <row r="50" spans="1:2">
      <c r="A50" s="24">
        <v>44423</v>
      </c>
      <c r="B50" s="25">
        <v>74.400000000000006</v>
      </c>
    </row>
    <row r="51" spans="1:2">
      <c r="A51" s="24">
        <v>44424</v>
      </c>
      <c r="B51" s="25">
        <v>74.650000000000006</v>
      </c>
    </row>
    <row r="52" spans="1:2">
      <c r="A52" s="24">
        <v>44425</v>
      </c>
      <c r="B52" s="25">
        <v>74.349999999999994</v>
      </c>
    </row>
    <row r="53" spans="1:2">
      <c r="A53" s="24">
        <v>44426</v>
      </c>
      <c r="B53" s="25">
        <v>73.95</v>
      </c>
    </row>
    <row r="54" spans="1:2">
      <c r="A54" s="24">
        <v>44427</v>
      </c>
      <c r="B54" s="25">
        <v>73.849999999999994</v>
      </c>
    </row>
    <row r="55" spans="1:2">
      <c r="A55" s="24">
        <v>44428</v>
      </c>
      <c r="B55" s="25">
        <v>73.8</v>
      </c>
    </row>
    <row r="56" spans="1:2">
      <c r="A56" s="24">
        <v>44429</v>
      </c>
      <c r="B56" s="25">
        <v>73.5</v>
      </c>
    </row>
    <row r="57" spans="1:2">
      <c r="A57" s="24">
        <v>44430</v>
      </c>
      <c r="B57" s="25">
        <v>73.3</v>
      </c>
    </row>
    <row r="58" spans="1:2">
      <c r="A58" s="24">
        <v>44431</v>
      </c>
      <c r="B58" s="25">
        <v>73.349999999999994</v>
      </c>
    </row>
    <row r="59" spans="1:2">
      <c r="A59" s="24">
        <v>44432</v>
      </c>
      <c r="B59" s="25">
        <v>73.3</v>
      </c>
    </row>
    <row r="60" spans="1:2">
      <c r="A60" s="24">
        <v>44433</v>
      </c>
      <c r="B60" s="25">
        <v>73.099999999999994</v>
      </c>
    </row>
    <row r="61" spans="1:2">
      <c r="A61" s="24">
        <v>44434</v>
      </c>
      <c r="B61" s="25">
        <v>73.3</v>
      </c>
    </row>
    <row r="62" spans="1:2">
      <c r="A62" s="24">
        <v>44435</v>
      </c>
      <c r="B62" s="25">
        <v>73.05</v>
      </c>
    </row>
    <row r="63" spans="1:2">
      <c r="A63" s="24">
        <v>44436</v>
      </c>
      <c r="B63" s="25">
        <v>73.400000000000006</v>
      </c>
    </row>
    <row r="64" spans="1:2">
      <c r="A64" s="24">
        <v>44437</v>
      </c>
      <c r="B64" s="25">
        <v>72.900000000000006</v>
      </c>
    </row>
    <row r="65" spans="1:5">
      <c r="A65" s="24">
        <v>44438</v>
      </c>
      <c r="B65" s="25">
        <v>72.75</v>
      </c>
    </row>
    <row r="66" spans="1:5">
      <c r="A66" s="24">
        <v>44439</v>
      </c>
      <c r="B66" s="25">
        <v>72.5</v>
      </c>
      <c r="C66" s="25">
        <v>72.5</v>
      </c>
      <c r="D66" s="26">
        <v>72.5</v>
      </c>
      <c r="E66" s="26">
        <v>72.5</v>
      </c>
    </row>
    <row r="67" spans="1:5">
      <c r="A67" s="24">
        <v>44440</v>
      </c>
      <c r="C67" s="25">
        <f>_xlfn.FORECAST.ETS(A67,$B$2:$B$66,$A$2:$A$66,1,1)</f>
        <v>72.369263210829089</v>
      </c>
      <c r="D67" s="26">
        <f>C67-_xlfn.FORECAST.ETS.CONFINT(A67,$B$2:$B$66,$A$2:$A$66,0.95,1,1)</f>
        <v>71.463651120278556</v>
      </c>
      <c r="E67" s="26">
        <f>C67+_xlfn.FORECAST.ETS.CONFINT(A67,$B$2:$B$66,$A$2:$A$66,0.95,1,1)</f>
        <v>73.274875301379623</v>
      </c>
    </row>
    <row r="68" spans="1:5">
      <c r="A68" s="24">
        <v>44441</v>
      </c>
      <c r="C68" s="25">
        <f>_xlfn.FORECAST.ETS(A68,$B$2:$B$66,$A$2:$A$66,1,1)</f>
        <v>72.212283585264487</v>
      </c>
      <c r="D68" s="26">
        <f>C68-_xlfn.FORECAST.ETS.CONFINT(A68,$B$2:$B$66,$A$2:$A$66,0.95,1,1)</f>
        <v>71.079724873096552</v>
      </c>
      <c r="E68" s="26">
        <f>C68+_xlfn.FORECAST.ETS.CONFINT(A68,$B$2:$B$66,$A$2:$A$66,0.95,1,1)</f>
        <v>73.344842297432422</v>
      </c>
    </row>
    <row r="69" spans="1:5">
      <c r="A69" s="24">
        <v>44442</v>
      </c>
      <c r="C69" s="25">
        <f>_xlfn.FORECAST.ETS(A69,$B$2:$B$66,$A$2:$A$66,1,1)</f>
        <v>72.05530395969987</v>
      </c>
      <c r="D69" s="26">
        <f>C69-_xlfn.FORECAST.ETS.CONFINT(A69,$B$2:$B$66,$A$2:$A$66,0.95,1,1)</f>
        <v>70.7337602128828</v>
      </c>
      <c r="E69" s="26">
        <f>C69+_xlfn.FORECAST.ETS.CONFINT(A69,$B$2:$B$66,$A$2:$A$66,0.95,1,1)</f>
        <v>73.376847706516941</v>
      </c>
    </row>
    <row r="70" spans="1:5">
      <c r="A70" s="24">
        <v>44443</v>
      </c>
      <c r="C70" s="25">
        <f>_xlfn.FORECAST.ETS(A70,$B$2:$B$66,$A$2:$A$66,1,1)</f>
        <v>71.898324334135253</v>
      </c>
      <c r="D70" s="26">
        <f>C70-_xlfn.FORECAST.ETS.CONFINT(A70,$B$2:$B$66,$A$2:$A$66,0.95,1,1)</f>
        <v>70.411212766851477</v>
      </c>
      <c r="E70" s="26">
        <f>C70+_xlfn.FORECAST.ETS.CONFINT(A70,$B$2:$B$66,$A$2:$A$66,0.95,1,1)</f>
        <v>73.385435901419029</v>
      </c>
    </row>
    <row r="71" spans="1:5">
      <c r="A71" s="24">
        <v>44444</v>
      </c>
      <c r="C71" s="25">
        <f>_xlfn.FORECAST.ETS(A71,$B$2:$B$66,$A$2:$A$66,1,1)</f>
        <v>71.741344708570651</v>
      </c>
      <c r="D71" s="26">
        <f>C71-_xlfn.FORECAST.ETS.CONFINT(A71,$B$2:$B$66,$A$2:$A$66,0.95,1,1)</f>
        <v>70.104958539853811</v>
      </c>
      <c r="E71" s="26">
        <f>C71+_xlfn.FORECAST.ETS.CONFINT(A71,$B$2:$B$66,$A$2:$A$66,0.95,1,1)</f>
        <v>73.37773087728749</v>
      </c>
    </row>
    <row r="72" spans="1:5">
      <c r="A72" s="24">
        <v>44445</v>
      </c>
      <c r="C72" s="25">
        <f>_xlfn.FORECAST.ETS(A72,$B$2:$B$66,$A$2:$A$66,1,1)</f>
        <v>71.584365083006034</v>
      </c>
      <c r="D72" s="26">
        <f>C72-_xlfn.FORECAST.ETS.CONFINT(A72,$B$2:$B$66,$A$2:$A$66,0.95,1,1)</f>
        <v>69.810878078860398</v>
      </c>
      <c r="E72" s="26">
        <f>C72+_xlfn.FORECAST.ETS.CONFINT(A72,$B$2:$B$66,$A$2:$A$66,0.95,1,1)</f>
        <v>73.35785208715167</v>
      </c>
    </row>
    <row r="73" spans="1:5">
      <c r="A73" s="24">
        <v>44446</v>
      </c>
      <c r="C73" s="25">
        <f>_xlfn.FORECAST.ETS(A73,$B$2:$B$66,$A$2:$A$66,1,1)</f>
        <v>71.427385457441417</v>
      </c>
      <c r="D73" s="26">
        <f>C73-_xlfn.FORECAST.ETS.CONFINT(A73,$B$2:$B$66,$A$2:$A$66,0.95,1,1)</f>
        <v>69.526335264539384</v>
      </c>
      <c r="E73" s="26">
        <f>C73+_xlfn.FORECAST.ETS.CONFINT(A73,$B$2:$B$66,$A$2:$A$66,0.95,1,1)</f>
        <v>73.328435650343451</v>
      </c>
    </row>
    <row r="74" spans="1:5">
      <c r="A74" s="24">
        <v>44447</v>
      </c>
      <c r="C74" s="25">
        <f>_xlfn.FORECAST.ETS(A74,$B$2:$B$66,$A$2:$A$66,1,1)</f>
        <v>71.270405831876815</v>
      </c>
      <c r="D74" s="26">
        <f>C74-_xlfn.FORECAST.ETS.CONFINT(A74,$B$2:$B$66,$A$2:$A$66,0.95,1,1)</f>
        <v>69.249522762619108</v>
      </c>
      <c r="E74" s="26">
        <f>C74+_xlfn.FORECAST.ETS.CONFINT(A74,$B$2:$B$66,$A$2:$A$66,0.95,1,1)</f>
        <v>73.291288901134521</v>
      </c>
    </row>
    <row r="75" spans="1:5">
      <c r="A75" s="24">
        <v>44448</v>
      </c>
      <c r="C75" s="25">
        <f>_xlfn.FORECAST.ETS(A75,$B$2:$B$66,$A$2:$A$66,1,1)</f>
        <v>71.113426206312198</v>
      </c>
      <c r="D75" s="26">
        <f>C75-_xlfn.FORECAST.ETS.CONFINT(A75,$B$2:$B$66,$A$2:$A$66,0.95,1,1)</f>
        <v>68.979137700702253</v>
      </c>
      <c r="E75" s="26">
        <f>C75+_xlfn.FORECAST.ETS.CONFINT(A75,$B$2:$B$66,$A$2:$A$66,0.95,1,1)</f>
        <v>73.247714711922143</v>
      </c>
    </row>
    <row r="76" spans="1:5">
      <c r="A76" s="24">
        <v>44449</v>
      </c>
      <c r="C76" s="25">
        <f>_xlfn.FORECAST.ETS(A76,$B$2:$B$66,$A$2:$A$66,1,1)</f>
        <v>70.956446580747581</v>
      </c>
      <c r="D76" s="26">
        <f>C76-_xlfn.FORECAST.ETS.CONFINT(A76,$B$2:$B$66,$A$2:$A$66,0.95,1,1)</f>
        <v>68.714204262687772</v>
      </c>
      <c r="E76" s="26">
        <f>C76+_xlfn.FORECAST.ETS.CONFINT(A76,$B$2:$B$66,$A$2:$A$66,0.95,1,1)</f>
        <v>73.19868889880739</v>
      </c>
    </row>
    <row r="77" spans="1:5">
      <c r="A77" s="24">
        <v>44450</v>
      </c>
      <c r="C77" s="25">
        <f>_xlfn.FORECAST.ETS(A77,$B$2:$B$66,$A$2:$A$66,1,1)</f>
        <v>70.799466955182979</v>
      </c>
      <c r="D77" s="26">
        <f>C77-_xlfn.FORECAST.ETS.CONFINT(A77,$B$2:$B$66,$A$2:$A$66,0.95,1,1)</f>
        <v>68.453969229104899</v>
      </c>
      <c r="E77" s="26">
        <f>C77+_xlfn.FORECAST.ETS.CONFINT(A77,$B$2:$B$66,$A$2:$A$66,0.95,1,1)</f>
        <v>73.144964681261058</v>
      </c>
    </row>
    <row r="78" spans="1:5">
      <c r="A78" s="24">
        <v>44451</v>
      </c>
      <c r="C78" s="25">
        <f>_xlfn.FORECAST.ETS(A78,$B$2:$B$66,$A$2:$A$66,1,1)</f>
        <v>70.642487329618362</v>
      </c>
      <c r="D78" s="26">
        <f>C78-_xlfn.FORECAST.ETS.CONFINT(A78,$B$2:$B$66,$A$2:$A$66,0.95,1,1)</f>
        <v>68.197836848289199</v>
      </c>
      <c r="E78" s="26">
        <f>C78+_xlfn.FORECAST.ETS.CONFINT(A78,$B$2:$B$66,$A$2:$A$66,0.95,1,1)</f>
        <v>73.087137810947524</v>
      </c>
    </row>
    <row r="79" spans="1:5">
      <c r="A79" s="24">
        <v>44452</v>
      </c>
      <c r="C79" s="25">
        <f>_xlfn.FORECAST.ETS(A79,$B$2:$B$66,$A$2:$A$66,1,1)</f>
        <v>70.485507704053745</v>
      </c>
      <c r="D79" s="26">
        <f>C79-_xlfn.FORECAST.ETS.CONFINT(A79,$B$2:$B$66,$A$2:$A$66,0.95,1,1)</f>
        <v>67.945326326348365</v>
      </c>
      <c r="E79" s="26">
        <f>C79+_xlfn.FORECAST.ETS.CONFINT(A79,$B$2:$B$66,$A$2:$A$66,0.95,1,1)</f>
        <v>73.025689081759126</v>
      </c>
    </row>
    <row r="80" spans="1:5">
      <c r="A80" s="24">
        <v>44453</v>
      </c>
      <c r="C80" s="25">
        <f>_xlfn.FORECAST.ETS(A80,$B$2:$B$66,$A$2:$A$66,1,1)</f>
        <v>70.328528078489143</v>
      </c>
      <c r="D80" s="26">
        <f>C80-_xlfn.FORECAST.ETS.CONFINT(A80,$B$2:$B$66,$A$2:$A$66,0.95,1,1)</f>
        <v>67.69604301858115</v>
      </c>
      <c r="E80" s="26">
        <f>C80+_xlfn.FORECAST.ETS.CONFINT(A80,$B$2:$B$66,$A$2:$A$66,0.95,1,1)</f>
        <v>72.961013138397135</v>
      </c>
    </row>
    <row r="81" spans="1:5">
      <c r="A81" s="24">
        <v>44454</v>
      </c>
      <c r="C81" s="25">
        <f>_xlfn.FORECAST.ETS(A81,$B$2:$B$66,$A$2:$A$66,1,1)</f>
        <v>70.171548452924526</v>
      </c>
      <c r="D81" s="26">
        <f>C81-_xlfn.FORECAST.ETS.CONFINT(A81,$B$2:$B$66,$A$2:$A$66,0.95,1,1)</f>
        <v>67.449658283736554</v>
      </c>
      <c r="E81" s="26">
        <f>C81+_xlfn.FORECAST.ETS.CONFINT(A81,$B$2:$B$66,$A$2:$A$66,0.95,1,1)</f>
        <v>72.893438622112498</v>
      </c>
    </row>
    <row r="82" spans="1:5">
      <c r="A82" s="24">
        <v>44455</v>
      </c>
      <c r="C82" s="25">
        <f>_xlfn.FORECAST.ETS(A82,$B$2:$B$66,$A$2:$A$66,1,1)</f>
        <v>70.014568827359909</v>
      </c>
      <c r="D82" s="26">
        <f>C82-_xlfn.FORECAST.ETS.CONFINT(A82,$B$2:$B$66,$A$2:$A$66,0.95,1,1)</f>
        <v>67.205895015868478</v>
      </c>
      <c r="E82" s="26">
        <f>C82+_xlfn.FORECAST.ETS.CONFINT(A82,$B$2:$B$66,$A$2:$A$66,0.95,1,1)</f>
        <v>72.82324263885134</v>
      </c>
    </row>
    <row r="83" spans="1:5">
      <c r="A83" s="24">
        <v>44456</v>
      </c>
      <c r="C83" s="25">
        <f>_xlfn.FORECAST.ETS(A83,$B$2:$B$66,$A$2:$A$66,1,1)</f>
        <v>69.857589201795307</v>
      </c>
      <c r="D83" s="26">
        <f>C83-_xlfn.FORECAST.ETS.CONFINT(A83,$B$2:$B$66,$A$2:$A$66,0.95,1,1)</f>
        <v>66.964517012994563</v>
      </c>
      <c r="E83" s="26">
        <f>C83+_xlfn.FORECAST.ETS.CONFINT(A83,$B$2:$B$66,$A$2:$A$66,0.95,1,1)</f>
        <v>72.750661390596051</v>
      </c>
    </row>
    <row r="84" spans="1:5">
      <c r="A84" s="24">
        <v>44457</v>
      </c>
      <c r="C84" s="25">
        <f>_xlfn.FORECAST.ETS(A84,$B$2:$B$66,$A$2:$A$66,1,1)</f>
        <v>69.70060957623069</v>
      </c>
      <c r="D84" s="26">
        <f>C84-_xlfn.FORECAST.ETS.CONFINT(A84,$B$2:$B$66,$A$2:$A$66,0.95,1,1)</f>
        <v>66.725321008015456</v>
      </c>
      <c r="E84" s="26">
        <f>C84+_xlfn.FORECAST.ETS.CONFINT(A84,$B$2:$B$66,$A$2:$A$66,0.95,1,1)</f>
        <v>72.675898144445924</v>
      </c>
    </row>
    <row r="85" spans="1:5">
      <c r="A85" s="24">
        <v>44458</v>
      </c>
      <c r="C85" s="25">
        <f>_xlfn.FORECAST.ETS(A85,$B$2:$B$66,$A$2:$A$66,1,1)</f>
        <v>69.543629950666087</v>
      </c>
      <c r="D85" s="26">
        <f>C85-_xlfn.FORECAST.ETS.CONFINT(A85,$B$2:$B$66,$A$2:$A$66,0.95,1,1)</f>
        <v>66.488130589965124</v>
      </c>
      <c r="E85" s="26">
        <f>C85+_xlfn.FORECAST.ETS.CONFINT(A85,$B$2:$B$66,$A$2:$A$66,0.95,1,1)</f>
        <v>72.599129311367051</v>
      </c>
    </row>
    <row r="86" spans="1:5">
      <c r="A86" s="24">
        <v>44459</v>
      </c>
      <c r="C86" s="25">
        <f>_xlfn.FORECAST.ETS(A86,$B$2:$B$66,$A$2:$A$66,1,1)</f>
        <v>69.386650325101471</v>
      </c>
      <c r="D86" s="26">
        <f>C86-_xlfn.FORECAST.ETS.CONFINT(A86,$B$2:$B$66,$A$2:$A$66,0.95,1,1)</f>
        <v>66.252791494976194</v>
      </c>
      <c r="E86" s="26">
        <f>C86+_xlfn.FORECAST.ETS.CONFINT(A86,$B$2:$B$66,$A$2:$A$66,0.95,1,1)</f>
        <v>72.520509155226748</v>
      </c>
    </row>
    <row r="87" spans="1:5">
      <c r="A87" s="24">
        <v>44460</v>
      </c>
      <c r="C87" s="25">
        <f>_xlfn.FORECAST.ETS(A87,$B$2:$B$66,$A$2:$A$66,1,1)</f>
        <v>69.229670699536854</v>
      </c>
      <c r="D87" s="26">
        <f>C87-_xlfn.FORECAST.ETS.CONFINT(A87,$B$2:$B$66,$A$2:$A$66,0.95,1,1)</f>
        <v>66.019167907737852</v>
      </c>
      <c r="E87" s="26">
        <f>C87+_xlfn.FORECAST.ETS.CONFINT(A87,$B$2:$B$66,$A$2:$A$66,0.95,1,1)</f>
        <v>72.440173491335855</v>
      </c>
    </row>
    <row r="88" spans="1:5">
      <c r="A88" s="24">
        <v>44461</v>
      </c>
      <c r="C88" s="25">
        <f>_xlfn.FORECAST.ETS(A88,$B$2:$B$66,$A$2:$A$66,1,1)</f>
        <v>69.072691073972251</v>
      </c>
      <c r="D88" s="26">
        <f>C88-_xlfn.FORECAST.ETS.CONFINT(A88,$B$2:$B$66,$A$2:$A$66,0.95,1,1)</f>
        <v>65.787139520504297</v>
      </c>
      <c r="E88" s="26">
        <f>C88+_xlfn.FORECAST.ETS.CONFINT(A88,$B$2:$B$66,$A$2:$A$66,0.95,1,1)</f>
        <v>72.358242627440205</v>
      </c>
    </row>
    <row r="89" spans="1:5">
      <c r="A89" s="24">
        <v>44462</v>
      </c>
      <c r="C89" s="25">
        <f>_xlfn.FORECAST.ETS(A89,$B$2:$B$66,$A$2:$A$66,1,1)</f>
        <v>68.915711448407635</v>
      </c>
      <c r="D89" s="26">
        <f>C89-_xlfn.FORECAST.ETS.CONFINT(A89,$B$2:$B$66,$A$2:$A$66,0.95,1,1)</f>
        <v>65.556599168286567</v>
      </c>
      <c r="E89" s="26">
        <f>C89+_xlfn.FORECAST.ETS.CONFINT(A89,$B$2:$B$66,$A$2:$A$66,0.95,1,1)</f>
        <v>72.274823728528702</v>
      </c>
    </row>
    <row r="90" spans="1:5">
      <c r="A90" s="24">
        <v>44463</v>
      </c>
      <c r="C90" s="25">
        <f>_xlfn.FORECAST.ETS(A90,$B$2:$B$66,$A$2:$A$66,1,1)</f>
        <v>68.758731822843018</v>
      </c>
      <c r="D90" s="26">
        <f>C90-_xlfn.FORECAST.ETS.CONFINT(A90,$B$2:$B$66,$A$2:$A$66,0.95,1,1)</f>
        <v>65.327450908037434</v>
      </c>
      <c r="E90" s="26">
        <f>C90+_xlfn.FORECAST.ETS.CONFINT(A90,$B$2:$B$66,$A$2:$A$66,0.95,1,1)</f>
        <v>72.190012737648601</v>
      </c>
    </row>
    <row r="91" spans="1:5">
      <c r="A91" s="24">
        <v>44464</v>
      </c>
      <c r="C91" s="25">
        <f>_xlfn.FORECAST.ETS(A91,$B$2:$B$66,$A$2:$A$66,1,1)</f>
        <v>68.601752197278415</v>
      </c>
      <c r="D91" s="26">
        <f>C91-_xlfn.FORECAST.ETS.CONFINT(A91,$B$2:$B$66,$A$2:$A$66,0.95,1,1)</f>
        <v>65.099608444045415</v>
      </c>
      <c r="E91" s="26">
        <f>C91+_xlfn.FORECAST.ETS.CONFINT(A91,$B$2:$B$66,$A$2:$A$66,0.95,1,1)</f>
        <v>72.103895950511415</v>
      </c>
    </row>
    <row r="92" spans="1:5">
      <c r="A92" s="24">
        <v>44465</v>
      </c>
      <c r="C92" s="25">
        <f>_xlfn.FORECAST.ETS(A92,$B$2:$B$66,$A$2:$A$66,1,1)</f>
        <v>68.444772571713798</v>
      </c>
      <c r="D92" s="26">
        <f>C92-_xlfn.FORECAST.ETS.CONFINT(A92,$B$2:$B$66,$A$2:$A$66,0.95,1,1)</f>
        <v>64.872993826224885</v>
      </c>
      <c r="E92" s="26">
        <f>C92+_xlfn.FORECAST.ETS.CONFINT(A92,$B$2:$B$66,$A$2:$A$66,0.95,1,1)</f>
        <v>72.016551317202712</v>
      </c>
    </row>
    <row r="93" spans="1:5">
      <c r="A93" s="24">
        <v>44466</v>
      </c>
      <c r="C93" s="25">
        <f>_xlfn.FORECAST.ETS(A93,$B$2:$B$66,$A$2:$A$66,1,1)</f>
        <v>68.287792946149182</v>
      </c>
      <c r="D93" s="26">
        <f>C93-_xlfn.FORECAST.ETS.CONFINT(A93,$B$2:$B$66,$A$2:$A$66,0.95,1,1)</f>
        <v>64.647536365655469</v>
      </c>
      <c r="E93" s="26">
        <f>C93+_xlfn.FORECAST.ETS.CONFINT(A93,$B$2:$B$66,$A$2:$A$66,0.95,1,1)</f>
        <v>71.928049526642894</v>
      </c>
    </row>
    <row r="94" spans="1:5">
      <c r="A94" s="24">
        <v>44467</v>
      </c>
      <c r="C94" s="25">
        <f>_xlfn.FORECAST.ETS(A94,$B$2:$B$66,$A$2:$A$66,1,1)</f>
        <v>68.130813320584579</v>
      </c>
      <c r="D94" s="26">
        <f>C94-_xlfn.FORECAST.ETS.CONFINT(A94,$B$2:$B$66,$A$2:$A$66,0.95,1,1)</f>
        <v>64.423171724653329</v>
      </c>
      <c r="E94" s="26">
        <f>C94+_xlfn.FORECAST.ETS.CONFINT(A94,$B$2:$B$66,$A$2:$A$66,0.95,1,1)</f>
        <v>71.838454916515829</v>
      </c>
    </row>
    <row r="95" spans="1:5">
      <c r="A95" s="24">
        <v>44468</v>
      </c>
      <c r="C95" s="25">
        <f>_xlfn.FORECAST.ETS(A95,$B$2:$B$66,$A$2:$A$66,1,1)</f>
        <v>67.973833695019962</v>
      </c>
      <c r="D95" s="26">
        <f>C95-_xlfn.FORECAST.ETS.CONFINT(A95,$B$2:$B$66,$A$2:$A$66,0.95,1,1)</f>
        <v>64.199841148240282</v>
      </c>
      <c r="E95" s="26">
        <f>C95+_xlfn.FORECAST.ETS.CONFINT(A95,$B$2:$B$66,$A$2:$A$66,0.95,1,1)</f>
        <v>71.747826241799643</v>
      </c>
    </row>
    <row r="96" spans="1:5">
      <c r="A96" s="24">
        <v>44469</v>
      </c>
      <c r="C96" s="25">
        <f>_xlfn.FORECAST.ETS(A96,$B$2:$B$66,$A$2:$A$66,1,1)</f>
        <v>67.816854069455346</v>
      </c>
      <c r="D96" s="26">
        <f>C96-_xlfn.FORECAST.ETS.CONFINT(A96,$B$2:$B$66,$A$2:$A$66,0.95,1,1)</f>
        <v>63.977490811061948</v>
      </c>
      <c r="E96" s="26">
        <f>C96+_xlfn.FORECAST.ETS.CONFINT(A96,$B$2:$B$66,$A$2:$A$66,0.95,1,1)</f>
        <v>71.656217327848736</v>
      </c>
    </row>
    <row r="97" spans="1:5">
      <c r="A97" s="24">
        <v>44470</v>
      </c>
      <c r="C97" s="25">
        <f>_xlfn.FORECAST.ETS(A97,$B$2:$B$66,$A$2:$A$66,1,1)</f>
        <v>67.659874443890743</v>
      </c>
      <c r="D97" s="26">
        <f>C97-_xlfn.FORECAST.ETS.CONFINT(A97,$B$2:$B$66,$A$2:$A$66,0.95,1,1)</f>
        <v>63.756071259250952</v>
      </c>
      <c r="E97" s="26">
        <f>C97+_xlfn.FORECAST.ETS.CONFINT(A97,$B$2:$B$66,$A$2:$A$66,0.95,1,1)</f>
        <v>71.563677628530527</v>
      </c>
    </row>
    <row r="98" spans="1:5">
      <c r="A98" s="24">
        <v>44471</v>
      </c>
      <c r="C98" s="25">
        <f>_xlfn.FORECAST.ETS(A98,$B$2:$B$66,$A$2:$A$66,1,1)</f>
        <v>67.502894818326126</v>
      </c>
      <c r="D98" s="26">
        <f>C98-_xlfn.FORECAST.ETS.CONFINT(A98,$B$2:$B$66,$A$2:$A$66,0.95,1,1)</f>
        <v>63.535536930899916</v>
      </c>
      <c r="E98" s="26">
        <f>C98+_xlfn.FORECAST.ETS.CONFINT(A98,$B$2:$B$66,$A$2:$A$66,0.95,1,1)</f>
        <v>71.470252705752344</v>
      </c>
    </row>
    <row r="99" spans="1:5">
      <c r="A99" s="24">
        <v>44472</v>
      </c>
      <c r="C99" s="25">
        <f>_xlfn.FORECAST.ETS(A99,$B$2:$B$66,$A$2:$A$66,1,1)</f>
        <v>67.34591519276151</v>
      </c>
      <c r="D99" s="26">
        <f>C99-_xlfn.FORECAST.ETS.CONFINT(A99,$B$2:$B$66,$A$2:$A$66,0.95,1,1)</f>
        <v>63.315845742029261</v>
      </c>
      <c r="E99" s="26">
        <f>C99+_xlfn.FORECAST.ETS.CONFINT(A99,$B$2:$B$66,$A$2:$A$66,0.95,1,1)</f>
        <v>71.375984643493751</v>
      </c>
    </row>
    <row r="100" spans="1:5">
      <c r="A100" s="24">
        <v>44473</v>
      </c>
      <c r="C100" s="25">
        <f>_xlfn.FORECAST.ETS(A100,$B$2:$B$66,$A$2:$A$66,1,1)</f>
        <v>67.188935567196907</v>
      </c>
      <c r="D100" s="26">
        <f>C100-_xlfn.FORECAST.ETS.CONFINT(A100,$B$2:$B$66,$A$2:$A$66,0.95,1,1)</f>
        <v>63.096958727443621</v>
      </c>
      <c r="E100" s="26">
        <f>C100+_xlfn.FORECAST.ETS.CONFINT(A100,$B$2:$B$66,$A$2:$A$66,0.95,1,1)</f>
        <v>71.280912406950193</v>
      </c>
    </row>
    <row r="101" spans="1:5">
      <c r="A101" s="24">
        <v>44474</v>
      </c>
      <c r="C101" s="25">
        <f>_xlfn.FORECAST.ETS(A101,$B$2:$B$66,$A$2:$A$66,1,1)</f>
        <v>67.03195594163229</v>
      </c>
      <c r="D101" s="26">
        <f>C101-_xlfn.FORECAST.ETS.CONFINT(A101,$B$2:$B$66,$A$2:$A$66,0.95,1,1)</f>
        <v>62.878839727842291</v>
      </c>
      <c r="E101" s="26">
        <f>C101+_xlfn.FORECAST.ETS.CONFINT(A101,$B$2:$B$66,$A$2:$A$66,0.95,1,1)</f>
        <v>71.18507215542229</v>
      </c>
    </row>
    <row r="102" spans="1:5">
      <c r="A102" s="24">
        <v>44475</v>
      </c>
      <c r="C102" s="25">
        <f>_xlfn.FORECAST.ETS(A102,$B$2:$B$66,$A$2:$A$66,1,1)</f>
        <v>66.874976316067674</v>
      </c>
      <c r="D102" s="26">
        <f>C102-_xlfn.FORECAST.ETS.CONFINT(A102,$B$2:$B$66,$A$2:$A$66,0.95,1,1)</f>
        <v>62.661455116109593</v>
      </c>
      <c r="E102" s="26">
        <f>C102+_xlfn.FORECAST.ETS.CONFINT(A102,$B$2:$B$66,$A$2:$A$66,0.95,1,1)</f>
        <v>71.088497516025754</v>
      </c>
    </row>
    <row r="103" spans="1:5">
      <c r="A103" s="24">
        <v>44476</v>
      </c>
      <c r="C103" s="25">
        <f>_xlfn.FORECAST.ETS(A103,$B$2:$B$66,$A$2:$A$66,1,1)</f>
        <v>66.717996690503071</v>
      </c>
      <c r="D103" s="26">
        <f>C103-_xlfn.FORECAST.ETS.CONFINT(A103,$B$2:$B$66,$A$2:$A$66,0.95,1,1)</f>
        <v>62.444773556954331</v>
      </c>
      <c r="E103" s="26">
        <f>C103+_xlfn.FORECAST.ETS.CONFINT(A103,$B$2:$B$66,$A$2:$A$66,0.95,1,1)</f>
        <v>70.991219824051811</v>
      </c>
    </row>
    <row r="104" spans="1:5">
      <c r="A104" s="24">
        <v>44477</v>
      </c>
      <c r="C104" s="25">
        <f>_xlfn.FORECAST.ETS(A104,$B$2:$B$66,$A$2:$A$66,1,1)</f>
        <v>66.561017064938454</v>
      </c>
      <c r="D104" s="26">
        <f>C104-_xlfn.FORECAST.ETS.CONFINT(A104,$B$2:$B$66,$A$2:$A$66,0.95,1,1)</f>
        <v>62.228765795065968</v>
      </c>
      <c r="E104" s="26">
        <f>C104+_xlfn.FORECAST.ETS.CONFINT(A104,$B$2:$B$66,$A$2:$A$66,0.95,1,1)</f>
        <v>70.893268334810941</v>
      </c>
    </row>
    <row r="105" spans="1:5">
      <c r="A105" s="24">
        <v>44478</v>
      </c>
      <c r="C105" s="25">
        <f>_xlfn.FORECAST.ETS(A105,$B$2:$B$66,$A$2:$A$66,1,1)</f>
        <v>66.404037439373838</v>
      </c>
      <c r="D105" s="26">
        <f>C105-_xlfn.FORECAST.ETS.CONFINT(A105,$B$2:$B$66,$A$2:$A$66,0.95,1,1)</f>
        <v>62.013404467761468</v>
      </c>
      <c r="E105" s="26">
        <f>C105+_xlfn.FORECAST.ETS.CONFINT(A105,$B$2:$B$66,$A$2:$A$66,0.95,1,1)</f>
        <v>70.794670410986214</v>
      </c>
    </row>
    <row r="106" spans="1:5">
      <c r="A106" s="24">
        <v>44479</v>
      </c>
      <c r="C106" s="25">
        <f>_xlfn.FORECAST.ETS(A106,$B$2:$B$66,$A$2:$A$66,1,1)</f>
        <v>66.247057813809235</v>
      </c>
      <c r="D106" s="26">
        <f>C106-_xlfn.FORECAST.ETS.CONFINT(A106,$B$2:$B$66,$A$2:$A$66,0.95,1,1)</f>
        <v>61.798663938750927</v>
      </c>
      <c r="E106" s="26">
        <f>C106+_xlfn.FORECAST.ETS.CONFINT(A106,$B$2:$B$66,$A$2:$A$66,0.95,1,1)</f>
        <v>70.69545168886755</v>
      </c>
    </row>
    <row r="107" spans="1:5">
      <c r="A107" s="24">
        <v>44480</v>
      </c>
      <c r="C107" s="25">
        <f>_xlfn.FORECAST.ETS(A107,$B$2:$B$66,$A$2:$A$66,1,1)</f>
        <v>66.090078188244618</v>
      </c>
      <c r="D107" s="26">
        <f>C107-_xlfn.FORECAST.ETS.CONFINT(A107,$B$2:$B$66,$A$2:$A$66,0.95,1,1)</f>
        <v>61.584520150185604</v>
      </c>
      <c r="E107" s="26">
        <f>C107+_xlfn.FORECAST.ETS.CONFINT(A107,$B$2:$B$66,$A$2:$A$66,0.95,1,1)</f>
        <v>70.595636226303625</v>
      </c>
    </row>
    <row r="108" spans="1:5">
      <c r="A108" s="24">
        <v>44481</v>
      </c>
      <c r="C108" s="25">
        <f>_xlfn.FORECAST.ETS(A108,$B$2:$B$66,$A$2:$A$66,1,1)</f>
        <v>65.933098562680001</v>
      </c>
      <c r="D108" s="26">
        <f>C108-_xlfn.FORECAST.ETS.CONFINT(A108,$B$2:$B$66,$A$2:$A$66,0.95,1,1)</f>
        <v>61.37095049059139</v>
      </c>
      <c r="E108" s="26">
        <f>C108+_xlfn.FORECAST.ETS.CONFINT(A108,$B$2:$B$66,$A$2:$A$66,0.95,1,1)</f>
        <v>70.495246634768606</v>
      </c>
    </row>
    <row r="109" spans="1:5">
      <c r="A109" s="24">
        <v>44482</v>
      </c>
      <c r="C109" s="25">
        <f>_xlfn.FORECAST.ETS(A109,$B$2:$B$66,$A$2:$A$66,1,1)</f>
        <v>65.776118937115399</v>
      </c>
      <c r="D109" s="26">
        <f>C109-_xlfn.FORECAST.ETS.CONFINT(A109,$B$2:$B$66,$A$2:$A$66,0.95,1,1)</f>
        <v>61.157933676652831</v>
      </c>
      <c r="E109" s="26">
        <f>C109+_xlfn.FORECAST.ETS.CONFINT(A109,$B$2:$B$66,$A$2:$A$66,0.95,1,1)</f>
        <v>70.394304197577966</v>
      </c>
    </row>
    <row r="110" spans="1:5">
      <c r="A110" s="24">
        <v>44483</v>
      </c>
      <c r="C110" s="25">
        <f>_xlfn.FORECAST.ETS(A110,$B$2:$B$66,$A$2:$A$66,1,1)</f>
        <v>65.619139311550782</v>
      </c>
      <c r="D110" s="26">
        <f>C110-_xlfn.FORECAST.ETS.CONFINT(A110,$B$2:$B$66,$A$2:$A$66,0.95,1,1)</f>
        <v>60.945449647114295</v>
      </c>
      <c r="E110" s="26">
        <f>C110+_xlfn.FORECAST.ETS.CONFINT(A110,$B$2:$B$66,$A$2:$A$66,0.95,1,1)</f>
        <v>70.292828975987277</v>
      </c>
    </row>
    <row r="111" spans="1:5">
      <c r="A111" s="24">
        <v>44484</v>
      </c>
      <c r="C111" s="25">
        <f>_xlfn.FORECAST.ETS(A111,$B$2:$B$66,$A$2:$A$66,1,1)</f>
        <v>65.462159685986165</v>
      </c>
      <c r="D111" s="26">
        <f>C111-_xlfn.FORECAST.ETS.CONFINT(A111,$B$2:$B$66,$A$2:$A$66,0.95,1,1)</f>
        <v>60.733479467315362</v>
      </c>
      <c r="E111" s="26">
        <f>C111+_xlfn.FORECAST.ETS.CONFINT(A111,$B$2:$B$66,$A$2:$A$66,0.95,1,1)</f>
        <v>70.190839904656968</v>
      </c>
    </row>
    <row r="112" spans="1:5">
      <c r="A112" s="24">
        <v>44485</v>
      </c>
      <c r="C112" s="25">
        <f>_xlfn.FORECAST.ETS(A112,$B$2:$B$66,$A$2:$A$66,1,1)</f>
        <v>65.305180060421563</v>
      </c>
      <c r="D112" s="26">
        <f>C112-_xlfn.FORECAST.ETS.CONFINT(A112,$B$2:$B$66,$A$2:$A$66,0.95,1,1)</f>
        <v>60.522005243086909</v>
      </c>
      <c r="E112" s="26">
        <f>C112+_xlfn.FORECAST.ETS.CONFINT(A112,$B$2:$B$66,$A$2:$A$66,0.95,1,1)</f>
        <v>70.088354877756217</v>
      </c>
    </row>
    <row r="113" spans="1:5">
      <c r="A113" s="24">
        <v>44486</v>
      </c>
      <c r="C113" s="25">
        <f>_xlfn.FORECAST.ETS(A113,$B$2:$B$66,$A$2:$A$66,1,1)</f>
        <v>65.148200434856946</v>
      </c>
      <c r="D113" s="26">
        <f>C113-_xlfn.FORECAST.ETS.CONFINT(A113,$B$2:$B$66,$A$2:$A$66,0.95,1,1)</f>
        <v>60.311010042910951</v>
      </c>
      <c r="E113" s="26">
        <f>C113+_xlfn.FORECAST.ETS.CONFINT(A113,$B$2:$B$66,$A$2:$A$66,0.95,1,1)</f>
        <v>69.985390826802941</v>
      </c>
    </row>
    <row r="114" spans="1:5">
      <c r="A114" s="24">
        <v>44487</v>
      </c>
      <c r="C114" s="25">
        <f>_xlfn.FORECAST.ETS(A114,$B$2:$B$66,$A$2:$A$66,1,1)</f>
        <v>64.991220809292344</v>
      </c>
      <c r="D114" s="26">
        <f>C114-_xlfn.FORECAST.ETS.CONFINT(A114,$B$2:$B$66,$A$2:$A$66,0.95,1,1)</f>
        <v>60.100477827396261</v>
      </c>
      <c r="E114" s="26">
        <f>C114+_xlfn.FORECAST.ETS.CONFINT(A114,$B$2:$B$66,$A$2:$A$66,0.95,1,1)</f>
        <v>69.881963791188426</v>
      </c>
    </row>
    <row r="115" spans="1:5">
      <c r="A115" s="24">
        <v>44488</v>
      </c>
      <c r="C115" s="25">
        <f>_xlfn.FORECAST.ETS(A115,$B$2:$B$66,$A$2:$A$66,1,1)</f>
        <v>64.834241183727727</v>
      </c>
      <c r="D115" s="26">
        <f>C115-_xlfn.FORECAST.ETS.CONFINT(A115,$B$2:$B$66,$A$2:$A$66,0.95,1,1)</f>
        <v>59.890393385246846</v>
      </c>
      <c r="E115" s="26">
        <f>C115+_xlfn.FORECAST.ETS.CONFINT(A115,$B$2:$B$66,$A$2:$A$66,0.95,1,1)</f>
        <v>69.778088982208615</v>
      </c>
    </row>
    <row r="116" spans="1:5">
      <c r="A116" s="24">
        <v>44489</v>
      </c>
      <c r="C116" s="25">
        <f>_xlfn.FORECAST.ETS(A116,$B$2:$B$66,$A$2:$A$66,1,1)</f>
        <v>64.67726155816311</v>
      </c>
      <c r="D116" s="26">
        <f>C116-_xlfn.FORECAST.ETS.CONFINT(A116,$B$2:$B$66,$A$2:$A$66,0.95,1,1)</f>
        <v>59.68074227500842</v>
      </c>
      <c r="E116" s="26">
        <f>C116+_xlfn.FORECAST.ETS.CONFINT(A116,$B$2:$B$66,$A$2:$A$66,0.95,1,1)</f>
        <v>69.673780841317807</v>
      </c>
    </row>
    <row r="117" spans="1:5">
      <c r="A117" s="24">
        <v>44490</v>
      </c>
      <c r="C117" s="25">
        <f>_xlfn.FORECAST.ETS(A117,$B$2:$B$66,$A$2:$A$66,1,1)</f>
        <v>64.520281932598493</v>
      </c>
      <c r="D117" s="26">
        <f>C117-_xlfn.FORECAST.ETS.CONFINT(A117,$B$2:$B$66,$A$2:$A$66,0.95,1,1)</f>
        <v>59.471510771968461</v>
      </c>
      <c r="E117" s="26">
        <f>C117+_xlfn.FORECAST.ETS.CONFINT(A117,$B$2:$B$66,$A$2:$A$66,0.95,1,1)</f>
        <v>69.569053093228518</v>
      </c>
    </row>
    <row r="118" spans="1:5">
      <c r="A118" s="24">
        <v>44491</v>
      </c>
      <c r="C118" s="25">
        <f>_xlfn.FORECAST.ETS(A118,$B$2:$B$66,$A$2:$A$66,1,1)</f>
        <v>64.363302307033891</v>
      </c>
      <c r="D118" s="26">
        <f>C118-_xlfn.FORECAST.ETS.CONFINT(A118,$B$2:$B$66,$A$2:$A$66,0.95,1,1)</f>
        <v>59.262685819664028</v>
      </c>
      <c r="E118" s="26">
        <f>C118+_xlfn.FORECAST.ETS.CONFINT(A118,$B$2:$B$66,$A$2:$A$66,0.95,1,1)</f>
        <v>69.463918794403753</v>
      </c>
    </row>
    <row r="119" spans="1:5">
      <c r="A119" s="24">
        <v>44492</v>
      </c>
      <c r="C119" s="25">
        <f>_xlfn.FORECAST.ETS(A119,$B$2:$B$66,$A$2:$A$66,1,1)</f>
        <v>64.206322681469274</v>
      </c>
      <c r="D119" s="26">
        <f>C119-_xlfn.FORECAST.ETS.CONFINT(A119,$B$2:$B$66,$A$2:$A$66,0.95,1,1)</f>
        <v>59.054254985518206</v>
      </c>
      <c r="E119" s="26">
        <f>C119+_xlfn.FORECAST.ETS.CONFINT(A119,$B$2:$B$66,$A$2:$A$66,0.95,1,1)</f>
        <v>69.358390377420335</v>
      </c>
    </row>
    <row r="120" spans="1:5">
      <c r="A120" s="24">
        <v>44493</v>
      </c>
      <c r="C120" s="25">
        <f>_xlfn.FORECAST.ETS(A120,$B$2:$B$66,$A$2:$A$66,1,1)</f>
        <v>64.049343055904671</v>
      </c>
      <c r="D120" s="26">
        <f>C120-_xlfn.FORECAST.ETS.CONFINT(A120,$B$2:$B$66,$A$2:$A$66,0.95,1,1)</f>
        <v>58.846206420184274</v>
      </c>
      <c r="E120" s="26">
        <f>C120+_xlfn.FORECAST.ETS.CONFINT(A120,$B$2:$B$66,$A$2:$A$66,0.95,1,1)</f>
        <v>69.252479691625069</v>
      </c>
    </row>
    <row r="121" spans="1:5">
      <c r="A121" s="24">
        <v>44494</v>
      </c>
      <c r="C121" s="25">
        <f>_xlfn.FORECAST.ETS(A121,$B$2:$B$66,$A$2:$A$66,1,1)</f>
        <v>63.892363430340055</v>
      </c>
      <c r="D121" s="26">
        <f>C121-_xlfn.FORECAST.ETS.CONFINT(A121,$B$2:$B$66,$A$2:$A$66,0.95,1,1)</f>
        <v>58.638528820225702</v>
      </c>
      <c r="E121" s="26">
        <f>C121+_xlfn.FORECAST.ETS.CONFINT(A121,$B$2:$B$66,$A$2:$A$66,0.95,1,1)</f>
        <v>69.146198040454408</v>
      </c>
    </row>
    <row r="122" spans="1:5">
      <c r="A122" s="24">
        <v>44495</v>
      </c>
      <c r="C122" s="25">
        <f>_xlfn.FORECAST.ETS(A122,$B$2:$B$66,$A$2:$A$66,1,1)</f>
        <v>63.735383804775438</v>
      </c>
      <c r="D122" s="26">
        <f>C122-_xlfn.FORECAST.ETS.CONFINT(A122,$B$2:$B$66,$A$2:$A$66,0.95,1,1)</f>
        <v>58.431211393804226</v>
      </c>
      <c r="E122" s="26">
        <f>C122+_xlfn.FORECAST.ETS.CONFINT(A122,$B$2:$B$66,$A$2:$A$66,0.95,1,1)</f>
        <v>69.039556215746643</v>
      </c>
    </row>
    <row r="123" spans="1:5">
      <c r="A123" s="24">
        <v>44496</v>
      </c>
      <c r="C123" s="25">
        <f>_xlfn.FORECAST.ETS(A123,$B$2:$B$66,$A$2:$A$66,1,1)</f>
        <v>63.578404179210828</v>
      </c>
      <c r="D123" s="26">
        <f>C123-_xlfn.FORECAST.ETS.CONFINT(A123,$B$2:$B$66,$A$2:$A$66,0.95,1,1)</f>
        <v>58.224243829084919</v>
      </c>
      <c r="E123" s="26">
        <f>C123+_xlfn.FORECAST.ETS.CONFINT(A123,$B$2:$B$66,$A$2:$A$66,0.95,1,1)</f>
        <v>68.932564529336744</v>
      </c>
    </row>
    <row r="124" spans="1:5">
      <c r="A124" s="24">
        <v>44497</v>
      </c>
      <c r="C124" s="25">
        <f>_xlfn.FORECAST.ETS(A124,$B$2:$B$66,$A$2:$A$66,1,1)</f>
        <v>63.421424553646219</v>
      </c>
      <c r="D124" s="26">
        <f>C124-_xlfn.FORECAST.ETS.CONFINT(A124,$B$2:$B$66,$A$2:$A$66,0.95,1,1)</f>
        <v>58.017616265100195</v>
      </c>
      <c r="E124" s="26">
        <f>C124+_xlfn.FORECAST.ETS.CONFINT(A124,$B$2:$B$66,$A$2:$A$66,0.95,1,1)</f>
        <v>68.825232842192236</v>
      </c>
    </row>
    <row r="125" spans="1:5">
      <c r="A125" s="24">
        <v>44498</v>
      </c>
      <c r="C125" s="25">
        <f>_xlfn.FORECAST.ETS(A125,$B$2:$B$66,$A$2:$A$66,1,1)</f>
        <v>63.264444928081602</v>
      </c>
      <c r="D125" s="26">
        <f>C125-_xlfn.FORECAST.ETS.CONFINT(A125,$B$2:$B$66,$A$2:$A$66,0.95,1,1)</f>
        <v>57.811319264843178</v>
      </c>
      <c r="E125" s="26">
        <f>C125+_xlfn.FORECAST.ETS.CONFINT(A125,$B$2:$B$66,$A$2:$A$66,0.95,1,1)</f>
        <v>68.717570591320026</v>
      </c>
    </row>
    <row r="126" spans="1:5">
      <c r="A126" s="24">
        <v>44499</v>
      </c>
      <c r="C126" s="25">
        <f>_xlfn.FORECAST.ETS(A126,$B$2:$B$66,$A$2:$A$66,1,1)</f>
        <v>63.107465302516992</v>
      </c>
      <c r="D126" s="26">
        <f>C126-_xlfn.FORECAST.ETS.CONFINT(A126,$B$2:$B$66,$A$2:$A$66,0.95,1,1)</f>
        <v>57.605343790385561</v>
      </c>
      <c r="E126" s="26">
        <f>C126+_xlfn.FORECAST.ETS.CONFINT(A126,$B$2:$B$66,$A$2:$A$66,0.95,1,1)</f>
        <v>68.609586814648424</v>
      </c>
    </row>
    <row r="127" spans="1:5">
      <c r="A127" s="24">
        <v>44500</v>
      </c>
      <c r="C127" s="25">
        <f>_xlfn.FORECAST.ETS(A127,$B$2:$B$66,$A$2:$A$66,1,1)</f>
        <v>62.950485676952383</v>
      </c>
      <c r="D127" s="26">
        <f>C127-_xlfn.FORECAST.ETS.CONFINT(A127,$B$2:$B$66,$A$2:$A$66,0.95,1,1)</f>
        <v>57.399681179837124</v>
      </c>
      <c r="E127" s="26">
        <f>C127+_xlfn.FORECAST.ETS.CONFINT(A127,$B$2:$B$66,$A$2:$A$66,0.95,1,1)</f>
        <v>68.501290174067634</v>
      </c>
    </row>
    <row r="128" spans="1:5">
      <c r="A128" s="24">
        <v>44501</v>
      </c>
      <c r="C128" s="25">
        <f>_xlfn.FORECAST.ETS(A128,$B$2:$B$66,$A$2:$A$66,1,1)</f>
        <v>62.793506051387766</v>
      </c>
      <c r="D128" s="26">
        <f>C128-_xlfn.FORECAST.ETS.CONFINT(A128,$B$2:$B$66,$A$2:$A$66,0.95,1,1)</f>
        <v>57.194323125983153</v>
      </c>
      <c r="E128" s="26">
        <f>C128+_xlfn.FORECAST.ETS.CONFINT(A128,$B$2:$B$66,$A$2:$A$66,0.95,1,1)</f>
        <v>68.392688976792385</v>
      </c>
    </row>
    <row r="129" spans="1:5">
      <c r="A129" s="24">
        <v>44502</v>
      </c>
      <c r="C129" s="25">
        <f>_xlfn.FORECAST.ETS(A129,$B$2:$B$66,$A$2:$A$66,1,1)</f>
        <v>62.636526425823156</v>
      </c>
      <c r="D129" s="26">
        <f>C129-_xlfn.FORECAST.ETS.CONFINT(A129,$B$2:$B$66,$A$2:$A$66,0.95,1,1)</f>
        <v>56.989261656453046</v>
      </c>
      <c r="E129" s="26">
        <f>C129+_xlfn.FORECAST.ETS.CONFINT(A129,$B$2:$B$66,$A$2:$A$66,0.95,1,1)</f>
        <v>68.28379119519326</v>
      </c>
    </row>
    <row r="130" spans="1:5">
      <c r="A130" s="24">
        <v>44503</v>
      </c>
      <c r="C130" s="25">
        <f>_xlfn.FORECAST.ETS(A130,$B$2:$B$66,$A$2:$A$66,1,1)</f>
        <v>62.479546800258547</v>
      </c>
      <c r="D130" s="26">
        <f>C130-_xlfn.FORECAST.ETS.CONFINT(A130,$B$2:$B$66,$A$2:$A$66,0.95,1,1)</f>
        <v>56.78448911528816</v>
      </c>
      <c r="E130" s="26">
        <f>C130+_xlfn.FORECAST.ETS.CONFINT(A130,$B$2:$B$66,$A$2:$A$66,0.95,1,1)</f>
        <v>68.174604485228926</v>
      </c>
    </row>
    <row r="131" spans="1:5">
      <c r="A131" s="24">
        <v>44504</v>
      </c>
      <c r="C131" s="25">
        <f>_xlfn.FORECAST.ETS(A131,$B$2:$B$66,$A$2:$A$66,1,1)</f>
        <v>62.322567174693937</v>
      </c>
      <c r="D131" s="26">
        <f>C131-_xlfn.FORECAST.ETS.CONFINT(A131,$B$2:$B$66,$A$2:$A$66,0.95,1,1)</f>
        <v>56.579998145790299</v>
      </c>
      <c r="E131" s="26">
        <f>C131+_xlfn.FORECAST.ETS.CONFINT(A131,$B$2:$B$66,$A$2:$A$66,0.95,1,1)</f>
        <v>68.065136203597575</v>
      </c>
    </row>
  </sheetData>
  <phoneticPr fontId="1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00"/>
  <sheetViews>
    <sheetView workbookViewId="0">
      <pane ySplit="1" topLeftCell="A37" activePane="bottomLeft" state="frozen"/>
      <selection pane="bottomLeft" activeCell="C1" activeCellId="1" sqref="A1:A67 C1:C67"/>
    </sheetView>
  </sheetViews>
  <sheetFormatPr defaultColWidth="12.625" defaultRowHeight="15" customHeight="1"/>
  <cols>
    <col min="1" max="1" width="10.875" bestFit="1" customWidth="1"/>
    <col min="2" max="2" width="11.875" bestFit="1" customWidth="1"/>
    <col min="3" max="3" width="14.875" bestFit="1" customWidth="1"/>
    <col min="4" max="4" width="17.125" customWidth="1"/>
    <col min="5" max="5" width="19.25" customWidth="1"/>
    <col min="6" max="6" width="9.5" customWidth="1"/>
    <col min="7" max="7" width="13.875" customWidth="1"/>
    <col min="8" max="8" width="4.875" customWidth="1"/>
    <col min="9" max="9" width="0.5" customWidth="1"/>
    <col min="10" max="48" width="0.375" customWidth="1"/>
    <col min="49" max="49" width="0.5" customWidth="1"/>
    <col min="50" max="50" width="0.875" customWidth="1"/>
    <col min="51" max="51" width="1" customWidth="1"/>
    <col min="52" max="52" width="1.125" customWidth="1"/>
    <col min="53" max="53" width="1.25" customWidth="1"/>
    <col min="54" max="54" width="1.375" customWidth="1"/>
    <col min="55" max="58" width="3.25" customWidth="1"/>
    <col min="59" max="60" width="3.75" customWidth="1"/>
    <col min="61" max="61" width="4.875" customWidth="1"/>
    <col min="62" max="62" width="5.625" customWidth="1"/>
    <col min="63" max="63" width="6.5" customWidth="1"/>
    <col min="64" max="64" width="8.375" customWidth="1"/>
    <col min="65" max="65" width="9.625" customWidth="1"/>
    <col min="66" max="66" width="11" customWidth="1"/>
  </cols>
  <sheetData>
    <row r="1" spans="1:60" ht="16.5" customHeight="1">
      <c r="A1" s="1" t="s">
        <v>209</v>
      </c>
      <c r="B1" s="14" t="s">
        <v>210</v>
      </c>
      <c r="C1" s="14" t="s">
        <v>211</v>
      </c>
      <c r="D1" s="15" t="s">
        <v>212</v>
      </c>
      <c r="E1" s="14" t="s">
        <v>213</v>
      </c>
      <c r="F1" s="14" t="s">
        <v>214</v>
      </c>
      <c r="G1" s="14" t="s">
        <v>215</v>
      </c>
      <c r="H1" s="2"/>
      <c r="I1" s="3"/>
    </row>
    <row r="2" spans="1:60" ht="16.5" customHeight="1">
      <c r="A2" s="4">
        <v>44375</v>
      </c>
      <c r="B2" s="5">
        <v>91.45</v>
      </c>
      <c r="C2" s="5">
        <v>84.45</v>
      </c>
      <c r="D2" s="5" t="s">
        <v>0</v>
      </c>
      <c r="E2" s="6" t="s">
        <v>1</v>
      </c>
      <c r="F2" s="5" t="s">
        <v>2</v>
      </c>
      <c r="G2" s="6" t="s">
        <v>3</v>
      </c>
      <c r="H2" s="5"/>
      <c r="I2" s="3"/>
    </row>
    <row r="3" spans="1:60" ht="16.5" customHeight="1">
      <c r="A3" s="4">
        <v>44376</v>
      </c>
      <c r="B3" s="5">
        <v>90.15</v>
      </c>
      <c r="C3" s="5">
        <v>83.55</v>
      </c>
      <c r="D3" s="5" t="s">
        <v>5</v>
      </c>
      <c r="E3" s="5" t="s">
        <v>6</v>
      </c>
      <c r="F3" s="5" t="s">
        <v>7</v>
      </c>
      <c r="G3" s="5" t="s">
        <v>8</v>
      </c>
      <c r="H3" s="5"/>
      <c r="I3" s="3"/>
    </row>
    <row r="4" spans="1:60" ht="16.5" customHeight="1">
      <c r="A4" s="4">
        <v>44377</v>
      </c>
      <c r="B4" s="5">
        <v>89.05</v>
      </c>
      <c r="C4" s="5">
        <v>82.85</v>
      </c>
      <c r="D4" s="5" t="s">
        <v>9</v>
      </c>
      <c r="E4" s="5" t="s">
        <v>10</v>
      </c>
      <c r="F4" s="5" t="s">
        <v>7</v>
      </c>
      <c r="G4" s="5" t="s">
        <v>11</v>
      </c>
      <c r="H4" s="5"/>
      <c r="I4" s="3"/>
    </row>
    <row r="5" spans="1:60" ht="16.5" customHeight="1">
      <c r="A5" s="4">
        <v>44378</v>
      </c>
      <c r="B5" s="5">
        <v>87.8</v>
      </c>
      <c r="C5" s="5">
        <v>81.8</v>
      </c>
      <c r="D5" s="5" t="s">
        <v>12</v>
      </c>
      <c r="E5" s="5" t="s">
        <v>13</v>
      </c>
      <c r="F5" s="5" t="s">
        <v>14</v>
      </c>
      <c r="G5" s="5" t="s">
        <v>15</v>
      </c>
      <c r="H5" s="5"/>
      <c r="I5" s="3"/>
    </row>
    <row r="6" spans="1:60" ht="16.5" customHeight="1">
      <c r="A6" s="4">
        <v>44379</v>
      </c>
      <c r="B6" s="5">
        <v>87.85</v>
      </c>
      <c r="C6" s="5">
        <v>81.400000000000006</v>
      </c>
      <c r="D6" s="5" t="s">
        <v>16</v>
      </c>
      <c r="E6" s="5" t="s">
        <v>17</v>
      </c>
      <c r="F6" s="5" t="s">
        <v>18</v>
      </c>
      <c r="G6" s="5" t="s">
        <v>19</v>
      </c>
      <c r="H6" s="5"/>
      <c r="I6" s="3"/>
    </row>
    <row r="7" spans="1:60" ht="16.5" customHeight="1">
      <c r="A7" s="4">
        <v>44380</v>
      </c>
      <c r="B7" s="5">
        <v>87.85</v>
      </c>
      <c r="C7" s="5">
        <v>81.8</v>
      </c>
      <c r="D7" s="5" t="s">
        <v>20</v>
      </c>
      <c r="E7" s="5" t="s">
        <v>21</v>
      </c>
      <c r="F7" s="5" t="s">
        <v>7</v>
      </c>
      <c r="G7" s="5" t="s">
        <v>22</v>
      </c>
      <c r="H7" s="7"/>
      <c r="I7" s="3"/>
    </row>
    <row r="8" spans="1:60" ht="16.5" customHeight="1">
      <c r="A8" s="4">
        <v>44381</v>
      </c>
      <c r="B8" s="5">
        <v>89.85</v>
      </c>
      <c r="C8" s="5">
        <v>80.7</v>
      </c>
      <c r="D8" s="5" t="s">
        <v>23</v>
      </c>
      <c r="E8" s="5" t="s">
        <v>24</v>
      </c>
      <c r="F8" s="5" t="s">
        <v>7</v>
      </c>
      <c r="G8" s="5" t="s">
        <v>25</v>
      </c>
      <c r="H8" s="7"/>
      <c r="I8" s="8" t="s">
        <v>4</v>
      </c>
    </row>
    <row r="9" spans="1:60" ht="16.5" customHeight="1">
      <c r="A9" s="4">
        <v>44382</v>
      </c>
      <c r="B9" s="5">
        <v>89.1</v>
      </c>
      <c r="C9" s="5">
        <v>80.349999999999994</v>
      </c>
      <c r="D9" s="5" t="s">
        <v>26</v>
      </c>
      <c r="E9" s="5" t="s">
        <v>27</v>
      </c>
      <c r="F9" s="5" t="s">
        <v>18</v>
      </c>
      <c r="G9" s="5" t="s">
        <v>7</v>
      </c>
      <c r="H9" s="7"/>
      <c r="I9" s="3"/>
    </row>
    <row r="10" spans="1:60" ht="16.5" customHeight="1">
      <c r="A10" s="4">
        <v>44383</v>
      </c>
      <c r="B10" s="5">
        <v>88.75</v>
      </c>
      <c r="C10" s="5">
        <v>81.599999999999994</v>
      </c>
      <c r="D10" s="5" t="s">
        <v>28</v>
      </c>
      <c r="E10" s="5" t="s">
        <v>29</v>
      </c>
      <c r="F10" s="5" t="s">
        <v>30</v>
      </c>
      <c r="G10" s="5" t="s">
        <v>25</v>
      </c>
      <c r="H10" s="6"/>
      <c r="I10" s="3"/>
    </row>
    <row r="11" spans="1:60" ht="16.5" customHeight="1">
      <c r="A11" s="4">
        <v>44384</v>
      </c>
      <c r="B11" s="5">
        <v>88.45</v>
      </c>
      <c r="C11" s="5">
        <v>81.099999999999994</v>
      </c>
      <c r="D11" s="5" t="s">
        <v>31</v>
      </c>
      <c r="E11" s="5" t="s">
        <v>32</v>
      </c>
      <c r="F11" s="5" t="s">
        <v>7</v>
      </c>
      <c r="G11" s="5" t="s">
        <v>7</v>
      </c>
      <c r="H11" s="6"/>
      <c r="I11" s="3"/>
    </row>
    <row r="12" spans="1:60" ht="16.5" customHeight="1">
      <c r="A12" s="4">
        <v>44385</v>
      </c>
      <c r="B12" s="5">
        <v>88.2</v>
      </c>
      <c r="C12" s="5">
        <v>80.400000000000006</v>
      </c>
      <c r="D12" s="5" t="s">
        <v>33</v>
      </c>
      <c r="E12" s="5" t="s">
        <v>34</v>
      </c>
      <c r="F12" s="5" t="s">
        <v>7</v>
      </c>
      <c r="G12" s="5" t="s">
        <v>35</v>
      </c>
      <c r="H12" s="6"/>
      <c r="I12" s="3"/>
    </row>
    <row r="13" spans="1:60" ht="16.5" customHeight="1">
      <c r="A13" s="4">
        <v>44386</v>
      </c>
      <c r="B13" s="5">
        <v>89.9</v>
      </c>
      <c r="C13" s="5">
        <v>79.55</v>
      </c>
      <c r="D13" s="6" t="s">
        <v>36</v>
      </c>
      <c r="E13" s="6" t="s">
        <v>37</v>
      </c>
      <c r="F13" s="5" t="s">
        <v>7</v>
      </c>
      <c r="G13" s="5" t="s">
        <v>7</v>
      </c>
      <c r="H13" s="6"/>
      <c r="I13" s="3"/>
    </row>
    <row r="14" spans="1:60" ht="16.5" customHeight="1">
      <c r="A14" s="4">
        <v>44387</v>
      </c>
      <c r="B14" s="5">
        <v>88.6</v>
      </c>
      <c r="C14" s="5">
        <v>80.05</v>
      </c>
      <c r="D14" s="6" t="s">
        <v>7</v>
      </c>
      <c r="E14" s="6" t="s">
        <v>38</v>
      </c>
      <c r="F14" s="5" t="s">
        <v>7</v>
      </c>
      <c r="G14" s="6" t="s">
        <v>7</v>
      </c>
      <c r="H14" s="6"/>
      <c r="I14" s="3"/>
    </row>
    <row r="15" spans="1:60" ht="16.5" customHeight="1">
      <c r="A15" s="4">
        <v>44388</v>
      </c>
      <c r="B15" s="5">
        <v>89.2</v>
      </c>
      <c r="C15" s="5">
        <v>80.05</v>
      </c>
      <c r="D15" s="6" t="s">
        <v>39</v>
      </c>
      <c r="E15" s="6" t="s">
        <v>40</v>
      </c>
      <c r="F15" s="5" t="s">
        <v>7</v>
      </c>
      <c r="G15" s="6" t="s">
        <v>41</v>
      </c>
      <c r="H15" s="6"/>
      <c r="I15" s="3"/>
      <c r="BH15" s="9" t="s">
        <v>4</v>
      </c>
    </row>
    <row r="16" spans="1:60" ht="16.5" customHeight="1">
      <c r="A16" s="4">
        <v>44389</v>
      </c>
      <c r="B16" s="5">
        <v>89.85</v>
      </c>
      <c r="C16" s="5">
        <v>79.7</v>
      </c>
      <c r="D16" s="6" t="s">
        <v>42</v>
      </c>
      <c r="E16" s="6" t="s">
        <v>43</v>
      </c>
      <c r="F16" s="5" t="s">
        <v>7</v>
      </c>
      <c r="G16" s="6" t="s">
        <v>44</v>
      </c>
      <c r="H16" s="6"/>
      <c r="I16" s="3"/>
    </row>
    <row r="17" spans="1:9" ht="16.5" customHeight="1">
      <c r="A17" s="4">
        <v>44390</v>
      </c>
      <c r="B17" s="5">
        <v>88.4</v>
      </c>
      <c r="C17" s="5">
        <v>79.7</v>
      </c>
      <c r="D17" s="6" t="s">
        <v>45</v>
      </c>
      <c r="E17" s="6" t="s">
        <v>46</v>
      </c>
      <c r="F17" s="10" t="s">
        <v>47</v>
      </c>
      <c r="G17" s="6" t="s">
        <v>7</v>
      </c>
      <c r="H17" s="6"/>
      <c r="I17" s="3"/>
    </row>
    <row r="18" spans="1:9" ht="16.5" customHeight="1">
      <c r="A18" s="4">
        <v>44391</v>
      </c>
      <c r="B18" s="5">
        <v>88</v>
      </c>
      <c r="C18" s="5">
        <v>79.400000000000006</v>
      </c>
      <c r="D18" s="6" t="s">
        <v>48</v>
      </c>
      <c r="E18" s="6" t="s">
        <v>49</v>
      </c>
      <c r="F18" s="6" t="s">
        <v>50</v>
      </c>
      <c r="G18" s="6" t="s">
        <v>51</v>
      </c>
      <c r="H18" s="6"/>
      <c r="I18" s="3"/>
    </row>
    <row r="19" spans="1:9" ht="16.5" customHeight="1">
      <c r="A19" s="4">
        <v>44392</v>
      </c>
      <c r="B19" s="5">
        <v>88.2</v>
      </c>
      <c r="C19" s="5">
        <v>78.5</v>
      </c>
      <c r="D19" s="6" t="s">
        <v>52</v>
      </c>
      <c r="E19" s="6" t="s">
        <v>53</v>
      </c>
      <c r="F19" s="5" t="s">
        <v>7</v>
      </c>
      <c r="G19" s="6" t="s">
        <v>54</v>
      </c>
      <c r="H19" s="6"/>
      <c r="I19" s="3"/>
    </row>
    <row r="20" spans="1:9" ht="16.5" customHeight="1">
      <c r="A20" s="4">
        <v>44393</v>
      </c>
      <c r="B20" s="5">
        <v>87.35</v>
      </c>
      <c r="C20" s="5">
        <v>78.05</v>
      </c>
      <c r="D20" s="6" t="s">
        <v>55</v>
      </c>
      <c r="E20" s="6" t="s">
        <v>56</v>
      </c>
      <c r="F20" s="10" t="s">
        <v>57</v>
      </c>
      <c r="G20" s="6" t="s">
        <v>58</v>
      </c>
      <c r="H20" s="6"/>
      <c r="I20" s="3"/>
    </row>
    <row r="21" spans="1:9" ht="16.5" customHeight="1">
      <c r="A21" s="4">
        <v>44394</v>
      </c>
      <c r="B21" s="5">
        <v>87.4</v>
      </c>
      <c r="C21" s="5">
        <v>79</v>
      </c>
      <c r="D21" s="6" t="s">
        <v>59</v>
      </c>
      <c r="E21" s="6" t="s">
        <v>60</v>
      </c>
      <c r="F21" s="6" t="s">
        <v>61</v>
      </c>
      <c r="G21" s="6" t="s">
        <v>7</v>
      </c>
      <c r="H21" s="6"/>
      <c r="I21" s="3"/>
    </row>
    <row r="22" spans="1:9" ht="16.5" customHeight="1">
      <c r="A22" s="4">
        <v>44395</v>
      </c>
      <c r="B22" s="5">
        <v>89.05</v>
      </c>
      <c r="C22" s="5">
        <v>78.05</v>
      </c>
      <c r="D22" s="6" t="s">
        <v>62</v>
      </c>
      <c r="E22" s="6" t="s">
        <v>63</v>
      </c>
      <c r="F22" s="6" t="s">
        <v>7</v>
      </c>
      <c r="G22" s="6" t="s">
        <v>64</v>
      </c>
      <c r="H22" s="6"/>
      <c r="I22" s="3"/>
    </row>
    <row r="23" spans="1:9" ht="16.5" customHeight="1">
      <c r="A23" s="4">
        <v>44396</v>
      </c>
      <c r="B23" s="5">
        <v>88.5</v>
      </c>
      <c r="C23" s="5">
        <v>78.05</v>
      </c>
      <c r="D23" s="6" t="s">
        <v>65</v>
      </c>
      <c r="E23" s="6" t="s">
        <v>66</v>
      </c>
      <c r="F23" s="6" t="s">
        <v>67</v>
      </c>
      <c r="G23" s="6" t="s">
        <v>68</v>
      </c>
      <c r="H23" s="6"/>
      <c r="I23" s="3"/>
    </row>
    <row r="24" spans="1:9" ht="16.5" customHeight="1">
      <c r="A24" s="4">
        <v>44397</v>
      </c>
      <c r="B24" s="5">
        <v>87.6</v>
      </c>
      <c r="C24" s="6">
        <v>77.7</v>
      </c>
      <c r="D24" s="6" t="s">
        <v>69</v>
      </c>
      <c r="E24" s="6" t="s">
        <v>70</v>
      </c>
      <c r="F24" s="6" t="s">
        <v>71</v>
      </c>
      <c r="G24" s="6" t="s">
        <v>72</v>
      </c>
      <c r="H24" s="6"/>
      <c r="I24" s="3"/>
    </row>
    <row r="25" spans="1:9" ht="16.5" customHeight="1">
      <c r="A25" s="4">
        <v>44398</v>
      </c>
      <c r="B25" s="5">
        <v>86.8</v>
      </c>
      <c r="C25" s="6">
        <v>77.5</v>
      </c>
      <c r="D25" s="6" t="s">
        <v>73</v>
      </c>
      <c r="E25" s="6" t="s">
        <v>74</v>
      </c>
      <c r="F25" s="6" t="s">
        <v>75</v>
      </c>
      <c r="G25" s="6" t="s">
        <v>76</v>
      </c>
      <c r="H25" s="6"/>
      <c r="I25" s="3"/>
    </row>
    <row r="26" spans="1:9" ht="16.5" customHeight="1">
      <c r="A26" s="4">
        <v>44399</v>
      </c>
      <c r="B26" s="5">
        <v>87.2</v>
      </c>
      <c r="C26" s="6">
        <v>77.45</v>
      </c>
      <c r="D26" s="6" t="s">
        <v>77</v>
      </c>
      <c r="E26" s="6" t="s">
        <v>78</v>
      </c>
      <c r="F26" s="6" t="s">
        <v>79</v>
      </c>
      <c r="G26" s="6" t="s">
        <v>80</v>
      </c>
      <c r="H26" s="6"/>
      <c r="I26" s="3"/>
    </row>
    <row r="27" spans="1:9" ht="16.5" customHeight="1">
      <c r="A27" s="4">
        <v>44400</v>
      </c>
      <c r="B27" s="5">
        <v>86.8</v>
      </c>
      <c r="C27" s="5">
        <v>77.2</v>
      </c>
      <c r="D27" s="6" t="s">
        <v>81</v>
      </c>
      <c r="E27" s="6" t="s">
        <v>82</v>
      </c>
      <c r="F27" s="6" t="s">
        <v>83</v>
      </c>
      <c r="G27" s="6" t="s">
        <v>84</v>
      </c>
      <c r="H27" s="6"/>
      <c r="I27" s="3"/>
    </row>
    <row r="28" spans="1:9" ht="16.5" customHeight="1">
      <c r="A28" s="4">
        <v>44401</v>
      </c>
      <c r="B28" s="5">
        <v>88</v>
      </c>
      <c r="C28" s="6">
        <v>77.849999999999994</v>
      </c>
      <c r="D28" s="6" t="s">
        <v>85</v>
      </c>
      <c r="E28" s="6" t="s">
        <v>86</v>
      </c>
      <c r="F28" s="6" t="s">
        <v>7</v>
      </c>
      <c r="G28" s="6" t="s">
        <v>87</v>
      </c>
      <c r="H28" s="7"/>
      <c r="I28" s="3"/>
    </row>
    <row r="29" spans="1:9" ht="16.5" customHeight="1">
      <c r="A29" s="4">
        <v>44402</v>
      </c>
      <c r="B29" s="5">
        <v>88</v>
      </c>
      <c r="C29" s="6">
        <v>77.900000000000006</v>
      </c>
      <c r="D29" s="6" t="s">
        <v>88</v>
      </c>
      <c r="E29" s="6" t="s">
        <v>89</v>
      </c>
      <c r="F29" s="6" t="s">
        <v>7</v>
      </c>
      <c r="G29" s="6" t="s">
        <v>7</v>
      </c>
      <c r="H29" s="7"/>
      <c r="I29" s="3"/>
    </row>
    <row r="30" spans="1:9" ht="16.5" customHeight="1">
      <c r="A30" s="4">
        <v>44403</v>
      </c>
      <c r="B30" s="6">
        <v>88</v>
      </c>
      <c r="C30" s="6">
        <v>78.400000000000006</v>
      </c>
      <c r="D30" s="6" t="s">
        <v>90</v>
      </c>
      <c r="E30" s="6" t="s">
        <v>91</v>
      </c>
      <c r="F30" s="6" t="s">
        <v>7</v>
      </c>
      <c r="G30" s="6" t="s">
        <v>7</v>
      </c>
      <c r="H30" s="7"/>
      <c r="I30" s="3"/>
    </row>
    <row r="31" spans="1:9" ht="16.5" customHeight="1">
      <c r="A31" s="4">
        <v>44404</v>
      </c>
      <c r="B31" s="6">
        <v>88</v>
      </c>
      <c r="C31" s="6">
        <v>77.900000000000006</v>
      </c>
      <c r="D31" s="6" t="s">
        <v>92</v>
      </c>
      <c r="E31" s="6" t="s">
        <v>93</v>
      </c>
      <c r="F31" s="6" t="s">
        <v>7</v>
      </c>
      <c r="G31" s="6" t="s">
        <v>94</v>
      </c>
      <c r="H31" s="6"/>
      <c r="I31" s="3"/>
    </row>
    <row r="32" spans="1:9" ht="16.5" customHeight="1">
      <c r="A32" s="4">
        <v>44405</v>
      </c>
      <c r="B32" s="6">
        <v>86.9</v>
      </c>
      <c r="C32" s="6">
        <v>77.400000000000006</v>
      </c>
      <c r="D32" s="6" t="s">
        <v>95</v>
      </c>
      <c r="E32" s="6" t="s">
        <v>96</v>
      </c>
      <c r="F32" s="6" t="s">
        <v>97</v>
      </c>
      <c r="G32" s="6" t="s">
        <v>98</v>
      </c>
      <c r="H32" s="6"/>
      <c r="I32" s="3"/>
    </row>
    <row r="33" spans="1:9" ht="16.5" customHeight="1">
      <c r="A33" s="4">
        <v>44406</v>
      </c>
      <c r="B33" s="6">
        <v>86</v>
      </c>
      <c r="C33" s="6">
        <v>77.5</v>
      </c>
      <c r="D33" s="6" t="s">
        <v>99</v>
      </c>
      <c r="E33" s="6" t="s">
        <v>100</v>
      </c>
      <c r="F33" s="10" t="s">
        <v>101</v>
      </c>
      <c r="G33" s="6" t="s">
        <v>102</v>
      </c>
      <c r="H33" s="6"/>
      <c r="I33" s="3"/>
    </row>
    <row r="34" spans="1:9" ht="16.5" customHeight="1">
      <c r="A34" s="4">
        <v>44407</v>
      </c>
      <c r="B34" s="6">
        <v>85.2</v>
      </c>
      <c r="C34" s="6">
        <v>77.8</v>
      </c>
      <c r="D34" s="6" t="s">
        <v>103</v>
      </c>
      <c r="E34" s="6" t="s">
        <v>104</v>
      </c>
      <c r="F34" s="6" t="s">
        <v>105</v>
      </c>
      <c r="G34" s="6" t="s">
        <v>7</v>
      </c>
      <c r="H34" s="6"/>
      <c r="I34" s="3"/>
    </row>
    <row r="35" spans="1:9" ht="16.5" customHeight="1">
      <c r="A35" s="4">
        <v>44408</v>
      </c>
      <c r="B35" s="6">
        <v>85.2</v>
      </c>
      <c r="C35" s="6">
        <v>77.5</v>
      </c>
      <c r="D35" s="6" t="s">
        <v>106</v>
      </c>
      <c r="E35" s="6" t="s">
        <v>106</v>
      </c>
      <c r="F35" s="6" t="s">
        <v>107</v>
      </c>
      <c r="G35" s="6" t="s">
        <v>108</v>
      </c>
      <c r="H35" s="6"/>
      <c r="I35" s="3"/>
    </row>
    <row r="36" spans="1:9" ht="16.5" customHeight="1">
      <c r="A36" s="4">
        <v>44409</v>
      </c>
      <c r="B36" s="6">
        <v>85.75</v>
      </c>
      <c r="C36" s="6">
        <v>77.3</v>
      </c>
      <c r="D36" s="6" t="s">
        <v>109</v>
      </c>
      <c r="E36" s="6" t="s">
        <v>110</v>
      </c>
      <c r="F36" s="10" t="s">
        <v>111</v>
      </c>
      <c r="G36" s="10" t="s">
        <v>111</v>
      </c>
      <c r="H36" s="6"/>
      <c r="I36" s="3"/>
    </row>
    <row r="37" spans="1:9" ht="16.5" customHeight="1">
      <c r="A37" s="4">
        <v>44410</v>
      </c>
      <c r="B37" s="6">
        <v>86.25</v>
      </c>
      <c r="C37" s="6">
        <v>76.650000000000006</v>
      </c>
      <c r="D37" s="6" t="s">
        <v>112</v>
      </c>
      <c r="E37" s="6" t="s">
        <v>113</v>
      </c>
      <c r="F37" s="6" t="s">
        <v>7</v>
      </c>
      <c r="G37" s="6" t="s">
        <v>114</v>
      </c>
      <c r="H37" s="6"/>
      <c r="I37" s="3"/>
    </row>
    <row r="38" spans="1:9" ht="16.5" customHeight="1">
      <c r="A38" s="4">
        <v>44411</v>
      </c>
      <c r="B38" s="6">
        <v>87.2</v>
      </c>
      <c r="C38" s="6">
        <v>76.25</v>
      </c>
      <c r="D38" s="6" t="s">
        <v>115</v>
      </c>
      <c r="E38" s="6" t="s">
        <v>116</v>
      </c>
      <c r="F38" s="6" t="s">
        <v>7</v>
      </c>
      <c r="G38" s="6" t="s">
        <v>117</v>
      </c>
      <c r="H38" s="6"/>
      <c r="I38" s="3"/>
    </row>
    <row r="39" spans="1:9" ht="16.5" customHeight="1">
      <c r="A39" s="4">
        <v>44412</v>
      </c>
      <c r="B39" s="6">
        <v>87.2</v>
      </c>
      <c r="C39" s="6">
        <v>76.25</v>
      </c>
      <c r="D39" s="6" t="s">
        <v>118</v>
      </c>
      <c r="E39" s="6" t="s">
        <v>119</v>
      </c>
      <c r="F39" s="6" t="s">
        <v>7</v>
      </c>
      <c r="G39" s="6" t="s">
        <v>7</v>
      </c>
      <c r="H39" s="6"/>
      <c r="I39" s="3"/>
    </row>
    <row r="40" spans="1:9" ht="16.5" customHeight="1">
      <c r="A40" s="4">
        <v>44413</v>
      </c>
      <c r="B40" s="6">
        <v>87.2</v>
      </c>
      <c r="C40" s="6">
        <v>75.95</v>
      </c>
      <c r="D40" s="6" t="s">
        <v>120</v>
      </c>
      <c r="E40" s="6" t="s">
        <v>121</v>
      </c>
      <c r="F40" s="6" t="s">
        <v>7</v>
      </c>
      <c r="G40" s="6" t="s">
        <v>122</v>
      </c>
      <c r="H40" s="6"/>
      <c r="I40" s="3"/>
    </row>
    <row r="41" spans="1:9" ht="16.5" customHeight="1">
      <c r="A41" s="4">
        <v>44414</v>
      </c>
      <c r="B41" s="6">
        <v>87.2</v>
      </c>
      <c r="C41" s="6">
        <v>75.95</v>
      </c>
      <c r="D41" s="6" t="s">
        <v>123</v>
      </c>
      <c r="E41" s="6" t="s">
        <v>124</v>
      </c>
      <c r="F41" s="6" t="s">
        <v>7</v>
      </c>
      <c r="G41" s="6" t="s">
        <v>7</v>
      </c>
      <c r="H41" s="6"/>
      <c r="I41" s="3"/>
    </row>
    <row r="42" spans="1:9" ht="16.5" customHeight="1">
      <c r="A42" s="4">
        <v>44415</v>
      </c>
      <c r="B42" s="6">
        <v>87.2</v>
      </c>
      <c r="C42" s="6">
        <v>76.2</v>
      </c>
      <c r="D42" s="6" t="s">
        <v>125</v>
      </c>
      <c r="E42" s="6" t="s">
        <v>126</v>
      </c>
      <c r="F42" s="6" t="s">
        <v>7</v>
      </c>
      <c r="G42" s="6" t="s">
        <v>127</v>
      </c>
      <c r="H42" s="6"/>
      <c r="I42" s="3"/>
    </row>
    <row r="43" spans="1:9" ht="16.5" customHeight="1">
      <c r="A43" s="4">
        <v>44416</v>
      </c>
      <c r="B43" s="6">
        <v>86.25</v>
      </c>
      <c r="C43" s="6">
        <v>75.5</v>
      </c>
      <c r="D43" s="6" t="s">
        <v>128</v>
      </c>
      <c r="E43" s="6" t="s">
        <v>129</v>
      </c>
      <c r="F43" s="6" t="s">
        <v>130</v>
      </c>
      <c r="G43" s="6" t="s">
        <v>131</v>
      </c>
      <c r="H43" s="6"/>
      <c r="I43" s="3"/>
    </row>
    <row r="44" spans="1:9" ht="16.5" customHeight="1">
      <c r="A44" s="4">
        <v>44417</v>
      </c>
      <c r="B44" s="6">
        <v>85.85</v>
      </c>
      <c r="C44" s="6">
        <v>75.2</v>
      </c>
      <c r="D44" s="6" t="s">
        <v>132</v>
      </c>
      <c r="E44" s="6" t="s">
        <v>133</v>
      </c>
      <c r="F44" s="6" t="s">
        <v>134</v>
      </c>
      <c r="G44" s="6" t="s">
        <v>135</v>
      </c>
      <c r="H44" s="6"/>
      <c r="I44" s="3"/>
    </row>
    <row r="45" spans="1:9" ht="16.5" customHeight="1">
      <c r="A45" s="4">
        <v>44418</v>
      </c>
      <c r="B45" s="6">
        <v>85.65</v>
      </c>
      <c r="C45" s="6">
        <v>75.05</v>
      </c>
      <c r="D45" s="6" t="s">
        <v>136</v>
      </c>
      <c r="E45" s="6" t="s">
        <v>137</v>
      </c>
      <c r="F45" s="6" t="s">
        <v>138</v>
      </c>
      <c r="G45" s="11" t="s">
        <v>139</v>
      </c>
      <c r="H45" s="6"/>
      <c r="I45" s="3"/>
    </row>
    <row r="46" spans="1:9" ht="16.5" customHeight="1">
      <c r="A46" s="4">
        <v>44419</v>
      </c>
      <c r="B46" s="6">
        <v>85.6</v>
      </c>
      <c r="C46" s="6">
        <v>75.8</v>
      </c>
      <c r="D46" s="6" t="s">
        <v>140</v>
      </c>
      <c r="E46" s="6" t="s">
        <v>141</v>
      </c>
      <c r="F46" s="6" t="s">
        <v>142</v>
      </c>
      <c r="G46" s="6" t="s">
        <v>7</v>
      </c>
      <c r="H46" s="6"/>
      <c r="I46" s="3"/>
    </row>
    <row r="47" spans="1:9" ht="16.5" customHeight="1">
      <c r="A47" s="4">
        <v>44420</v>
      </c>
      <c r="B47" s="6">
        <v>85.15</v>
      </c>
      <c r="C47" s="6">
        <v>75.45</v>
      </c>
      <c r="D47" s="6" t="s">
        <v>143</v>
      </c>
      <c r="E47" s="6" t="s">
        <v>144</v>
      </c>
      <c r="F47" s="6" t="s">
        <v>145</v>
      </c>
      <c r="G47" s="6" t="s">
        <v>68</v>
      </c>
      <c r="H47" s="6"/>
      <c r="I47" s="3"/>
    </row>
    <row r="48" spans="1:9" ht="16.5" customHeight="1">
      <c r="A48" s="4">
        <v>44421</v>
      </c>
      <c r="B48" s="6">
        <v>84.8</v>
      </c>
      <c r="C48" s="6">
        <v>75.05</v>
      </c>
      <c r="D48" s="6" t="s">
        <v>146</v>
      </c>
      <c r="E48" s="6" t="s">
        <v>147</v>
      </c>
      <c r="F48" s="6" t="s">
        <v>148</v>
      </c>
      <c r="G48" s="6" t="s">
        <v>149</v>
      </c>
      <c r="H48" s="6"/>
      <c r="I48" s="3"/>
    </row>
    <row r="49" spans="1:9" ht="16.5" customHeight="1">
      <c r="A49" s="4">
        <v>44422</v>
      </c>
      <c r="B49" s="6">
        <v>85.2</v>
      </c>
      <c r="C49" s="6">
        <v>75.5</v>
      </c>
      <c r="D49" s="6" t="s">
        <v>150</v>
      </c>
      <c r="E49" s="6" t="s">
        <v>151</v>
      </c>
      <c r="F49" s="6" t="s">
        <v>7</v>
      </c>
      <c r="G49" s="6" t="s">
        <v>152</v>
      </c>
      <c r="H49" s="6"/>
      <c r="I49" s="3"/>
    </row>
    <row r="50" spans="1:9" ht="16.5" customHeight="1">
      <c r="A50" s="4">
        <v>44423</v>
      </c>
      <c r="B50" s="6">
        <v>85.55</v>
      </c>
      <c r="C50" s="6">
        <v>74.400000000000006</v>
      </c>
      <c r="D50" s="6" t="s">
        <v>153</v>
      </c>
      <c r="E50" s="6" t="s">
        <v>106</v>
      </c>
      <c r="F50" s="6" t="s">
        <v>154</v>
      </c>
      <c r="G50" s="6" t="s">
        <v>7</v>
      </c>
      <c r="H50" s="6"/>
      <c r="I50" s="3"/>
    </row>
    <row r="51" spans="1:9" ht="16.5" customHeight="1">
      <c r="A51" s="4">
        <v>44424</v>
      </c>
      <c r="B51" s="6">
        <v>85.6</v>
      </c>
      <c r="C51" s="6">
        <v>74.650000000000006</v>
      </c>
      <c r="D51" s="6" t="s">
        <v>155</v>
      </c>
      <c r="E51" s="6" t="s">
        <v>156</v>
      </c>
      <c r="F51" s="6" t="s">
        <v>7</v>
      </c>
      <c r="G51" s="28" t="s">
        <v>241</v>
      </c>
      <c r="H51" s="6"/>
      <c r="I51" s="3"/>
    </row>
    <row r="52" spans="1:9" ht="16.5" customHeight="1">
      <c r="A52" s="4">
        <v>44425</v>
      </c>
      <c r="B52" s="6">
        <v>84.8</v>
      </c>
      <c r="C52" s="6">
        <v>74.349999999999994</v>
      </c>
      <c r="D52" s="6" t="s">
        <v>157</v>
      </c>
      <c r="E52" s="6" t="s">
        <v>158</v>
      </c>
      <c r="F52" s="12" t="s">
        <v>7</v>
      </c>
      <c r="G52" s="6" t="s">
        <v>159</v>
      </c>
      <c r="H52" s="6"/>
      <c r="I52" s="3"/>
    </row>
    <row r="53" spans="1:9" ht="16.5" customHeight="1">
      <c r="A53" s="4">
        <v>44426</v>
      </c>
      <c r="B53" s="6">
        <v>84.8</v>
      </c>
      <c r="C53" s="6">
        <v>73.95</v>
      </c>
      <c r="D53" s="12" t="s">
        <v>160</v>
      </c>
      <c r="E53" s="6" t="s">
        <v>161</v>
      </c>
      <c r="F53" s="6" t="s">
        <v>162</v>
      </c>
      <c r="G53" s="6" t="s">
        <v>163</v>
      </c>
      <c r="H53" s="6"/>
      <c r="I53" s="3"/>
    </row>
    <row r="54" spans="1:9" ht="16.5" customHeight="1">
      <c r="A54" s="4">
        <v>44427</v>
      </c>
      <c r="B54" s="6">
        <v>84.6</v>
      </c>
      <c r="C54" s="6">
        <v>73.849999999999994</v>
      </c>
      <c r="D54" s="6" t="s">
        <v>164</v>
      </c>
      <c r="E54" s="6" t="s">
        <v>165</v>
      </c>
      <c r="F54" s="6" t="s">
        <v>166</v>
      </c>
      <c r="G54" s="6" t="s">
        <v>167</v>
      </c>
      <c r="H54" s="6"/>
      <c r="I54" s="3"/>
    </row>
    <row r="55" spans="1:9" ht="16.5" customHeight="1">
      <c r="A55" s="4">
        <v>44428</v>
      </c>
      <c r="B55" s="6">
        <v>83.9</v>
      </c>
      <c r="C55" s="6">
        <v>73.8</v>
      </c>
      <c r="D55" s="6" t="s">
        <v>168</v>
      </c>
      <c r="E55" s="6" t="s">
        <v>169</v>
      </c>
      <c r="F55" s="6" t="s">
        <v>170</v>
      </c>
      <c r="G55" s="6" t="s">
        <v>171</v>
      </c>
      <c r="H55" s="6"/>
      <c r="I55" s="3"/>
    </row>
    <row r="56" spans="1:9" ht="16.5" customHeight="1">
      <c r="A56" s="4">
        <v>44429</v>
      </c>
      <c r="B56" s="6">
        <v>85.1</v>
      </c>
      <c r="C56" s="6">
        <v>73.5</v>
      </c>
      <c r="D56" s="6" t="s">
        <v>172</v>
      </c>
      <c r="E56" s="6" t="s">
        <v>173</v>
      </c>
      <c r="F56" s="6" t="s">
        <v>7</v>
      </c>
      <c r="G56" s="6" t="s">
        <v>174</v>
      </c>
      <c r="H56" s="6"/>
      <c r="I56" s="3"/>
    </row>
    <row r="57" spans="1:9" ht="16.5" customHeight="1">
      <c r="A57" s="4">
        <v>44430</v>
      </c>
      <c r="B57" s="6">
        <v>84.55</v>
      </c>
      <c r="C57" s="6">
        <v>73.3</v>
      </c>
      <c r="D57" s="6" t="s">
        <v>175</v>
      </c>
      <c r="E57" s="6" t="s">
        <v>129</v>
      </c>
      <c r="F57" s="6" t="s">
        <v>176</v>
      </c>
      <c r="G57" s="6" t="s">
        <v>177</v>
      </c>
      <c r="H57" s="6"/>
      <c r="I57" s="3"/>
    </row>
    <row r="58" spans="1:9" ht="16.5" customHeight="1">
      <c r="A58" s="4">
        <v>44431</v>
      </c>
      <c r="B58" s="6">
        <v>84.8</v>
      </c>
      <c r="C58" s="6">
        <v>73.349999999999994</v>
      </c>
      <c r="D58" s="6" t="s">
        <v>178</v>
      </c>
      <c r="E58" s="6" t="s">
        <v>179</v>
      </c>
      <c r="F58" s="6" t="s">
        <v>180</v>
      </c>
      <c r="G58" s="6" t="s">
        <v>181</v>
      </c>
      <c r="H58" s="6"/>
      <c r="I58" s="3"/>
    </row>
    <row r="59" spans="1:9" ht="16.5" customHeight="1">
      <c r="A59" s="4">
        <v>44432</v>
      </c>
      <c r="B59" s="6">
        <v>84.6</v>
      </c>
      <c r="C59" s="6">
        <v>73.3</v>
      </c>
      <c r="D59" s="6" t="s">
        <v>182</v>
      </c>
      <c r="E59" s="6" t="s">
        <v>183</v>
      </c>
      <c r="F59" s="6" t="s">
        <v>7</v>
      </c>
      <c r="G59" s="6" t="s">
        <v>184</v>
      </c>
      <c r="H59" s="6"/>
      <c r="I59" s="3"/>
    </row>
    <row r="60" spans="1:9" ht="16.5" customHeight="1">
      <c r="A60" s="4">
        <v>44433</v>
      </c>
      <c r="B60" s="6">
        <v>84.45</v>
      </c>
      <c r="C60" s="6">
        <v>73.099999999999994</v>
      </c>
      <c r="D60" s="6" t="s">
        <v>185</v>
      </c>
      <c r="E60" s="6" t="s">
        <v>186</v>
      </c>
      <c r="F60" s="6" t="s">
        <v>187</v>
      </c>
      <c r="G60" s="6" t="s">
        <v>188</v>
      </c>
      <c r="H60" s="6"/>
      <c r="I60" s="3"/>
    </row>
    <row r="61" spans="1:9" ht="16.5" customHeight="1">
      <c r="A61" s="4">
        <v>44434</v>
      </c>
      <c r="B61" s="6">
        <v>84.6</v>
      </c>
      <c r="C61" s="6">
        <v>73.3</v>
      </c>
      <c r="D61" s="6" t="s">
        <v>189</v>
      </c>
      <c r="E61" s="6" t="s">
        <v>190</v>
      </c>
      <c r="F61" s="6" t="s">
        <v>191</v>
      </c>
      <c r="G61" s="6" t="s">
        <v>192</v>
      </c>
      <c r="I61" s="3"/>
    </row>
    <row r="62" spans="1:9" ht="16.5" customHeight="1">
      <c r="A62" s="4">
        <v>44435</v>
      </c>
      <c r="B62" s="6">
        <v>83.4</v>
      </c>
      <c r="C62" s="6">
        <v>73.05</v>
      </c>
      <c r="D62" s="6" t="s">
        <v>193</v>
      </c>
      <c r="E62" s="6" t="s">
        <v>194</v>
      </c>
      <c r="F62" s="6" t="s">
        <v>195</v>
      </c>
      <c r="G62" s="6" t="s">
        <v>196</v>
      </c>
      <c r="H62" s="6"/>
      <c r="I62" s="3"/>
    </row>
    <row r="63" spans="1:9" ht="16.5" customHeight="1">
      <c r="A63" s="4">
        <v>44436</v>
      </c>
      <c r="B63" s="6">
        <v>83.9</v>
      </c>
      <c r="C63" s="6">
        <v>73.400000000000006</v>
      </c>
      <c r="D63" s="6" t="s">
        <v>197</v>
      </c>
      <c r="E63" s="6" t="s">
        <v>198</v>
      </c>
      <c r="F63" s="6" t="s">
        <v>7</v>
      </c>
      <c r="G63" s="6" t="s">
        <v>7</v>
      </c>
      <c r="I63" s="3"/>
    </row>
    <row r="64" spans="1:9" ht="16.5" customHeight="1">
      <c r="A64" s="4">
        <v>44437</v>
      </c>
      <c r="B64" s="6">
        <v>84.2</v>
      </c>
      <c r="C64" s="6">
        <v>72.900000000000006</v>
      </c>
      <c r="D64" s="6" t="s">
        <v>199</v>
      </c>
      <c r="E64" s="6" t="s">
        <v>200</v>
      </c>
      <c r="F64" s="7" t="s">
        <v>68</v>
      </c>
      <c r="G64" s="6" t="s">
        <v>68</v>
      </c>
      <c r="H64" s="6"/>
      <c r="I64" s="3"/>
    </row>
    <row r="65" spans="1:9" ht="16.5" customHeight="1">
      <c r="A65" s="4">
        <v>44438</v>
      </c>
      <c r="B65" s="6">
        <v>83.4</v>
      </c>
      <c r="C65" s="6">
        <v>72.75</v>
      </c>
      <c r="D65" s="6" t="s">
        <v>201</v>
      </c>
      <c r="E65" s="6" t="s">
        <v>202</v>
      </c>
      <c r="F65" s="6" t="s">
        <v>203</v>
      </c>
      <c r="G65" s="6" t="s">
        <v>204</v>
      </c>
      <c r="H65" s="6"/>
      <c r="I65" s="3"/>
    </row>
    <row r="66" spans="1:9" ht="16.5" customHeight="1">
      <c r="A66" s="4">
        <v>44439</v>
      </c>
      <c r="B66" s="6">
        <v>82.9</v>
      </c>
      <c r="C66" s="13">
        <v>72.5</v>
      </c>
      <c r="D66" s="6" t="s">
        <v>205</v>
      </c>
      <c r="E66" s="13" t="s">
        <v>206</v>
      </c>
      <c r="F66" s="6" t="s">
        <v>207</v>
      </c>
      <c r="G66" s="13" t="s">
        <v>208</v>
      </c>
      <c r="H66" s="6"/>
      <c r="I66" s="3"/>
    </row>
    <row r="67" spans="1:9" ht="16.5" customHeight="1">
      <c r="A67" s="27">
        <v>44522</v>
      </c>
      <c r="B67" s="16" t="s">
        <v>241</v>
      </c>
      <c r="C67" s="16" t="s">
        <v>241</v>
      </c>
    </row>
    <row r="68" spans="1:9" ht="16.5" customHeight="1"/>
    <row r="69" spans="1:9" ht="16.5" customHeight="1"/>
    <row r="70" spans="1:9" ht="16.5" customHeight="1"/>
    <row r="71" spans="1:9" ht="16.5" customHeight="1"/>
    <row r="72" spans="1:9" ht="16.5" customHeight="1"/>
    <row r="73" spans="1:9" ht="16.5" customHeight="1"/>
    <row r="74" spans="1:9" ht="16.5" customHeight="1"/>
    <row r="75" spans="1:9" ht="16.5" customHeight="1"/>
    <row r="76" spans="1:9" ht="16.5" customHeight="1"/>
    <row r="77" spans="1:9" ht="16.5" customHeight="1"/>
    <row r="78" spans="1:9" ht="16.5" customHeight="1"/>
    <row r="79" spans="1:9" ht="16.5" customHeight="1"/>
    <row r="80" spans="1:9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1" type="noConversion"/>
  <pageMargins left="0.7" right="0.7" top="0.75" bottom="0.75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25" defaultRowHeight="15" customHeight="1"/>
  <cols>
    <col min="1" max="26" width="0.37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1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625" defaultRowHeight="15" customHeight="1"/>
  <cols>
    <col min="1" max="26" width="0.375" customWidth="1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Sheet4</vt:lpstr>
      <vt:lpstr>Sheet6</vt:lpstr>
      <vt:lpstr>Sheet7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Minseok Seo</dc:creator>
  <cp:lastModifiedBy>문정우</cp:lastModifiedBy>
  <dcterms:created xsi:type="dcterms:W3CDTF">2021-01-05T14:59:04Z</dcterms:created>
  <dcterms:modified xsi:type="dcterms:W3CDTF">2021-11-30T12:39:25Z</dcterms:modified>
</cp:coreProperties>
</file>