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05" windowHeight="12165"/>
  </bookViews>
  <sheets>
    <sheet name="八音盒奖励配置" sheetId="2" r:id="rId1"/>
    <sheet name="珍宝八音盒奖励配置" sheetId="3" r:id="rId2"/>
    <sheet name="珍宝八音盒保底宝箱配置" sheetId="4" r:id="rId3"/>
    <sheet name="刮刮乐奖励配置" sheetId="5" r:id="rId4"/>
    <sheet name="刮刮乐保底宝箱配置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13" authorId="0">
      <text>
        <r>
          <rPr>
            <sz val="9"/>
            <rFont val="宋体"/>
            <charset val="134"/>
          </rPr>
          <t>1.生效时间和奖池一致
2.可配置，也可不配置
3.概率总和需要为100%</t>
        </r>
      </text>
    </comment>
  </commentList>
</comments>
</file>

<file path=xl/sharedStrings.xml><?xml version="1.0" encoding="utf-8"?>
<sst xmlns="http://schemas.openxmlformats.org/spreadsheetml/2006/main" count="444" uniqueCount="163">
  <si>
    <t>幸运值活动</t>
  </si>
  <si>
    <t>幸运值活动开启时间：</t>
  </si>
  <si>
    <t>2017.8.12  18:00:00 - 2020.12.31  17:59:59</t>
  </si>
  <si>
    <t>幸运值上限为 700</t>
  </si>
  <si>
    <t>单次抽取可获得幸运值  1  点</t>
  </si>
  <si>
    <t>是否开启保底只中背包内没有道具（0不开启，1开启）</t>
  </si>
  <si>
    <t>反馈修改内容请产品大大更换底板颜色并标红加粗字体，感谢</t>
  </si>
  <si>
    <t>八音盒奖励配置</t>
  </si>
  <si>
    <t>开始时间</t>
  </si>
  <si>
    <t>结束时间</t>
  </si>
  <si>
    <t>男名称</t>
  </si>
  <si>
    <t>男ID</t>
  </si>
  <si>
    <t>女名称</t>
  </si>
  <si>
    <t>女ID</t>
  </si>
  <si>
    <t>数量单位</t>
  </si>
  <si>
    <t>出现概率</t>
  </si>
  <si>
    <t>奖励期望
（每天限量）</t>
  </si>
  <si>
    <t>是否计入公告</t>
  </si>
  <si>
    <t>是否广播</t>
  </si>
  <si>
    <t>标识</t>
  </si>
  <si>
    <t>备注</t>
  </si>
  <si>
    <t>奖励图标</t>
  </si>
  <si>
    <t>飘雪圣诞双飞翼</t>
  </si>
  <si>
    <t>永久</t>
  </si>
  <si>
    <t>珍品</t>
  </si>
  <si>
    <t>双飞</t>
  </si>
  <si>
    <t>糯米布丁</t>
  </si>
  <si>
    <t>坐骑</t>
  </si>
  <si>
    <t>星辰幻翼</t>
  </si>
  <si>
    <t>霹雳浮云</t>
  </si>
  <si>
    <t>浮云</t>
  </si>
  <si>
    <t>樱恋心舞</t>
  </si>
  <si>
    <t>非卖服装</t>
  </si>
  <si>
    <t>海军怅惘</t>
  </si>
  <si>
    <t>城苏迪雨</t>
  </si>
  <si>
    <t>夕语兔兔</t>
  </si>
  <si>
    <t>飞行印章</t>
  </si>
  <si>
    <t>1个</t>
  </si>
  <si>
    <t>高需道具</t>
  </si>
  <si>
    <t>点券</t>
  </si>
  <si>
    <t>高需道具/非卖服装</t>
  </si>
  <si>
    <t>vip金卡</t>
  </si>
  <si>
    <t>1天</t>
  </si>
  <si>
    <t>精品</t>
  </si>
  <si>
    <t>vip银卡</t>
  </si>
  <si>
    <t>炫彩宝石5级</t>
  </si>
  <si>
    <t>五级宝石交替</t>
  </si>
  <si>
    <t>冰洁银翼</t>
  </si>
  <si>
    <t>Q版非卖服饰或翅膀</t>
  </si>
  <si>
    <t>宠物进化药剂</t>
  </si>
  <si>
    <t>森之流光/言叶之舞</t>
  </si>
  <si>
    <t>典藏素材/组合光效</t>
  </si>
  <si>
    <t>轻灵浅溪</t>
  </si>
  <si>
    <t>成长印章</t>
  </si>
  <si>
    <t>大福神</t>
  </si>
  <si>
    <t>小人国通行证</t>
  </si>
  <si>
    <t>魔法棒</t>
  </si>
  <si>
    <t>100个</t>
  </si>
  <si>
    <t>给力币</t>
  </si>
  <si>
    <t>2333个</t>
  </si>
  <si>
    <t>体质诱变剂</t>
  </si>
  <si>
    <t>500个</t>
  </si>
  <si>
    <t>动力药丸</t>
  </si>
  <si>
    <t>白银叶</t>
  </si>
  <si>
    <t>玩具小卡车</t>
  </si>
  <si>
    <t>多宠竞技券</t>
  </si>
  <si>
    <t>唯我之尊/暖意佳人</t>
  </si>
  <si>
    <t>点券套装，幸运打造里面</t>
  </si>
  <si>
    <t>朱石耀眸/夕阳迷紫</t>
  </si>
  <si>
    <t>收券套装，幸运打造里面</t>
  </si>
  <si>
    <t>合计</t>
  </si>
  <si>
    <t>珍宝八音盒奖励配置</t>
  </si>
  <si>
    <t>18点更新</t>
  </si>
  <si>
    <t>翅膀</t>
  </si>
  <si>
    <t>使用道具：珍宝八音糖</t>
  </si>
  <si>
    <t>衣服</t>
  </si>
  <si>
    <t>每10个钻石可购买一个珍宝八音糖</t>
  </si>
  <si>
    <t>头鞋</t>
  </si>
  <si>
    <t>10钻石=1元</t>
  </si>
  <si>
    <t>免费抽奖时间：86400秒（24H）/次</t>
  </si>
  <si>
    <t>珍品总概率</t>
  </si>
  <si>
    <t>精品总概率</t>
  </si>
  <si>
    <t>奖品价值</t>
  </si>
  <si>
    <t>魔藤·紫月</t>
  </si>
  <si>
    <t>1月新坐骑</t>
  </si>
  <si>
    <r>
      <rPr>
        <sz val="10"/>
        <rFont val="微软雅黑"/>
        <charset val="134"/>
      </rPr>
      <t>魔藤</t>
    </r>
    <r>
      <rPr>
        <sz val="11"/>
        <color theme="1"/>
        <rFont val="微软雅黑"/>
        <charset val="134"/>
      </rPr>
      <t>·</t>
    </r>
    <r>
      <rPr>
        <sz val="10"/>
        <rFont val="微软雅黑"/>
        <charset val="134"/>
      </rPr>
      <t>蓝凌</t>
    </r>
  </si>
  <si>
    <t>精灵之翼</t>
  </si>
  <si>
    <t>1月新翅膀</t>
  </si>
  <si>
    <t>精灵粉翼</t>
  </si>
  <si>
    <t>酸奶软糖</t>
  </si>
  <si>
    <t>1月组合光效上身</t>
  </si>
  <si>
    <t>晴岚滤镜</t>
  </si>
  <si>
    <t>1月组合光效下衣</t>
  </si>
  <si>
    <t>白沫思雪</t>
  </si>
  <si>
    <t>光效套</t>
  </si>
  <si>
    <t>90000个</t>
  </si>
  <si>
    <t>魔幻森林·名片夹</t>
  </si>
  <si>
    <t>动态名片夹</t>
  </si>
  <si>
    <t>肃然之脸</t>
  </si>
  <si>
    <t>1月新脸</t>
  </si>
  <si>
    <t>碎晶空幻</t>
  </si>
  <si>
    <t>低端show</t>
  </si>
  <si>
    <t>花舞惊鸿</t>
  </si>
  <si>
    <t>1月名片夹</t>
  </si>
  <si>
    <t>霄瀚之剑/霄瀚之扇</t>
  </si>
  <si>
    <t>可变形态饰品</t>
  </si>
  <si>
    <t>冰洁玲珑</t>
  </si>
  <si>
    <t>1月组合光效头</t>
  </si>
  <si>
    <t>蓝煦精鞋</t>
  </si>
  <si>
    <t>1月组合光效鞋</t>
  </si>
  <si>
    <t>幸运碎片</t>
  </si>
  <si>
    <t>炫彩宝石3级</t>
  </si>
  <si>
    <t>宝石</t>
  </si>
  <si>
    <t>月牙棒棒糖</t>
  </si>
  <si>
    <t>300个</t>
  </si>
  <si>
    <t>珍宝八音盒保底宝箱配置</t>
  </si>
  <si>
    <t>宝箱ID</t>
  </si>
  <si>
    <t>开启所需幻音值</t>
  </si>
  <si>
    <t>珍宝八音月均各R付费（测试无视）</t>
  </si>
  <si>
    <t>tips文字说明</t>
  </si>
  <si>
    <t>1、每兑换1次可增加1点音梦值</t>
  </si>
  <si>
    <t>18年</t>
  </si>
  <si>
    <t>小R</t>
  </si>
  <si>
    <t>中R</t>
  </si>
  <si>
    <t>大R</t>
  </si>
  <si>
    <t>超R</t>
  </si>
  <si>
    <t>2、音梦值达到指定值即可开启音梦宝箱哦~</t>
  </si>
  <si>
    <t>6月</t>
  </si>
  <si>
    <t>3、每个箱子在活动期间只能开启一次，并从中任意选择一个奖励</t>
  </si>
  <si>
    <t>5月</t>
  </si>
  <si>
    <t>4、当期活动结束后，音梦值将重置</t>
  </si>
  <si>
    <t>4月</t>
  </si>
  <si>
    <t>3月</t>
  </si>
  <si>
    <t>2月</t>
  </si>
  <si>
    <t>珍宝八音盒保底宝箱固定4个，宝箱内奖励个数不限制，麻烦产品大大补全奖励</t>
  </si>
  <si>
    <t>反馈修改内容麻烦产品大大更换底板颜色并标红加粗字体，感谢</t>
  </si>
  <si>
    <t>宝箱名称</t>
  </si>
  <si>
    <t>数量/时效</t>
  </si>
  <si>
    <t>一级音梦宝箱</t>
  </si>
  <si>
    <t>黛紫玲珑</t>
  </si>
  <si>
    <t>粉羞谜鞋</t>
  </si>
  <si>
    <t>二级音梦宝箱</t>
  </si>
  <si>
    <t>菱卡星散</t>
  </si>
  <si>
    <t>魂渡彼岸</t>
  </si>
  <si>
    <t>三级音梦宝箱</t>
  </si>
  <si>
    <t>休闲果味</t>
  </si>
  <si>
    <t>四级音梦宝箱</t>
  </si>
  <si>
    <t>精灵紫翼</t>
  </si>
  <si>
    <t>霜泽之剑</t>
  </si>
  <si>
    <t>霜泽之扇</t>
  </si>
  <si>
    <t>刮刮乐奖励配置</t>
  </si>
  <si>
    <t>免费奖池概率</t>
  </si>
  <si>
    <t>魔藤·蓝凌</t>
  </si>
  <si>
    <t>刮刮乐保底宝箱配置</t>
  </si>
  <si>
    <t>活动规则文字说明</t>
  </si>
  <si>
    <t>1、每兑换1次可增加1点幻音值（免费兑换不增加幻音值哦~）</t>
  </si>
  <si>
    <t>2、幻音值达到指定值即可开启幻音宝箱哦~</t>
  </si>
  <si>
    <t>4、当期活动结束后，幻音值将重置</t>
  </si>
  <si>
    <t>刮刮乐保底宝箱固定4个，宝箱内奖励个数不限制</t>
  </si>
  <si>
    <t>一级幻音</t>
  </si>
  <si>
    <t>二级幻音</t>
  </si>
  <si>
    <t>三级幻音</t>
  </si>
  <si>
    <t>四级幻音</t>
  </si>
</sst>
</file>

<file path=xl/styles.xml><?xml version="1.0" encoding="utf-8"?>
<styleSheet xmlns="http://schemas.openxmlformats.org/spreadsheetml/2006/main">
  <numFmts count="8">
    <numFmt numFmtId="176" formatCode="0.0000%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h:mm:ss;@"/>
    <numFmt numFmtId="178" formatCode="0_ "/>
    <numFmt numFmtId="179" formatCode="0.000%"/>
  </numFmts>
  <fonts count="4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11"/>
      <name val="微软雅黑"/>
      <charset val="134"/>
    </font>
    <font>
      <b/>
      <sz val="16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2"/>
      <color rgb="FFFF0000"/>
      <name val="微软雅黑"/>
      <charset val="134"/>
    </font>
    <font>
      <b/>
      <sz val="11"/>
      <color theme="0"/>
      <name val="微软雅黑"/>
      <charset val="134"/>
    </font>
    <font>
      <b/>
      <sz val="11"/>
      <name val="微软雅黑"/>
      <charset val="134"/>
    </font>
    <font>
      <b/>
      <sz val="11"/>
      <color theme="5" tint="-0.249977111117893"/>
      <name val="微软雅黑"/>
      <charset val="134"/>
    </font>
    <font>
      <sz val="11"/>
      <color rgb="FF000000"/>
      <name val="微软雅黑"/>
      <charset val="134"/>
    </font>
    <font>
      <sz val="11"/>
      <color theme="5" tint="-0.249977111117893"/>
      <name val="微软雅黑"/>
      <charset val="134"/>
    </font>
    <font>
      <b/>
      <sz val="11"/>
      <color rgb="FFFF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1"/>
      <color theme="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-0.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DADBDA"/>
      </top>
      <bottom style="thin">
        <color rgb="FF000000"/>
      </bottom>
      <diagonal/>
    </border>
    <border>
      <left style="thin">
        <color rgb="FFDADBDA"/>
      </left>
      <right style="thin">
        <color rgb="FF000000"/>
      </right>
      <top style="thin">
        <color rgb="FFDADBD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22" borderId="18" applyNumberFormat="0" applyAlignment="0" applyProtection="0">
      <alignment vertical="center"/>
    </xf>
    <xf numFmtId="0" fontId="32" fillId="22" borderId="14" applyNumberFormat="0" applyAlignment="0" applyProtection="0">
      <alignment vertical="center"/>
    </xf>
    <xf numFmtId="0" fontId="33" fillId="25" borderId="19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19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4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2" borderId="1" xfId="45" applyNumberFormat="1" applyFont="1" applyFill="1" applyBorder="1" applyAlignment="1">
      <alignment horizontal="center" vertical="center"/>
    </xf>
    <xf numFmtId="0" fontId="2" fillId="2" borderId="0" xfId="45" applyNumberFormat="1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2" borderId="0" xfId="45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 wrapText="1"/>
    </xf>
    <xf numFmtId="0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0" fontId="8" fillId="6" borderId="9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0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2" fillId="2" borderId="2" xfId="45" applyNumberFormat="1" applyFont="1" applyFill="1" applyBorder="1" applyAlignment="1">
      <alignment horizontal="center" vertical="center"/>
    </xf>
    <xf numFmtId="0" fontId="4" fillId="2" borderId="2" xfId="45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0" fontId="8" fillId="6" borderId="7" xfId="0" applyNumberFormat="1" applyFont="1" applyFill="1" applyBorder="1" applyAlignment="1">
      <alignment horizontal="center" vertical="center" wrapText="1"/>
    </xf>
    <xf numFmtId="10" fontId="8" fillId="5" borderId="2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79" fontId="1" fillId="4" borderId="11" xfId="0" applyNumberFormat="1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4" borderId="10" xfId="0" applyNumberFormat="1" applyFont="1" applyFill="1" applyBorder="1" applyAlignment="1">
      <alignment horizontal="center" vertical="center" wrapText="1"/>
    </xf>
    <xf numFmtId="178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 wrapText="1"/>
    </xf>
    <xf numFmtId="0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79" fontId="8" fillId="5" borderId="2" xfId="0" applyNumberFormat="1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179" fontId="14" fillId="4" borderId="11" xfId="0" applyNumberFormat="1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179" fontId="15" fillId="4" borderId="11" xfId="0" applyNumberFormat="1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0" xfId="0" applyNumberFormat="1" applyFont="1" applyFill="1" applyBorder="1" applyAlignment="1">
      <alignment horizontal="center" vertical="center" wrapText="1"/>
    </xf>
    <xf numFmtId="0" fontId="15" fillId="4" borderId="11" xfId="0" applyNumberFormat="1" applyFont="1" applyFill="1" applyBorder="1" applyAlignment="1">
      <alignment horizontal="center" vertical="center" wrapText="1"/>
    </xf>
    <xf numFmtId="176" fontId="15" fillId="4" borderId="11" xfId="0" applyNumberFormat="1" applyFont="1" applyFill="1" applyBorder="1" applyAlignment="1">
      <alignment horizontal="center" vertical="center" wrapText="1"/>
    </xf>
    <xf numFmtId="179" fontId="16" fillId="5" borderId="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79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179" fontId="3" fillId="0" borderId="9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2" xfId="42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7" fillId="5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Normal 3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533400</xdr:colOff>
      <xdr:row>13</xdr:row>
      <xdr:rowOff>118745</xdr:rowOff>
    </xdr:from>
    <xdr:to>
      <xdr:col>15</xdr:col>
      <xdr:colOff>12065</xdr:colOff>
      <xdr:row>18</xdr:row>
      <xdr:rowOff>103505</xdr:rowOff>
    </xdr:to>
    <xdr:pic>
      <xdr:nvPicPr>
        <xdr:cNvPr id="2" name="图片 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30025" y="3325495"/>
          <a:ext cx="850265" cy="1032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76200</xdr:colOff>
      <xdr:row>13</xdr:row>
      <xdr:rowOff>87630</xdr:rowOff>
    </xdr:from>
    <xdr:to>
      <xdr:col>12</xdr:col>
      <xdr:colOff>271145</xdr:colOff>
      <xdr:row>18</xdr:row>
      <xdr:rowOff>109855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01225" y="3294380"/>
          <a:ext cx="880745" cy="1069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304800</xdr:colOff>
      <xdr:row>13</xdr:row>
      <xdr:rowOff>93980</xdr:rowOff>
    </xdr:from>
    <xdr:to>
      <xdr:col>13</xdr:col>
      <xdr:colOff>507365</xdr:colOff>
      <xdr:row>18</xdr:row>
      <xdr:rowOff>93980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715625" y="3300730"/>
          <a:ext cx="88836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66675</xdr:colOff>
      <xdr:row>13</xdr:row>
      <xdr:rowOff>98425</xdr:rowOff>
    </xdr:from>
    <xdr:to>
      <xdr:col>16</xdr:col>
      <xdr:colOff>283845</xdr:colOff>
      <xdr:row>18</xdr:row>
      <xdr:rowOff>113030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534900" y="3305175"/>
          <a:ext cx="902970" cy="1062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85725</xdr:colOff>
      <xdr:row>18</xdr:row>
      <xdr:rowOff>197485</xdr:rowOff>
    </xdr:from>
    <xdr:to>
      <xdr:col>21</xdr:col>
      <xdr:colOff>551815</xdr:colOff>
      <xdr:row>24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297150" y="4451985"/>
          <a:ext cx="1837690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257175</xdr:colOff>
      <xdr:row>18</xdr:row>
      <xdr:rowOff>186055</xdr:rowOff>
    </xdr:from>
    <xdr:to>
      <xdr:col>19</xdr:col>
      <xdr:colOff>59690</xdr:colOff>
      <xdr:row>23</xdr:row>
      <xdr:rowOff>208915</xdr:rowOff>
    </xdr:to>
    <xdr:pic>
      <xdr:nvPicPr>
        <xdr:cNvPr id="7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411200" y="4440555"/>
          <a:ext cx="1859915" cy="1070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104775</xdr:colOff>
      <xdr:row>13</xdr:row>
      <xdr:rowOff>84455</xdr:rowOff>
    </xdr:from>
    <xdr:to>
      <xdr:col>21</xdr:col>
      <xdr:colOff>555625</xdr:colOff>
      <xdr:row>18</xdr:row>
      <xdr:rowOff>84455</xdr:rowOff>
    </xdr:to>
    <xdr:pic>
      <xdr:nvPicPr>
        <xdr:cNvPr id="8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16200" y="3291205"/>
          <a:ext cx="182245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314325</xdr:colOff>
      <xdr:row>13</xdr:row>
      <xdr:rowOff>81915</xdr:rowOff>
    </xdr:from>
    <xdr:to>
      <xdr:col>19</xdr:col>
      <xdr:colOff>93980</xdr:colOff>
      <xdr:row>18</xdr:row>
      <xdr:rowOff>120015</xdr:rowOff>
    </xdr:to>
    <xdr:pic>
      <xdr:nvPicPr>
        <xdr:cNvPr id="9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3468350" y="3288665"/>
          <a:ext cx="183705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95250</xdr:colOff>
      <xdr:row>18</xdr:row>
      <xdr:rowOff>178435</xdr:rowOff>
    </xdr:from>
    <xdr:to>
      <xdr:col>12</xdr:col>
      <xdr:colOff>289560</xdr:colOff>
      <xdr:row>23</xdr:row>
      <xdr:rowOff>170815</xdr:rowOff>
    </xdr:to>
    <xdr:pic>
      <xdr:nvPicPr>
        <xdr:cNvPr id="10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820275" y="4432935"/>
          <a:ext cx="880110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295275</xdr:colOff>
      <xdr:row>18</xdr:row>
      <xdr:rowOff>167005</xdr:rowOff>
    </xdr:from>
    <xdr:to>
      <xdr:col>13</xdr:col>
      <xdr:colOff>489585</xdr:colOff>
      <xdr:row>23</xdr:row>
      <xdr:rowOff>151765</xdr:rowOff>
    </xdr:to>
    <xdr:pic>
      <xdr:nvPicPr>
        <xdr:cNvPr id="11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0706100" y="4421505"/>
          <a:ext cx="880110" cy="1032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19050</xdr:colOff>
      <xdr:row>18</xdr:row>
      <xdr:rowOff>184150</xdr:rowOff>
    </xdr:from>
    <xdr:to>
      <xdr:col>16</xdr:col>
      <xdr:colOff>244475</xdr:colOff>
      <xdr:row>24</xdr:row>
      <xdr:rowOff>28575</xdr:rowOff>
    </xdr:to>
    <xdr:pic>
      <xdr:nvPicPr>
        <xdr:cNvPr id="12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487275" y="4438650"/>
          <a:ext cx="911225" cy="1101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457200</xdr:colOff>
      <xdr:row>18</xdr:row>
      <xdr:rowOff>195580</xdr:rowOff>
    </xdr:from>
    <xdr:to>
      <xdr:col>14</xdr:col>
      <xdr:colOff>682625</xdr:colOff>
      <xdr:row>23</xdr:row>
      <xdr:rowOff>142240</xdr:rowOff>
    </xdr:to>
    <xdr:pic>
      <xdr:nvPicPr>
        <xdr:cNvPr id="13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553825" y="4450080"/>
          <a:ext cx="911225" cy="994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57150</xdr:colOff>
      <xdr:row>24</xdr:row>
      <xdr:rowOff>104775</xdr:rowOff>
    </xdr:from>
    <xdr:to>
      <xdr:col>12</xdr:col>
      <xdr:colOff>274955</xdr:colOff>
      <xdr:row>29</xdr:row>
      <xdr:rowOff>142875</xdr:rowOff>
    </xdr:to>
    <xdr:pic>
      <xdr:nvPicPr>
        <xdr:cNvPr id="14" name="图片 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782175" y="5616575"/>
          <a:ext cx="90360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276225</xdr:colOff>
      <xdr:row>24</xdr:row>
      <xdr:rowOff>108585</xdr:rowOff>
    </xdr:from>
    <xdr:to>
      <xdr:col>13</xdr:col>
      <xdr:colOff>478155</xdr:colOff>
      <xdr:row>29</xdr:row>
      <xdr:rowOff>123190</xdr:rowOff>
    </xdr:to>
    <xdr:pic>
      <xdr:nvPicPr>
        <xdr:cNvPr id="15" name="图片 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0687050" y="5620385"/>
          <a:ext cx="887730" cy="1062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476250</xdr:colOff>
      <xdr:row>24</xdr:row>
      <xdr:rowOff>115570</xdr:rowOff>
    </xdr:from>
    <xdr:to>
      <xdr:col>14</xdr:col>
      <xdr:colOff>648335</xdr:colOff>
      <xdr:row>29</xdr:row>
      <xdr:rowOff>160655</xdr:rowOff>
    </xdr:to>
    <xdr:pic>
      <xdr:nvPicPr>
        <xdr:cNvPr id="16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572875" y="5627370"/>
          <a:ext cx="857885" cy="1092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666750</xdr:colOff>
      <xdr:row>24</xdr:row>
      <xdr:rowOff>123190</xdr:rowOff>
    </xdr:from>
    <xdr:to>
      <xdr:col>16</xdr:col>
      <xdr:colOff>145415</xdr:colOff>
      <xdr:row>29</xdr:row>
      <xdr:rowOff>123190</xdr:rowOff>
    </xdr:to>
    <xdr:pic>
      <xdr:nvPicPr>
        <xdr:cNvPr id="17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449175" y="5634990"/>
          <a:ext cx="850265" cy="1047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4"/>
  <sheetViews>
    <sheetView tabSelected="1" workbookViewId="0">
      <selection activeCell="B11" sqref="B11:E12"/>
    </sheetView>
  </sheetViews>
  <sheetFormatPr defaultColWidth="9" defaultRowHeight="16.5"/>
  <cols>
    <col min="1" max="1" width="18.875" style="1" customWidth="1"/>
    <col min="2" max="2" width="11" style="1" customWidth="1"/>
    <col min="3" max="3" width="11.5" style="1" customWidth="1"/>
    <col min="4" max="4" width="10.375" style="1"/>
    <col min="5" max="5" width="9" style="1"/>
    <col min="6" max="6" width="10.25" style="1"/>
    <col min="7" max="7" width="14" style="1" customWidth="1"/>
    <col min="8" max="8" width="8.625" style="1" customWidth="1"/>
    <col min="9" max="9" width="4.375" style="1" customWidth="1"/>
    <col min="10" max="10" width="7.125" style="1" customWidth="1"/>
    <col min="11" max="11" width="22.5" style="1" customWidth="1"/>
    <col min="12" max="16384" width="9" style="1"/>
  </cols>
  <sheetData>
    <row r="1" s="1" customFormat="1" ht="22.5" spans="1:5">
      <c r="A1" s="40" t="s">
        <v>0</v>
      </c>
      <c r="B1" s="40"/>
      <c r="C1" s="40"/>
      <c r="D1" s="40"/>
      <c r="E1" s="40"/>
    </row>
    <row r="2" s="1" customFormat="1" spans="1:5">
      <c r="A2" s="41" t="s">
        <v>1</v>
      </c>
      <c r="B2" s="41"/>
      <c r="C2" s="41"/>
      <c r="D2" s="41"/>
      <c r="E2" s="41"/>
    </row>
    <row r="3" s="1" customFormat="1" spans="1:5">
      <c r="A3" s="42" t="s">
        <v>2</v>
      </c>
      <c r="B3" s="42"/>
      <c r="C3" s="42"/>
      <c r="D3" s="42"/>
      <c r="E3" s="42"/>
    </row>
    <row r="4" s="1" customFormat="1" spans="1:5">
      <c r="A4" s="41" t="s">
        <v>3</v>
      </c>
      <c r="B4" s="41"/>
      <c r="C4" s="41"/>
      <c r="D4" s="41"/>
      <c r="E4" s="41"/>
    </row>
    <row r="5" s="1" customFormat="1" spans="1:5">
      <c r="A5" s="41" t="s">
        <v>4</v>
      </c>
      <c r="B5" s="41"/>
      <c r="C5" s="41"/>
      <c r="D5" s="41"/>
      <c r="E5" s="41"/>
    </row>
    <row r="6" s="1" customFormat="1" spans="1:5">
      <c r="A6" s="41" t="s">
        <v>5</v>
      </c>
      <c r="B6" s="41"/>
      <c r="C6" s="41"/>
      <c r="D6" s="41"/>
      <c r="E6" s="41"/>
    </row>
    <row r="8" customFormat="1" spans="1:7">
      <c r="A8" s="1"/>
      <c r="B8" s="1"/>
      <c r="C8" s="1"/>
      <c r="D8" s="1"/>
      <c r="E8" s="1"/>
      <c r="F8" s="1"/>
      <c r="G8" s="1"/>
    </row>
    <row r="9" s="85" customFormat="1" ht="18" spans="1:7">
      <c r="A9" s="22" t="s">
        <v>6</v>
      </c>
      <c r="B9" s="22"/>
      <c r="C9" s="22"/>
      <c r="D9" s="22"/>
      <c r="E9" s="22"/>
      <c r="F9" s="22"/>
      <c r="G9" s="22"/>
    </row>
    <row r="10" s="85" customFormat="1" ht="22.5" spans="1:24">
      <c r="A10" s="12" t="s"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</row>
    <row r="11" s="1" customFormat="1" spans="1:24">
      <c r="A11" s="14" t="s">
        <v>8</v>
      </c>
      <c r="B11" s="15">
        <v>43491</v>
      </c>
      <c r="C11" s="16"/>
      <c r="D11" s="17">
        <v>0.75</v>
      </c>
      <c r="E11" s="18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 s="1" customFormat="1" spans="1:24">
      <c r="A12" s="14" t="s">
        <v>9</v>
      </c>
      <c r="B12" s="15">
        <v>43505</v>
      </c>
      <c r="C12" s="16"/>
      <c r="D12" s="17">
        <v>0.749988425925926</v>
      </c>
      <c r="E12" s="18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</row>
    <row r="13" s="2" customFormat="1" ht="41" customHeight="1" spans="1:24">
      <c r="A13" s="23" t="s">
        <v>10</v>
      </c>
      <c r="B13" s="24" t="s">
        <v>11</v>
      </c>
      <c r="C13" s="24" t="s">
        <v>12</v>
      </c>
      <c r="D13" s="24" t="s">
        <v>13</v>
      </c>
      <c r="E13" s="86" t="s">
        <v>14</v>
      </c>
      <c r="F13" s="43" t="s">
        <v>15</v>
      </c>
      <c r="G13" s="87" t="s">
        <v>16</v>
      </c>
      <c r="H13" s="45" t="s">
        <v>17</v>
      </c>
      <c r="I13" s="45" t="s">
        <v>18</v>
      </c>
      <c r="J13" s="25" t="s">
        <v>19</v>
      </c>
      <c r="K13" s="25" t="s">
        <v>20</v>
      </c>
      <c r="L13" s="94" t="s">
        <v>21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</row>
    <row r="14" s="85" customFormat="1" spans="1:24">
      <c r="A14" s="5" t="s">
        <v>22</v>
      </c>
      <c r="B14" s="46">
        <v>40110047</v>
      </c>
      <c r="C14" s="46"/>
      <c r="D14" s="46">
        <v>41110047</v>
      </c>
      <c r="E14" s="5" t="s">
        <v>23</v>
      </c>
      <c r="F14" s="88">
        <v>0.0001</v>
      </c>
      <c r="G14" s="89"/>
      <c r="H14" s="89">
        <v>1</v>
      </c>
      <c r="I14" s="89">
        <v>1</v>
      </c>
      <c r="J14" s="5" t="s">
        <v>24</v>
      </c>
      <c r="K14" s="5" t="s">
        <v>25</v>
      </c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</row>
    <row r="15" s="85" customFormat="1" spans="1:24">
      <c r="A15" s="90" t="s">
        <v>26</v>
      </c>
      <c r="B15" s="50">
        <v>2044091</v>
      </c>
      <c r="C15" s="50"/>
      <c r="D15" s="50">
        <v>2044091</v>
      </c>
      <c r="E15" s="5" t="s">
        <v>23</v>
      </c>
      <c r="F15" s="88">
        <v>0.0001</v>
      </c>
      <c r="G15" s="89"/>
      <c r="H15" s="89">
        <v>1</v>
      </c>
      <c r="I15" s="89">
        <v>1</v>
      </c>
      <c r="J15" s="5" t="s">
        <v>24</v>
      </c>
      <c r="K15" s="5" t="s">
        <v>27</v>
      </c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</row>
    <row r="16" s="85" customFormat="1" spans="1:24">
      <c r="A16" s="54" t="s">
        <v>28</v>
      </c>
      <c r="B16" s="46">
        <v>4011609</v>
      </c>
      <c r="C16" s="46"/>
      <c r="D16" s="46">
        <v>4111621</v>
      </c>
      <c r="E16" s="33" t="s">
        <v>23</v>
      </c>
      <c r="F16" s="88">
        <v>0.0002</v>
      </c>
      <c r="G16" s="89"/>
      <c r="H16" s="89">
        <v>1</v>
      </c>
      <c r="I16" s="89">
        <v>1</v>
      </c>
      <c r="J16" s="5" t="s">
        <v>24</v>
      </c>
      <c r="K16" s="5">
        <v>1800</v>
      </c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</row>
    <row r="17" s="85" customFormat="1" spans="1:24">
      <c r="A17" s="54" t="s">
        <v>29</v>
      </c>
      <c r="B17" s="46">
        <v>4011495</v>
      </c>
      <c r="C17" s="46"/>
      <c r="D17" s="46">
        <v>4111498</v>
      </c>
      <c r="E17" s="33" t="s">
        <v>23</v>
      </c>
      <c r="F17" s="88">
        <v>0.0001</v>
      </c>
      <c r="G17" s="89"/>
      <c r="H17" s="89">
        <v>1</v>
      </c>
      <c r="I17" s="89">
        <v>1</v>
      </c>
      <c r="J17" s="5" t="s">
        <v>24</v>
      </c>
      <c r="K17" s="5" t="s">
        <v>30</v>
      </c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</row>
    <row r="18" s="85" customFormat="1" spans="1:24">
      <c r="A18" s="54" t="s">
        <v>31</v>
      </c>
      <c r="B18" s="46">
        <v>1043364</v>
      </c>
      <c r="C18" s="46"/>
      <c r="D18" s="46">
        <v>1144613</v>
      </c>
      <c r="E18" s="33" t="s">
        <v>23</v>
      </c>
      <c r="F18" s="88">
        <v>0.0001</v>
      </c>
      <c r="G18" s="89"/>
      <c r="H18" s="89">
        <v>1</v>
      </c>
      <c r="I18" s="89">
        <v>1</v>
      </c>
      <c r="J18" s="5" t="s">
        <v>24</v>
      </c>
      <c r="K18" s="50" t="s">
        <v>32</v>
      </c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</row>
    <row r="19" s="85" customFormat="1" spans="1:24">
      <c r="A19" s="54" t="s">
        <v>33</v>
      </c>
      <c r="B19" s="46">
        <v>1043365</v>
      </c>
      <c r="C19" s="46"/>
      <c r="D19" s="46">
        <v>1144614</v>
      </c>
      <c r="E19" s="33" t="s">
        <v>23</v>
      </c>
      <c r="F19" s="88">
        <v>0.0002</v>
      </c>
      <c r="G19" s="89"/>
      <c r="H19" s="89">
        <v>1</v>
      </c>
      <c r="I19" s="89">
        <v>1</v>
      </c>
      <c r="J19" s="5" t="s">
        <v>24</v>
      </c>
      <c r="K19" s="50" t="s">
        <v>32</v>
      </c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</row>
    <row r="20" s="85" customFormat="1" spans="1:24">
      <c r="A20" s="54" t="s">
        <v>34</v>
      </c>
      <c r="B20" s="46">
        <v>1043639</v>
      </c>
      <c r="C20" s="46"/>
      <c r="D20" s="46">
        <v>1144862</v>
      </c>
      <c r="E20" s="33" t="s">
        <v>23</v>
      </c>
      <c r="F20" s="88">
        <v>0.0002</v>
      </c>
      <c r="G20" s="89"/>
      <c r="H20" s="89">
        <v>1</v>
      </c>
      <c r="I20" s="89">
        <v>1</v>
      </c>
      <c r="J20" s="5" t="s">
        <v>24</v>
      </c>
      <c r="K20" s="5" t="s">
        <v>32</v>
      </c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</row>
    <row r="21" s="85" customFormat="1" spans="1:24">
      <c r="A21" s="46" t="s">
        <v>35</v>
      </c>
      <c r="B21" s="46">
        <v>1043640</v>
      </c>
      <c r="C21" s="46"/>
      <c r="D21" s="46">
        <v>1144863</v>
      </c>
      <c r="E21" s="33" t="s">
        <v>23</v>
      </c>
      <c r="F21" s="88">
        <v>0.0002</v>
      </c>
      <c r="G21" s="89"/>
      <c r="H21" s="89">
        <v>1</v>
      </c>
      <c r="I21" s="89">
        <v>1</v>
      </c>
      <c r="J21" s="5" t="s">
        <v>24</v>
      </c>
      <c r="K21" s="50" t="s">
        <v>32</v>
      </c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</row>
    <row r="22" s="85" customFormat="1" spans="1:24">
      <c r="A22" s="54" t="s">
        <v>36</v>
      </c>
      <c r="B22" s="46">
        <v>3059100</v>
      </c>
      <c r="C22" s="46"/>
      <c r="D22" s="46">
        <v>3059100</v>
      </c>
      <c r="E22" s="33" t="s">
        <v>37</v>
      </c>
      <c r="F22" s="88">
        <v>0.0001</v>
      </c>
      <c r="G22" s="89"/>
      <c r="H22" s="89">
        <v>1</v>
      </c>
      <c r="I22" s="89">
        <v>1</v>
      </c>
      <c r="J22" s="5" t="s">
        <v>24</v>
      </c>
      <c r="K22" s="5" t="s">
        <v>38</v>
      </c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</row>
    <row r="23" s="85" customFormat="1" spans="1:24">
      <c r="A23" s="54" t="s">
        <v>39</v>
      </c>
      <c r="B23" s="46">
        <v>3020002</v>
      </c>
      <c r="C23" s="46"/>
      <c r="D23" s="46">
        <v>3020002</v>
      </c>
      <c r="E23" s="33">
        <v>90000</v>
      </c>
      <c r="F23" s="88">
        <v>0.0001</v>
      </c>
      <c r="G23" s="89"/>
      <c r="H23" s="89">
        <v>1</v>
      </c>
      <c r="I23" s="89">
        <v>1</v>
      </c>
      <c r="J23" s="5" t="s">
        <v>24</v>
      </c>
      <c r="K23" s="5" t="s">
        <v>40</v>
      </c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</row>
    <row r="24" s="85" customFormat="1" spans="1:24">
      <c r="A24" s="54" t="s">
        <v>41</v>
      </c>
      <c r="B24" s="46">
        <v>2040001</v>
      </c>
      <c r="C24" s="46"/>
      <c r="D24" s="46">
        <v>2040001</v>
      </c>
      <c r="E24" s="33" t="s">
        <v>42</v>
      </c>
      <c r="F24" s="88">
        <v>0.0003</v>
      </c>
      <c r="G24" s="89"/>
      <c r="H24" s="89">
        <v>1</v>
      </c>
      <c r="I24" s="89">
        <v>1</v>
      </c>
      <c r="J24" s="5" t="s">
        <v>43</v>
      </c>
      <c r="K24" s="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</row>
    <row r="25" s="85" customFormat="1" spans="1:24">
      <c r="A25" s="54" t="s">
        <v>44</v>
      </c>
      <c r="B25" s="46">
        <v>2040000</v>
      </c>
      <c r="C25" s="46"/>
      <c r="D25" s="46">
        <v>2040000</v>
      </c>
      <c r="E25" s="33" t="s">
        <v>42</v>
      </c>
      <c r="F25" s="88">
        <v>0.0003</v>
      </c>
      <c r="G25" s="89"/>
      <c r="H25" s="89">
        <v>1</v>
      </c>
      <c r="I25" s="89">
        <v>1</v>
      </c>
      <c r="J25" s="5" t="s">
        <v>43</v>
      </c>
      <c r="K25" s="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</row>
    <row r="26" s="85" customFormat="1" spans="1:24">
      <c r="A26" s="54" t="s">
        <v>45</v>
      </c>
      <c r="B26" s="46">
        <v>3068104</v>
      </c>
      <c r="C26" s="46"/>
      <c r="D26" s="46">
        <v>3068104</v>
      </c>
      <c r="E26" s="33" t="s">
        <v>37</v>
      </c>
      <c r="F26" s="88">
        <v>0.0005</v>
      </c>
      <c r="G26" s="89"/>
      <c r="H26" s="89">
        <v>1</v>
      </c>
      <c r="I26" s="89">
        <v>1</v>
      </c>
      <c r="J26" s="5" t="s">
        <v>43</v>
      </c>
      <c r="K26" s="5" t="s">
        <v>46</v>
      </c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</row>
    <row r="27" s="85" customFormat="1" customHeight="1" spans="1:24">
      <c r="A27" s="54" t="s">
        <v>47</v>
      </c>
      <c r="B27" s="46">
        <v>4061103</v>
      </c>
      <c r="C27" s="46"/>
      <c r="D27" s="46">
        <v>4161103</v>
      </c>
      <c r="E27" s="33" t="s">
        <v>23</v>
      </c>
      <c r="F27" s="88">
        <v>0.0008</v>
      </c>
      <c r="G27" s="89"/>
      <c r="H27" s="89">
        <v>1</v>
      </c>
      <c r="I27" s="89">
        <v>1</v>
      </c>
      <c r="J27" s="5" t="s">
        <v>43</v>
      </c>
      <c r="K27" s="50" t="s">
        <v>48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</row>
    <row r="28" s="85" customFormat="1" spans="1:24">
      <c r="A28" s="54" t="s">
        <v>49</v>
      </c>
      <c r="B28" s="46">
        <v>3097326</v>
      </c>
      <c r="C28" s="46"/>
      <c r="D28" s="46">
        <v>3097326</v>
      </c>
      <c r="E28" s="33" t="s">
        <v>37</v>
      </c>
      <c r="F28" s="88">
        <v>0.003</v>
      </c>
      <c r="G28" s="89"/>
      <c r="H28" s="89">
        <v>0</v>
      </c>
      <c r="I28" s="89">
        <v>0</v>
      </c>
      <c r="J28" s="5" t="s">
        <v>43</v>
      </c>
      <c r="K28" s="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</row>
    <row r="29" s="85" customFormat="1" spans="1:24">
      <c r="A29" s="54" t="s">
        <v>50</v>
      </c>
      <c r="B29" s="54">
        <v>1047329</v>
      </c>
      <c r="C29" s="54"/>
      <c r="D29" s="46">
        <v>1147411</v>
      </c>
      <c r="E29" s="33" t="s">
        <v>23</v>
      </c>
      <c r="F29" s="88">
        <v>0.002</v>
      </c>
      <c r="G29" s="91"/>
      <c r="H29" s="89">
        <v>0</v>
      </c>
      <c r="I29" s="89">
        <v>0</v>
      </c>
      <c r="J29" s="5" t="s">
        <v>43</v>
      </c>
      <c r="K29" s="5" t="s">
        <v>51</v>
      </c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</row>
    <row r="30" s="85" customFormat="1" spans="1:24">
      <c r="A30" s="55" t="s">
        <v>52</v>
      </c>
      <c r="B30" s="55">
        <v>4011079</v>
      </c>
      <c r="C30" s="55"/>
      <c r="D30" s="55">
        <v>4111083</v>
      </c>
      <c r="E30" s="33" t="s">
        <v>23</v>
      </c>
      <c r="F30" s="88">
        <v>0.002</v>
      </c>
      <c r="G30" s="91"/>
      <c r="H30" s="89">
        <v>0</v>
      </c>
      <c r="I30" s="89">
        <v>0</v>
      </c>
      <c r="J30" s="5" t="s">
        <v>43</v>
      </c>
      <c r="K30" s="5" t="s">
        <v>51</v>
      </c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</row>
    <row r="31" s="85" customFormat="1" spans="1:24">
      <c r="A31" s="54" t="s">
        <v>53</v>
      </c>
      <c r="B31" s="33">
        <v>3018295</v>
      </c>
      <c r="C31" s="33"/>
      <c r="D31" s="33">
        <v>3018295</v>
      </c>
      <c r="E31" s="33" t="s">
        <v>37</v>
      </c>
      <c r="F31" s="88">
        <v>0.005</v>
      </c>
      <c r="G31" s="91"/>
      <c r="H31" s="89">
        <v>0</v>
      </c>
      <c r="I31" s="89">
        <v>0</v>
      </c>
      <c r="J31" s="5" t="s">
        <v>43</v>
      </c>
      <c r="K31" s="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</row>
    <row r="32" s="85" customFormat="1" spans="1:24">
      <c r="A32" s="54" t="s">
        <v>54</v>
      </c>
      <c r="B32" s="46">
        <v>2020011</v>
      </c>
      <c r="C32" s="46"/>
      <c r="D32" s="46">
        <v>2020011</v>
      </c>
      <c r="E32" s="33" t="s">
        <v>42</v>
      </c>
      <c r="F32" s="88">
        <v>0.014</v>
      </c>
      <c r="G32" s="91"/>
      <c r="H32" s="89">
        <v>0</v>
      </c>
      <c r="I32" s="89">
        <v>0</v>
      </c>
      <c r="J32" s="5" t="s">
        <v>43</v>
      </c>
      <c r="K32" s="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</row>
    <row r="33" s="85" customFormat="1" spans="1:24">
      <c r="A33" s="54" t="s">
        <v>55</v>
      </c>
      <c r="B33" s="46">
        <v>2020403</v>
      </c>
      <c r="C33" s="46"/>
      <c r="D33" s="46">
        <v>2020403</v>
      </c>
      <c r="E33" s="33" t="s">
        <v>42</v>
      </c>
      <c r="F33" s="88">
        <v>0.05</v>
      </c>
      <c r="G33" s="89"/>
      <c r="H33" s="89">
        <v>0</v>
      </c>
      <c r="I33" s="89">
        <v>0</v>
      </c>
      <c r="J33" s="5" t="s">
        <v>43</v>
      </c>
      <c r="K33" s="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</row>
    <row r="34" s="85" customFormat="1" spans="1:24">
      <c r="A34" s="54" t="s">
        <v>56</v>
      </c>
      <c r="B34" s="33">
        <v>3018247</v>
      </c>
      <c r="C34" s="33"/>
      <c r="D34" s="33">
        <v>3018247</v>
      </c>
      <c r="E34" s="33" t="s">
        <v>37</v>
      </c>
      <c r="F34" s="88">
        <v>0.01</v>
      </c>
      <c r="G34" s="89" t="s">
        <v>57</v>
      </c>
      <c r="H34" s="89">
        <v>0</v>
      </c>
      <c r="I34" s="89">
        <v>0</v>
      </c>
      <c r="J34" s="5"/>
      <c r="K34" s="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</row>
    <row r="35" s="85" customFormat="1" spans="1:24">
      <c r="A35" s="54" t="s">
        <v>58</v>
      </c>
      <c r="B35" s="46">
        <v>3018184</v>
      </c>
      <c r="C35" s="46"/>
      <c r="D35" s="46">
        <v>3018184</v>
      </c>
      <c r="E35" s="33" t="s">
        <v>59</v>
      </c>
      <c r="F35" s="88">
        <v>0.05</v>
      </c>
      <c r="G35" s="91"/>
      <c r="H35" s="89">
        <v>0</v>
      </c>
      <c r="I35" s="89">
        <v>0</v>
      </c>
      <c r="J35" s="5"/>
      <c r="K35" s="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</row>
    <row r="36" s="85" customFormat="1" spans="1:24">
      <c r="A36" s="90" t="s">
        <v>60</v>
      </c>
      <c r="B36" s="50">
        <v>3018248</v>
      </c>
      <c r="C36" s="50"/>
      <c r="D36" s="50">
        <v>3018248</v>
      </c>
      <c r="E36" s="5" t="s">
        <v>37</v>
      </c>
      <c r="F36" s="88">
        <v>0.12</v>
      </c>
      <c r="G36" s="91"/>
      <c r="H36" s="89">
        <v>0</v>
      </c>
      <c r="I36" s="89">
        <v>0</v>
      </c>
      <c r="J36" s="5"/>
      <c r="K36" s="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</row>
    <row r="37" s="85" customFormat="1" spans="1:24">
      <c r="A37" s="54" t="s">
        <v>58</v>
      </c>
      <c r="B37" s="33">
        <v>3018184</v>
      </c>
      <c r="C37" s="33"/>
      <c r="D37" s="33">
        <v>3018184</v>
      </c>
      <c r="E37" s="5" t="s">
        <v>61</v>
      </c>
      <c r="F37" s="88">
        <v>0.2</v>
      </c>
      <c r="G37" s="91"/>
      <c r="H37" s="89">
        <v>0</v>
      </c>
      <c r="I37" s="89">
        <v>0</v>
      </c>
      <c r="J37" s="5"/>
      <c r="K37" s="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</row>
    <row r="38" s="85" customFormat="1" spans="1:24">
      <c r="A38" s="54" t="s">
        <v>62</v>
      </c>
      <c r="B38" s="46">
        <v>3115013</v>
      </c>
      <c r="C38" s="46"/>
      <c r="D38" s="46">
        <v>3115013</v>
      </c>
      <c r="E38" s="5" t="s">
        <v>37</v>
      </c>
      <c r="F38" s="88">
        <v>0.09</v>
      </c>
      <c r="G38" s="91"/>
      <c r="H38" s="89">
        <v>0</v>
      </c>
      <c r="I38" s="89">
        <v>0</v>
      </c>
      <c r="J38" s="5"/>
      <c r="K38" s="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</row>
    <row r="39" s="85" customFormat="1" spans="1:24">
      <c r="A39" s="90" t="s">
        <v>63</v>
      </c>
      <c r="B39" s="50">
        <v>3018317</v>
      </c>
      <c r="C39" s="50"/>
      <c r="D39" s="50">
        <v>3018317</v>
      </c>
      <c r="E39" s="5" t="s">
        <v>37</v>
      </c>
      <c r="F39" s="88">
        <v>0.02</v>
      </c>
      <c r="G39" s="91"/>
      <c r="H39" s="89">
        <v>0</v>
      </c>
      <c r="I39" s="89">
        <v>0</v>
      </c>
      <c r="J39" s="5"/>
      <c r="K39" s="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</row>
    <row r="40" s="85" customFormat="1" spans="1:24">
      <c r="A40" s="54" t="s">
        <v>64</v>
      </c>
      <c r="B40" s="33">
        <v>3113002</v>
      </c>
      <c r="C40" s="33"/>
      <c r="D40" s="33">
        <v>3113002</v>
      </c>
      <c r="E40" s="92" t="s">
        <v>37</v>
      </c>
      <c r="F40" s="88">
        <v>0.1507</v>
      </c>
      <c r="G40" s="91"/>
      <c r="H40" s="89">
        <v>0</v>
      </c>
      <c r="I40" s="89">
        <v>0</v>
      </c>
      <c r="J40" s="5"/>
      <c r="K40" s="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</row>
    <row r="41" s="85" customFormat="1" spans="1:24">
      <c r="A41" s="54" t="s">
        <v>65</v>
      </c>
      <c r="B41" s="46">
        <v>3018326</v>
      </c>
      <c r="C41" s="46"/>
      <c r="D41" s="46">
        <v>3018326</v>
      </c>
      <c r="E41" s="5" t="s">
        <v>37</v>
      </c>
      <c r="F41" s="88">
        <v>0.13</v>
      </c>
      <c r="G41" s="91"/>
      <c r="H41" s="89">
        <v>0</v>
      </c>
      <c r="I41" s="89">
        <v>0</v>
      </c>
      <c r="J41" s="5"/>
      <c r="K41" s="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</row>
    <row r="42" s="85" customFormat="1" spans="1:24">
      <c r="A42" s="11" t="s">
        <v>66</v>
      </c>
      <c r="B42" s="50">
        <v>1040983</v>
      </c>
      <c r="C42" s="50"/>
      <c r="D42" s="50">
        <v>1141601</v>
      </c>
      <c r="E42" s="5" t="s">
        <v>23</v>
      </c>
      <c r="F42" s="88">
        <v>0.12</v>
      </c>
      <c r="G42" s="91"/>
      <c r="H42" s="89">
        <v>0</v>
      </c>
      <c r="I42" s="89">
        <v>0</v>
      </c>
      <c r="J42" s="5"/>
      <c r="K42" s="5" t="s">
        <v>67</v>
      </c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</row>
    <row r="43" s="85" customFormat="1" spans="1:24">
      <c r="A43" s="54" t="s">
        <v>68</v>
      </c>
      <c r="B43" s="33">
        <v>1040775</v>
      </c>
      <c r="C43" s="33"/>
      <c r="D43" s="33">
        <v>1141328</v>
      </c>
      <c r="E43" s="5" t="s">
        <v>23</v>
      </c>
      <c r="F43" s="88">
        <v>0.03</v>
      </c>
      <c r="G43" s="91"/>
      <c r="H43" s="89">
        <v>0</v>
      </c>
      <c r="I43" s="89">
        <v>0</v>
      </c>
      <c r="J43" s="5"/>
      <c r="K43" s="5" t="s">
        <v>69</v>
      </c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</row>
    <row r="44" s="85" customFormat="1" spans="1:24">
      <c r="A44" s="57" t="s">
        <v>70</v>
      </c>
      <c r="B44" s="57"/>
      <c r="C44" s="57"/>
      <c r="D44" s="57"/>
      <c r="E44" s="58"/>
      <c r="F44" s="59"/>
      <c r="G44" s="81"/>
      <c r="H44" s="60"/>
      <c r="I44" s="60"/>
      <c r="J44" s="62"/>
      <c r="K44" s="62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</row>
  </sheetData>
  <mergeCells count="14">
    <mergeCell ref="A1:E1"/>
    <mergeCell ref="A2:E2"/>
    <mergeCell ref="A3:E3"/>
    <mergeCell ref="A4:E4"/>
    <mergeCell ref="A5:E5"/>
    <mergeCell ref="A6:E6"/>
    <mergeCell ref="A9:G9"/>
    <mergeCell ref="A10:K10"/>
    <mergeCell ref="B11:C11"/>
    <mergeCell ref="D11:E11"/>
    <mergeCell ref="B12:C12"/>
    <mergeCell ref="D12:E12"/>
    <mergeCell ref="L13:X13"/>
    <mergeCell ref="L14:X44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4"/>
  <sheetViews>
    <sheetView workbookViewId="0">
      <selection activeCell="B11" sqref="B11:E12"/>
    </sheetView>
  </sheetViews>
  <sheetFormatPr defaultColWidth="9" defaultRowHeight="16.5"/>
  <cols>
    <col min="1" max="1" width="18.875" style="1" customWidth="1"/>
    <col min="2" max="2" width="11" style="1" customWidth="1"/>
    <col min="3" max="3" width="11.5" style="1" customWidth="1"/>
    <col min="4" max="4" width="10.375" style="1"/>
    <col min="5" max="5" width="9" style="1"/>
    <col min="6" max="6" width="10.25" style="1"/>
    <col min="7" max="7" width="14" style="1" customWidth="1"/>
    <col min="8" max="8" width="8.625" style="1" customWidth="1"/>
    <col min="9" max="9" width="4.375" style="1" customWidth="1"/>
    <col min="10" max="10" width="7.125" style="1" customWidth="1"/>
    <col min="11" max="11" width="22.5" style="1" customWidth="1"/>
    <col min="12" max="12" width="9" style="1"/>
    <col min="13" max="13" width="12.625" style="1"/>
    <col min="14" max="16384" width="9" style="1"/>
  </cols>
  <sheetData>
    <row r="1" s="1" customFormat="1" ht="21" spans="1:13">
      <c r="A1" s="39" t="s">
        <v>71</v>
      </c>
      <c r="B1" s="39"/>
      <c r="C1" s="40"/>
      <c r="D1" s="39"/>
      <c r="E1" s="39"/>
      <c r="K1" s="82" t="s">
        <v>27</v>
      </c>
      <c r="L1" s="83">
        <f>SUM(G14)</f>
        <v>0.001</v>
      </c>
      <c r="M1" s="82">
        <f t="shared" ref="M1:M4" si="0">1/L1</f>
        <v>1000</v>
      </c>
    </row>
    <row r="2" s="1" customFormat="1" spans="1:13">
      <c r="A2" s="9" t="s">
        <v>72</v>
      </c>
      <c r="B2" s="9"/>
      <c r="C2" s="41"/>
      <c r="D2" s="9"/>
      <c r="E2" s="9"/>
      <c r="K2" s="82" t="s">
        <v>73</v>
      </c>
      <c r="L2" s="83">
        <f>SUM(G17:G18)</f>
        <v>0.0022</v>
      </c>
      <c r="M2" s="82">
        <f t="shared" si="0"/>
        <v>454.545454545455</v>
      </c>
    </row>
    <row r="3" s="1" customFormat="1" spans="1:13">
      <c r="A3" s="9" t="s">
        <v>74</v>
      </c>
      <c r="B3" s="9"/>
      <c r="C3" s="42"/>
      <c r="D3" s="9"/>
      <c r="E3" s="9"/>
      <c r="K3" s="82" t="s">
        <v>75</v>
      </c>
      <c r="L3" s="83">
        <f>G19+G20+G21+G22</f>
        <v>0.0308</v>
      </c>
      <c r="M3" s="82">
        <f t="shared" si="0"/>
        <v>32.4675324675325</v>
      </c>
    </row>
    <row r="4" s="1" customFormat="1" spans="1:13">
      <c r="A4" s="9" t="s">
        <v>76</v>
      </c>
      <c r="B4" s="9"/>
      <c r="C4" s="41"/>
      <c r="D4" s="9"/>
      <c r="E4" s="9"/>
      <c r="K4" s="82" t="s">
        <v>77</v>
      </c>
      <c r="L4" s="83">
        <f>G28+G29</f>
        <v>0.05</v>
      </c>
      <c r="M4" s="82">
        <f t="shared" si="0"/>
        <v>20</v>
      </c>
    </row>
    <row r="5" s="1" customFormat="1" spans="1:13">
      <c r="A5" s="9" t="s">
        <v>78</v>
      </c>
      <c r="B5" s="9"/>
      <c r="C5" s="41"/>
      <c r="D5" s="9"/>
      <c r="E5" s="9"/>
      <c r="K5" s="82"/>
      <c r="L5" s="83"/>
      <c r="M5" s="82"/>
    </row>
    <row r="6" s="1" customFormat="1" spans="1:13">
      <c r="A6" s="9" t="s">
        <v>79</v>
      </c>
      <c r="B6" s="9"/>
      <c r="C6" s="41"/>
      <c r="D6" s="9"/>
      <c r="E6" s="9"/>
      <c r="K6" s="82" t="s">
        <v>80</v>
      </c>
      <c r="L6" s="83">
        <f>SUM(G14:G24)</f>
        <v>0.03655</v>
      </c>
      <c r="M6" s="84">
        <f>1/L6</f>
        <v>27.359781121751</v>
      </c>
    </row>
    <row r="7" spans="11:13">
      <c r="K7" s="82" t="s">
        <v>81</v>
      </c>
      <c r="L7" s="83">
        <f>SUM(G25:G29)</f>
        <v>0.0833333333333333</v>
      </c>
      <c r="M7" s="84">
        <f>1/L7</f>
        <v>12</v>
      </c>
    </row>
    <row r="8" customFormat="1" spans="1:13">
      <c r="A8" s="1"/>
      <c r="B8" s="1"/>
      <c r="C8" s="1"/>
      <c r="D8" s="1"/>
      <c r="E8" s="1"/>
      <c r="F8" s="1"/>
      <c r="G8" s="1"/>
      <c r="K8" s="82"/>
      <c r="L8" s="83"/>
      <c r="M8" s="84"/>
    </row>
    <row r="9" s="1" customFormat="1" ht="18" spans="1:7">
      <c r="A9" s="22" t="s">
        <v>6</v>
      </c>
      <c r="B9" s="22"/>
      <c r="C9" s="22"/>
      <c r="D9" s="22"/>
      <c r="E9" s="22"/>
      <c r="F9" s="22"/>
      <c r="G9" s="22"/>
    </row>
    <row r="10" s="1" customFormat="1" ht="22.5" spans="1:24">
      <c r="A10" s="12" t="s">
        <v>71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="1" customFormat="1" spans="1:5">
      <c r="A11" s="14" t="s">
        <v>8</v>
      </c>
      <c r="B11" s="15">
        <v>43491</v>
      </c>
      <c r="C11" s="16"/>
      <c r="D11" s="17">
        <v>0.75</v>
      </c>
      <c r="E11" s="18"/>
    </row>
    <row r="12" s="1" customFormat="1" spans="1:5">
      <c r="A12" s="14" t="s">
        <v>9</v>
      </c>
      <c r="B12" s="15">
        <v>43505</v>
      </c>
      <c r="C12" s="16"/>
      <c r="D12" s="17">
        <v>0.749988425925926</v>
      </c>
      <c r="E12" s="18"/>
    </row>
    <row r="13" s="2" customFormat="1" ht="41" customHeight="1" spans="1:24">
      <c r="A13" s="23" t="s">
        <v>10</v>
      </c>
      <c r="B13" s="24" t="s">
        <v>11</v>
      </c>
      <c r="C13" s="24" t="s">
        <v>12</v>
      </c>
      <c r="D13" s="24" t="s">
        <v>13</v>
      </c>
      <c r="E13" s="25" t="s">
        <v>14</v>
      </c>
      <c r="F13" s="43" t="s">
        <v>82</v>
      </c>
      <c r="G13" s="43" t="s">
        <v>15</v>
      </c>
      <c r="H13" s="45" t="s">
        <v>17</v>
      </c>
      <c r="I13" s="45" t="s">
        <v>18</v>
      </c>
      <c r="J13" s="25" t="s">
        <v>19</v>
      </c>
      <c r="K13" s="25" t="s">
        <v>20</v>
      </c>
      <c r="L13" s="28" t="s">
        <v>21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s="1" customFormat="1" spans="1:24">
      <c r="A14" s="70" t="s">
        <v>83</v>
      </c>
      <c r="B14" s="70">
        <v>2044487</v>
      </c>
      <c r="C14" s="46"/>
      <c r="D14" s="70">
        <v>2044487</v>
      </c>
      <c r="E14" s="71" t="s">
        <v>23</v>
      </c>
      <c r="F14" s="48"/>
      <c r="G14" s="72">
        <v>0.001</v>
      </c>
      <c r="H14" s="73">
        <v>1</v>
      </c>
      <c r="I14" s="73">
        <v>1</v>
      </c>
      <c r="J14" s="73" t="s">
        <v>24</v>
      </c>
      <c r="K14" s="71" t="s">
        <v>84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="1" customFormat="1" spans="1:24">
      <c r="A15" s="70" t="s">
        <v>85</v>
      </c>
      <c r="B15" s="74">
        <v>2044485</v>
      </c>
      <c r="C15" s="50"/>
      <c r="D15" s="74">
        <v>2044485</v>
      </c>
      <c r="E15" s="74" t="s">
        <v>23</v>
      </c>
      <c r="F15" s="48"/>
      <c r="G15" s="75">
        <v>0.0005</v>
      </c>
      <c r="H15" s="76">
        <v>1</v>
      </c>
      <c r="I15" s="76">
        <v>1</v>
      </c>
      <c r="J15" s="76" t="s">
        <v>24</v>
      </c>
      <c r="K15" s="77" t="s">
        <v>84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="1" customFormat="1" spans="1:24">
      <c r="A16" s="70" t="s">
        <v>36</v>
      </c>
      <c r="B16" s="77">
        <v>3059100</v>
      </c>
      <c r="C16" s="46"/>
      <c r="D16" s="77">
        <v>3059100</v>
      </c>
      <c r="E16" s="77" t="s">
        <v>37</v>
      </c>
      <c r="F16" s="48"/>
      <c r="G16" s="75">
        <v>0.0003</v>
      </c>
      <c r="H16" s="76">
        <v>1</v>
      </c>
      <c r="I16" s="76">
        <v>1</v>
      </c>
      <c r="J16" s="76" t="s">
        <v>24</v>
      </c>
      <c r="K16" s="77" t="s">
        <v>36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="1" customFormat="1" spans="1:24">
      <c r="A17" s="70" t="s">
        <v>86</v>
      </c>
      <c r="B17" s="78">
        <v>40110544</v>
      </c>
      <c r="C17" s="46"/>
      <c r="D17" s="78">
        <v>41110543</v>
      </c>
      <c r="E17" s="77" t="s">
        <v>23</v>
      </c>
      <c r="F17" s="48"/>
      <c r="G17" s="75">
        <v>0.001</v>
      </c>
      <c r="H17" s="76">
        <v>1</v>
      </c>
      <c r="I17" s="76">
        <v>1</v>
      </c>
      <c r="J17" s="76" t="s">
        <v>24</v>
      </c>
      <c r="K17" s="77" t="s">
        <v>87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="1" customFormat="1" spans="1:24">
      <c r="A18" s="70" t="s">
        <v>88</v>
      </c>
      <c r="B18" s="78">
        <v>40110545</v>
      </c>
      <c r="C18" s="46"/>
      <c r="D18" s="78">
        <v>41110544</v>
      </c>
      <c r="E18" s="77" t="s">
        <v>23</v>
      </c>
      <c r="F18" s="48"/>
      <c r="G18" s="75">
        <v>0.0012</v>
      </c>
      <c r="H18" s="76">
        <v>1</v>
      </c>
      <c r="I18" s="76">
        <v>1</v>
      </c>
      <c r="J18" s="76" t="s">
        <v>24</v>
      </c>
      <c r="K18" s="77" t="s">
        <v>87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="1" customFormat="1" spans="1:24">
      <c r="A19" s="70" t="s">
        <v>89</v>
      </c>
      <c r="B19" s="78">
        <v>1047031</v>
      </c>
      <c r="C19" s="46"/>
      <c r="D19" s="78">
        <v>1148508</v>
      </c>
      <c r="E19" s="74" t="s">
        <v>23</v>
      </c>
      <c r="F19" s="48"/>
      <c r="G19" s="75">
        <v>0.01</v>
      </c>
      <c r="H19" s="74">
        <v>1</v>
      </c>
      <c r="I19" s="74">
        <v>1</v>
      </c>
      <c r="J19" s="74" t="s">
        <v>24</v>
      </c>
      <c r="K19" s="77" t="s">
        <v>90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="1" customFormat="1" spans="1:24">
      <c r="A20" s="70" t="s">
        <v>91</v>
      </c>
      <c r="B20" s="78">
        <v>1060855</v>
      </c>
      <c r="C20" s="46"/>
      <c r="D20" s="78">
        <v>1161354</v>
      </c>
      <c r="E20" s="77" t="s">
        <v>23</v>
      </c>
      <c r="F20" s="48"/>
      <c r="G20" s="75">
        <v>0.01</v>
      </c>
      <c r="H20" s="76">
        <v>1</v>
      </c>
      <c r="I20" s="76">
        <v>1</v>
      </c>
      <c r="J20" s="76" t="s">
        <v>24</v>
      </c>
      <c r="K20" s="77" t="s">
        <v>92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="1" customFormat="1" spans="1:24">
      <c r="A21" s="70" t="s">
        <v>93</v>
      </c>
      <c r="B21" s="78">
        <v>1047043</v>
      </c>
      <c r="C21" s="46"/>
      <c r="D21" s="78">
        <v>1148520</v>
      </c>
      <c r="E21" s="77" t="s">
        <v>23</v>
      </c>
      <c r="F21" s="48"/>
      <c r="G21" s="75">
        <v>0.01</v>
      </c>
      <c r="H21" s="76">
        <v>1</v>
      </c>
      <c r="I21" s="76">
        <v>1</v>
      </c>
      <c r="J21" s="76" t="s">
        <v>24</v>
      </c>
      <c r="K21" s="77" t="s">
        <v>94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="1" customFormat="1" spans="1:24">
      <c r="A22" s="70" t="s">
        <v>39</v>
      </c>
      <c r="B22" s="77">
        <v>3020002</v>
      </c>
      <c r="C22" s="46"/>
      <c r="D22" s="77">
        <v>3020002</v>
      </c>
      <c r="E22" s="77" t="s">
        <v>95</v>
      </c>
      <c r="F22" s="48"/>
      <c r="G22" s="75">
        <v>0.0008</v>
      </c>
      <c r="H22" s="76">
        <v>1</v>
      </c>
      <c r="I22" s="76">
        <v>1</v>
      </c>
      <c r="J22" s="76" t="s">
        <v>24</v>
      </c>
      <c r="K22" s="77" t="s">
        <v>39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="1" customFormat="1" spans="1:24">
      <c r="A23" s="70" t="s">
        <v>96</v>
      </c>
      <c r="B23" s="79">
        <v>2029440</v>
      </c>
      <c r="C23" s="46"/>
      <c r="D23" s="79">
        <v>2029440</v>
      </c>
      <c r="E23" s="77" t="s">
        <v>23</v>
      </c>
      <c r="F23" s="48"/>
      <c r="G23" s="75">
        <v>0.0005</v>
      </c>
      <c r="H23" s="76">
        <v>1</v>
      </c>
      <c r="I23" s="76">
        <v>1</v>
      </c>
      <c r="J23" s="76" t="s">
        <v>24</v>
      </c>
      <c r="K23" s="77" t="s">
        <v>97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="1" customFormat="1" spans="1:24">
      <c r="A24" s="70" t="s">
        <v>98</v>
      </c>
      <c r="B24" s="79">
        <v>1020059</v>
      </c>
      <c r="C24" s="46"/>
      <c r="D24" s="77">
        <v>1120047</v>
      </c>
      <c r="E24" s="77" t="s">
        <v>23</v>
      </c>
      <c r="F24" s="48"/>
      <c r="G24" s="75">
        <v>0.00125</v>
      </c>
      <c r="H24" s="76">
        <v>0</v>
      </c>
      <c r="I24" s="76">
        <v>0</v>
      </c>
      <c r="J24" s="76" t="s">
        <v>43</v>
      </c>
      <c r="K24" s="77" t="s">
        <v>99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="1" customFormat="1" spans="1:24">
      <c r="A25" s="70" t="s">
        <v>100</v>
      </c>
      <c r="B25" s="78">
        <v>4014152</v>
      </c>
      <c r="C25" s="46"/>
      <c r="D25" s="78">
        <v>4114165</v>
      </c>
      <c r="E25" s="77" t="s">
        <v>23</v>
      </c>
      <c r="F25" s="48"/>
      <c r="G25" s="75">
        <v>0.02</v>
      </c>
      <c r="H25" s="76">
        <v>0</v>
      </c>
      <c r="I25" s="76">
        <v>0</v>
      </c>
      <c r="J25" s="76" t="s">
        <v>43</v>
      </c>
      <c r="K25" s="77" t="s">
        <v>101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="1" customFormat="1" spans="1:24">
      <c r="A26" s="70" t="s">
        <v>102</v>
      </c>
      <c r="B26" s="79">
        <v>2012022</v>
      </c>
      <c r="C26" s="46"/>
      <c r="D26" s="79">
        <v>2012022</v>
      </c>
      <c r="E26" s="77" t="s">
        <v>23</v>
      </c>
      <c r="F26" s="48"/>
      <c r="G26" s="75">
        <v>0.01</v>
      </c>
      <c r="H26" s="76">
        <v>0</v>
      </c>
      <c r="I26" s="76">
        <v>0</v>
      </c>
      <c r="J26" s="76" t="s">
        <v>43</v>
      </c>
      <c r="K26" s="77" t="s">
        <v>103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="1" customFormat="1" customHeight="1" spans="1:24">
      <c r="A27" s="70" t="s">
        <v>104</v>
      </c>
      <c r="B27" s="78">
        <v>4014137</v>
      </c>
      <c r="C27" s="46"/>
      <c r="D27" s="78">
        <v>4114163</v>
      </c>
      <c r="E27" s="77" t="s">
        <v>23</v>
      </c>
      <c r="F27" s="48"/>
      <c r="G27" s="75">
        <v>0.00333333333333333</v>
      </c>
      <c r="H27" s="76">
        <v>0</v>
      </c>
      <c r="I27" s="76">
        <v>0</v>
      </c>
      <c r="J27" s="76" t="s">
        <v>43</v>
      </c>
      <c r="K27" s="77" t="s">
        <v>105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="1" customFormat="1" spans="1:24">
      <c r="A28" s="70" t="s">
        <v>106</v>
      </c>
      <c r="B28" s="78">
        <v>1032332</v>
      </c>
      <c r="C28" s="46"/>
      <c r="D28" s="78">
        <v>1133098</v>
      </c>
      <c r="E28" s="77" t="s">
        <v>23</v>
      </c>
      <c r="F28" s="48"/>
      <c r="G28" s="75">
        <v>0.025</v>
      </c>
      <c r="H28" s="76">
        <v>0</v>
      </c>
      <c r="I28" s="76">
        <v>0</v>
      </c>
      <c r="J28" s="76" t="s">
        <v>43</v>
      </c>
      <c r="K28" s="77" t="s">
        <v>107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="1" customFormat="1" spans="1:24">
      <c r="A29" s="70" t="s">
        <v>108</v>
      </c>
      <c r="B29" s="78">
        <v>1081718</v>
      </c>
      <c r="C29" s="54"/>
      <c r="D29" s="78">
        <v>1181924</v>
      </c>
      <c r="E29" s="77" t="s">
        <v>23</v>
      </c>
      <c r="F29" s="48"/>
      <c r="G29" s="75">
        <v>0.025</v>
      </c>
      <c r="H29" s="76">
        <v>0</v>
      </c>
      <c r="I29" s="76">
        <v>0</v>
      </c>
      <c r="J29" s="76" t="s">
        <v>43</v>
      </c>
      <c r="K29" s="77" t="s">
        <v>109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="1" customFormat="1" spans="1:24">
      <c r="A30" s="70" t="s">
        <v>110</v>
      </c>
      <c r="B30" s="74">
        <v>3097401</v>
      </c>
      <c r="C30" s="55"/>
      <c r="D30" s="74">
        <v>3097401</v>
      </c>
      <c r="E30" s="77" t="s">
        <v>37</v>
      </c>
      <c r="F30" s="48"/>
      <c r="G30" s="75">
        <v>0.21</v>
      </c>
      <c r="H30" s="76">
        <v>0</v>
      </c>
      <c r="I30" s="76">
        <v>0</v>
      </c>
      <c r="J30" s="76"/>
      <c r="K30" s="77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="1" customFormat="1" spans="1:24">
      <c r="A31" s="70" t="s">
        <v>111</v>
      </c>
      <c r="B31" s="74">
        <v>3068102</v>
      </c>
      <c r="C31" s="33"/>
      <c r="D31" s="74">
        <v>3068102</v>
      </c>
      <c r="E31" s="77" t="s">
        <v>37</v>
      </c>
      <c r="F31" s="48"/>
      <c r="G31" s="75">
        <v>0.23</v>
      </c>
      <c r="H31" s="76">
        <v>0</v>
      </c>
      <c r="I31" s="76">
        <v>0</v>
      </c>
      <c r="J31" s="76"/>
      <c r="K31" s="77" t="s">
        <v>112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="1" customFormat="1" spans="1:24">
      <c r="A32" s="70" t="s">
        <v>113</v>
      </c>
      <c r="B32" s="74">
        <v>3036103</v>
      </c>
      <c r="C32" s="46"/>
      <c r="D32" s="74">
        <v>3036103</v>
      </c>
      <c r="E32" s="77" t="s">
        <v>37</v>
      </c>
      <c r="F32" s="48"/>
      <c r="G32" s="75">
        <v>0.23</v>
      </c>
      <c r="H32" s="76">
        <v>0</v>
      </c>
      <c r="I32" s="76">
        <v>0</v>
      </c>
      <c r="J32" s="76"/>
      <c r="K32" s="7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="1" customFormat="1" spans="1:24">
      <c r="A33" s="70" t="s">
        <v>39</v>
      </c>
      <c r="B33" s="74">
        <v>3020002</v>
      </c>
      <c r="C33" s="46"/>
      <c r="D33" s="74">
        <v>3020002</v>
      </c>
      <c r="E33" s="77" t="s">
        <v>114</v>
      </c>
      <c r="F33" s="56"/>
      <c r="G33" s="80">
        <f>1-SUM(G14:G32)</f>
        <v>0.210116666666667</v>
      </c>
      <c r="H33" s="76">
        <v>0</v>
      </c>
      <c r="I33" s="76">
        <v>0</v>
      </c>
      <c r="J33" s="76"/>
      <c r="K33" s="7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="1" customFormat="1" spans="1:24">
      <c r="A34" s="57" t="s">
        <v>70</v>
      </c>
      <c r="B34" s="57"/>
      <c r="C34" s="57"/>
      <c r="D34" s="57"/>
      <c r="E34" s="58"/>
      <c r="F34" s="59"/>
      <c r="G34" s="81">
        <f>SUM(G14:G33)</f>
        <v>1</v>
      </c>
      <c r="H34" s="60"/>
      <c r="I34" s="60"/>
      <c r="J34" s="62"/>
      <c r="K34" s="62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3:3">
      <c r="C35" s="46"/>
    </row>
    <row r="36" spans="3:3">
      <c r="C36" s="50"/>
    </row>
    <row r="37" spans="3:3">
      <c r="C37" s="33"/>
    </row>
    <row r="38" spans="3:3">
      <c r="C38" s="46"/>
    </row>
    <row r="39" spans="3:3">
      <c r="C39" s="50"/>
    </row>
    <row r="40" spans="3:3">
      <c r="C40" s="33"/>
    </row>
    <row r="41" spans="3:3">
      <c r="C41" s="46"/>
    </row>
    <row r="42" spans="3:3">
      <c r="C42" s="50"/>
    </row>
    <row r="43" spans="3:3">
      <c r="C43" s="33"/>
    </row>
    <row r="44" spans="3:3">
      <c r="C44" s="57"/>
    </row>
  </sheetData>
  <mergeCells count="14">
    <mergeCell ref="A1:E1"/>
    <mergeCell ref="A2:E2"/>
    <mergeCell ref="A3:E3"/>
    <mergeCell ref="A4:E4"/>
    <mergeCell ref="A5:E5"/>
    <mergeCell ref="A6:E6"/>
    <mergeCell ref="A9:G9"/>
    <mergeCell ref="A10:K10"/>
    <mergeCell ref="B11:C11"/>
    <mergeCell ref="D11:E11"/>
    <mergeCell ref="B12:C12"/>
    <mergeCell ref="D12:E12"/>
    <mergeCell ref="L13:X13"/>
    <mergeCell ref="L14:X34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opLeftCell="A4" workbookViewId="0">
      <selection activeCell="D14" sqref="D14"/>
    </sheetView>
  </sheetViews>
  <sheetFormatPr defaultColWidth="9" defaultRowHeight="16.5"/>
  <cols>
    <col min="1" max="1" width="18.875" style="1" customWidth="1"/>
    <col min="2" max="2" width="14.5" style="1" customWidth="1"/>
    <col min="3" max="3" width="12.625" style="1" customWidth="1"/>
    <col min="4" max="4" width="12.5" style="1" customWidth="1"/>
    <col min="5" max="5" width="12.75" style="1" customWidth="1"/>
    <col min="6" max="6" width="13.5" style="1" customWidth="1"/>
    <col min="7" max="7" width="8.625" style="1" customWidth="1"/>
    <col min="8" max="8" width="8.875" style="1" customWidth="1"/>
    <col min="9" max="9" width="14.375" style="1" customWidth="1"/>
    <col min="10" max="16384" width="9" style="1"/>
  </cols>
  <sheetData>
    <row r="1" s="1" customFormat="1" ht="21" spans="1:15">
      <c r="A1" s="3" t="s">
        <v>115</v>
      </c>
      <c r="B1" s="4"/>
      <c r="C1" s="4"/>
      <c r="D1" s="4"/>
      <c r="E1" s="4"/>
      <c r="F1" s="4"/>
      <c r="H1" s="5" t="s">
        <v>116</v>
      </c>
      <c r="I1" s="35" t="s">
        <v>117</v>
      </c>
      <c r="K1" s="5" t="s">
        <v>118</v>
      </c>
      <c r="L1" s="5"/>
      <c r="M1" s="5"/>
      <c r="N1" s="5"/>
      <c r="O1" s="5"/>
    </row>
    <row r="2" s="1" customFormat="1" spans="1:15">
      <c r="A2" s="6" t="s">
        <v>119</v>
      </c>
      <c r="B2" s="64" t="s">
        <v>120</v>
      </c>
      <c r="C2" s="65"/>
      <c r="D2" s="65"/>
      <c r="E2" s="65"/>
      <c r="F2" s="66"/>
      <c r="H2" s="8">
        <v>1</v>
      </c>
      <c r="I2" s="5">
        <v>1</v>
      </c>
      <c r="K2" s="10" t="s">
        <v>121</v>
      </c>
      <c r="L2" s="10" t="s">
        <v>122</v>
      </c>
      <c r="M2" s="10" t="s">
        <v>123</v>
      </c>
      <c r="N2" s="10" t="s">
        <v>124</v>
      </c>
      <c r="O2" s="10" t="s">
        <v>125</v>
      </c>
    </row>
    <row r="3" s="1" customFormat="1" spans="1:15">
      <c r="A3" s="6"/>
      <c r="B3" s="9" t="s">
        <v>126</v>
      </c>
      <c r="C3" s="9"/>
      <c r="D3" s="9"/>
      <c r="E3" s="9"/>
      <c r="F3" s="9"/>
      <c r="H3" s="8">
        <v>2</v>
      </c>
      <c r="I3" s="5">
        <v>20</v>
      </c>
      <c r="K3" s="10" t="s">
        <v>127</v>
      </c>
      <c r="L3" s="36">
        <v>1.61397510741784</v>
      </c>
      <c r="M3" s="36">
        <v>15.7429731178678</v>
      </c>
      <c r="N3" s="36">
        <v>91.4118993837584</v>
      </c>
      <c r="O3" s="36">
        <v>494.146416201937</v>
      </c>
    </row>
    <row r="4" s="1" customFormat="1" spans="1:15">
      <c r="A4" s="6"/>
      <c r="B4" s="9" t="s">
        <v>128</v>
      </c>
      <c r="C4" s="9"/>
      <c r="D4" s="9"/>
      <c r="E4" s="9"/>
      <c r="F4" s="9"/>
      <c r="H4" s="5">
        <v>3</v>
      </c>
      <c r="I4" s="5">
        <v>100</v>
      </c>
      <c r="K4" s="10" t="s">
        <v>129</v>
      </c>
      <c r="L4" s="36">
        <v>1.29012298080155</v>
      </c>
      <c r="M4" s="36">
        <v>12.0096232667257</v>
      </c>
      <c r="N4" s="36">
        <v>65.6815193586234</v>
      </c>
      <c r="O4" s="36">
        <v>434.020234212867</v>
      </c>
    </row>
    <row r="5" s="1" customFormat="1" spans="1:15">
      <c r="A5" s="11"/>
      <c r="B5" s="9" t="s">
        <v>130</v>
      </c>
      <c r="C5" s="9"/>
      <c r="D5" s="9"/>
      <c r="E5" s="9"/>
      <c r="F5" s="9"/>
      <c r="H5" s="5">
        <v>4</v>
      </c>
      <c r="I5" s="5">
        <v>200</v>
      </c>
      <c r="K5" s="10" t="s">
        <v>131</v>
      </c>
      <c r="L5" s="36">
        <v>3.31458367891086</v>
      </c>
      <c r="M5" s="36">
        <v>31.7231013627316</v>
      </c>
      <c r="N5" s="36">
        <v>138.864726983767</v>
      </c>
      <c r="O5" s="36">
        <v>738.023280313985</v>
      </c>
    </row>
    <row r="6" spans="11:15">
      <c r="K6" s="10" t="s">
        <v>132</v>
      </c>
      <c r="L6" s="36">
        <v>2.56972062652581</v>
      </c>
      <c r="M6" s="36">
        <v>30.5279478775282</v>
      </c>
      <c r="N6" s="36">
        <v>139.860789239999</v>
      </c>
      <c r="O6" s="36">
        <v>714.792799178223</v>
      </c>
    </row>
    <row r="7" customFormat="1" spans="1:20">
      <c r="A7" s="1"/>
      <c r="B7" s="1"/>
      <c r="C7" s="1"/>
      <c r="D7" s="1"/>
      <c r="E7" s="1"/>
      <c r="F7" s="1"/>
      <c r="G7" s="1"/>
      <c r="H7" s="1"/>
      <c r="I7" s="1"/>
      <c r="J7" s="1"/>
      <c r="K7" s="10" t="s">
        <v>133</v>
      </c>
      <c r="L7" s="36">
        <v>8.30409550063995</v>
      </c>
      <c r="M7" s="36">
        <v>66.2228744249074</v>
      </c>
      <c r="N7" s="36">
        <v>141.428462047549</v>
      </c>
      <c r="O7" s="36">
        <v>444.279501209898</v>
      </c>
      <c r="P7" s="1"/>
      <c r="Q7" s="1"/>
      <c r="R7" s="1"/>
      <c r="S7" s="1"/>
      <c r="T7" s="1"/>
    </row>
    <row r="8" customFormat="1" spans="1:20">
      <c r="A8" s="1"/>
      <c r="B8" s="1"/>
      <c r="C8" s="1"/>
      <c r="D8" s="1"/>
      <c r="E8" s="1"/>
      <c r="F8" s="1"/>
      <c r="G8" s="1"/>
      <c r="H8" s="1"/>
      <c r="I8" s="1"/>
      <c r="J8" s="1"/>
      <c r="K8" s="37"/>
      <c r="L8" s="38">
        <f>AVERAGE(L3:L7)</f>
        <v>3.4184995788592</v>
      </c>
      <c r="M8" s="38">
        <f>AVERAGE(M3:M7)</f>
        <v>31.2453040099521</v>
      </c>
      <c r="N8" s="38">
        <f>AVERAGE(N3:N7)</f>
        <v>115.449479402739</v>
      </c>
      <c r="O8" s="38">
        <f>AVERAGE(O3:O7)</f>
        <v>565.052446223382</v>
      </c>
      <c r="P8" s="1"/>
      <c r="Q8" s="1"/>
      <c r="R8" s="1"/>
      <c r="S8" s="1"/>
      <c r="T8" s="1"/>
    </row>
    <row r="9" customFormat="1" spans="1:2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="1" customFormat="1" ht="22.5" spans="1:20">
      <c r="A10" s="12" t="s">
        <v>115</v>
      </c>
      <c r="B10" s="12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="1" customFormat="1" ht="26" customHeight="1" spans="1:5">
      <c r="A11" s="14" t="s">
        <v>8</v>
      </c>
      <c r="B11" s="15">
        <v>43491</v>
      </c>
      <c r="C11" s="16"/>
      <c r="D11" s="17">
        <v>0.75</v>
      </c>
      <c r="E11" s="18"/>
    </row>
    <row r="12" s="1" customFormat="1" ht="26" customHeight="1" spans="1:5">
      <c r="A12" s="14" t="s">
        <v>9</v>
      </c>
      <c r="B12" s="15">
        <v>43505</v>
      </c>
      <c r="C12" s="16"/>
      <c r="D12" s="17">
        <v>0.749988425925926</v>
      </c>
      <c r="E12" s="18"/>
    </row>
    <row r="14" s="1" customFormat="1" ht="36" customHeight="1" spans="1:10">
      <c r="A14" s="67" t="s">
        <v>134</v>
      </c>
      <c r="B14" s="68"/>
      <c r="C14" s="69"/>
      <c r="E14" s="22" t="s">
        <v>135</v>
      </c>
      <c r="F14" s="22"/>
      <c r="G14" s="22"/>
      <c r="H14" s="22"/>
      <c r="I14" s="22"/>
      <c r="J14" s="22"/>
    </row>
    <row r="15" s="2" customFormat="1" ht="41" customHeight="1" spans="1:20">
      <c r="A15" s="23" t="s">
        <v>116</v>
      </c>
      <c r="B15" s="24" t="s">
        <v>136</v>
      </c>
      <c r="C15" s="24" t="s">
        <v>10</v>
      </c>
      <c r="D15" s="25" t="s">
        <v>11</v>
      </c>
      <c r="E15" s="26" t="s">
        <v>12</v>
      </c>
      <c r="F15" s="26" t="s">
        <v>13</v>
      </c>
      <c r="G15" s="27" t="s">
        <v>137</v>
      </c>
      <c r="H15" s="28" t="s">
        <v>21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="1" customFormat="1" ht="45" customHeight="1" spans="1:20">
      <c r="A16" s="29">
        <v>1</v>
      </c>
      <c r="B16" s="30" t="s">
        <v>138</v>
      </c>
      <c r="C16" s="31" t="s">
        <v>139</v>
      </c>
      <c r="D16" s="32">
        <v>1032333</v>
      </c>
      <c r="E16" s="31" t="s">
        <v>139</v>
      </c>
      <c r="F16" s="32">
        <v>1133099</v>
      </c>
      <c r="G16" s="33" t="s">
        <v>23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="1" customFormat="1" ht="45" customHeight="1" spans="1:20">
      <c r="A17" s="33"/>
      <c r="B17" s="30" t="s">
        <v>138</v>
      </c>
      <c r="C17" s="31" t="s">
        <v>139</v>
      </c>
      <c r="D17" s="32">
        <v>1081719</v>
      </c>
      <c r="E17" s="31" t="s">
        <v>140</v>
      </c>
      <c r="F17" s="32">
        <v>1181925</v>
      </c>
      <c r="G17" s="33" t="s">
        <v>23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="1" customFormat="1" ht="45" customHeight="1" spans="1:20">
      <c r="A18" s="29">
        <v>2</v>
      </c>
      <c r="B18" s="30" t="s">
        <v>141</v>
      </c>
      <c r="C18" s="31" t="s">
        <v>142</v>
      </c>
      <c r="D18" s="32">
        <v>4014153</v>
      </c>
      <c r="E18" s="31" t="s">
        <v>142</v>
      </c>
      <c r="F18" s="32">
        <v>4114166</v>
      </c>
      <c r="G18" s="33" t="s">
        <v>23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="1" customFormat="1" ht="45" customHeight="1" spans="1:20">
      <c r="A19" s="33"/>
      <c r="B19" s="30" t="s">
        <v>141</v>
      </c>
      <c r="C19" s="31" t="s">
        <v>143</v>
      </c>
      <c r="D19" s="32">
        <v>2012024</v>
      </c>
      <c r="E19" s="31" t="s">
        <v>143</v>
      </c>
      <c r="F19" s="32">
        <v>2012024</v>
      </c>
      <c r="G19" s="33" t="s">
        <v>23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="1" customFormat="1" ht="45" customHeight="1" spans="1:20">
      <c r="A20" s="29">
        <v>3</v>
      </c>
      <c r="B20" s="30" t="s">
        <v>144</v>
      </c>
      <c r="C20" s="31" t="s">
        <v>145</v>
      </c>
      <c r="D20" s="32">
        <v>1047032</v>
      </c>
      <c r="E20" s="31" t="s">
        <v>145</v>
      </c>
      <c r="F20" s="32">
        <v>1148509</v>
      </c>
      <c r="G20" s="33" t="s">
        <v>23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="1" customFormat="1" ht="45" customHeight="1" spans="1:20">
      <c r="A21" s="33"/>
      <c r="B21" s="30" t="s">
        <v>144</v>
      </c>
      <c r="C21" s="34" t="s">
        <v>91</v>
      </c>
      <c r="D21" s="34">
        <v>1060855</v>
      </c>
      <c r="E21" s="34" t="s">
        <v>91</v>
      </c>
      <c r="F21" s="34">
        <v>1161354</v>
      </c>
      <c r="G21" s="33" t="s">
        <v>23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="1" customFormat="1" ht="45" customHeight="1" spans="1:20">
      <c r="A22" s="29">
        <v>4</v>
      </c>
      <c r="B22" s="30" t="s">
        <v>146</v>
      </c>
      <c r="C22" s="31" t="s">
        <v>147</v>
      </c>
      <c r="D22" s="32">
        <v>40110546</v>
      </c>
      <c r="E22" s="31" t="s">
        <v>147</v>
      </c>
      <c r="F22" s="32">
        <v>41110545</v>
      </c>
      <c r="G22" s="33" t="s">
        <v>23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="1" customFormat="1" ht="45" customHeight="1" spans="1:20">
      <c r="A23" s="33"/>
      <c r="B23" s="30" t="s">
        <v>146</v>
      </c>
      <c r="C23" s="31" t="s">
        <v>148</v>
      </c>
      <c r="D23" s="32">
        <v>4014138</v>
      </c>
      <c r="E23" s="31" t="s">
        <v>149</v>
      </c>
      <c r="F23" s="32">
        <v>4114164</v>
      </c>
      <c r="G23" s="33" t="s">
        <v>23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</sheetData>
  <mergeCells count="16">
    <mergeCell ref="A1:F1"/>
    <mergeCell ref="K1:O1"/>
    <mergeCell ref="B2:F2"/>
    <mergeCell ref="B3:F3"/>
    <mergeCell ref="B4:F4"/>
    <mergeCell ref="B5:F5"/>
    <mergeCell ref="A10:G10"/>
    <mergeCell ref="B11:C11"/>
    <mergeCell ref="D11:E11"/>
    <mergeCell ref="B12:C12"/>
    <mergeCell ref="D12:E12"/>
    <mergeCell ref="A14:C14"/>
    <mergeCell ref="E14:J14"/>
    <mergeCell ref="H15:T15"/>
    <mergeCell ref="A2:A5"/>
    <mergeCell ref="H16:T2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4"/>
  <sheetViews>
    <sheetView topLeftCell="A5" workbookViewId="0">
      <selection activeCell="B11" sqref="B11:E12"/>
    </sheetView>
  </sheetViews>
  <sheetFormatPr defaultColWidth="9" defaultRowHeight="16.5"/>
  <cols>
    <col min="1" max="1" width="18.875" style="1" customWidth="1"/>
    <col min="2" max="2" width="11" style="1" customWidth="1"/>
    <col min="3" max="3" width="11.5" style="1" customWidth="1"/>
    <col min="4" max="4" width="10.375" style="1"/>
    <col min="5" max="5" width="9" style="1"/>
    <col min="6" max="6" width="10.375" style="1"/>
    <col min="7" max="7" width="14" style="1" customWidth="1"/>
    <col min="8" max="8" width="8.625" style="1" customWidth="1"/>
    <col min="9" max="9" width="4.375" style="1" customWidth="1"/>
    <col min="10" max="10" width="7.125" style="1" customWidth="1"/>
    <col min="11" max="11" width="22.5" style="1" customWidth="1"/>
    <col min="12" max="16384" width="9" style="1"/>
  </cols>
  <sheetData>
    <row r="1" s="1" customFormat="1" ht="21" spans="1:5">
      <c r="A1" s="39" t="s">
        <v>150</v>
      </c>
      <c r="B1" s="39"/>
      <c r="C1" s="40"/>
      <c r="D1" s="39"/>
      <c r="E1" s="39"/>
    </row>
    <row r="2" s="1" customFormat="1" spans="1:5">
      <c r="A2" s="9" t="s">
        <v>72</v>
      </c>
      <c r="B2" s="9"/>
      <c r="C2" s="41"/>
      <c r="D2" s="9"/>
      <c r="E2" s="9"/>
    </row>
    <row r="3" s="1" customFormat="1" spans="1:5">
      <c r="A3" s="9" t="s">
        <v>74</v>
      </c>
      <c r="B3" s="9"/>
      <c r="C3" s="42"/>
      <c r="D3" s="9"/>
      <c r="E3" s="9"/>
    </row>
    <row r="4" s="1" customFormat="1" spans="1:5">
      <c r="A4" s="9" t="s">
        <v>76</v>
      </c>
      <c r="B4" s="9"/>
      <c r="C4" s="41"/>
      <c r="D4" s="9"/>
      <c r="E4" s="9"/>
    </row>
    <row r="5" s="1" customFormat="1" spans="1:5">
      <c r="A5" s="9" t="s">
        <v>78</v>
      </c>
      <c r="B5" s="9"/>
      <c r="C5" s="41"/>
      <c r="D5" s="9"/>
      <c r="E5" s="9"/>
    </row>
    <row r="6" s="1" customFormat="1" spans="1:5">
      <c r="A6" s="9" t="s">
        <v>79</v>
      </c>
      <c r="B6" s="9"/>
      <c r="C6" s="41"/>
      <c r="D6" s="9"/>
      <c r="E6" s="9"/>
    </row>
    <row r="8" customFormat="1" spans="1:7">
      <c r="A8" s="1"/>
      <c r="B8" s="1"/>
      <c r="C8" s="1"/>
      <c r="D8" s="1"/>
      <c r="E8" s="1"/>
      <c r="F8" s="1"/>
      <c r="G8" s="1"/>
    </row>
    <row r="9" s="1" customFormat="1" ht="18" spans="1:7">
      <c r="A9" s="22" t="s">
        <v>6</v>
      </c>
      <c r="B9" s="22"/>
      <c r="C9" s="22"/>
      <c r="D9" s="22"/>
      <c r="E9" s="22"/>
      <c r="F9" s="22"/>
      <c r="G9" s="22"/>
    </row>
    <row r="10" s="1" customFormat="1" ht="22.5" spans="1:24">
      <c r="A10" s="12" t="s">
        <v>150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="1" customFormat="1" spans="1:5">
      <c r="A11" s="14" t="s">
        <v>8</v>
      </c>
      <c r="B11" s="15">
        <v>43491</v>
      </c>
      <c r="C11" s="16"/>
      <c r="D11" s="17">
        <v>0.75</v>
      </c>
      <c r="E11" s="18"/>
    </row>
    <row r="12" s="1" customFormat="1" spans="1:5">
      <c r="A12" s="14" t="s">
        <v>9</v>
      </c>
      <c r="B12" s="15">
        <v>43505</v>
      </c>
      <c r="C12" s="16"/>
      <c r="D12" s="17">
        <v>0.749988425925926</v>
      </c>
      <c r="E12" s="18"/>
    </row>
    <row r="13" s="2" customFormat="1" ht="41" customHeight="1" spans="1:24">
      <c r="A13" s="23" t="s">
        <v>10</v>
      </c>
      <c r="B13" s="24" t="s">
        <v>11</v>
      </c>
      <c r="C13" s="24" t="s">
        <v>12</v>
      </c>
      <c r="D13" s="24" t="s">
        <v>13</v>
      </c>
      <c r="E13" s="25" t="s">
        <v>14</v>
      </c>
      <c r="F13" s="43" t="s">
        <v>15</v>
      </c>
      <c r="G13" s="44" t="s">
        <v>151</v>
      </c>
      <c r="H13" s="45" t="s">
        <v>17</v>
      </c>
      <c r="I13" s="45" t="s">
        <v>18</v>
      </c>
      <c r="J13" s="25" t="s">
        <v>19</v>
      </c>
      <c r="K13" s="25" t="s">
        <v>20</v>
      </c>
      <c r="L13" s="28" t="s">
        <v>21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s="1" customFormat="1" spans="1:24">
      <c r="A14" s="34" t="s">
        <v>83</v>
      </c>
      <c r="B14" s="34">
        <v>2044487</v>
      </c>
      <c r="C14" s="46"/>
      <c r="D14" s="34">
        <v>2044487</v>
      </c>
      <c r="E14" s="47" t="s">
        <v>23</v>
      </c>
      <c r="F14" s="48">
        <v>0.001</v>
      </c>
      <c r="G14" s="48">
        <f t="shared" ref="G14:G22" si="0">F14/20</f>
        <v>5e-5</v>
      </c>
      <c r="H14" s="49">
        <v>1</v>
      </c>
      <c r="I14" s="49">
        <v>1</v>
      </c>
      <c r="J14" s="49" t="s">
        <v>24</v>
      </c>
      <c r="K14" s="47" t="s">
        <v>84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="1" customFormat="1" spans="1:24">
      <c r="A15" s="34" t="s">
        <v>152</v>
      </c>
      <c r="B15" s="34">
        <v>2044485</v>
      </c>
      <c r="C15" s="50"/>
      <c r="D15" s="34">
        <v>2044485</v>
      </c>
      <c r="E15" s="34" t="s">
        <v>23</v>
      </c>
      <c r="F15" s="48">
        <v>0.0005</v>
      </c>
      <c r="G15" s="48">
        <f t="shared" si="0"/>
        <v>2.5e-5</v>
      </c>
      <c r="H15" s="49">
        <v>1</v>
      </c>
      <c r="I15" s="49">
        <v>1</v>
      </c>
      <c r="J15" s="49" t="s">
        <v>24</v>
      </c>
      <c r="K15" s="47" t="s">
        <v>84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="1" customFormat="1" spans="1:24">
      <c r="A16" s="34" t="s">
        <v>36</v>
      </c>
      <c r="B16" s="47">
        <v>3059100</v>
      </c>
      <c r="C16" s="46"/>
      <c r="D16" s="47">
        <v>3059100</v>
      </c>
      <c r="E16" s="47" t="s">
        <v>37</v>
      </c>
      <c r="F16" s="48">
        <v>0.0003</v>
      </c>
      <c r="G16" s="48">
        <f t="shared" si="0"/>
        <v>1.5e-5</v>
      </c>
      <c r="H16" s="49">
        <v>1</v>
      </c>
      <c r="I16" s="49">
        <v>1</v>
      </c>
      <c r="J16" s="49" t="s">
        <v>24</v>
      </c>
      <c r="K16" s="47" t="s">
        <v>36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="1" customFormat="1" spans="1:24">
      <c r="A17" s="34" t="s">
        <v>86</v>
      </c>
      <c r="B17" s="51">
        <v>40110544</v>
      </c>
      <c r="C17" s="46"/>
      <c r="D17" s="51">
        <v>41110543</v>
      </c>
      <c r="E17" s="47" t="s">
        <v>23</v>
      </c>
      <c r="F17" s="48">
        <v>0.001</v>
      </c>
      <c r="G17" s="48">
        <f t="shared" si="0"/>
        <v>5e-5</v>
      </c>
      <c r="H17" s="49">
        <v>1</v>
      </c>
      <c r="I17" s="49">
        <v>1</v>
      </c>
      <c r="J17" s="49" t="s">
        <v>24</v>
      </c>
      <c r="K17" s="47" t="s">
        <v>87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="1" customFormat="1" spans="1:24">
      <c r="A18" s="34" t="s">
        <v>88</v>
      </c>
      <c r="B18" s="51">
        <v>40110545</v>
      </c>
      <c r="C18" s="46"/>
      <c r="D18" s="51">
        <v>41110544</v>
      </c>
      <c r="E18" s="47" t="s">
        <v>23</v>
      </c>
      <c r="F18" s="48">
        <v>0.0012</v>
      </c>
      <c r="G18" s="48">
        <f t="shared" si="0"/>
        <v>6e-5</v>
      </c>
      <c r="H18" s="49">
        <v>1</v>
      </c>
      <c r="I18" s="49">
        <v>1</v>
      </c>
      <c r="J18" s="49" t="s">
        <v>24</v>
      </c>
      <c r="K18" s="47" t="s">
        <v>87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="1" customFormat="1" spans="1:24">
      <c r="A19" s="34" t="s">
        <v>89</v>
      </c>
      <c r="B19" s="51">
        <v>1047031</v>
      </c>
      <c r="C19" s="46"/>
      <c r="D19" s="51">
        <v>1148508</v>
      </c>
      <c r="E19" s="34" t="s">
        <v>23</v>
      </c>
      <c r="F19" s="48">
        <v>0.01</v>
      </c>
      <c r="G19" s="48">
        <f t="shared" si="0"/>
        <v>0.0005</v>
      </c>
      <c r="H19" s="34">
        <v>1</v>
      </c>
      <c r="I19" s="34">
        <v>1</v>
      </c>
      <c r="J19" s="34" t="s">
        <v>24</v>
      </c>
      <c r="K19" s="47" t="s">
        <v>90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="1" customFormat="1" spans="1:24">
      <c r="A20" s="34" t="s">
        <v>91</v>
      </c>
      <c r="B20" s="51">
        <v>1060855</v>
      </c>
      <c r="C20" s="46"/>
      <c r="D20" s="51">
        <v>1161354</v>
      </c>
      <c r="E20" s="47" t="s">
        <v>23</v>
      </c>
      <c r="F20" s="48">
        <v>0.01</v>
      </c>
      <c r="G20" s="48">
        <f t="shared" si="0"/>
        <v>0.0005</v>
      </c>
      <c r="H20" s="49">
        <v>1</v>
      </c>
      <c r="I20" s="49">
        <v>1</v>
      </c>
      <c r="J20" s="49" t="s">
        <v>24</v>
      </c>
      <c r="K20" s="47" t="s">
        <v>92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="1" customFormat="1" spans="1:24">
      <c r="A21" s="34" t="s">
        <v>93</v>
      </c>
      <c r="B21" s="51">
        <v>1047043</v>
      </c>
      <c r="C21" s="46"/>
      <c r="D21" s="51">
        <v>1148520</v>
      </c>
      <c r="E21" s="47" t="s">
        <v>23</v>
      </c>
      <c r="F21" s="48">
        <v>0.01</v>
      </c>
      <c r="G21" s="48">
        <f t="shared" si="0"/>
        <v>0.0005</v>
      </c>
      <c r="H21" s="49">
        <v>1</v>
      </c>
      <c r="I21" s="49">
        <v>1</v>
      </c>
      <c r="J21" s="49" t="s">
        <v>24</v>
      </c>
      <c r="K21" s="47" t="s">
        <v>94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="1" customFormat="1" spans="1:24">
      <c r="A22" s="34" t="s">
        <v>39</v>
      </c>
      <c r="B22" s="52">
        <v>3020002</v>
      </c>
      <c r="C22" s="46"/>
      <c r="D22" s="47">
        <v>3020002</v>
      </c>
      <c r="E22" s="47" t="s">
        <v>95</v>
      </c>
      <c r="F22" s="48">
        <v>0.0008</v>
      </c>
      <c r="G22" s="48">
        <f t="shared" si="0"/>
        <v>4e-5</v>
      </c>
      <c r="H22" s="49">
        <v>1</v>
      </c>
      <c r="I22" s="49">
        <v>1</v>
      </c>
      <c r="J22" s="49" t="s">
        <v>24</v>
      </c>
      <c r="K22" s="47" t="s">
        <v>39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="1" customFormat="1" spans="1:24">
      <c r="A23" s="34" t="s">
        <v>96</v>
      </c>
      <c r="B23" s="53">
        <v>2029440</v>
      </c>
      <c r="C23" s="46"/>
      <c r="D23" s="53">
        <v>2029440</v>
      </c>
      <c r="E23" s="47" t="s">
        <v>23</v>
      </c>
      <c r="F23" s="48">
        <v>0.0005</v>
      </c>
      <c r="G23" s="48">
        <v>0.0005</v>
      </c>
      <c r="H23" s="49">
        <v>1</v>
      </c>
      <c r="I23" s="49">
        <v>1</v>
      </c>
      <c r="J23" s="49" t="s">
        <v>24</v>
      </c>
      <c r="K23" s="47" t="s">
        <v>97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="1" customFormat="1" spans="1:24">
      <c r="A24" s="34" t="s">
        <v>98</v>
      </c>
      <c r="B24" s="53">
        <v>1020059</v>
      </c>
      <c r="C24" s="46"/>
      <c r="D24" s="47">
        <v>1120047</v>
      </c>
      <c r="E24" s="47" t="s">
        <v>23</v>
      </c>
      <c r="F24" s="48">
        <v>0.00125</v>
      </c>
      <c r="G24" s="48">
        <v>0.00125</v>
      </c>
      <c r="H24" s="49">
        <v>0</v>
      </c>
      <c r="I24" s="49">
        <v>0</v>
      </c>
      <c r="J24" s="49" t="s">
        <v>43</v>
      </c>
      <c r="K24" s="47" t="s">
        <v>99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="1" customFormat="1" spans="1:24">
      <c r="A25" s="34" t="s">
        <v>100</v>
      </c>
      <c r="B25" s="51">
        <v>4014152</v>
      </c>
      <c r="C25" s="46"/>
      <c r="D25" s="51">
        <v>4114165</v>
      </c>
      <c r="E25" s="47" t="s">
        <v>23</v>
      </c>
      <c r="F25" s="48">
        <v>0.02</v>
      </c>
      <c r="G25" s="48">
        <v>0.01</v>
      </c>
      <c r="H25" s="49">
        <v>0</v>
      </c>
      <c r="I25" s="49">
        <v>0</v>
      </c>
      <c r="J25" s="49" t="s">
        <v>43</v>
      </c>
      <c r="K25" s="47" t="s">
        <v>101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="1" customFormat="1" spans="1:24">
      <c r="A26" s="34" t="s">
        <v>102</v>
      </c>
      <c r="B26" s="53">
        <v>2012022</v>
      </c>
      <c r="C26" s="46"/>
      <c r="D26" s="53">
        <v>2012022</v>
      </c>
      <c r="E26" s="47" t="s">
        <v>23</v>
      </c>
      <c r="F26" s="48">
        <v>0.01</v>
      </c>
      <c r="G26" s="48">
        <v>0.01</v>
      </c>
      <c r="H26" s="49">
        <v>0</v>
      </c>
      <c r="I26" s="49">
        <v>0</v>
      </c>
      <c r="J26" s="49" t="s">
        <v>43</v>
      </c>
      <c r="K26" s="47" t="s">
        <v>103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="1" customFormat="1" customHeight="1" spans="1:24">
      <c r="A27" s="34" t="s">
        <v>104</v>
      </c>
      <c r="B27" s="51">
        <v>4014137</v>
      </c>
      <c r="C27" s="46"/>
      <c r="D27" s="51">
        <v>4114163</v>
      </c>
      <c r="E27" s="47" t="s">
        <v>23</v>
      </c>
      <c r="F27" s="48">
        <v>0.00333333333333333</v>
      </c>
      <c r="G27" s="48">
        <v>0.0005</v>
      </c>
      <c r="H27" s="49">
        <v>0</v>
      </c>
      <c r="I27" s="49">
        <v>0</v>
      </c>
      <c r="J27" s="49" t="s">
        <v>43</v>
      </c>
      <c r="K27" s="47" t="s">
        <v>105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="1" customFormat="1" spans="1:24">
      <c r="A28" s="34" t="s">
        <v>106</v>
      </c>
      <c r="B28" s="51">
        <v>1032332</v>
      </c>
      <c r="C28" s="46"/>
      <c r="D28" s="51">
        <v>1133098</v>
      </c>
      <c r="E28" s="47" t="s">
        <v>23</v>
      </c>
      <c r="F28" s="48">
        <v>0.025</v>
      </c>
      <c r="G28" s="48">
        <v>0.025</v>
      </c>
      <c r="H28" s="49">
        <v>0</v>
      </c>
      <c r="I28" s="49">
        <v>0</v>
      </c>
      <c r="J28" s="49" t="s">
        <v>43</v>
      </c>
      <c r="K28" s="47" t="s">
        <v>107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="1" customFormat="1" spans="1:24">
      <c r="A29" s="34" t="s">
        <v>108</v>
      </c>
      <c r="B29" s="51">
        <v>1081718</v>
      </c>
      <c r="C29" s="54"/>
      <c r="D29" s="51">
        <v>1181924</v>
      </c>
      <c r="E29" s="47" t="s">
        <v>23</v>
      </c>
      <c r="F29" s="48">
        <v>0.025</v>
      </c>
      <c r="G29" s="48">
        <v>0.025</v>
      </c>
      <c r="H29" s="49">
        <v>0</v>
      </c>
      <c r="I29" s="49">
        <v>0</v>
      </c>
      <c r="J29" s="49" t="s">
        <v>43</v>
      </c>
      <c r="K29" s="47" t="s">
        <v>109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="1" customFormat="1" spans="1:24">
      <c r="A30" s="34" t="s">
        <v>110</v>
      </c>
      <c r="B30" s="34">
        <v>3097401</v>
      </c>
      <c r="C30" s="55"/>
      <c r="D30" s="34">
        <v>3097401</v>
      </c>
      <c r="E30" s="47" t="s">
        <v>37</v>
      </c>
      <c r="F30" s="48">
        <v>0.21</v>
      </c>
      <c r="G30" s="48">
        <v>0.21</v>
      </c>
      <c r="H30" s="49">
        <v>0</v>
      </c>
      <c r="I30" s="49">
        <v>0</v>
      </c>
      <c r="J30" s="61"/>
      <c r="K30" s="47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="1" customFormat="1" spans="1:24">
      <c r="A31" s="34" t="s">
        <v>111</v>
      </c>
      <c r="B31" s="34">
        <v>3068102</v>
      </c>
      <c r="C31" s="33"/>
      <c r="D31" s="34">
        <v>3068102</v>
      </c>
      <c r="E31" s="47" t="s">
        <v>37</v>
      </c>
      <c r="F31" s="48">
        <v>0.23</v>
      </c>
      <c r="G31" s="48">
        <v>0.23</v>
      </c>
      <c r="H31" s="49">
        <v>0</v>
      </c>
      <c r="I31" s="49">
        <v>0</v>
      </c>
      <c r="J31" s="61"/>
      <c r="K31" s="47" t="s">
        <v>112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="1" customFormat="1" spans="1:24">
      <c r="A32" s="34" t="s">
        <v>113</v>
      </c>
      <c r="B32" s="34">
        <v>3036103</v>
      </c>
      <c r="C32" s="46"/>
      <c r="D32" s="34">
        <v>3036103</v>
      </c>
      <c r="E32" s="47" t="s">
        <v>37</v>
      </c>
      <c r="F32" s="48">
        <v>0.23</v>
      </c>
      <c r="G32" s="48">
        <v>0.23</v>
      </c>
      <c r="H32" s="49">
        <v>0</v>
      </c>
      <c r="I32" s="49">
        <v>0</v>
      </c>
      <c r="J32" s="61"/>
      <c r="K32" s="61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="1" customFormat="1" spans="1:24">
      <c r="A33" s="34" t="s">
        <v>39</v>
      </c>
      <c r="B33" s="34">
        <v>3020002</v>
      </c>
      <c r="C33" s="46"/>
      <c r="D33" s="34">
        <v>3020002</v>
      </c>
      <c r="E33" s="47" t="s">
        <v>114</v>
      </c>
      <c r="F33" s="56">
        <f>1-SUM(F14:F32)</f>
        <v>0.210116666666667</v>
      </c>
      <c r="G33" s="56">
        <f>1-SUM(G14:G32)</f>
        <v>0.25601</v>
      </c>
      <c r="H33" s="49">
        <v>0</v>
      </c>
      <c r="I33" s="49">
        <v>0</v>
      </c>
      <c r="J33" s="61"/>
      <c r="K33" s="6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="1" customFormat="1" spans="1:24">
      <c r="A34" s="57" t="s">
        <v>70</v>
      </c>
      <c r="B34" s="57"/>
      <c r="C34" s="57"/>
      <c r="D34" s="57"/>
      <c r="E34" s="58"/>
      <c r="F34" s="59">
        <f>SUM(F14:F33)</f>
        <v>1</v>
      </c>
      <c r="G34" s="59">
        <f>SUM(G14:G33)</f>
        <v>1</v>
      </c>
      <c r="H34" s="60"/>
      <c r="I34" s="60"/>
      <c r="J34" s="62"/>
      <c r="K34" s="63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3:3">
      <c r="C35" s="46"/>
    </row>
    <row r="36" spans="3:3">
      <c r="C36" s="50"/>
    </row>
    <row r="37" spans="3:3">
      <c r="C37" s="33"/>
    </row>
    <row r="38" spans="3:3">
      <c r="C38" s="46"/>
    </row>
    <row r="39" spans="3:3">
      <c r="C39" s="50"/>
    </row>
    <row r="40" spans="3:3">
      <c r="C40" s="33"/>
    </row>
    <row r="41" spans="3:3">
      <c r="C41" s="46"/>
    </row>
    <row r="42" spans="3:3">
      <c r="C42" s="50"/>
    </row>
    <row r="43" spans="3:3">
      <c r="C43" s="33"/>
    </row>
    <row r="44" spans="3:3">
      <c r="C44" s="57"/>
    </row>
  </sheetData>
  <mergeCells count="14">
    <mergeCell ref="A1:E1"/>
    <mergeCell ref="A2:E2"/>
    <mergeCell ref="A3:E3"/>
    <mergeCell ref="A4:E4"/>
    <mergeCell ref="A5:E5"/>
    <mergeCell ref="A6:E6"/>
    <mergeCell ref="A9:G9"/>
    <mergeCell ref="A10:K10"/>
    <mergeCell ref="B11:C11"/>
    <mergeCell ref="D11:E11"/>
    <mergeCell ref="B12:C12"/>
    <mergeCell ref="D12:E12"/>
    <mergeCell ref="L13:X13"/>
    <mergeCell ref="L14:X34"/>
  </mergeCell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B11" sqref="B11:E12"/>
    </sheetView>
  </sheetViews>
  <sheetFormatPr defaultColWidth="9" defaultRowHeight="16.5"/>
  <cols>
    <col min="1" max="1" width="16.5" style="1" customWidth="1"/>
    <col min="2" max="2" width="14.5" style="1" customWidth="1"/>
    <col min="3" max="3" width="12.625" style="1" customWidth="1"/>
    <col min="4" max="4" width="12.5" style="1" customWidth="1"/>
    <col min="5" max="5" width="12.75" style="1" customWidth="1"/>
    <col min="6" max="6" width="13.5" style="1" customWidth="1"/>
    <col min="7" max="7" width="8.625" style="1" customWidth="1"/>
    <col min="8" max="8" width="9.25" style="1" customWidth="1"/>
    <col min="9" max="9" width="15.125" style="1" customWidth="1"/>
    <col min="10" max="16384" width="9" style="1"/>
  </cols>
  <sheetData>
    <row r="1" s="1" customFormat="1" ht="21" spans="1:15">
      <c r="A1" s="3" t="s">
        <v>153</v>
      </c>
      <c r="B1" s="4"/>
      <c r="C1" s="4"/>
      <c r="D1" s="4"/>
      <c r="E1" s="4"/>
      <c r="F1" s="4"/>
      <c r="H1" s="5" t="s">
        <v>116</v>
      </c>
      <c r="I1" s="35" t="s">
        <v>117</v>
      </c>
      <c r="K1" s="5" t="s">
        <v>118</v>
      </c>
      <c r="L1" s="5"/>
      <c r="M1" s="5"/>
      <c r="N1" s="5"/>
      <c r="O1" s="5"/>
    </row>
    <row r="2" s="1" customFormat="1" spans="1:15">
      <c r="A2" s="6" t="s">
        <v>154</v>
      </c>
      <c r="B2" s="7" t="s">
        <v>155</v>
      </c>
      <c r="C2" s="7"/>
      <c r="D2" s="7"/>
      <c r="E2" s="7"/>
      <c r="F2" s="7"/>
      <c r="H2" s="8">
        <v>1</v>
      </c>
      <c r="I2" s="5">
        <v>1</v>
      </c>
      <c r="K2" s="10" t="s">
        <v>121</v>
      </c>
      <c r="L2" s="10" t="s">
        <v>122</v>
      </c>
      <c r="M2" s="10" t="s">
        <v>123</v>
      </c>
      <c r="N2" s="10" t="s">
        <v>124</v>
      </c>
      <c r="O2" s="10" t="s">
        <v>125</v>
      </c>
    </row>
    <row r="3" s="1" customFormat="1" spans="1:15">
      <c r="A3" s="6"/>
      <c r="B3" s="9" t="s">
        <v>156</v>
      </c>
      <c r="C3" s="9"/>
      <c r="D3" s="9"/>
      <c r="E3" s="9"/>
      <c r="F3" s="9"/>
      <c r="H3" s="8">
        <v>2</v>
      </c>
      <c r="I3" s="5">
        <v>20</v>
      </c>
      <c r="K3" s="10" t="s">
        <v>127</v>
      </c>
      <c r="L3" s="36">
        <v>1.61397510741784</v>
      </c>
      <c r="M3" s="36">
        <v>15.7429731178678</v>
      </c>
      <c r="N3" s="36">
        <v>91.4118993837584</v>
      </c>
      <c r="O3" s="36">
        <v>494.146416201937</v>
      </c>
    </row>
    <row r="4" s="1" customFormat="1" spans="1:15">
      <c r="A4" s="6"/>
      <c r="B4" s="10" t="s">
        <v>128</v>
      </c>
      <c r="C4" s="10"/>
      <c r="D4" s="10"/>
      <c r="E4" s="10"/>
      <c r="F4" s="10"/>
      <c r="H4" s="5">
        <v>3</v>
      </c>
      <c r="I4" s="5">
        <v>100</v>
      </c>
      <c r="K4" s="10" t="s">
        <v>129</v>
      </c>
      <c r="L4" s="36">
        <v>1.29012298080155</v>
      </c>
      <c r="M4" s="36">
        <v>12.0096232667257</v>
      </c>
      <c r="N4" s="36">
        <v>65.6815193586234</v>
      </c>
      <c r="O4" s="36">
        <v>434.020234212867</v>
      </c>
    </row>
    <row r="5" s="1" customFormat="1" spans="1:15">
      <c r="A5" s="11"/>
      <c r="B5" s="9" t="s">
        <v>157</v>
      </c>
      <c r="C5" s="9"/>
      <c r="D5" s="9"/>
      <c r="E5" s="9"/>
      <c r="F5" s="9"/>
      <c r="H5" s="5">
        <v>4</v>
      </c>
      <c r="I5" s="5">
        <v>200</v>
      </c>
      <c r="K5" s="10" t="s">
        <v>131</v>
      </c>
      <c r="L5" s="36">
        <v>3.31458367891086</v>
      </c>
      <c r="M5" s="36">
        <v>31.7231013627316</v>
      </c>
      <c r="N5" s="36">
        <v>138.864726983767</v>
      </c>
      <c r="O5" s="36">
        <v>738.023280313985</v>
      </c>
    </row>
    <row r="6" spans="11:15">
      <c r="K6" s="10" t="s">
        <v>132</v>
      </c>
      <c r="L6" s="36">
        <v>2.56972062652581</v>
      </c>
      <c r="M6" s="36">
        <v>30.5279478775282</v>
      </c>
      <c r="N6" s="36">
        <v>139.860789239999</v>
      </c>
      <c r="O6" s="36">
        <v>714.792799178223</v>
      </c>
    </row>
    <row r="7" customFormat="1" spans="1:20">
      <c r="A7" s="1"/>
      <c r="B7" s="1"/>
      <c r="C7" s="1"/>
      <c r="D7" s="1"/>
      <c r="E7" s="1"/>
      <c r="F7" s="1"/>
      <c r="G7" s="1"/>
      <c r="H7" s="1"/>
      <c r="I7" s="1"/>
      <c r="J7" s="1"/>
      <c r="K7" s="10" t="s">
        <v>133</v>
      </c>
      <c r="L7" s="36">
        <v>8.30409550063995</v>
      </c>
      <c r="M7" s="36">
        <v>66.2228744249074</v>
      </c>
      <c r="N7" s="36">
        <v>141.428462047549</v>
      </c>
      <c r="O7" s="36">
        <v>444.279501209898</v>
      </c>
      <c r="P7" s="1"/>
      <c r="Q7" s="1"/>
      <c r="R7" s="1"/>
      <c r="S7" s="1"/>
      <c r="T7" s="1"/>
    </row>
    <row r="8" customFormat="1" spans="1:20">
      <c r="A8" s="1"/>
      <c r="B8" s="1"/>
      <c r="C8" s="1"/>
      <c r="D8" s="1"/>
      <c r="E8" s="1"/>
      <c r="F8" s="1"/>
      <c r="G8" s="1"/>
      <c r="H8" s="1"/>
      <c r="I8" s="1"/>
      <c r="J8" s="1"/>
      <c r="K8" s="37"/>
      <c r="L8" s="38">
        <f>AVERAGE(L3:L7)</f>
        <v>3.4184995788592</v>
      </c>
      <c r="M8" s="38">
        <f>AVERAGE(M3:M7)</f>
        <v>31.2453040099521</v>
      </c>
      <c r="N8" s="38">
        <f>AVERAGE(N3:N7)</f>
        <v>115.449479402739</v>
      </c>
      <c r="O8" s="38">
        <f>AVERAGE(O3:O7)</f>
        <v>565.052446223382</v>
      </c>
      <c r="P8" s="1"/>
      <c r="Q8" s="1"/>
      <c r="R8" s="1"/>
      <c r="S8" s="1"/>
      <c r="T8" s="1"/>
    </row>
    <row r="9" customFormat="1" spans="1:2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="1" customFormat="1" ht="22.5" spans="1:20">
      <c r="A10" s="12" t="s">
        <v>153</v>
      </c>
      <c r="B10" s="12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="1" customFormat="1" ht="26" customHeight="1" spans="1:5">
      <c r="A11" s="14" t="s">
        <v>8</v>
      </c>
      <c r="B11" s="15">
        <v>43491</v>
      </c>
      <c r="C11" s="16"/>
      <c r="D11" s="17">
        <v>0.75</v>
      </c>
      <c r="E11" s="18"/>
    </row>
    <row r="12" s="1" customFormat="1" ht="26" customHeight="1" spans="1:5">
      <c r="A12" s="14" t="s">
        <v>9</v>
      </c>
      <c r="B12" s="15">
        <v>43505</v>
      </c>
      <c r="C12" s="16"/>
      <c r="D12" s="17">
        <v>0.749988425925926</v>
      </c>
      <c r="E12" s="18"/>
    </row>
    <row r="14" s="1" customFormat="1" ht="18" spans="1:10">
      <c r="A14" s="19" t="s">
        <v>158</v>
      </c>
      <c r="B14" s="20"/>
      <c r="C14" s="21"/>
      <c r="E14" s="22" t="s">
        <v>6</v>
      </c>
      <c r="F14" s="22"/>
      <c r="G14" s="22"/>
      <c r="H14" s="22"/>
      <c r="I14" s="22"/>
      <c r="J14" s="22"/>
    </row>
    <row r="15" s="2" customFormat="1" ht="41" customHeight="1" spans="1:20">
      <c r="A15" s="23" t="s">
        <v>116</v>
      </c>
      <c r="B15" s="24" t="s">
        <v>136</v>
      </c>
      <c r="C15" s="24" t="s">
        <v>10</v>
      </c>
      <c r="D15" s="25" t="s">
        <v>11</v>
      </c>
      <c r="E15" s="26" t="s">
        <v>12</v>
      </c>
      <c r="F15" s="26" t="s">
        <v>13</v>
      </c>
      <c r="G15" s="27" t="s">
        <v>137</v>
      </c>
      <c r="H15" s="28" t="s">
        <v>21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="1" customFormat="1" ht="45" customHeight="1" spans="1:20">
      <c r="A16" s="29">
        <v>1</v>
      </c>
      <c r="B16" s="30" t="s">
        <v>159</v>
      </c>
      <c r="C16" s="31" t="s">
        <v>139</v>
      </c>
      <c r="D16" s="32">
        <v>1032333</v>
      </c>
      <c r="E16" s="31" t="s">
        <v>139</v>
      </c>
      <c r="F16" s="32">
        <v>1133099</v>
      </c>
      <c r="G16" s="33" t="s">
        <v>23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="1" customFormat="1" ht="45" customHeight="1" spans="1:20">
      <c r="A17" s="33"/>
      <c r="B17" s="30" t="s">
        <v>159</v>
      </c>
      <c r="C17" s="31" t="s">
        <v>140</v>
      </c>
      <c r="D17" s="32">
        <v>1081719</v>
      </c>
      <c r="E17" s="31" t="s">
        <v>140</v>
      </c>
      <c r="F17" s="32">
        <v>1181925</v>
      </c>
      <c r="G17" s="33" t="s">
        <v>23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="1" customFormat="1" ht="45" customHeight="1" spans="1:20">
      <c r="A18" s="29">
        <v>2</v>
      </c>
      <c r="B18" s="30" t="s">
        <v>160</v>
      </c>
      <c r="C18" s="31" t="s">
        <v>142</v>
      </c>
      <c r="D18" s="32">
        <v>4014153</v>
      </c>
      <c r="E18" s="31" t="s">
        <v>142</v>
      </c>
      <c r="F18" s="32">
        <v>4114166</v>
      </c>
      <c r="G18" s="33" t="s">
        <v>23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="1" customFormat="1" ht="45" customHeight="1" spans="1:20">
      <c r="A19" s="33"/>
      <c r="B19" s="30" t="s">
        <v>160</v>
      </c>
      <c r="C19" s="31" t="s">
        <v>143</v>
      </c>
      <c r="D19" s="32">
        <v>2012024</v>
      </c>
      <c r="E19" s="31" t="s">
        <v>143</v>
      </c>
      <c r="F19" s="32">
        <v>2012024</v>
      </c>
      <c r="G19" s="33" t="s">
        <v>23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="1" customFormat="1" ht="45" customHeight="1" spans="1:20">
      <c r="A20" s="29">
        <v>3</v>
      </c>
      <c r="B20" s="30" t="s">
        <v>161</v>
      </c>
      <c r="C20" s="31" t="s">
        <v>145</v>
      </c>
      <c r="D20" s="32">
        <v>1047032</v>
      </c>
      <c r="E20" s="31" t="s">
        <v>145</v>
      </c>
      <c r="F20" s="32">
        <v>1148509</v>
      </c>
      <c r="G20" s="33" t="s">
        <v>23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="1" customFormat="1" ht="45" customHeight="1" spans="1:20">
      <c r="A21" s="33"/>
      <c r="B21" s="30" t="s">
        <v>161</v>
      </c>
      <c r="C21" s="34" t="s">
        <v>91</v>
      </c>
      <c r="D21" s="34">
        <v>1060855</v>
      </c>
      <c r="E21" s="34" t="s">
        <v>91</v>
      </c>
      <c r="F21" s="34">
        <v>1161354</v>
      </c>
      <c r="G21" s="33" t="s">
        <v>23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="1" customFormat="1" ht="45" customHeight="1" spans="1:20">
      <c r="A22" s="29">
        <v>4</v>
      </c>
      <c r="B22" s="30" t="s">
        <v>162</v>
      </c>
      <c r="C22" s="31" t="s">
        <v>147</v>
      </c>
      <c r="D22" s="32">
        <v>40110546</v>
      </c>
      <c r="E22" s="31" t="s">
        <v>147</v>
      </c>
      <c r="F22" s="32">
        <v>41110545</v>
      </c>
      <c r="G22" s="33" t="s">
        <v>23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="1" customFormat="1" ht="45" customHeight="1" spans="1:20">
      <c r="A23" s="33"/>
      <c r="B23" s="30" t="s">
        <v>162</v>
      </c>
      <c r="C23" s="31" t="s">
        <v>148</v>
      </c>
      <c r="D23" s="32">
        <v>4014138</v>
      </c>
      <c r="E23" s="31" t="s">
        <v>149</v>
      </c>
      <c r="F23" s="32">
        <v>4114164</v>
      </c>
      <c r="G23" s="33" t="s">
        <v>23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</sheetData>
  <mergeCells count="15">
    <mergeCell ref="A1:F1"/>
    <mergeCell ref="K1:O1"/>
    <mergeCell ref="B3:F3"/>
    <mergeCell ref="B4:F4"/>
    <mergeCell ref="B5:F5"/>
    <mergeCell ref="A10:G10"/>
    <mergeCell ref="B11:C11"/>
    <mergeCell ref="D11:E11"/>
    <mergeCell ref="B12:C12"/>
    <mergeCell ref="D12:E12"/>
    <mergeCell ref="A14:C14"/>
    <mergeCell ref="E14:J14"/>
    <mergeCell ref="H15:T15"/>
    <mergeCell ref="A2:A5"/>
    <mergeCell ref="H16:T2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八音盒奖励配置</vt:lpstr>
      <vt:lpstr>珍宝八音盒奖励配置</vt:lpstr>
      <vt:lpstr>珍宝八音盒保底宝箱配置</vt:lpstr>
      <vt:lpstr>刮刮乐奖励配置</vt:lpstr>
      <vt:lpstr>刮刮乐保底宝箱配置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2019-01-10T12:04:00Z</dcterms:created>
  <dcterms:modified xsi:type="dcterms:W3CDTF">2019-04-15T06:16:03Z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