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15" windowHeight="12165"/>
  </bookViews>
  <sheets>
    <sheet name="奖励设计（随周配置提供）" sheetId="1" r:id="rId1"/>
    <sheet name="Sheet1" sheetId="4" state="hidden" r:id="rId2"/>
    <sheet name="保底奖励" sheetId="3" r:id="rId3"/>
    <sheet name="小灵通刮刮乐、跨服抽奖“兑换”功能扩展" sheetId="6" r:id="rId4"/>
  </sheets>
  <calcPr calcId="144525"/>
</workbook>
</file>

<file path=xl/sharedStrings.xml><?xml version="1.0" encoding="utf-8"?>
<sst xmlns="http://schemas.openxmlformats.org/spreadsheetml/2006/main" count="556" uniqueCount="288">
  <si>
    <t>活动时间的设计</t>
  </si>
  <si>
    <t>刷新开始时间</t>
  </si>
  <si>
    <t>活动时间</t>
  </si>
  <si>
    <t>两次活动开启时间不宜过短，避免在下次活动更新时家具刷新造成家具可穿入</t>
  </si>
  <si>
    <t>结束时间</t>
  </si>
  <si>
    <t>物品奖励更新时也会造成家具刷新进而家具可穿入，所以在一个活动周期内，尽量避免更换奖励</t>
  </si>
  <si>
    <t>刷新结束时间</t>
  </si>
  <si>
    <t>本次活动同步开启小灵通跨服抽奖</t>
  </si>
  <si>
    <t>抽奖</t>
  </si>
  <si>
    <t>预计玩家人数</t>
  </si>
  <si>
    <t>每个频道的抽奖点数量</t>
  </si>
  <si>
    <t>道具</t>
  </si>
  <si>
    <t>道具包裹名称</t>
  </si>
  <si>
    <t>道具价格</t>
  </si>
  <si>
    <t>备注</t>
  </si>
  <si>
    <t>道具消耗优先级</t>
  </si>
  <si>
    <t>仙露莲包裹</t>
  </si>
  <si>
    <t>1QB</t>
  </si>
  <si>
    <t>包含1个仙露莲和1个音符输入器</t>
  </si>
  <si>
    <t>备注中注明包裹里面的抽奖道具数量</t>
  </si>
  <si>
    <t>消耗顺序</t>
  </si>
  <si>
    <t>道具名称</t>
  </si>
  <si>
    <t>道具id</t>
  </si>
  <si>
    <t>时效道具失效日期</t>
  </si>
  <si>
    <t>仙露莲微型包裹</t>
  </si>
  <si>
    <t>10QB</t>
  </si>
  <si>
    <t>包含12个仙露莲和12个音符输入器</t>
  </si>
  <si>
    <t>时效仙露莲</t>
  </si>
  <si>
    <t>仙露莲中型包裹</t>
  </si>
  <si>
    <t>100QB</t>
  </si>
  <si>
    <t>包含130个仙露莲和130个音符输入器</t>
  </si>
  <si>
    <t>仙露莲</t>
  </si>
  <si>
    <t>仙露莲大型包裹</t>
  </si>
  <si>
    <t>200QB</t>
  </si>
  <si>
    <t>包含270个仙露莲和270个音符输入器</t>
  </si>
  <si>
    <t>富贵金元宝</t>
  </si>
  <si>
    <t>聚宝盆</t>
  </si>
  <si>
    <t>包含1个富贵金元宝和1个音符输入器</t>
  </si>
  <si>
    <t>小型聚宝盆</t>
  </si>
  <si>
    <t>包含12个富贵金元宝和12个音符输入器</t>
  </si>
  <si>
    <t>中型聚宝盆</t>
  </si>
  <si>
    <t>包含130个富贵金元宝和130个音符输入器</t>
  </si>
  <si>
    <t>大型聚宝盆</t>
  </si>
  <si>
    <t>包含270个富贵金元宝和270个音符输入器</t>
  </si>
  <si>
    <t>小灵通奖池</t>
  </si>
  <si>
    <t>钻石购买道具</t>
  </si>
  <si>
    <t>这里每次用什么道具，购买的就是包含1个道具的包裹</t>
  </si>
  <si>
    <t>道具单次兑换上限</t>
  </si>
  <si>
    <t>每次可以购买道具的最大值，不建议改</t>
  </si>
  <si>
    <t>钻石兑换道具比例</t>
  </si>
  <si>
    <t>10钻石=1道具包</t>
  </si>
  <si>
    <t>10钻石=1QB</t>
  </si>
  <si>
    <t>是否增加NEW角标</t>
  </si>
  <si>
    <t>是</t>
  </si>
  <si>
    <t>跨服入口是否显示new角标</t>
  </si>
  <si>
    <t>奖池内奖品数量设计</t>
  </si>
  <si>
    <t>类型</t>
  </si>
  <si>
    <t>个数</t>
  </si>
  <si>
    <t>极品物品</t>
  </si>
  <si>
    <t>珍品物品</t>
  </si>
  <si>
    <t>精品物品</t>
  </si>
  <si>
    <t>普通物品</t>
  </si>
  <si>
    <t>珍/极品</t>
  </si>
  <si>
    <t>总计</t>
  </si>
  <si>
    <t>个</t>
  </si>
  <si>
    <t>衣服</t>
  </si>
  <si>
    <t>坐骑</t>
  </si>
  <si>
    <t>翅膀</t>
  </si>
  <si>
    <t>奖池物品的数值设计</t>
  </si>
  <si>
    <t>文字说明</t>
  </si>
  <si>
    <t>男物品</t>
  </si>
  <si>
    <t>男ID</t>
  </si>
  <si>
    <t>女物品</t>
  </si>
  <si>
    <t>女ID</t>
  </si>
  <si>
    <t>数量单位</t>
  </si>
  <si>
    <t>权重</t>
  </si>
  <si>
    <t>百分比概率</t>
  </si>
  <si>
    <t>限量</t>
  </si>
  <si>
    <t>是否广播</t>
  </si>
  <si>
    <t>物品级别</t>
  </si>
  <si>
    <t>是否在展示板展示</t>
  </si>
  <si>
    <t>烟雾幽幽永久</t>
  </si>
  <si>
    <t>烟雾幽幽</t>
  </si>
  <si>
    <t>永久</t>
  </si>
  <si>
    <t>极品</t>
  </si>
  <si>
    <t>幽涧灵鹿永久</t>
  </si>
  <si>
    <t>幽涧灵鹿</t>
  </si>
  <si>
    <t>死亡骑士永久</t>
  </si>
  <si>
    <t>死亡骑士</t>
  </si>
  <si>
    <t>烟雾·暗霄弥散永久</t>
  </si>
  <si>
    <t>烟雾·暗霄弥散</t>
  </si>
  <si>
    <t>烟雾·朝晖凌素永久</t>
  </si>
  <si>
    <t>烟雾·朝晖凌素</t>
  </si>
  <si>
    <t>烟雾·星锁茹华永久</t>
  </si>
  <si>
    <t>烟雾·星锁茹华</t>
  </si>
  <si>
    <t>玫瑰·深蓝之心永久</t>
  </si>
  <si>
    <t>玫瑰·深蓝之心</t>
  </si>
  <si>
    <t>烟雾·野心枭雄永久</t>
  </si>
  <si>
    <t>烟雾·野心枭雄</t>
  </si>
  <si>
    <t>珍品</t>
  </si>
  <si>
    <t>烟雾·野心与你永久</t>
  </si>
  <si>
    <t>烟雾·野心与你</t>
  </si>
  <si>
    <t>烟雾·一世枭雄永久</t>
  </si>
  <si>
    <t>烟雾·一世枭雄</t>
  </si>
  <si>
    <t>祥福齐天永久</t>
  </si>
  <si>
    <t>祥福齐天</t>
  </si>
  <si>
    <t>玫瑰·纯洁之恋永久</t>
  </si>
  <si>
    <t>玫瑰·纯洁之恋</t>
  </si>
  <si>
    <t>低级金粉1个</t>
  </si>
  <si>
    <t>低级金粉</t>
  </si>
  <si>
    <t>精品</t>
  </si>
  <si>
    <t>魔法棒1个</t>
  </si>
  <si>
    <t>魔法棒</t>
  </si>
  <si>
    <t>可变形态饰品</t>
  </si>
  <si>
    <t>烟雾·云雾环绕永久</t>
  </si>
  <si>
    <t>烟雾·云雾环绕</t>
  </si>
  <si>
    <t>名片夹</t>
  </si>
  <si>
    <t>烟雾·名片夹永久</t>
  </si>
  <si>
    <t>烟雾·名片夹</t>
  </si>
  <si>
    <t>相框</t>
  </si>
  <si>
    <t>烟雾·名片相框永久</t>
  </si>
  <si>
    <t>烟雾·名片相框</t>
  </si>
  <si>
    <t>头发</t>
  </si>
  <si>
    <t>烟雾·似幻如烟永久</t>
  </si>
  <si>
    <t>烟雾·似幻如烟</t>
  </si>
  <si>
    <t>鞋子</t>
  </si>
  <si>
    <t>烟雾·如雾化影永久</t>
  </si>
  <si>
    <t>烟雾·如雾化影</t>
  </si>
  <si>
    <t>烟雾·雾里寻烟永久</t>
  </si>
  <si>
    <t>烟雾·雾里寻烟</t>
  </si>
  <si>
    <t>烟雾·追云逐雾永久</t>
  </si>
  <si>
    <t>烟雾·追云逐雾</t>
  </si>
  <si>
    <t>烟雾·青烟似雾永久</t>
  </si>
  <si>
    <t>烟雾·青烟似雾</t>
  </si>
  <si>
    <t>烟雾·云烟踏雾永久</t>
  </si>
  <si>
    <t>烟雾·云烟踏雾</t>
  </si>
  <si>
    <t>收券套装</t>
  </si>
  <si>
    <t>围城踏雪/婉怡轻盈永久</t>
  </si>
  <si>
    <t>围城踏雪</t>
  </si>
  <si>
    <t>婉怡轻盈</t>
  </si>
  <si>
    <t>点券套装</t>
  </si>
  <si>
    <t>南柯一梦/盎滟眸光永久</t>
  </si>
  <si>
    <t>南柯一梦</t>
  </si>
  <si>
    <t>盎滟眸光</t>
  </si>
  <si>
    <t>5000经验卡1个</t>
  </si>
  <si>
    <t>5000经验卡</t>
  </si>
  <si>
    <t>1个</t>
  </si>
  <si>
    <t>普通</t>
  </si>
  <si>
    <t>点券500个</t>
  </si>
  <si>
    <t>点券</t>
  </si>
  <si>
    <t>500个</t>
  </si>
  <si>
    <t>美容券1个</t>
  </si>
  <si>
    <t>美容券</t>
  </si>
  <si>
    <t>体质诱变剂1个</t>
  </si>
  <si>
    <t>体质诱变剂</t>
  </si>
  <si>
    <t>宠物币150个</t>
  </si>
  <si>
    <t>宠物币</t>
  </si>
  <si>
    <t>150个</t>
  </si>
  <si>
    <t>总概率</t>
  </si>
  <si>
    <t>福袋掉落数值设计</t>
  </si>
  <si>
    <t>当抽奖玩家连抽10次和连抽50次时，触发福袋掉落事件</t>
  </si>
  <si>
    <t>连抽10次</t>
  </si>
  <si>
    <t>掉落5个一级福袋</t>
  </si>
  <si>
    <t>连抽50次</t>
  </si>
  <si>
    <t>掉落5个一级福袋5个二级福袋</t>
  </si>
  <si>
    <t>掉落范围</t>
  </si>
  <si>
    <t>以抽奖玩家为圆心半径为5米画圆，圆圈内为掉落范围</t>
  </si>
  <si>
    <t>在一个时间内福袋上限数量</t>
  </si>
  <si>
    <t>200个</t>
  </si>
  <si>
    <t>玩家拾取福袋获得的物品数值设计</t>
  </si>
  <si>
    <t>福袋级别</t>
  </si>
  <si>
    <t>数量/时效</t>
  </si>
  <si>
    <t>权重概率</t>
  </si>
  <si>
    <t>物品价值</t>
  </si>
  <si>
    <t>产出期望</t>
  </si>
  <si>
    <t>幸运紫光</t>
  </si>
  <si>
    <t>一级福袋</t>
  </si>
  <si>
    <t>此为玩家拾取福袋时可获得的奖励。</t>
  </si>
  <si>
    <t>飞行宝石1级</t>
  </si>
  <si>
    <t>福袋分为1级福袋和2级福袋</t>
  </si>
  <si>
    <t>黄金叶</t>
  </si>
  <si>
    <t>极速化肥</t>
  </si>
  <si>
    <t>当玩家连抽10次时，掉落5个1级福袋</t>
  </si>
  <si>
    <t>当玩家连抽50次时，掉落5个1级福袋和5个2级福袋</t>
  </si>
  <si>
    <t>二星卡片之尘宝盒</t>
  </si>
  <si>
    <t>多宠竞技券</t>
  </si>
  <si>
    <t>小爱神改名卡</t>
  </si>
  <si>
    <t>胶水</t>
  </si>
  <si>
    <t>黑侠球拍</t>
  </si>
  <si>
    <t>银白碎发</t>
  </si>
  <si>
    <t>琉璃短发</t>
  </si>
  <si>
    <t>二级福袋</t>
  </si>
  <si>
    <t>四星卡片之尘宝盒</t>
  </si>
  <si>
    <t>黄金卡片</t>
  </si>
  <si>
    <t>冒险门票</t>
  </si>
  <si>
    <t>斗技药水</t>
  </si>
  <si>
    <t>动力药丸</t>
  </si>
  <si>
    <t>心意如一</t>
  </si>
  <si>
    <t>淡绿清新</t>
  </si>
  <si>
    <t>颜子宝宝</t>
  </si>
  <si>
    <t>凉城亦暖</t>
  </si>
  <si>
    <t>四叶草天空</t>
  </si>
  <si>
    <t>飞火流星</t>
  </si>
  <si>
    <t>盛夏骄阳</t>
  </si>
  <si>
    <t>白雪霜华</t>
  </si>
  <si>
    <t>漫雪凝霜</t>
  </si>
  <si>
    <t>水沙磨白</t>
  </si>
  <si>
    <t>情海无边</t>
  </si>
  <si>
    <t>活力舞动</t>
  </si>
  <si>
    <t>烈日艳红</t>
  </si>
  <si>
    <t>暖粉殿堂</t>
  </si>
  <si>
    <t>百荷出落</t>
  </si>
  <si>
    <t>夜服假面</t>
  </si>
  <si>
    <t>蕾丝布丁</t>
  </si>
  <si>
    <t>超级黄金卡片</t>
  </si>
  <si>
    <t>蜜语繁星</t>
  </si>
  <si>
    <t>暗夜风情</t>
  </si>
  <si>
    <t>福袋拾取数值设计</t>
  </si>
  <si>
    <t>福袋掉落后所有社区玩家均可拾取，获得一个奖励，每日每个玩家拾取福袋设有上限</t>
  </si>
  <si>
    <t>每日玩家拾取数量上限</t>
  </si>
  <si>
    <t>20个</t>
  </si>
  <si>
    <t>福袋存在时间数值设计</t>
  </si>
  <si>
    <t>福袋存在时间</t>
  </si>
  <si>
    <t>2分钟</t>
  </si>
  <si>
    <t>雕像数值设计</t>
  </si>
  <si>
    <t>雕像展示全服抽中极品和珍品物品数量排前三名的玩家</t>
  </si>
  <si>
    <t>雕像名次刷新规则</t>
  </si>
  <si>
    <t>每日0点刷新</t>
  </si>
  <si>
    <t>玩家祈福获得的物品的数值设计</t>
  </si>
  <si>
    <t>日产出最大量</t>
  </si>
  <si>
    <t>反转胶囊</t>
  </si>
  <si>
    <t>此为玩家点击雕像进行祈福时可获得的奖励。</t>
  </si>
  <si>
    <t>宠物复活币</t>
  </si>
  <si>
    <t>流光曲奇</t>
  </si>
  <si>
    <t>白银叶</t>
  </si>
  <si>
    <t>渐棕网头鞋</t>
  </si>
  <si>
    <t>秋水棕踏</t>
  </si>
  <si>
    <t>神秘钥匙</t>
  </si>
  <si>
    <t>巧克力威化</t>
  </si>
  <si>
    <t>高级浓缩饼干</t>
  </si>
  <si>
    <t>祈福数值设计</t>
  </si>
  <si>
    <t>玩家点击雕像可进行祈福</t>
  </si>
  <si>
    <t>每日玩家祈福次数</t>
  </si>
  <si>
    <t>5次</t>
  </si>
  <si>
    <t>玩家祈福时弹出的奖励提示文字设计</t>
  </si>
  <si>
    <t>展示条数</t>
  </si>
  <si>
    <t>3条</t>
  </si>
  <si>
    <t>每次祈福时随机显示一条</t>
  </si>
  <si>
    <t>文字序号</t>
  </si>
  <si>
    <t>文字内容</t>
  </si>
  <si>
    <t>会卖萌、会撒娇、会暖床！求XX（雕像玩家名字）土豪包养！</t>
  </si>
  <si>
    <t>抱紧XX（雕像玩家名字）土豪的粗大腿，求带我飞！</t>
  </si>
  <si>
    <t>眼巴巴的望着XX（雕像玩家名字）土豪，求赐教许愿心得！</t>
  </si>
  <si>
    <t>展示板3d界面数值设计</t>
  </si>
  <si>
    <t>展示板上面展示珍贵物品，玩家点击后可查看所有的奖励和排行榜等信息</t>
  </si>
  <si>
    <t>展示数量</t>
  </si>
  <si>
    <t>聚宝池抽奖家具物品展示设计</t>
  </si>
  <si>
    <t>此为抽奖家具上的展示的5个物品，需要挑选出展示的5个物品，可以是极品或珍品</t>
  </si>
  <si>
    <t>排行榜数值设计</t>
  </si>
  <si>
    <t>排行榜中展示全服前1000名抽中极品和珍品物品数量最多的玩家</t>
  </si>
  <si>
    <t>刷新规则</t>
  </si>
  <si>
    <t>10分钟刷新一次</t>
  </si>
  <si>
    <t>NPC数值设计</t>
  </si>
  <si>
    <t>抽奖区域设有NPC，在NPC处可以查看到具体玩法和活动时间</t>
  </si>
  <si>
    <t>NPC名称</t>
  </si>
  <si>
    <t>妞妞</t>
  </si>
  <si>
    <t>界面按钮</t>
  </si>
  <si>
    <t>我要许愿</t>
  </si>
  <si>
    <t>查看奖励</t>
  </si>
  <si>
    <t>玩法介绍</t>
  </si>
  <si>
    <t>了解更多</t>
  </si>
  <si>
    <t>沿用以前的连接</t>
  </si>
  <si>
    <t>点击了解更多跳转到官方网站的活动页面，请产品填写网址</t>
  </si>
  <si>
    <t>重置物品</t>
  </si>
  <si>
    <t>物品名称</t>
  </si>
  <si>
    <t>物品男ID</t>
  </si>
  <si>
    <t>物品女ID</t>
  </si>
  <si>
    <t>保底次数</t>
  </si>
  <si>
    <t>次数</t>
  </si>
  <si>
    <t>奖池</t>
  </si>
  <si>
    <t>小灵通——跨服抽奖</t>
  </si>
  <si>
    <t>“兑换”功能支持可选择兑换的包裹/道具</t>
  </si>
  <si>
    <t>“一键打开”功能支持打开的包裹</t>
  </si>
  <si>
    <t>名称</t>
  </si>
  <si>
    <t>ID</t>
  </si>
  <si>
    <t>钻石兑换该物品的单价</t>
  </si>
  <si>
    <t>单次可兑换该物品的最大数量</t>
  </si>
  <si>
    <t>原PC端快捷购买对应的包裹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</si>
</sst>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%"/>
    <numFmt numFmtId="177" formatCode="0.000%"/>
    <numFmt numFmtId="178" formatCode="0.00_ "/>
  </numFmts>
  <fonts count="44">
    <font>
      <sz val="11"/>
      <color indexed="8"/>
      <name val="宋体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0"/>
      <name val="微软雅黑"/>
      <charset val="134"/>
    </font>
    <font>
      <b/>
      <sz val="10"/>
      <color indexed="12"/>
      <name val="宋体"/>
      <charset val="134"/>
      <scheme val="minor"/>
    </font>
    <font>
      <b/>
      <sz val="10"/>
      <color indexed="12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indexed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12" borderId="13" applyNumberFormat="0" applyFon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41" fillId="14" borderId="17" applyNumberFormat="0" applyAlignment="0" applyProtection="0">
      <alignment vertical="center"/>
    </xf>
    <xf numFmtId="0" fontId="29" fillId="14" borderId="14" applyNumberFormat="0" applyAlignment="0" applyProtection="0">
      <alignment vertical="center"/>
    </xf>
    <xf numFmtId="0" fontId="40" fillId="0" borderId="0">
      <alignment vertical="center"/>
    </xf>
    <xf numFmtId="0" fontId="42" fillId="32" borderId="18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40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21" fillId="0" borderId="0"/>
    <xf numFmtId="0" fontId="32" fillId="15" borderId="0" applyNumberFormat="0" applyBorder="0" applyAlignment="0" applyProtection="0">
      <alignment vertical="center"/>
    </xf>
    <xf numFmtId="0" fontId="40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</cellStyleXfs>
  <cellXfs count="170"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61" applyFont="1" applyFill="1" applyAlignment="1">
      <alignment horizontal="center" vertical="center"/>
    </xf>
    <xf numFmtId="0" fontId="2" fillId="2" borderId="0" xfId="61" applyFont="1" applyFill="1" applyAlignment="1">
      <alignment horizontal="center" vertical="center"/>
    </xf>
    <xf numFmtId="0" fontId="3" fillId="3" borderId="0" xfId="61" applyFont="1" applyFill="1" applyAlignment="1">
      <alignment horizontal="center" vertical="center"/>
    </xf>
    <xf numFmtId="0" fontId="3" fillId="4" borderId="1" xfId="61" applyFont="1" applyFill="1" applyBorder="1" applyAlignment="1">
      <alignment horizontal="center" vertical="center"/>
    </xf>
    <xf numFmtId="0" fontId="3" fillId="4" borderId="1" xfId="61" applyFont="1" applyFill="1" applyBorder="1" applyAlignment="1">
      <alignment horizontal="center" vertical="center" wrapText="1"/>
    </xf>
    <xf numFmtId="0" fontId="4" fillId="3" borderId="1" xfId="61" applyFont="1" applyFill="1" applyBorder="1" applyAlignment="1">
      <alignment horizontal="center" vertical="center"/>
    </xf>
    <xf numFmtId="0" fontId="4" fillId="4" borderId="2" xfId="61" applyFont="1" applyFill="1" applyBorder="1" applyAlignment="1">
      <alignment horizontal="center" vertical="center"/>
    </xf>
    <xf numFmtId="0" fontId="4" fillId="4" borderId="3" xfId="61" applyFont="1" applyFill="1" applyBorder="1" applyAlignment="1">
      <alignment horizontal="center" vertical="center"/>
    </xf>
    <xf numFmtId="0" fontId="4" fillId="4" borderId="4" xfId="6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6" fillId="7" borderId="1" xfId="0" applyNumberFormat="1" applyFont="1" applyFill="1" applyBorder="1" applyAlignment="1">
      <alignment horizontal="center"/>
    </xf>
    <xf numFmtId="176" fontId="6" fillId="3" borderId="1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5" fillId="0" borderId="0" xfId="0" applyNumberFormat="1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/>
    </xf>
    <xf numFmtId="0" fontId="7" fillId="0" borderId="0" xfId="0" applyFont="1" applyAlignment="1"/>
    <xf numFmtId="0" fontId="0" fillId="0" borderId="0" xfId="0" applyNumberFormat="1" applyAlignment="1"/>
    <xf numFmtId="0" fontId="7" fillId="8" borderId="0" xfId="0" applyFont="1" applyFill="1" applyAlignment="1"/>
    <xf numFmtId="0" fontId="8" fillId="8" borderId="0" xfId="0" applyFont="1" applyFill="1" applyAlignment="1"/>
    <xf numFmtId="0" fontId="0" fillId="8" borderId="0" xfId="0" applyFill="1" applyAlignment="1"/>
    <xf numFmtId="0" fontId="0" fillId="9" borderId="1" xfId="0" applyNumberFormat="1" applyFont="1" applyFill="1" applyBorder="1" applyAlignment="1">
      <alignment horizontal="center" vertical="center"/>
    </xf>
    <xf numFmtId="31" fontId="4" fillId="3" borderId="1" xfId="0" applyNumberFormat="1" applyFon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/>
    <xf numFmtId="0" fontId="9" fillId="0" borderId="0" xfId="0" applyFont="1" applyFill="1" applyAlignment="1"/>
    <xf numFmtId="0" fontId="10" fillId="9" borderId="0" xfId="0" applyFont="1" applyFill="1" applyAlignment="1"/>
    <xf numFmtId="0" fontId="0" fillId="9" borderId="0" xfId="0" applyFont="1" applyFill="1" applyAlignment="1"/>
    <xf numFmtId="0" fontId="0" fillId="9" borderId="0" xfId="0" applyFill="1" applyAlignment="1"/>
    <xf numFmtId="0" fontId="0" fillId="8" borderId="0" xfId="0" applyFont="1" applyFill="1" applyAlignment="1"/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0" fillId="0" borderId="8" xfId="0" applyNumberFormat="1" applyBorder="1" applyAlignment="1"/>
    <xf numFmtId="0" fontId="7" fillId="0" borderId="0" xfId="0" applyFont="1" applyAlignment="1">
      <alignment vertical="center"/>
    </xf>
    <xf numFmtId="0" fontId="7" fillId="0" borderId="9" xfId="0" applyNumberFormat="1" applyFont="1" applyFill="1" applyBorder="1" applyAlignment="1">
      <alignment vertical="center"/>
    </xf>
    <xf numFmtId="0" fontId="7" fillId="0" borderId="8" xfId="0" applyNumberFormat="1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Border="1" applyAlignment="1"/>
    <xf numFmtId="0" fontId="7" fillId="3" borderId="1" xfId="0" applyFont="1" applyFill="1" applyBorder="1" applyAlignment="1">
      <alignment vertical="center"/>
    </xf>
    <xf numFmtId="0" fontId="9" fillId="0" borderId="0" xfId="0" applyFont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9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12" fillId="9" borderId="1" xfId="0" applyNumberFormat="1" applyFont="1" applyFill="1" applyBorder="1" applyAlignment="1">
      <alignment horizontal="center" vertical="center"/>
    </xf>
    <xf numFmtId="0" fontId="13" fillId="9" borderId="1" xfId="0" applyNumberFormat="1" applyFont="1" applyFill="1" applyBorder="1" applyAlignment="1">
      <alignment horizontal="center" vertical="center"/>
    </xf>
    <xf numFmtId="0" fontId="1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5" fillId="3" borderId="1" xfId="43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left" vertical="center"/>
    </xf>
    <xf numFmtId="0" fontId="11" fillId="3" borderId="0" xfId="43" applyFont="1" applyFill="1" applyAlignment="1">
      <alignment vertical="center"/>
    </xf>
    <xf numFmtId="0" fontId="17" fillId="3" borderId="11" xfId="0" applyFont="1" applyFill="1" applyBorder="1" applyAlignment="1">
      <alignment horizontal="center" vertical="center"/>
    </xf>
    <xf numFmtId="0" fontId="0" fillId="8" borderId="0" xfId="0" applyNumberFormat="1" applyFill="1" applyAlignment="1"/>
    <xf numFmtId="0" fontId="0" fillId="0" borderId="0" xfId="0" applyNumberFormat="1" applyBorder="1" applyAlignment="1"/>
    <xf numFmtId="0" fontId="10" fillId="0" borderId="1" xfId="0" applyNumberFormat="1" applyFont="1" applyBorder="1" applyAlignment="1"/>
    <xf numFmtId="0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Font="1" applyAlignment="1"/>
    <xf numFmtId="177" fontId="0" fillId="0" borderId="0" xfId="0" applyNumberFormat="1" applyAlignment="1"/>
    <xf numFmtId="0" fontId="0" fillId="8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8" fillId="9" borderId="1" xfId="0" applyNumberFormat="1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9" fillId="0" borderId="0" xfId="0" applyNumberFormat="1" applyFont="1" applyAlignment="1">
      <alignment vertical="center" wrapText="1"/>
    </xf>
    <xf numFmtId="177" fontId="15" fillId="3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1" fillId="3" borderId="0" xfId="0" applyFont="1" applyFill="1" applyAlignment="1"/>
    <xf numFmtId="0" fontId="20" fillId="3" borderId="1" xfId="0" applyFont="1" applyFill="1" applyBorder="1" applyAlignment="1">
      <alignment vertical="center"/>
    </xf>
    <xf numFmtId="49" fontId="20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0" fillId="0" borderId="0" xfId="0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0" fontId="0" fillId="0" borderId="1" xfId="0" applyNumberFormat="1" applyBorder="1" applyAlignment="1">
      <alignment vertical="center"/>
    </xf>
    <xf numFmtId="10" fontId="4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/>
    <xf numFmtId="0" fontId="0" fillId="0" borderId="0" xfId="0" applyNumberFormat="1" applyAlignment="1">
      <alignment vertical="center"/>
    </xf>
    <xf numFmtId="0" fontId="8" fillId="8" borderId="0" xfId="0" applyNumberFormat="1" applyFont="1" applyFill="1" applyAlignment="1">
      <alignment vertical="center"/>
    </xf>
    <xf numFmtId="0" fontId="7" fillId="9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177" fontId="9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3" borderId="1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Alignment="1">
      <alignment vertical="center"/>
    </xf>
    <xf numFmtId="0" fontId="7" fillId="9" borderId="1" xfId="0" applyNumberFormat="1" applyFont="1" applyFill="1" applyBorder="1" applyAlignment="1"/>
    <xf numFmtId="0" fontId="0" fillId="9" borderId="1" xfId="0" applyFill="1" applyBorder="1" applyAlignment="1"/>
    <xf numFmtId="0" fontId="0" fillId="0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177" fontId="21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10" fontId="11" fillId="3" borderId="1" xfId="0" applyNumberFormat="1" applyFont="1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23" fillId="11" borderId="0" xfId="10" applyFill="1" applyAlignment="1">
      <alignment vertical="center"/>
    </xf>
    <xf numFmtId="0" fontId="9" fillId="0" borderId="0" xfId="0" applyFont="1" applyAlignment="1">
      <alignment vertical="center"/>
    </xf>
    <xf numFmtId="178" fontId="21" fillId="3" borderId="1" xfId="0" applyNumberFormat="1" applyFont="1" applyFill="1" applyBorder="1" applyAlignment="1">
      <alignment horizontal="center"/>
    </xf>
    <xf numFmtId="0" fontId="21" fillId="3" borderId="1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178" fontId="11" fillId="3" borderId="1" xfId="0" applyNumberFormat="1" applyFont="1" applyFill="1" applyBorder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0" fillId="0" borderId="0" xfId="0" applyFont="1" applyFill="1" applyAlignment="1"/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常规 2 2" xfId="46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Normal 4" xfId="52"/>
    <cellStyle name="40% - 强调文字颜色 6" xfId="53" builtinId="51"/>
    <cellStyle name="Normal 4 2" xfId="54"/>
    <cellStyle name="60% - 强调文字颜色 6" xfId="55" builtinId="52"/>
    <cellStyle name="Normal 2 3" xfId="56"/>
    <cellStyle name="Normal 5" xfId="57"/>
    <cellStyle name="常规 2" xfId="58"/>
    <cellStyle name="常规 3" xfId="59"/>
    <cellStyle name="常规 4" xfId="60"/>
    <cellStyle name="常规 5" xfId="61"/>
  </cellStyles>
  <tableStyles count="0" defaultTableStyle="TableStyleMedium2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1"/>
  <sheetViews>
    <sheetView tabSelected="1" zoomScale="80" zoomScaleNormal="80" workbookViewId="0">
      <selection activeCell="B3" sqref="B3"/>
    </sheetView>
  </sheetViews>
  <sheetFormatPr defaultColWidth="9" defaultRowHeight="13.5"/>
  <cols>
    <col min="1" max="1" width="17.75" customWidth="1"/>
    <col min="2" max="2" width="23.875" customWidth="1"/>
    <col min="3" max="3" width="28.75" customWidth="1"/>
    <col min="4" max="4" width="38.5" customWidth="1"/>
    <col min="5" max="6" width="22.5" customWidth="1"/>
    <col min="7" max="7" width="9.375"/>
    <col min="8" max="8" width="15.125" customWidth="1"/>
    <col min="9" max="9" width="11" customWidth="1"/>
    <col min="10" max="10" width="18.25" style="35" customWidth="1"/>
    <col min="11" max="11" width="12.875" customWidth="1"/>
    <col min="12" max="12" width="11.375" customWidth="1"/>
    <col min="13" max="13" width="20.875" customWidth="1"/>
    <col min="14" max="17" width="12.125" customWidth="1"/>
  </cols>
  <sheetData>
    <row r="1" ht="15" customHeight="1" spans="1:17">
      <c r="A1" s="36" t="s">
        <v>0</v>
      </c>
      <c r="B1" s="37"/>
      <c r="C1" s="37"/>
      <c r="D1" s="38"/>
      <c r="E1" s="38"/>
      <c r="F1" s="38"/>
      <c r="G1" s="38"/>
      <c r="H1" s="38"/>
      <c r="I1" s="38"/>
      <c r="J1" s="87"/>
      <c r="K1" s="38"/>
      <c r="L1" s="38"/>
      <c r="M1" s="38"/>
      <c r="N1" s="42"/>
      <c r="O1" s="42"/>
      <c r="P1" s="42"/>
      <c r="Q1" s="42"/>
    </row>
    <row r="2" ht="15" customHeight="1" spans="2:17">
      <c r="B2" s="39" t="s">
        <v>1</v>
      </c>
      <c r="C2" s="40">
        <v>43566</v>
      </c>
      <c r="D2" s="41">
        <v>0</v>
      </c>
      <c r="E2" s="42"/>
      <c r="F2" s="42"/>
      <c r="N2" s="42"/>
      <c r="O2" s="42"/>
      <c r="P2" s="42"/>
      <c r="Q2" s="42"/>
    </row>
    <row r="3" ht="15" customHeight="1" spans="2:17">
      <c r="B3" s="39" t="s">
        <v>2</v>
      </c>
      <c r="C3" s="40">
        <v>43566</v>
      </c>
      <c r="D3" s="41">
        <v>0.416666666666667</v>
      </c>
      <c r="E3" s="43" t="s">
        <v>3</v>
      </c>
      <c r="F3" s="43"/>
      <c r="N3" s="42"/>
      <c r="O3" s="42"/>
      <c r="P3" s="42"/>
      <c r="Q3" s="42"/>
    </row>
    <row r="4" ht="15" customHeight="1" spans="2:17">
      <c r="B4" s="39" t="s">
        <v>4</v>
      </c>
      <c r="C4" s="40">
        <v>43571</v>
      </c>
      <c r="D4" s="41">
        <v>0.999988425925926</v>
      </c>
      <c r="E4" s="43" t="s">
        <v>5</v>
      </c>
      <c r="F4" s="43"/>
      <c r="N4" s="42"/>
      <c r="O4" s="42"/>
      <c r="P4" s="42"/>
      <c r="Q4" s="42"/>
    </row>
    <row r="5" ht="15" customHeight="1" spans="2:17">
      <c r="B5" s="39" t="s">
        <v>6</v>
      </c>
      <c r="C5" s="40">
        <v>43615</v>
      </c>
      <c r="D5" s="41">
        <v>0.166666666666667</v>
      </c>
      <c r="E5" s="44" t="s">
        <v>7</v>
      </c>
      <c r="F5" s="45"/>
      <c r="G5" s="46"/>
      <c r="N5" s="42"/>
      <c r="O5" s="42"/>
      <c r="P5" s="42"/>
      <c r="Q5" s="42"/>
    </row>
    <row r="6" ht="15" customHeight="1" spans="14:17">
      <c r="N6" s="42"/>
      <c r="O6" s="42"/>
      <c r="P6" s="42"/>
      <c r="Q6" s="42"/>
    </row>
    <row r="7" ht="15" customHeight="1" spans="1:17">
      <c r="A7" s="47" t="s">
        <v>8</v>
      </c>
      <c r="B7" s="38"/>
      <c r="C7" s="38"/>
      <c r="D7" s="38"/>
      <c r="E7" s="38"/>
      <c r="F7" s="38"/>
      <c r="G7" s="38"/>
      <c r="H7" s="38"/>
      <c r="I7" s="38"/>
      <c r="J7" s="87"/>
      <c r="K7" s="38"/>
      <c r="L7" s="38"/>
      <c r="M7" s="38"/>
      <c r="N7" s="42"/>
      <c r="O7" s="42"/>
      <c r="P7" s="42"/>
      <c r="Q7" s="42"/>
    </row>
    <row r="8" ht="15" customHeight="1" spans="2:17">
      <c r="B8" s="48" t="s">
        <v>9</v>
      </c>
      <c r="C8" s="49"/>
      <c r="D8" s="50"/>
      <c r="E8" s="51"/>
      <c r="F8" s="51"/>
      <c r="G8" s="51"/>
      <c r="N8" s="42"/>
      <c r="O8" s="42"/>
      <c r="P8" s="42"/>
      <c r="Q8" s="42"/>
    </row>
    <row r="9" ht="15" customHeight="1" spans="2:17">
      <c r="B9" s="48" t="s">
        <v>10</v>
      </c>
      <c r="C9" s="49">
        <v>3</v>
      </c>
      <c r="D9" s="50"/>
      <c r="E9" s="51"/>
      <c r="F9" s="51"/>
      <c r="G9" s="51"/>
      <c r="N9" s="42"/>
      <c r="O9" s="42"/>
      <c r="P9" s="42"/>
      <c r="Q9" s="42"/>
    </row>
    <row r="10" ht="15" customHeight="1" spans="2:17">
      <c r="B10" s="52"/>
      <c r="C10" s="52"/>
      <c r="D10" s="53"/>
      <c r="E10" s="51"/>
      <c r="F10" s="51"/>
      <c r="G10" s="51"/>
      <c r="N10" s="42"/>
      <c r="O10" s="42"/>
      <c r="P10" s="42"/>
      <c r="Q10" s="42"/>
    </row>
    <row r="11" ht="15" customHeight="1" spans="1:17">
      <c r="A11" s="47" t="s">
        <v>11</v>
      </c>
      <c r="B11" s="38"/>
      <c r="C11" s="38"/>
      <c r="D11" s="38"/>
      <c r="E11" s="38"/>
      <c r="F11" s="38"/>
      <c r="G11" s="38"/>
      <c r="H11" s="38"/>
      <c r="I11" s="38"/>
      <c r="J11" s="87"/>
      <c r="K11" s="38"/>
      <c r="L11" s="38"/>
      <c r="M11" s="38"/>
      <c r="N11" s="42"/>
      <c r="O11" s="42"/>
      <c r="P11" s="42"/>
      <c r="Q11" s="42"/>
    </row>
    <row r="12" ht="15" customHeight="1" spans="2:17">
      <c r="B12" s="48" t="s">
        <v>12</v>
      </c>
      <c r="C12" s="49" t="s">
        <v>13</v>
      </c>
      <c r="D12" s="48" t="s">
        <v>14</v>
      </c>
      <c r="E12" s="51"/>
      <c r="F12" s="51"/>
      <c r="G12" s="54" t="s">
        <v>15</v>
      </c>
      <c r="H12" s="55"/>
      <c r="I12" s="88"/>
      <c r="N12" s="42"/>
      <c r="O12" s="42"/>
      <c r="P12" s="42"/>
      <c r="Q12" s="42"/>
    </row>
    <row r="13" ht="15" customHeight="1" spans="2:17">
      <c r="B13" s="48" t="s">
        <v>16</v>
      </c>
      <c r="C13" s="49" t="s">
        <v>17</v>
      </c>
      <c r="D13" s="56" t="s">
        <v>18</v>
      </c>
      <c r="E13" s="57" t="s">
        <v>19</v>
      </c>
      <c r="F13" s="57"/>
      <c r="G13" s="54" t="s">
        <v>20</v>
      </c>
      <c r="H13" s="54" t="s">
        <v>21</v>
      </c>
      <c r="I13" s="89" t="s">
        <v>22</v>
      </c>
      <c r="J13" s="89" t="s">
        <v>23</v>
      </c>
      <c r="N13" s="42"/>
      <c r="O13" s="42"/>
      <c r="P13" s="42"/>
      <c r="Q13" s="42"/>
    </row>
    <row r="14" ht="15" customHeight="1" spans="2:17">
      <c r="B14" s="48" t="s">
        <v>24</v>
      </c>
      <c r="C14" s="49" t="s">
        <v>25</v>
      </c>
      <c r="D14" s="56" t="s">
        <v>26</v>
      </c>
      <c r="E14" s="57"/>
      <c r="F14" s="57"/>
      <c r="G14" s="58">
        <v>1</v>
      </c>
      <c r="H14" s="59" t="s">
        <v>27</v>
      </c>
      <c r="I14" s="90">
        <v>3132001</v>
      </c>
      <c r="J14" s="91">
        <v>43571</v>
      </c>
      <c r="N14" s="42"/>
      <c r="O14" s="42"/>
      <c r="P14" s="42"/>
      <c r="Q14" s="42"/>
    </row>
    <row r="15" ht="15" customHeight="1" spans="2:17">
      <c r="B15" s="60" t="s">
        <v>28</v>
      </c>
      <c r="C15" s="49" t="s">
        <v>29</v>
      </c>
      <c r="D15" s="56" t="s">
        <v>30</v>
      </c>
      <c r="E15" s="51"/>
      <c r="F15" s="51"/>
      <c r="G15" s="58">
        <v>2</v>
      </c>
      <c r="H15" s="59" t="s">
        <v>31</v>
      </c>
      <c r="I15" s="90">
        <v>3036008</v>
      </c>
      <c r="J15" s="92"/>
      <c r="N15" s="42"/>
      <c r="O15" s="42"/>
      <c r="P15" s="42"/>
      <c r="Q15" s="42"/>
    </row>
    <row r="16" ht="15" customHeight="1" spans="2:17">
      <c r="B16" s="60" t="s">
        <v>32</v>
      </c>
      <c r="C16" s="49" t="s">
        <v>33</v>
      </c>
      <c r="D16" s="56" t="s">
        <v>34</v>
      </c>
      <c r="E16" s="51"/>
      <c r="F16" s="51"/>
      <c r="G16" s="58">
        <v>3</v>
      </c>
      <c r="H16" s="59" t="s">
        <v>35</v>
      </c>
      <c r="I16" s="90">
        <v>3036180</v>
      </c>
      <c r="J16" s="92"/>
      <c r="N16" s="42"/>
      <c r="O16" s="42"/>
      <c r="P16" s="42"/>
      <c r="Q16" s="42"/>
    </row>
    <row r="17" ht="15" customHeight="1" spans="2:17">
      <c r="B17" s="48" t="s">
        <v>36</v>
      </c>
      <c r="C17" s="49" t="s">
        <v>17</v>
      </c>
      <c r="D17" s="56" t="s">
        <v>37</v>
      </c>
      <c r="E17" s="51"/>
      <c r="F17" s="51"/>
      <c r="G17" s="58">
        <v>4</v>
      </c>
      <c r="H17" s="61"/>
      <c r="I17" s="61"/>
      <c r="J17" s="92"/>
      <c r="N17" s="42"/>
      <c r="O17" s="42"/>
      <c r="P17" s="42"/>
      <c r="Q17" s="42"/>
    </row>
    <row r="18" ht="15" customHeight="1" spans="2:17">
      <c r="B18" s="48" t="s">
        <v>38</v>
      </c>
      <c r="C18" s="49" t="s">
        <v>25</v>
      </c>
      <c r="D18" s="48" t="s">
        <v>39</v>
      </c>
      <c r="E18" s="51"/>
      <c r="F18" s="51"/>
      <c r="G18" s="51"/>
      <c r="N18" s="42"/>
      <c r="O18" s="42"/>
      <c r="P18" s="42"/>
      <c r="Q18" s="42"/>
    </row>
    <row r="19" ht="15" customHeight="1" spans="2:17">
      <c r="B19" s="60" t="s">
        <v>40</v>
      </c>
      <c r="C19" s="49" t="s">
        <v>29</v>
      </c>
      <c r="D19" s="48" t="s">
        <v>41</v>
      </c>
      <c r="E19" s="51"/>
      <c r="F19" s="51"/>
      <c r="G19" s="51"/>
      <c r="N19" s="42"/>
      <c r="O19" s="42"/>
      <c r="P19" s="42"/>
      <c r="Q19" s="42"/>
    </row>
    <row r="20" ht="15" customHeight="1" spans="2:17">
      <c r="B20" s="60" t="s">
        <v>42</v>
      </c>
      <c r="C20" s="49" t="s">
        <v>33</v>
      </c>
      <c r="D20" s="48" t="s">
        <v>43</v>
      </c>
      <c r="E20" s="51"/>
      <c r="F20" s="51"/>
      <c r="G20" s="51"/>
      <c r="N20" s="42"/>
      <c r="O20" s="42"/>
      <c r="P20" s="42"/>
      <c r="Q20" s="42"/>
    </row>
    <row r="21" ht="15" customHeight="1" spans="1:17">
      <c r="A21" s="47" t="s">
        <v>44</v>
      </c>
      <c r="B21" s="38"/>
      <c r="C21" s="38"/>
      <c r="D21" s="38"/>
      <c r="E21" s="38"/>
      <c r="F21" s="38"/>
      <c r="G21" s="38"/>
      <c r="H21" s="38"/>
      <c r="I21" s="38"/>
      <c r="J21" s="87"/>
      <c r="K21" s="38"/>
      <c r="L21" s="38"/>
      <c r="M21" s="38"/>
      <c r="N21" s="42"/>
      <c r="O21" s="42"/>
      <c r="P21" s="42"/>
      <c r="Q21" s="42"/>
    </row>
    <row r="22" ht="15" customHeight="1" spans="2:17">
      <c r="B22" s="62"/>
      <c r="C22" s="63"/>
      <c r="D22" s="62"/>
      <c r="E22" s="51"/>
      <c r="F22" s="51"/>
      <c r="G22" s="51"/>
      <c r="N22" s="42"/>
      <c r="O22" s="42"/>
      <c r="P22" s="42"/>
      <c r="Q22" s="42"/>
    </row>
    <row r="23" ht="15" customHeight="1" spans="2:17">
      <c r="B23" s="64" t="s">
        <v>45</v>
      </c>
      <c r="C23" s="65" t="s">
        <v>16</v>
      </c>
      <c r="D23" s="60" t="s">
        <v>46</v>
      </c>
      <c r="E23" s="51"/>
      <c r="F23" s="51"/>
      <c r="G23" s="51"/>
      <c r="N23" s="42"/>
      <c r="O23" s="42"/>
      <c r="P23" s="42"/>
      <c r="Q23" s="42"/>
    </row>
    <row r="24" ht="15" customHeight="1" spans="2:17">
      <c r="B24" s="66" t="s">
        <v>47</v>
      </c>
      <c r="C24" s="67">
        <v>500</v>
      </c>
      <c r="D24" s="60" t="s">
        <v>48</v>
      </c>
      <c r="E24" s="51"/>
      <c r="F24" s="51"/>
      <c r="G24" s="51"/>
      <c r="N24" s="42"/>
      <c r="O24" s="42"/>
      <c r="P24" s="42"/>
      <c r="Q24" s="42"/>
    </row>
    <row r="25" ht="15" customHeight="1" spans="2:17">
      <c r="B25" s="66" t="s">
        <v>49</v>
      </c>
      <c r="C25" s="67" t="s">
        <v>50</v>
      </c>
      <c r="D25" s="60" t="s">
        <v>51</v>
      </c>
      <c r="E25" s="51"/>
      <c r="F25" s="51"/>
      <c r="G25" s="51"/>
      <c r="N25" s="42"/>
      <c r="O25" s="42"/>
      <c r="P25" s="42"/>
      <c r="Q25" s="42"/>
    </row>
    <row r="26" ht="15" customHeight="1" spans="2:17">
      <c r="B26" s="64" t="s">
        <v>52</v>
      </c>
      <c r="C26" s="68" t="s">
        <v>53</v>
      </c>
      <c r="D26" s="69" t="s">
        <v>54</v>
      </c>
      <c r="E26" s="51"/>
      <c r="F26" s="51"/>
      <c r="G26" s="51"/>
      <c r="N26" s="42"/>
      <c r="O26" s="42"/>
      <c r="P26" s="42"/>
      <c r="Q26" s="42"/>
    </row>
    <row r="27" ht="15" customHeight="1" spans="2:17">
      <c r="B27" s="63"/>
      <c r="C27" s="63"/>
      <c r="D27" s="70"/>
      <c r="E27" s="51"/>
      <c r="F27" s="51"/>
      <c r="G27" s="51"/>
      <c r="N27" s="42"/>
      <c r="O27" s="42"/>
      <c r="P27" s="42"/>
      <c r="Q27" s="42"/>
    </row>
    <row r="28" ht="15" customHeight="1" spans="1:17">
      <c r="A28" s="47" t="s">
        <v>55</v>
      </c>
      <c r="B28" s="38"/>
      <c r="C28" s="38"/>
      <c r="D28" s="38"/>
      <c r="E28" s="38"/>
      <c r="F28" s="38"/>
      <c r="G28" s="38"/>
      <c r="H28" s="38"/>
      <c r="I28" s="38"/>
      <c r="J28" s="87"/>
      <c r="K28" s="38"/>
      <c r="L28" s="38"/>
      <c r="M28" s="38"/>
      <c r="N28" s="42"/>
      <c r="O28" s="42"/>
      <c r="P28" s="42"/>
      <c r="Q28" s="42"/>
    </row>
    <row r="29" ht="15" customHeight="1" spans="2:17">
      <c r="B29" s="48" t="s">
        <v>56</v>
      </c>
      <c r="C29" s="49" t="s">
        <v>57</v>
      </c>
      <c r="D29" s="50"/>
      <c r="E29" s="51"/>
      <c r="F29" s="51"/>
      <c r="G29" s="51"/>
      <c r="N29" s="42"/>
      <c r="O29" s="42"/>
      <c r="P29" s="42"/>
      <c r="Q29" s="42"/>
    </row>
    <row r="30" ht="15" customHeight="1" spans="2:17">
      <c r="B30" s="48" t="s">
        <v>58</v>
      </c>
      <c r="C30" s="71">
        <f>COUNTIF($L$39:$L$68,"极品")</f>
        <v>7</v>
      </c>
      <c r="D30" s="53"/>
      <c r="E30" s="51"/>
      <c r="F30" s="51"/>
      <c r="G30" s="51"/>
      <c r="N30" s="42"/>
      <c r="O30" s="42"/>
      <c r="P30" s="42"/>
      <c r="Q30" s="42"/>
    </row>
    <row r="31" ht="15" customHeight="1" spans="2:17">
      <c r="B31" s="48" t="s">
        <v>59</v>
      </c>
      <c r="C31" s="71">
        <f>COUNTIF($L$39:$L$68,"珍品")</f>
        <v>5</v>
      </c>
      <c r="D31" s="53"/>
      <c r="E31" s="51"/>
      <c r="F31" s="51"/>
      <c r="G31" s="51"/>
      <c r="N31" s="42"/>
      <c r="O31" s="42"/>
      <c r="P31" s="42"/>
      <c r="Q31" s="42"/>
    </row>
    <row r="32" ht="15" customHeight="1" spans="2:17">
      <c r="B32" s="48" t="s">
        <v>60</v>
      </c>
      <c r="C32" s="71">
        <f>COUNTIF($L$39:$L$68,"精品")</f>
        <v>13</v>
      </c>
      <c r="D32" s="53"/>
      <c r="E32" s="51"/>
      <c r="F32" s="51"/>
      <c r="G32" s="51"/>
      <c r="N32" s="42"/>
      <c r="O32" s="42"/>
      <c r="P32" s="42"/>
      <c r="Q32" s="42"/>
    </row>
    <row r="33" ht="15" customHeight="1" spans="2:17">
      <c r="B33" s="48" t="s">
        <v>61</v>
      </c>
      <c r="C33" s="71">
        <f>COUNTIF($L$39:$L$68,"普通")</f>
        <v>5</v>
      </c>
      <c r="D33" s="53"/>
      <c r="E33" s="51"/>
      <c r="F33" s="51"/>
      <c r="G33" s="51"/>
      <c r="I33" s="93" t="s">
        <v>62</v>
      </c>
      <c r="J33" s="94">
        <f>SUM(I39:I50)</f>
        <v>0.0109</v>
      </c>
      <c r="K33">
        <f>1/J33</f>
        <v>91.743119266055</v>
      </c>
      <c r="N33" s="42"/>
      <c r="O33" s="42"/>
      <c r="P33" s="42"/>
      <c r="Q33" s="42"/>
    </row>
    <row r="34" ht="15" customHeight="1" spans="2:17">
      <c r="B34" s="48" t="s">
        <v>63</v>
      </c>
      <c r="C34" s="71">
        <f>SUM(C30:C33)</f>
        <v>30</v>
      </c>
      <c r="D34" s="53" t="s">
        <v>64</v>
      </c>
      <c r="E34" s="51"/>
      <c r="F34" s="51"/>
      <c r="G34" s="51"/>
      <c r="I34" s="93" t="s">
        <v>65</v>
      </c>
      <c r="J34" s="94">
        <f>SUM(I46:I50)</f>
        <v>0.0052</v>
      </c>
      <c r="K34">
        <f>1/J34</f>
        <v>192.307692307692</v>
      </c>
      <c r="N34" s="42"/>
      <c r="O34" s="42"/>
      <c r="P34" s="42"/>
      <c r="Q34" s="42"/>
    </row>
    <row r="35" ht="15" customHeight="1" spans="1:17">
      <c r="A35" s="42"/>
      <c r="B35" s="63"/>
      <c r="C35" s="63"/>
      <c r="D35" s="63"/>
      <c r="E35" s="51"/>
      <c r="F35" s="51"/>
      <c r="G35" s="51"/>
      <c r="I35" s="93" t="s">
        <v>66</v>
      </c>
      <c r="J35" s="94">
        <f>SUM(I39:I41)</f>
        <v>0.002</v>
      </c>
      <c r="K35">
        <f>1/J35</f>
        <v>500</v>
      </c>
      <c r="N35" s="42"/>
      <c r="O35" s="42"/>
      <c r="P35" s="42"/>
      <c r="Q35" s="42"/>
    </row>
    <row r="36" ht="15" customHeight="1" spans="9:17">
      <c r="I36" s="93" t="s">
        <v>67</v>
      </c>
      <c r="J36" s="94">
        <f>SUM(I42:I45)</f>
        <v>0.0037</v>
      </c>
      <c r="K36">
        <f>1/J36</f>
        <v>270.27027027027</v>
      </c>
      <c r="N36" s="42"/>
      <c r="O36" s="42"/>
      <c r="P36" s="42"/>
      <c r="Q36" s="42"/>
    </row>
    <row r="37" ht="15" customHeight="1" spans="1:17">
      <c r="A37" s="72" t="s">
        <v>68</v>
      </c>
      <c r="B37" s="73"/>
      <c r="C37" s="73"/>
      <c r="D37" s="73"/>
      <c r="E37" s="73"/>
      <c r="F37" s="73"/>
      <c r="G37" s="73"/>
      <c r="H37" s="73"/>
      <c r="I37" s="73"/>
      <c r="J37" s="95"/>
      <c r="K37" s="73"/>
      <c r="L37" s="73"/>
      <c r="M37" s="73"/>
      <c r="N37" s="96"/>
      <c r="O37" s="96"/>
      <c r="P37" s="96"/>
      <c r="Q37" s="42"/>
    </row>
    <row r="38" ht="15" customHeight="1" spans="1:18">
      <c r="A38" s="74"/>
      <c r="B38" s="75" t="s">
        <v>69</v>
      </c>
      <c r="C38" s="76" t="s">
        <v>70</v>
      </c>
      <c r="D38" s="76" t="s">
        <v>71</v>
      </c>
      <c r="E38" s="76" t="s">
        <v>72</v>
      </c>
      <c r="F38" s="76" t="s">
        <v>73</v>
      </c>
      <c r="G38" s="77" t="s">
        <v>74</v>
      </c>
      <c r="H38" s="78" t="s">
        <v>75</v>
      </c>
      <c r="I38" s="78" t="s">
        <v>76</v>
      </c>
      <c r="J38" s="78" t="s">
        <v>77</v>
      </c>
      <c r="K38" s="78" t="s">
        <v>78</v>
      </c>
      <c r="L38" s="97" t="s">
        <v>79</v>
      </c>
      <c r="M38" s="98" t="s">
        <v>80</v>
      </c>
      <c r="N38" s="74"/>
      <c r="O38" s="99"/>
      <c r="P38" s="99"/>
      <c r="Q38" s="99"/>
      <c r="R38" s="99"/>
    </row>
    <row r="39" ht="15" customHeight="1" spans="1:18">
      <c r="A39" s="79" t="s">
        <v>66</v>
      </c>
      <c r="B39" s="23" t="s">
        <v>81</v>
      </c>
      <c r="C39" s="23" t="s">
        <v>82</v>
      </c>
      <c r="D39" s="23">
        <v>2044526</v>
      </c>
      <c r="E39" s="80" t="s">
        <v>82</v>
      </c>
      <c r="F39" s="23">
        <v>2044526</v>
      </c>
      <c r="G39" s="81" t="s">
        <v>83</v>
      </c>
      <c r="H39" s="23">
        <v>5</v>
      </c>
      <c r="I39" s="100">
        <v>0.0005</v>
      </c>
      <c r="J39" s="23"/>
      <c r="K39" s="101">
        <v>1</v>
      </c>
      <c r="L39" s="102" t="s">
        <v>84</v>
      </c>
      <c r="M39" s="103"/>
      <c r="N39" s="99"/>
      <c r="O39" s="99"/>
      <c r="P39" s="99"/>
      <c r="Q39" s="99"/>
      <c r="R39" s="99"/>
    </row>
    <row r="40" ht="15" customHeight="1" spans="1:18">
      <c r="A40" s="79" t="s">
        <v>66</v>
      </c>
      <c r="B40" s="23" t="s">
        <v>85</v>
      </c>
      <c r="C40" s="23" t="s">
        <v>86</v>
      </c>
      <c r="D40" s="23">
        <v>2044356</v>
      </c>
      <c r="E40" s="80" t="s">
        <v>86</v>
      </c>
      <c r="F40" s="23">
        <v>2044356</v>
      </c>
      <c r="G40" s="81" t="s">
        <v>83</v>
      </c>
      <c r="H40" s="23">
        <v>1</v>
      </c>
      <c r="I40" s="100">
        <v>0.0001</v>
      </c>
      <c r="J40" s="23"/>
      <c r="K40" s="101">
        <v>1</v>
      </c>
      <c r="L40" s="102" t="s">
        <v>84</v>
      </c>
      <c r="M40" s="103"/>
      <c r="N40" s="99"/>
      <c r="O40" s="99"/>
      <c r="P40" s="99"/>
      <c r="Q40" s="99"/>
      <c r="R40" s="99"/>
    </row>
    <row r="41" ht="15" customHeight="1" spans="1:17">
      <c r="A41" s="79" t="s">
        <v>66</v>
      </c>
      <c r="B41" s="23" t="s">
        <v>87</v>
      </c>
      <c r="C41" s="23" t="s">
        <v>88</v>
      </c>
      <c r="D41" s="23">
        <v>2044458</v>
      </c>
      <c r="E41" s="80" t="s">
        <v>88</v>
      </c>
      <c r="F41" s="23">
        <v>2044458</v>
      </c>
      <c r="G41" s="81" t="s">
        <v>83</v>
      </c>
      <c r="H41" s="23">
        <v>14</v>
      </c>
      <c r="I41" s="100">
        <v>0.0014</v>
      </c>
      <c r="J41" s="23"/>
      <c r="K41" s="101">
        <v>1</v>
      </c>
      <c r="L41" s="102" t="s">
        <v>84</v>
      </c>
      <c r="M41" s="103"/>
      <c r="N41" s="99"/>
      <c r="O41" s="99"/>
      <c r="P41" s="99"/>
      <c r="Q41" s="99"/>
    </row>
    <row r="42" ht="15" customHeight="1" spans="1:17">
      <c r="A42" s="79" t="s">
        <v>67</v>
      </c>
      <c r="B42" s="23" t="s">
        <v>89</v>
      </c>
      <c r="C42" s="23" t="s">
        <v>90</v>
      </c>
      <c r="D42" s="23">
        <v>40110599</v>
      </c>
      <c r="E42" s="80" t="s">
        <v>90</v>
      </c>
      <c r="F42" s="23">
        <v>41110598</v>
      </c>
      <c r="G42" s="81" t="s">
        <v>83</v>
      </c>
      <c r="H42" s="23">
        <v>8</v>
      </c>
      <c r="I42" s="100">
        <v>0.0008</v>
      </c>
      <c r="J42" s="23"/>
      <c r="K42" s="101">
        <v>1</v>
      </c>
      <c r="L42" s="102" t="s">
        <v>84</v>
      </c>
      <c r="M42" s="103"/>
      <c r="N42" s="99"/>
      <c r="O42" s="99"/>
      <c r="P42" s="99"/>
      <c r="Q42" s="99"/>
    </row>
    <row r="43" ht="15" customHeight="1" spans="1:17">
      <c r="A43" s="79" t="s">
        <v>67</v>
      </c>
      <c r="B43" s="23" t="s">
        <v>91</v>
      </c>
      <c r="C43" s="23" t="s">
        <v>92</v>
      </c>
      <c r="D43" s="23">
        <v>40110600</v>
      </c>
      <c r="E43" s="80" t="s">
        <v>92</v>
      </c>
      <c r="F43" s="23">
        <v>41110599</v>
      </c>
      <c r="G43" s="81" t="s">
        <v>83</v>
      </c>
      <c r="H43" s="23">
        <v>6</v>
      </c>
      <c r="I43" s="100">
        <v>0.0006</v>
      </c>
      <c r="J43" s="23"/>
      <c r="K43" s="101">
        <v>1</v>
      </c>
      <c r="L43" s="102" t="s">
        <v>84</v>
      </c>
      <c r="M43" s="103"/>
      <c r="N43" s="99"/>
      <c r="O43" s="99"/>
      <c r="P43" s="99"/>
      <c r="Q43" s="99"/>
    </row>
    <row r="44" ht="15" customHeight="1" spans="1:16">
      <c r="A44" s="79" t="s">
        <v>67</v>
      </c>
      <c r="B44" s="23" t="s">
        <v>93</v>
      </c>
      <c r="C44" s="23" t="s">
        <v>94</v>
      </c>
      <c r="D44" s="23">
        <v>40110601</v>
      </c>
      <c r="E44" s="80" t="s">
        <v>94</v>
      </c>
      <c r="F44" s="23">
        <v>41110628</v>
      </c>
      <c r="G44" s="81" t="s">
        <v>83</v>
      </c>
      <c r="H44" s="23">
        <v>8</v>
      </c>
      <c r="I44" s="100">
        <v>0.0008</v>
      </c>
      <c r="J44" s="23"/>
      <c r="K44" s="101">
        <v>1</v>
      </c>
      <c r="L44" s="102" t="s">
        <v>84</v>
      </c>
      <c r="M44" s="103"/>
      <c r="N44" s="74"/>
      <c r="O44" s="74"/>
      <c r="P44" s="74"/>
    </row>
    <row r="45" ht="15" customHeight="1" spans="1:16">
      <c r="A45" s="79" t="s">
        <v>67</v>
      </c>
      <c r="B45" s="23" t="s">
        <v>95</v>
      </c>
      <c r="C45" s="23" t="s">
        <v>96</v>
      </c>
      <c r="D45" s="23">
        <v>40110412</v>
      </c>
      <c r="E45" s="80" t="s">
        <v>96</v>
      </c>
      <c r="F45" s="23">
        <v>41110413</v>
      </c>
      <c r="G45" s="81" t="s">
        <v>83</v>
      </c>
      <c r="H45" s="23">
        <v>15</v>
      </c>
      <c r="I45" s="100">
        <v>0.0015</v>
      </c>
      <c r="J45" s="23"/>
      <c r="K45" s="101">
        <v>1</v>
      </c>
      <c r="L45" s="102" t="s">
        <v>84</v>
      </c>
      <c r="M45" s="103"/>
      <c r="N45" s="74"/>
      <c r="O45" s="74"/>
      <c r="P45" s="74"/>
    </row>
    <row r="46" ht="15" customHeight="1" spans="1:16">
      <c r="A46" s="79" t="s">
        <v>65</v>
      </c>
      <c r="B46" s="23" t="s">
        <v>97</v>
      </c>
      <c r="C46" s="23" t="s">
        <v>98</v>
      </c>
      <c r="D46" s="23">
        <v>1047917</v>
      </c>
      <c r="E46" s="80" t="s">
        <v>98</v>
      </c>
      <c r="F46" s="23">
        <v>1149044</v>
      </c>
      <c r="G46" s="81" t="s">
        <v>83</v>
      </c>
      <c r="H46" s="23">
        <v>8</v>
      </c>
      <c r="I46" s="100">
        <v>0.0008</v>
      </c>
      <c r="J46" s="23"/>
      <c r="K46" s="101">
        <v>1</v>
      </c>
      <c r="L46" s="102" t="s">
        <v>99</v>
      </c>
      <c r="M46" s="103"/>
      <c r="N46" s="74"/>
      <c r="O46" s="74"/>
      <c r="P46" s="74"/>
    </row>
    <row r="47" ht="15" customHeight="1" spans="1:16">
      <c r="A47" s="79" t="s">
        <v>65</v>
      </c>
      <c r="B47" s="23" t="s">
        <v>100</v>
      </c>
      <c r="C47" s="23" t="s">
        <v>101</v>
      </c>
      <c r="D47" s="23">
        <v>1047918</v>
      </c>
      <c r="E47" s="80" t="s">
        <v>101</v>
      </c>
      <c r="F47" s="23">
        <v>1149045</v>
      </c>
      <c r="G47" s="81" t="s">
        <v>83</v>
      </c>
      <c r="H47" s="23">
        <v>7</v>
      </c>
      <c r="I47" s="100">
        <v>0.0007</v>
      </c>
      <c r="J47" s="23"/>
      <c r="K47" s="101">
        <v>1</v>
      </c>
      <c r="L47" s="102" t="s">
        <v>99</v>
      </c>
      <c r="M47" s="103"/>
      <c r="N47" s="74"/>
      <c r="O47" s="74"/>
      <c r="P47" s="74"/>
    </row>
    <row r="48" ht="15" customHeight="1" spans="1:16">
      <c r="A48" s="79" t="s">
        <v>65</v>
      </c>
      <c r="B48" s="23" t="s">
        <v>102</v>
      </c>
      <c r="C48" s="23" t="s">
        <v>103</v>
      </c>
      <c r="D48" s="23">
        <v>1047919</v>
      </c>
      <c r="E48" s="80" t="s">
        <v>103</v>
      </c>
      <c r="F48" s="23">
        <v>1149046</v>
      </c>
      <c r="G48" s="81" t="s">
        <v>83</v>
      </c>
      <c r="H48" s="23">
        <v>12</v>
      </c>
      <c r="I48" s="100">
        <v>0.0012</v>
      </c>
      <c r="J48" s="23"/>
      <c r="K48" s="101">
        <v>1</v>
      </c>
      <c r="L48" s="102" t="s">
        <v>99</v>
      </c>
      <c r="M48" s="103"/>
      <c r="N48" s="74"/>
      <c r="O48" s="74"/>
      <c r="P48" s="74"/>
    </row>
    <row r="49" ht="15" customHeight="1" spans="1:16">
      <c r="A49" s="79" t="s">
        <v>65</v>
      </c>
      <c r="B49" s="23" t="s">
        <v>104</v>
      </c>
      <c r="C49" s="23" t="s">
        <v>105</v>
      </c>
      <c r="D49" s="23">
        <v>1047408</v>
      </c>
      <c r="E49" s="80" t="s">
        <v>105</v>
      </c>
      <c r="F49" s="23">
        <v>1148756</v>
      </c>
      <c r="G49" s="81" t="s">
        <v>83</v>
      </c>
      <c r="H49" s="23">
        <v>15</v>
      </c>
      <c r="I49" s="100">
        <v>0.0015</v>
      </c>
      <c r="J49" s="23"/>
      <c r="K49" s="101">
        <v>1</v>
      </c>
      <c r="L49" s="102" t="s">
        <v>99</v>
      </c>
      <c r="M49" s="104"/>
      <c r="N49" s="74"/>
      <c r="O49" s="74"/>
      <c r="P49" s="74"/>
    </row>
    <row r="50" ht="15" customHeight="1" spans="1:16">
      <c r="A50" s="79" t="s">
        <v>65</v>
      </c>
      <c r="B50" s="23" t="s">
        <v>106</v>
      </c>
      <c r="C50" s="23" t="s">
        <v>107</v>
      </c>
      <c r="D50" s="23">
        <v>1046910</v>
      </c>
      <c r="E50" s="80" t="s">
        <v>107</v>
      </c>
      <c r="F50" s="23">
        <v>1148457</v>
      </c>
      <c r="G50" s="81" t="s">
        <v>83</v>
      </c>
      <c r="H50" s="23">
        <v>10</v>
      </c>
      <c r="I50" s="100">
        <v>0.001</v>
      </c>
      <c r="J50" s="23"/>
      <c r="K50" s="101">
        <v>1</v>
      </c>
      <c r="L50" s="102" t="s">
        <v>99</v>
      </c>
      <c r="M50" s="104"/>
      <c r="N50" s="74"/>
      <c r="O50" s="74"/>
      <c r="P50" s="74"/>
    </row>
    <row r="51" ht="15" customHeight="1" spans="1:16">
      <c r="A51" s="79"/>
      <c r="B51" s="23" t="s">
        <v>108</v>
      </c>
      <c r="C51" s="23" t="s">
        <v>109</v>
      </c>
      <c r="D51" s="23">
        <v>3099001</v>
      </c>
      <c r="E51" s="80" t="s">
        <v>109</v>
      </c>
      <c r="F51" s="23">
        <v>3099001</v>
      </c>
      <c r="G51" s="81" t="s">
        <v>83</v>
      </c>
      <c r="H51" s="23">
        <v>150</v>
      </c>
      <c r="I51" s="100">
        <v>0.015</v>
      </c>
      <c r="J51" s="23"/>
      <c r="K51" s="101">
        <v>1</v>
      </c>
      <c r="L51" s="102" t="s">
        <v>110</v>
      </c>
      <c r="M51" s="104"/>
      <c r="N51" s="74"/>
      <c r="O51" s="74"/>
      <c r="P51" s="74"/>
    </row>
    <row r="52" ht="15" customHeight="1" spans="1:16">
      <c r="A52" s="79"/>
      <c r="B52" s="23" t="s">
        <v>111</v>
      </c>
      <c r="C52" s="23" t="s">
        <v>112</v>
      </c>
      <c r="D52" s="23">
        <v>3018247</v>
      </c>
      <c r="E52" s="80" t="s">
        <v>112</v>
      </c>
      <c r="F52" s="23">
        <v>3018247</v>
      </c>
      <c r="G52" s="81" t="s">
        <v>83</v>
      </c>
      <c r="H52" s="23">
        <v>100</v>
      </c>
      <c r="I52" s="100">
        <v>0.01</v>
      </c>
      <c r="J52" s="23"/>
      <c r="K52" s="101">
        <v>0</v>
      </c>
      <c r="L52" s="102" t="s">
        <v>110</v>
      </c>
      <c r="M52" s="104"/>
      <c r="N52" s="74"/>
      <c r="O52" s="74"/>
      <c r="P52" s="74"/>
    </row>
    <row r="53" ht="15" customHeight="1" spans="1:16">
      <c r="A53" s="79" t="s">
        <v>113</v>
      </c>
      <c r="B53" s="23" t="s">
        <v>114</v>
      </c>
      <c r="C53" s="23" t="s">
        <v>115</v>
      </c>
      <c r="D53" s="23">
        <v>1050015</v>
      </c>
      <c r="E53" s="80" t="s">
        <v>115</v>
      </c>
      <c r="F53" s="23">
        <v>1150011</v>
      </c>
      <c r="G53" s="81" t="s">
        <v>83</v>
      </c>
      <c r="H53" s="23">
        <v>33.3</v>
      </c>
      <c r="I53" s="100">
        <v>0.00333</v>
      </c>
      <c r="J53" s="23"/>
      <c r="K53" s="101">
        <v>0</v>
      </c>
      <c r="L53" s="102" t="s">
        <v>110</v>
      </c>
      <c r="M53" s="104"/>
      <c r="N53" s="74"/>
      <c r="O53" s="74"/>
      <c r="P53" s="74"/>
    </row>
    <row r="54" s="34" customFormat="1" ht="15" customHeight="1" spans="1:16">
      <c r="A54" s="79" t="s">
        <v>116</v>
      </c>
      <c r="B54" s="23" t="s">
        <v>117</v>
      </c>
      <c r="C54" s="23" t="s">
        <v>118</v>
      </c>
      <c r="D54" s="23">
        <v>2029531</v>
      </c>
      <c r="E54" s="80" t="s">
        <v>118</v>
      </c>
      <c r="F54" s="23">
        <v>2029531</v>
      </c>
      <c r="G54" s="81" t="s">
        <v>83</v>
      </c>
      <c r="H54" s="23">
        <v>50</v>
      </c>
      <c r="I54" s="100">
        <v>0.005</v>
      </c>
      <c r="J54" s="23"/>
      <c r="K54" s="101">
        <v>0</v>
      </c>
      <c r="L54" s="102" t="s">
        <v>110</v>
      </c>
      <c r="M54" s="104"/>
      <c r="N54" s="51"/>
      <c r="O54" s="51"/>
      <c r="P54" s="51"/>
    </row>
    <row r="55" s="34" customFormat="1" ht="15" customHeight="1" spans="1:16">
      <c r="A55" s="79" t="s">
        <v>119</v>
      </c>
      <c r="B55" s="23" t="s">
        <v>120</v>
      </c>
      <c r="C55" s="23" t="s">
        <v>121</v>
      </c>
      <c r="D55" s="23">
        <v>2038538</v>
      </c>
      <c r="E55" s="80" t="s">
        <v>121</v>
      </c>
      <c r="F55" s="23">
        <v>2038538</v>
      </c>
      <c r="G55" s="81" t="s">
        <v>83</v>
      </c>
      <c r="H55" s="23">
        <v>100</v>
      </c>
      <c r="I55" s="100">
        <v>0.01</v>
      </c>
      <c r="J55" s="23"/>
      <c r="K55" s="101">
        <v>0</v>
      </c>
      <c r="L55" s="102" t="s">
        <v>110</v>
      </c>
      <c r="M55" s="104"/>
      <c r="N55" s="51"/>
      <c r="O55" s="51"/>
      <c r="P55" s="51"/>
    </row>
    <row r="56" s="34" customFormat="1" ht="15" customHeight="1" spans="1:16">
      <c r="A56" s="79" t="s">
        <v>122</v>
      </c>
      <c r="B56" s="23" t="s">
        <v>123</v>
      </c>
      <c r="C56" s="23" t="s">
        <v>124</v>
      </c>
      <c r="D56" s="23">
        <v>1032752</v>
      </c>
      <c r="E56" s="80" t="s">
        <v>124</v>
      </c>
      <c r="F56" s="23">
        <v>1133340</v>
      </c>
      <c r="G56" s="81" t="s">
        <v>83</v>
      </c>
      <c r="H56" s="23">
        <v>150</v>
      </c>
      <c r="I56" s="100">
        <v>0.015</v>
      </c>
      <c r="J56" s="23"/>
      <c r="K56" s="101">
        <v>0</v>
      </c>
      <c r="L56" s="102" t="s">
        <v>110</v>
      </c>
      <c r="M56" s="104"/>
      <c r="N56" s="51"/>
      <c r="O56" s="51"/>
      <c r="P56" s="51"/>
    </row>
    <row r="57" ht="15" customHeight="1" spans="1:16">
      <c r="A57" s="79" t="s">
        <v>125</v>
      </c>
      <c r="B57" s="23" t="s">
        <v>126</v>
      </c>
      <c r="C57" s="23" t="s">
        <v>127</v>
      </c>
      <c r="D57" s="23">
        <v>1082130</v>
      </c>
      <c r="E57" s="80" t="s">
        <v>127</v>
      </c>
      <c r="F57" s="23">
        <v>1182383</v>
      </c>
      <c r="G57" s="81" t="s">
        <v>83</v>
      </c>
      <c r="H57" s="23">
        <v>130</v>
      </c>
      <c r="I57" s="100">
        <v>0.013</v>
      </c>
      <c r="J57" s="23"/>
      <c r="K57" s="101">
        <v>0</v>
      </c>
      <c r="L57" s="102" t="s">
        <v>110</v>
      </c>
      <c r="M57" s="104"/>
      <c r="N57" s="74"/>
      <c r="O57" s="74"/>
      <c r="P57" s="74"/>
    </row>
    <row r="58" ht="15" customHeight="1" spans="1:16">
      <c r="A58" s="79" t="s">
        <v>122</v>
      </c>
      <c r="B58" s="23" t="s">
        <v>128</v>
      </c>
      <c r="C58" s="23" t="s">
        <v>129</v>
      </c>
      <c r="D58" s="23">
        <v>1032751</v>
      </c>
      <c r="E58" s="80" t="s">
        <v>129</v>
      </c>
      <c r="F58" s="23">
        <v>1133339</v>
      </c>
      <c r="G58" s="81" t="s">
        <v>83</v>
      </c>
      <c r="H58" s="23">
        <v>150</v>
      </c>
      <c r="I58" s="100">
        <v>0.015</v>
      </c>
      <c r="J58" s="23"/>
      <c r="K58" s="101">
        <v>0</v>
      </c>
      <c r="L58" s="102" t="s">
        <v>110</v>
      </c>
      <c r="M58" s="104"/>
      <c r="N58" s="74"/>
      <c r="O58" s="74"/>
      <c r="P58" s="74"/>
    </row>
    <row r="59" ht="15" customHeight="1" spans="1:16">
      <c r="A59" s="79" t="s">
        <v>125</v>
      </c>
      <c r="B59" s="23" t="s">
        <v>130</v>
      </c>
      <c r="C59" s="23" t="s">
        <v>131</v>
      </c>
      <c r="D59" s="23">
        <v>1082131</v>
      </c>
      <c r="E59" s="80" t="s">
        <v>131</v>
      </c>
      <c r="F59" s="23">
        <v>1182384</v>
      </c>
      <c r="G59" s="81" t="s">
        <v>83</v>
      </c>
      <c r="H59" s="23">
        <v>130</v>
      </c>
      <c r="I59" s="100">
        <v>0.013</v>
      </c>
      <c r="J59" s="23"/>
      <c r="K59" s="101">
        <v>0</v>
      </c>
      <c r="L59" s="102" t="s">
        <v>110</v>
      </c>
      <c r="M59" s="104"/>
      <c r="N59" s="74"/>
      <c r="O59" s="74"/>
      <c r="P59" s="74"/>
    </row>
    <row r="60" s="34" customFormat="1" ht="15" customHeight="1" spans="1:16">
      <c r="A60" s="79" t="s">
        <v>122</v>
      </c>
      <c r="B60" s="23" t="s">
        <v>132</v>
      </c>
      <c r="C60" s="23" t="s">
        <v>133</v>
      </c>
      <c r="D60" s="23">
        <v>1032750</v>
      </c>
      <c r="E60" s="80" t="s">
        <v>133</v>
      </c>
      <c r="F60" s="23">
        <v>1133338</v>
      </c>
      <c r="G60" s="82" t="s">
        <v>83</v>
      </c>
      <c r="H60" s="83">
        <v>150</v>
      </c>
      <c r="I60" s="100">
        <v>0.015</v>
      </c>
      <c r="J60" s="23"/>
      <c r="K60" s="101">
        <v>0</v>
      </c>
      <c r="L60" s="102" t="s">
        <v>110</v>
      </c>
      <c r="M60" s="104"/>
      <c r="N60" s="51"/>
      <c r="O60" s="51"/>
      <c r="P60" s="51"/>
    </row>
    <row r="61" s="34" customFormat="1" ht="15" customHeight="1" spans="1:16">
      <c r="A61" s="79" t="s">
        <v>125</v>
      </c>
      <c r="B61" s="23" t="s">
        <v>134</v>
      </c>
      <c r="C61" s="23" t="s">
        <v>135</v>
      </c>
      <c r="D61" s="23">
        <v>1082132</v>
      </c>
      <c r="E61" s="80" t="s">
        <v>135</v>
      </c>
      <c r="F61" s="23">
        <v>1182385</v>
      </c>
      <c r="G61" s="81" t="s">
        <v>83</v>
      </c>
      <c r="H61" s="83">
        <v>130</v>
      </c>
      <c r="I61" s="100">
        <v>0.013</v>
      </c>
      <c r="J61" s="23"/>
      <c r="K61" s="101">
        <v>0</v>
      </c>
      <c r="L61" s="102" t="s">
        <v>110</v>
      </c>
      <c r="M61" s="104"/>
      <c r="N61" s="51"/>
      <c r="O61" s="51"/>
      <c r="P61" s="51"/>
    </row>
    <row r="62" ht="15" customHeight="1" spans="1:16">
      <c r="A62" s="84" t="s">
        <v>136</v>
      </c>
      <c r="B62" s="23" t="s">
        <v>137</v>
      </c>
      <c r="C62" s="23" t="s">
        <v>138</v>
      </c>
      <c r="D62" s="23">
        <v>1044585</v>
      </c>
      <c r="E62" s="80" t="s">
        <v>139</v>
      </c>
      <c r="F62" s="23">
        <v>1144601</v>
      </c>
      <c r="G62" s="81" t="s">
        <v>83</v>
      </c>
      <c r="H62" s="23">
        <v>300</v>
      </c>
      <c r="I62" s="100">
        <v>0.03</v>
      </c>
      <c r="J62" s="23"/>
      <c r="K62" s="101">
        <v>0</v>
      </c>
      <c r="L62" s="102" t="s">
        <v>110</v>
      </c>
      <c r="M62" s="104"/>
      <c r="N62" s="74"/>
      <c r="O62" s="74"/>
      <c r="P62" s="74"/>
    </row>
    <row r="63" ht="15" customHeight="1" spans="1:16">
      <c r="A63" s="84" t="s">
        <v>140</v>
      </c>
      <c r="B63" s="23" t="s">
        <v>141</v>
      </c>
      <c r="C63" s="23" t="s">
        <v>142</v>
      </c>
      <c r="D63" s="23">
        <v>1040918</v>
      </c>
      <c r="E63" s="80" t="s">
        <v>143</v>
      </c>
      <c r="F63" s="23">
        <v>1141489</v>
      </c>
      <c r="G63" s="81" t="s">
        <v>83</v>
      </c>
      <c r="H63" s="23">
        <v>1300</v>
      </c>
      <c r="I63" s="100">
        <v>0.13</v>
      </c>
      <c r="J63" s="23"/>
      <c r="K63" s="101">
        <v>0</v>
      </c>
      <c r="L63" s="102" t="s">
        <v>110</v>
      </c>
      <c r="M63" s="104"/>
      <c r="N63" s="74"/>
      <c r="O63" s="74"/>
      <c r="P63" s="74"/>
    </row>
    <row r="64" ht="15" customHeight="1" spans="1:16">
      <c r="A64" s="85"/>
      <c r="B64" s="23" t="s">
        <v>144</v>
      </c>
      <c r="C64" s="23" t="s">
        <v>145</v>
      </c>
      <c r="D64" s="23">
        <v>3036052</v>
      </c>
      <c r="E64" s="80" t="s">
        <v>145</v>
      </c>
      <c r="F64" s="23">
        <v>3036052</v>
      </c>
      <c r="G64" s="86" t="s">
        <v>146</v>
      </c>
      <c r="H64" s="23">
        <v>1300</v>
      </c>
      <c r="I64" s="100">
        <v>0.13</v>
      </c>
      <c r="J64" s="23"/>
      <c r="K64" s="101">
        <v>0</v>
      </c>
      <c r="L64" s="102" t="s">
        <v>147</v>
      </c>
      <c r="M64" s="104"/>
      <c r="N64" s="74"/>
      <c r="O64" s="74"/>
      <c r="P64" s="74"/>
    </row>
    <row r="65" ht="15" customHeight="1" spans="1:16">
      <c r="A65" s="105"/>
      <c r="B65" s="23" t="s">
        <v>148</v>
      </c>
      <c r="C65" s="23" t="s">
        <v>149</v>
      </c>
      <c r="D65" s="23">
        <v>3020002</v>
      </c>
      <c r="E65" s="80" t="s">
        <v>149</v>
      </c>
      <c r="F65" s="23">
        <v>3020002</v>
      </c>
      <c r="G65" s="86" t="s">
        <v>150</v>
      </c>
      <c r="H65" s="23">
        <v>1400</v>
      </c>
      <c r="I65" s="100">
        <v>0.14</v>
      </c>
      <c r="J65" s="23"/>
      <c r="K65" s="101">
        <v>0</v>
      </c>
      <c r="L65" s="102" t="s">
        <v>147</v>
      </c>
      <c r="M65" s="104"/>
      <c r="N65" s="74"/>
      <c r="O65" s="74"/>
      <c r="P65" s="74"/>
    </row>
    <row r="66" ht="15" customHeight="1" spans="1:16">
      <c r="A66" s="105"/>
      <c r="B66" s="23" t="s">
        <v>151</v>
      </c>
      <c r="C66" s="23" t="s">
        <v>152</v>
      </c>
      <c r="D66" s="23">
        <v>3018443</v>
      </c>
      <c r="E66" s="80" t="s">
        <v>152</v>
      </c>
      <c r="F66" s="23">
        <v>3018443</v>
      </c>
      <c r="G66" s="86" t="s">
        <v>146</v>
      </c>
      <c r="H66" s="23">
        <v>1400</v>
      </c>
      <c r="I66" s="100">
        <v>0.14</v>
      </c>
      <c r="J66" s="23"/>
      <c r="K66" s="101">
        <v>0</v>
      </c>
      <c r="L66" s="102" t="s">
        <v>147</v>
      </c>
      <c r="M66" s="104"/>
      <c r="N66" s="74"/>
      <c r="O66" s="74"/>
      <c r="P66" s="74"/>
    </row>
    <row r="67" ht="15" customHeight="1" spans="1:16">
      <c r="A67" s="79"/>
      <c r="B67" s="23" t="s">
        <v>153</v>
      </c>
      <c r="C67" s="23" t="s">
        <v>154</v>
      </c>
      <c r="D67" s="23">
        <v>3018248</v>
      </c>
      <c r="E67" s="80" t="s">
        <v>154</v>
      </c>
      <c r="F67" s="23">
        <v>3018248</v>
      </c>
      <c r="G67" s="86" t="s">
        <v>146</v>
      </c>
      <c r="H67" s="23">
        <v>1400</v>
      </c>
      <c r="I67" s="100">
        <v>0.14</v>
      </c>
      <c r="J67" s="23"/>
      <c r="K67" s="101">
        <v>0</v>
      </c>
      <c r="L67" s="102" t="s">
        <v>147</v>
      </c>
      <c r="M67" s="104"/>
      <c r="N67" s="74"/>
      <c r="O67" s="74"/>
      <c r="P67" s="74"/>
    </row>
    <row r="68" ht="15" customHeight="1" spans="1:16">
      <c r="A68" s="79"/>
      <c r="B68" s="23" t="s">
        <v>155</v>
      </c>
      <c r="C68" s="23" t="s">
        <v>156</v>
      </c>
      <c r="D68" s="23">
        <v>3018325</v>
      </c>
      <c r="E68" s="80" t="s">
        <v>156</v>
      </c>
      <c r="F68" s="23">
        <v>3018325</v>
      </c>
      <c r="G68" s="86" t="s">
        <v>157</v>
      </c>
      <c r="H68" s="23">
        <v>1517.7</v>
      </c>
      <c r="I68" s="100">
        <v>0.15177</v>
      </c>
      <c r="J68" s="23"/>
      <c r="K68" s="101">
        <v>0</v>
      </c>
      <c r="L68" s="102" t="s">
        <v>147</v>
      </c>
      <c r="M68" s="104"/>
      <c r="N68" s="74"/>
      <c r="O68" s="74"/>
      <c r="P68" s="74"/>
    </row>
    <row r="69" ht="15" customHeight="1" spans="1:16">
      <c r="A69" s="79"/>
      <c r="B69" s="106" t="s">
        <v>158</v>
      </c>
      <c r="C69" s="106"/>
      <c r="D69" s="106"/>
      <c r="E69" s="107"/>
      <c r="F69" s="106"/>
      <c r="G69" s="108"/>
      <c r="H69" s="108">
        <f>SUM(H39:H68)</f>
        <v>10000</v>
      </c>
      <c r="I69" s="118">
        <f>SUM(I39:I68)</f>
        <v>1</v>
      </c>
      <c r="J69" s="118"/>
      <c r="K69" s="108"/>
      <c r="L69" s="119"/>
      <c r="M69" s="48"/>
      <c r="N69" s="74"/>
      <c r="O69" s="74"/>
      <c r="P69" s="74"/>
    </row>
    <row r="70" ht="15" customHeight="1" spans="1:17">
      <c r="A70" s="74"/>
      <c r="B70" s="74"/>
      <c r="C70" s="74"/>
      <c r="D70" s="74"/>
      <c r="E70" s="74"/>
      <c r="F70" s="74"/>
      <c r="G70" s="74"/>
      <c r="H70" s="74"/>
      <c r="I70" s="74"/>
      <c r="J70" s="120"/>
      <c r="K70" s="74"/>
      <c r="L70" s="74"/>
      <c r="M70" s="74"/>
      <c r="N70" s="96"/>
      <c r="O70" s="96"/>
      <c r="P70" s="96"/>
      <c r="Q70" s="42"/>
    </row>
    <row r="71" ht="15" customHeight="1" spans="1:17">
      <c r="A71" s="73" t="s">
        <v>159</v>
      </c>
      <c r="B71" s="73"/>
      <c r="C71" s="73"/>
      <c r="D71" s="73"/>
      <c r="E71" s="73"/>
      <c r="F71" s="73"/>
      <c r="G71" s="73"/>
      <c r="H71" s="73"/>
      <c r="I71" s="73"/>
      <c r="J71" s="95"/>
      <c r="K71" s="73"/>
      <c r="L71" s="73"/>
      <c r="M71" s="73"/>
      <c r="N71" s="96"/>
      <c r="O71" s="96"/>
      <c r="P71" s="96"/>
      <c r="Q71" s="42"/>
    </row>
    <row r="72" ht="15" customHeight="1" spans="1:17">
      <c r="A72" s="74"/>
      <c r="B72" s="74" t="s">
        <v>160</v>
      </c>
      <c r="C72" s="74"/>
      <c r="D72" s="74"/>
      <c r="E72" s="74"/>
      <c r="F72" s="74"/>
      <c r="G72" s="74"/>
      <c r="H72" s="74"/>
      <c r="I72" s="74"/>
      <c r="J72" s="120"/>
      <c r="K72" s="74"/>
      <c r="L72" s="74"/>
      <c r="M72" s="74"/>
      <c r="N72" s="96"/>
      <c r="O72" s="96"/>
      <c r="P72" s="96"/>
      <c r="Q72" s="42"/>
    </row>
    <row r="73" ht="15" customHeight="1" spans="1:17">
      <c r="A73" s="74"/>
      <c r="B73" s="109" t="s">
        <v>161</v>
      </c>
      <c r="C73" s="109" t="s">
        <v>162</v>
      </c>
      <c r="D73" s="51"/>
      <c r="E73" s="74"/>
      <c r="F73" s="74"/>
      <c r="G73" s="74"/>
      <c r="H73" s="74"/>
      <c r="I73" s="74"/>
      <c r="J73" s="120"/>
      <c r="K73" s="74"/>
      <c r="L73" s="74"/>
      <c r="M73" s="74"/>
      <c r="N73" s="96"/>
      <c r="O73" s="96"/>
      <c r="P73" s="96"/>
      <c r="Q73" s="42"/>
    </row>
    <row r="74" ht="15" customHeight="1" spans="1:17">
      <c r="A74" s="74"/>
      <c r="B74" s="110" t="s">
        <v>163</v>
      </c>
      <c r="C74" s="110" t="s">
        <v>164</v>
      </c>
      <c r="D74" s="51"/>
      <c r="E74" s="74"/>
      <c r="F74" s="74"/>
      <c r="G74" s="74"/>
      <c r="H74" s="74"/>
      <c r="I74" s="74"/>
      <c r="J74" s="120"/>
      <c r="K74" s="74"/>
      <c r="L74" s="74"/>
      <c r="M74" s="74"/>
      <c r="N74" s="96"/>
      <c r="O74" s="96"/>
      <c r="P74" s="96"/>
      <c r="Q74" s="42"/>
    </row>
    <row r="75" ht="15" customHeight="1" spans="1:17">
      <c r="A75" s="74"/>
      <c r="B75" s="110" t="s">
        <v>165</v>
      </c>
      <c r="C75" s="110" t="s">
        <v>166</v>
      </c>
      <c r="D75" s="51"/>
      <c r="E75" s="74"/>
      <c r="F75" s="74"/>
      <c r="G75" s="74"/>
      <c r="H75" s="74"/>
      <c r="I75" s="74"/>
      <c r="J75" s="120"/>
      <c r="K75" s="74"/>
      <c r="L75" s="74"/>
      <c r="M75" s="74"/>
      <c r="N75" s="96"/>
      <c r="O75" s="96"/>
      <c r="P75" s="96"/>
      <c r="Q75" s="42"/>
    </row>
    <row r="76" ht="15" customHeight="1" spans="1:17">
      <c r="A76" s="74"/>
      <c r="B76" s="110" t="s">
        <v>167</v>
      </c>
      <c r="C76" s="111" t="s">
        <v>168</v>
      </c>
      <c r="D76" s="51"/>
      <c r="E76" s="74"/>
      <c r="F76" s="74"/>
      <c r="G76" s="74"/>
      <c r="H76" s="74"/>
      <c r="I76" s="74"/>
      <c r="J76" s="120"/>
      <c r="K76" s="74"/>
      <c r="L76" s="74"/>
      <c r="M76" s="74"/>
      <c r="N76" s="96"/>
      <c r="O76" s="96"/>
      <c r="P76" s="96"/>
      <c r="Q76" s="42"/>
    </row>
    <row r="77" ht="15" customHeight="1" spans="1:17">
      <c r="A77" s="74"/>
      <c r="B77" s="74"/>
      <c r="C77" s="74"/>
      <c r="D77" s="74"/>
      <c r="E77" s="74"/>
      <c r="F77" s="74"/>
      <c r="G77" s="74"/>
      <c r="H77" s="74"/>
      <c r="I77" s="74"/>
      <c r="J77" s="120"/>
      <c r="K77" s="74"/>
      <c r="L77" s="74"/>
      <c r="M77" s="74"/>
      <c r="N77" s="96"/>
      <c r="O77" s="96"/>
      <c r="P77" s="96"/>
      <c r="Q77" s="42"/>
    </row>
    <row r="78" ht="15" customHeight="1" spans="1:17">
      <c r="A78" s="72" t="s">
        <v>169</v>
      </c>
      <c r="B78" s="72"/>
      <c r="C78" s="112"/>
      <c r="D78" s="112"/>
      <c r="E78" s="112"/>
      <c r="F78" s="112"/>
      <c r="G78" s="112"/>
      <c r="H78" s="112"/>
      <c r="I78" s="112"/>
      <c r="J78" s="121"/>
      <c r="K78" s="112"/>
      <c r="L78" s="73"/>
      <c r="M78" s="73"/>
      <c r="N78" s="96"/>
      <c r="O78" s="96"/>
      <c r="P78" s="96"/>
      <c r="Q78" s="42"/>
    </row>
    <row r="79" ht="15" customHeight="1" spans="1:16">
      <c r="A79" s="74"/>
      <c r="B79" s="98" t="s">
        <v>70</v>
      </c>
      <c r="C79" s="98" t="s">
        <v>71</v>
      </c>
      <c r="D79" s="98" t="s">
        <v>72</v>
      </c>
      <c r="E79" s="98" t="s">
        <v>73</v>
      </c>
      <c r="F79" s="98" t="s">
        <v>170</v>
      </c>
      <c r="G79" s="98" t="s">
        <v>171</v>
      </c>
      <c r="H79" s="98" t="s">
        <v>172</v>
      </c>
      <c r="I79" s="98" t="s">
        <v>76</v>
      </c>
      <c r="J79" s="122" t="s">
        <v>173</v>
      </c>
      <c r="K79" s="122" t="s">
        <v>174</v>
      </c>
      <c r="L79" s="123"/>
      <c r="M79" s="124"/>
      <c r="N79" s="74"/>
      <c r="O79" s="74"/>
      <c r="P79" s="74"/>
    </row>
    <row r="80" ht="15" customHeight="1" spans="1:16">
      <c r="A80" s="74"/>
      <c r="B80" s="23" t="s">
        <v>175</v>
      </c>
      <c r="C80" s="23">
        <v>3097174</v>
      </c>
      <c r="D80" s="23" t="s">
        <v>175</v>
      </c>
      <c r="E80" s="23">
        <v>3097174</v>
      </c>
      <c r="F80" s="23" t="s">
        <v>176</v>
      </c>
      <c r="G80" s="23">
        <v>1</v>
      </c>
      <c r="H80" s="23">
        <f t="shared" ref="H80:H90" si="0">I80*100*100</f>
        <v>500</v>
      </c>
      <c r="I80" s="125">
        <v>0.05</v>
      </c>
      <c r="J80" s="23">
        <f t="shared" ref="J80:J90" si="1">K80*100</f>
        <v>5</v>
      </c>
      <c r="K80" s="126">
        <v>0.05</v>
      </c>
      <c r="L80" s="127" t="s">
        <v>177</v>
      </c>
      <c r="M80" s="127"/>
      <c r="O80" s="74"/>
      <c r="P80" s="74"/>
    </row>
    <row r="81" ht="15" customHeight="1" spans="1:16">
      <c r="A81" s="74"/>
      <c r="B81" s="23" t="s">
        <v>178</v>
      </c>
      <c r="C81" s="23">
        <v>3068110</v>
      </c>
      <c r="D81" s="23" t="s">
        <v>178</v>
      </c>
      <c r="E81" s="23">
        <v>3068110</v>
      </c>
      <c r="F81" s="23" t="s">
        <v>176</v>
      </c>
      <c r="G81" s="23">
        <v>1</v>
      </c>
      <c r="H81" s="23">
        <f t="shared" si="0"/>
        <v>1900</v>
      </c>
      <c r="I81" s="125">
        <v>0.19</v>
      </c>
      <c r="J81" s="23">
        <f t="shared" si="1"/>
        <v>19</v>
      </c>
      <c r="K81" s="126">
        <v>0.19</v>
      </c>
      <c r="L81" s="128" t="s">
        <v>179</v>
      </c>
      <c r="M81" s="124"/>
      <c r="O81" s="74"/>
      <c r="P81" s="74"/>
    </row>
    <row r="82" ht="15" customHeight="1" spans="1:16">
      <c r="A82" s="74"/>
      <c r="B82" s="23" t="s">
        <v>180</v>
      </c>
      <c r="C82" s="23">
        <v>3115045</v>
      </c>
      <c r="D82" s="23" t="s">
        <v>180</v>
      </c>
      <c r="E82" s="23">
        <v>3115045</v>
      </c>
      <c r="F82" s="23" t="s">
        <v>176</v>
      </c>
      <c r="G82" s="23">
        <v>1</v>
      </c>
      <c r="H82" s="23">
        <f t="shared" si="0"/>
        <v>500</v>
      </c>
      <c r="I82" s="125">
        <v>0.05</v>
      </c>
      <c r="J82" s="23">
        <f t="shared" si="1"/>
        <v>5</v>
      </c>
      <c r="K82" s="126">
        <v>0.05</v>
      </c>
      <c r="L82" s="128"/>
      <c r="M82" s="124"/>
      <c r="O82" s="74"/>
      <c r="P82" s="74"/>
    </row>
    <row r="83" ht="15" customHeight="1" spans="1:16">
      <c r="A83" s="74"/>
      <c r="B83" s="23" t="s">
        <v>181</v>
      </c>
      <c r="C83" s="23">
        <v>3048102</v>
      </c>
      <c r="D83" s="23" t="s">
        <v>181</v>
      </c>
      <c r="E83" s="23">
        <v>3048102</v>
      </c>
      <c r="F83" s="23" t="s">
        <v>176</v>
      </c>
      <c r="G83" s="23">
        <v>1</v>
      </c>
      <c r="H83" s="23">
        <f t="shared" si="0"/>
        <v>2000</v>
      </c>
      <c r="I83" s="125">
        <v>0.2</v>
      </c>
      <c r="J83" s="23">
        <f t="shared" si="1"/>
        <v>20</v>
      </c>
      <c r="K83" s="126">
        <v>0.2</v>
      </c>
      <c r="L83" s="128" t="s">
        <v>182</v>
      </c>
      <c r="M83" s="124"/>
      <c r="O83" s="74"/>
      <c r="P83" s="74"/>
    </row>
    <row r="84" ht="15" customHeight="1" spans="1:16">
      <c r="A84" s="74"/>
      <c r="B84" s="23" t="s">
        <v>149</v>
      </c>
      <c r="C84" s="23">
        <v>3020002</v>
      </c>
      <c r="D84" s="23" t="s">
        <v>149</v>
      </c>
      <c r="E84" s="23">
        <v>3020002</v>
      </c>
      <c r="F84" s="23" t="s">
        <v>176</v>
      </c>
      <c r="G84" s="23">
        <v>10</v>
      </c>
      <c r="H84" s="23">
        <f t="shared" si="0"/>
        <v>300</v>
      </c>
      <c r="I84" s="125">
        <v>0.03</v>
      </c>
      <c r="J84" s="23">
        <f t="shared" si="1"/>
        <v>3</v>
      </c>
      <c r="K84" s="126">
        <v>0.03</v>
      </c>
      <c r="L84" s="128" t="s">
        <v>183</v>
      </c>
      <c r="M84" s="124"/>
      <c r="N84" s="74"/>
      <c r="O84" s="74"/>
      <c r="P84" s="74"/>
    </row>
    <row r="85" ht="15" customHeight="1" spans="1:16">
      <c r="A85" s="74"/>
      <c r="B85" s="23" t="s">
        <v>184</v>
      </c>
      <c r="C85" s="23">
        <v>3084169</v>
      </c>
      <c r="D85" s="23" t="s">
        <v>184</v>
      </c>
      <c r="E85" s="23">
        <v>3084169</v>
      </c>
      <c r="F85" s="23" t="s">
        <v>176</v>
      </c>
      <c r="G85" s="23">
        <v>1</v>
      </c>
      <c r="H85" s="23">
        <f t="shared" si="0"/>
        <v>200</v>
      </c>
      <c r="I85" s="125">
        <v>0.02</v>
      </c>
      <c r="J85" s="23">
        <f t="shared" si="1"/>
        <v>2</v>
      </c>
      <c r="K85" s="126">
        <v>0.02</v>
      </c>
      <c r="L85" s="128"/>
      <c r="M85" s="124"/>
      <c r="N85" s="74"/>
      <c r="O85" s="74"/>
      <c r="P85" s="74"/>
    </row>
    <row r="86" ht="15" customHeight="1" spans="1:16">
      <c r="A86" s="74"/>
      <c r="B86" s="23" t="s">
        <v>185</v>
      </c>
      <c r="C86" s="23">
        <v>3018326</v>
      </c>
      <c r="D86" s="23" t="s">
        <v>185</v>
      </c>
      <c r="E86" s="23">
        <v>3018326</v>
      </c>
      <c r="F86" s="23" t="s">
        <v>176</v>
      </c>
      <c r="G86" s="23">
        <v>1</v>
      </c>
      <c r="H86" s="23">
        <f t="shared" si="0"/>
        <v>700</v>
      </c>
      <c r="I86" s="125">
        <v>0.07</v>
      </c>
      <c r="J86" s="23">
        <f t="shared" si="1"/>
        <v>7</v>
      </c>
      <c r="K86" s="126">
        <v>0.07</v>
      </c>
      <c r="L86" s="129"/>
      <c r="M86" s="124"/>
      <c r="N86" s="74"/>
      <c r="O86" s="74"/>
      <c r="P86" s="74"/>
    </row>
    <row r="87" ht="15" customHeight="1" spans="1:16">
      <c r="A87" s="74"/>
      <c r="B87" s="23" t="s">
        <v>186</v>
      </c>
      <c r="C87" s="23">
        <v>3018284</v>
      </c>
      <c r="D87" s="23" t="s">
        <v>186</v>
      </c>
      <c r="E87" s="23">
        <v>3018284</v>
      </c>
      <c r="F87" s="23" t="s">
        <v>176</v>
      </c>
      <c r="G87" s="23">
        <v>1</v>
      </c>
      <c r="H87" s="23">
        <f t="shared" si="0"/>
        <v>2300</v>
      </c>
      <c r="I87" s="125">
        <v>0.23</v>
      </c>
      <c r="J87" s="23">
        <f t="shared" si="1"/>
        <v>23</v>
      </c>
      <c r="K87" s="126">
        <v>0.23</v>
      </c>
      <c r="L87" s="129"/>
      <c r="M87" s="124"/>
      <c r="N87" s="74"/>
      <c r="O87" s="74"/>
      <c r="P87" s="74"/>
    </row>
    <row r="88" ht="15" customHeight="1" spans="1:16">
      <c r="A88" s="74"/>
      <c r="B88" s="23" t="s">
        <v>187</v>
      </c>
      <c r="C88" s="23">
        <v>3085105</v>
      </c>
      <c r="D88" s="23" t="s">
        <v>187</v>
      </c>
      <c r="E88" s="23">
        <v>3085105</v>
      </c>
      <c r="F88" s="23" t="s">
        <v>176</v>
      </c>
      <c r="G88" s="23">
        <v>1</v>
      </c>
      <c r="H88" s="23">
        <f t="shared" si="0"/>
        <v>100</v>
      </c>
      <c r="I88" s="125">
        <v>0.01</v>
      </c>
      <c r="J88" s="23">
        <f t="shared" si="1"/>
        <v>1</v>
      </c>
      <c r="K88" s="126">
        <v>0.01</v>
      </c>
      <c r="L88" s="129"/>
      <c r="M88" s="124"/>
      <c r="N88" s="74"/>
      <c r="O88" s="74"/>
      <c r="P88" s="74"/>
    </row>
    <row r="89" ht="15" customHeight="1" spans="1:16">
      <c r="A89" s="74"/>
      <c r="B89" s="23" t="s">
        <v>188</v>
      </c>
      <c r="C89" s="23">
        <v>4015884</v>
      </c>
      <c r="D89" s="23" t="s">
        <v>188</v>
      </c>
      <c r="E89" s="23">
        <v>4115912</v>
      </c>
      <c r="F89" s="23" t="s">
        <v>176</v>
      </c>
      <c r="G89" s="23">
        <v>3</v>
      </c>
      <c r="H89" s="23">
        <f t="shared" si="0"/>
        <v>800</v>
      </c>
      <c r="I89" s="125">
        <v>0.08</v>
      </c>
      <c r="J89" s="23">
        <f t="shared" si="1"/>
        <v>8</v>
      </c>
      <c r="K89" s="126">
        <v>0.08</v>
      </c>
      <c r="L89" s="129"/>
      <c r="M89" s="124"/>
      <c r="N89" s="74"/>
      <c r="O89" s="74"/>
      <c r="P89" s="74"/>
    </row>
    <row r="90" ht="15" customHeight="1" spans="1:16">
      <c r="A90" s="74"/>
      <c r="B90" s="23" t="s">
        <v>189</v>
      </c>
      <c r="C90" s="23">
        <v>1031379</v>
      </c>
      <c r="D90" s="23" t="s">
        <v>190</v>
      </c>
      <c r="E90" s="23">
        <v>1132227</v>
      </c>
      <c r="F90" s="23" t="s">
        <v>176</v>
      </c>
      <c r="G90" s="23">
        <v>3</v>
      </c>
      <c r="H90" s="23">
        <f t="shared" si="0"/>
        <v>700</v>
      </c>
      <c r="I90" s="125">
        <v>0.07</v>
      </c>
      <c r="J90" s="23">
        <f t="shared" si="1"/>
        <v>7</v>
      </c>
      <c r="K90" s="126">
        <v>0.07</v>
      </c>
      <c r="L90" s="129"/>
      <c r="M90" s="124"/>
      <c r="N90" s="74"/>
      <c r="O90" s="74"/>
      <c r="P90" s="74"/>
    </row>
    <row r="91" ht="15" customHeight="1" spans="1:17">
      <c r="A91" s="74"/>
      <c r="B91" s="56" t="s">
        <v>158</v>
      </c>
      <c r="C91" s="56"/>
      <c r="D91" s="56"/>
      <c r="E91" s="56"/>
      <c r="F91" s="56"/>
      <c r="G91" s="56"/>
      <c r="H91" s="23">
        <f t="shared" ref="H91:K91" si="2">SUM(H80:H90)</f>
        <v>10000</v>
      </c>
      <c r="I91" s="125">
        <v>1</v>
      </c>
      <c r="J91" s="23">
        <f t="shared" si="2"/>
        <v>100</v>
      </c>
      <c r="K91" s="125">
        <f t="shared" si="2"/>
        <v>1</v>
      </c>
      <c r="L91" s="130"/>
      <c r="M91" s="131"/>
      <c r="N91" s="96"/>
      <c r="O91" s="96"/>
      <c r="P91" s="96"/>
      <c r="Q91" s="42"/>
    </row>
    <row r="92" ht="15" customHeight="1" spans="1:17">
      <c r="A92" s="74"/>
      <c r="B92" s="51"/>
      <c r="C92" s="51"/>
      <c r="D92" s="51"/>
      <c r="E92" s="51"/>
      <c r="F92" s="51"/>
      <c r="G92" s="51"/>
      <c r="H92" s="51"/>
      <c r="I92" s="51"/>
      <c r="J92" s="132"/>
      <c r="K92" s="51"/>
      <c r="L92" s="74"/>
      <c r="M92" s="74"/>
      <c r="N92" s="96"/>
      <c r="O92" s="96"/>
      <c r="P92" s="96"/>
      <c r="Q92" s="42"/>
    </row>
    <row r="93" ht="15" customHeight="1" spans="1:16">
      <c r="A93" s="74"/>
      <c r="B93" s="98" t="s">
        <v>70</v>
      </c>
      <c r="C93" s="98" t="s">
        <v>71</v>
      </c>
      <c r="D93" s="98" t="s">
        <v>72</v>
      </c>
      <c r="E93" s="98" t="s">
        <v>73</v>
      </c>
      <c r="F93" s="98" t="s">
        <v>170</v>
      </c>
      <c r="G93" s="98" t="s">
        <v>171</v>
      </c>
      <c r="H93" s="98" t="s">
        <v>172</v>
      </c>
      <c r="I93" s="98" t="s">
        <v>76</v>
      </c>
      <c r="J93" s="122" t="s">
        <v>173</v>
      </c>
      <c r="K93" s="122" t="s">
        <v>174</v>
      </c>
      <c r="L93" s="123"/>
      <c r="M93" s="124"/>
      <c r="N93" s="74"/>
      <c r="O93" s="74"/>
      <c r="P93" s="74"/>
    </row>
    <row r="94" ht="15" customHeight="1" spans="1:16">
      <c r="A94" s="74"/>
      <c r="B94" s="23" t="s">
        <v>175</v>
      </c>
      <c r="C94" s="23">
        <v>3097174</v>
      </c>
      <c r="D94" s="23" t="s">
        <v>175</v>
      </c>
      <c r="E94" s="23">
        <v>3097174</v>
      </c>
      <c r="F94" s="23" t="s">
        <v>191</v>
      </c>
      <c r="G94" s="23">
        <v>1</v>
      </c>
      <c r="H94" s="23">
        <f t="shared" ref="H94:H100" si="3">I94*100*100</f>
        <v>1000</v>
      </c>
      <c r="I94" s="125">
        <v>0.1</v>
      </c>
      <c r="J94" s="133"/>
      <c r="K94" s="134"/>
      <c r="L94" s="127"/>
      <c r="M94" s="127"/>
      <c r="O94" s="74"/>
      <c r="P94" s="74"/>
    </row>
    <row r="95" ht="15" customHeight="1" spans="1:16">
      <c r="A95" s="74"/>
      <c r="B95" s="23" t="s">
        <v>192</v>
      </c>
      <c r="C95" s="23">
        <v>3084171</v>
      </c>
      <c r="D95" s="23" t="s">
        <v>192</v>
      </c>
      <c r="E95" s="23">
        <v>3084171</v>
      </c>
      <c r="F95" s="23" t="s">
        <v>191</v>
      </c>
      <c r="G95" s="23">
        <v>1</v>
      </c>
      <c r="H95" s="23">
        <f t="shared" si="3"/>
        <v>400</v>
      </c>
      <c r="I95" s="125">
        <v>0.04</v>
      </c>
      <c r="J95" s="133"/>
      <c r="K95" s="134"/>
      <c r="L95" s="128"/>
      <c r="M95" s="124"/>
      <c r="O95" s="74"/>
      <c r="P95" s="74"/>
    </row>
    <row r="96" ht="15" customHeight="1" spans="1:16">
      <c r="A96" s="74"/>
      <c r="B96" s="23" t="s">
        <v>180</v>
      </c>
      <c r="C96" s="23">
        <v>3115045</v>
      </c>
      <c r="D96" s="23" t="s">
        <v>180</v>
      </c>
      <c r="E96" s="23">
        <v>3115045</v>
      </c>
      <c r="F96" s="23" t="s">
        <v>191</v>
      </c>
      <c r="G96" s="23">
        <v>1</v>
      </c>
      <c r="H96" s="23">
        <f t="shared" si="3"/>
        <v>600</v>
      </c>
      <c r="I96" s="125">
        <v>0.06</v>
      </c>
      <c r="J96" s="133"/>
      <c r="K96" s="134"/>
      <c r="L96" s="128"/>
      <c r="M96" s="124"/>
      <c r="O96" s="74"/>
      <c r="P96" s="74"/>
    </row>
    <row r="97" ht="15" customHeight="1" spans="1:16">
      <c r="A97" s="74"/>
      <c r="B97" s="23" t="s">
        <v>193</v>
      </c>
      <c r="C97" s="23">
        <v>3018275</v>
      </c>
      <c r="D97" s="23" t="s">
        <v>193</v>
      </c>
      <c r="E97" s="23">
        <v>3018275</v>
      </c>
      <c r="F97" s="23" t="s">
        <v>191</v>
      </c>
      <c r="G97" s="23">
        <v>1</v>
      </c>
      <c r="H97" s="23">
        <f t="shared" si="3"/>
        <v>500</v>
      </c>
      <c r="I97" s="125">
        <v>0.05</v>
      </c>
      <c r="J97" s="133"/>
      <c r="K97" s="134"/>
      <c r="L97" s="128"/>
      <c r="M97" s="124"/>
      <c r="N97" s="74"/>
      <c r="O97" s="74"/>
      <c r="P97" s="74"/>
    </row>
    <row r="98" ht="15" customHeight="1" spans="1:16">
      <c r="A98" s="74"/>
      <c r="B98" s="23" t="s">
        <v>149</v>
      </c>
      <c r="C98" s="23">
        <v>3020002</v>
      </c>
      <c r="D98" s="23" t="s">
        <v>149</v>
      </c>
      <c r="E98" s="23">
        <v>3020002</v>
      </c>
      <c r="F98" s="23" t="s">
        <v>191</v>
      </c>
      <c r="G98" s="23">
        <v>50</v>
      </c>
      <c r="H98" s="23">
        <f t="shared" si="3"/>
        <v>300</v>
      </c>
      <c r="I98" s="125">
        <v>0.03</v>
      </c>
      <c r="J98" s="133"/>
      <c r="K98" s="134"/>
      <c r="L98" s="129"/>
      <c r="M98" s="124"/>
      <c r="N98" s="74"/>
      <c r="O98" s="74"/>
      <c r="P98" s="74"/>
    </row>
    <row r="99" ht="15" customHeight="1" spans="1:16">
      <c r="A99" s="74"/>
      <c r="B99" s="23" t="s">
        <v>194</v>
      </c>
      <c r="C99" s="23">
        <v>3018251</v>
      </c>
      <c r="D99" s="23" t="s">
        <v>194</v>
      </c>
      <c r="E99" s="23">
        <v>3018251</v>
      </c>
      <c r="F99" s="23" t="s">
        <v>191</v>
      </c>
      <c r="G99" s="23">
        <v>1</v>
      </c>
      <c r="H99" s="23">
        <f t="shared" si="3"/>
        <v>600</v>
      </c>
      <c r="I99" s="125">
        <v>0.06</v>
      </c>
      <c r="J99" s="133"/>
      <c r="K99" s="134"/>
      <c r="L99" s="129"/>
      <c r="M99" s="124"/>
      <c r="N99" s="74"/>
      <c r="O99" s="74"/>
      <c r="P99" s="74"/>
    </row>
    <row r="100" ht="15" customHeight="1" spans="1:16">
      <c r="A100" s="113"/>
      <c r="B100" s="23" t="s">
        <v>195</v>
      </c>
      <c r="C100" s="23">
        <v>3018041</v>
      </c>
      <c r="D100" s="23" t="s">
        <v>195</v>
      </c>
      <c r="E100" s="23">
        <v>3018041</v>
      </c>
      <c r="F100" s="23" t="s">
        <v>191</v>
      </c>
      <c r="G100" s="23">
        <v>1</v>
      </c>
      <c r="H100" s="23">
        <f t="shared" si="3"/>
        <v>1495</v>
      </c>
      <c r="I100" s="125">
        <v>0.1495</v>
      </c>
      <c r="J100" s="133"/>
      <c r="K100" s="134"/>
      <c r="L100" s="129"/>
      <c r="M100" s="124"/>
      <c r="N100" s="74"/>
      <c r="O100" s="74"/>
      <c r="P100" s="74"/>
    </row>
    <row r="101" ht="15" customHeight="1" spans="1:16">
      <c r="A101" s="74"/>
      <c r="B101" s="23" t="s">
        <v>196</v>
      </c>
      <c r="C101" s="23">
        <v>3115013</v>
      </c>
      <c r="D101" s="23" t="s">
        <v>196</v>
      </c>
      <c r="E101" s="23">
        <v>3115013</v>
      </c>
      <c r="F101" s="23" t="s">
        <v>191</v>
      </c>
      <c r="G101" s="23">
        <v>1</v>
      </c>
      <c r="H101" s="23">
        <v>600</v>
      </c>
      <c r="I101" s="125">
        <v>0.06</v>
      </c>
      <c r="J101" s="133"/>
      <c r="K101" s="134"/>
      <c r="L101" s="129"/>
      <c r="M101" s="124"/>
      <c r="N101" s="74"/>
      <c r="O101" s="74"/>
      <c r="P101" s="74"/>
    </row>
    <row r="102" ht="15" customHeight="1" spans="1:16">
      <c r="A102" s="74"/>
      <c r="B102" s="23" t="s">
        <v>197</v>
      </c>
      <c r="C102" s="23">
        <v>2038251</v>
      </c>
      <c r="D102" s="23" t="s">
        <v>197</v>
      </c>
      <c r="E102" s="23">
        <v>2038251</v>
      </c>
      <c r="F102" s="23" t="s">
        <v>191</v>
      </c>
      <c r="G102" s="23">
        <v>3</v>
      </c>
      <c r="H102" s="23">
        <f t="shared" ref="H102:H113" si="4">I102*100*100</f>
        <v>700</v>
      </c>
      <c r="I102" s="125">
        <v>0.07</v>
      </c>
      <c r="J102" s="133"/>
      <c r="K102" s="134"/>
      <c r="L102" s="129"/>
      <c r="M102" s="124"/>
      <c r="N102" s="74"/>
      <c r="O102" s="74"/>
      <c r="P102" s="74"/>
    </row>
    <row r="103" ht="15" customHeight="1" spans="1:16">
      <c r="A103" s="74"/>
      <c r="B103" s="23" t="s">
        <v>198</v>
      </c>
      <c r="C103" s="23">
        <v>1044256</v>
      </c>
      <c r="D103" s="23" t="s">
        <v>199</v>
      </c>
      <c r="E103" s="23">
        <v>1145663</v>
      </c>
      <c r="F103" s="23" t="s">
        <v>191</v>
      </c>
      <c r="G103" s="23">
        <v>3</v>
      </c>
      <c r="H103" s="23">
        <f t="shared" si="4"/>
        <v>500</v>
      </c>
      <c r="I103" s="125">
        <v>0.05</v>
      </c>
      <c r="J103" s="133"/>
      <c r="K103" s="134"/>
      <c r="L103" s="129"/>
      <c r="M103" s="124"/>
      <c r="N103" s="74"/>
      <c r="O103" s="74"/>
      <c r="P103" s="74"/>
    </row>
    <row r="104" ht="15" customHeight="1" spans="1:16">
      <c r="A104" s="74"/>
      <c r="B104" s="23" t="s">
        <v>200</v>
      </c>
      <c r="C104" s="23">
        <v>1044254</v>
      </c>
      <c r="D104" s="23" t="s">
        <v>201</v>
      </c>
      <c r="E104" s="23">
        <v>1145661</v>
      </c>
      <c r="F104" s="23" t="s">
        <v>191</v>
      </c>
      <c r="G104" s="23">
        <v>3</v>
      </c>
      <c r="H104" s="23">
        <f t="shared" si="4"/>
        <v>500</v>
      </c>
      <c r="I104" s="125">
        <v>0.05</v>
      </c>
      <c r="J104" s="133"/>
      <c r="K104" s="134"/>
      <c r="L104" s="129"/>
      <c r="M104" s="124"/>
      <c r="N104" s="74"/>
      <c r="O104" s="74"/>
      <c r="P104" s="74"/>
    </row>
    <row r="105" ht="15" customHeight="1" spans="1:16">
      <c r="A105" s="74"/>
      <c r="B105" s="23" t="s">
        <v>202</v>
      </c>
      <c r="C105" s="23">
        <v>1060617</v>
      </c>
      <c r="D105" s="23" t="s">
        <v>203</v>
      </c>
      <c r="E105" s="23">
        <v>1161011</v>
      </c>
      <c r="F105" s="23" t="s">
        <v>191</v>
      </c>
      <c r="G105" s="23">
        <v>3</v>
      </c>
      <c r="H105" s="23">
        <f t="shared" si="4"/>
        <v>300</v>
      </c>
      <c r="I105" s="125">
        <v>0.03</v>
      </c>
      <c r="J105" s="133"/>
      <c r="K105" s="134"/>
      <c r="L105" s="129"/>
      <c r="M105" s="124"/>
      <c r="N105" s="74"/>
      <c r="O105" s="74"/>
      <c r="P105" s="74"/>
    </row>
    <row r="106" ht="15" customHeight="1" spans="1:16">
      <c r="A106" s="74"/>
      <c r="B106" s="23" t="s">
        <v>204</v>
      </c>
      <c r="C106" s="23">
        <v>1031701</v>
      </c>
      <c r="D106" s="23" t="s">
        <v>205</v>
      </c>
      <c r="E106" s="23">
        <v>1132539</v>
      </c>
      <c r="F106" s="23" t="s">
        <v>191</v>
      </c>
      <c r="G106" s="23">
        <v>3</v>
      </c>
      <c r="H106" s="23">
        <f t="shared" si="4"/>
        <v>300</v>
      </c>
      <c r="I106" s="125">
        <v>0.03</v>
      </c>
      <c r="J106" s="133"/>
      <c r="K106" s="134"/>
      <c r="L106" s="129"/>
      <c r="M106" s="124"/>
      <c r="N106" s="74"/>
      <c r="O106" s="74"/>
      <c r="P106" s="74"/>
    </row>
    <row r="107" ht="15" customHeight="1" spans="1:16">
      <c r="A107" s="74"/>
      <c r="B107" s="23" t="s">
        <v>206</v>
      </c>
      <c r="C107" s="23">
        <v>1062152</v>
      </c>
      <c r="D107" s="23" t="s">
        <v>207</v>
      </c>
      <c r="E107" s="23">
        <v>1162171</v>
      </c>
      <c r="F107" s="23" t="s">
        <v>191</v>
      </c>
      <c r="G107" s="23">
        <v>3</v>
      </c>
      <c r="H107" s="23">
        <f t="shared" si="4"/>
        <v>400</v>
      </c>
      <c r="I107" s="125">
        <v>0.04</v>
      </c>
      <c r="J107" s="133"/>
      <c r="K107" s="134"/>
      <c r="L107" s="129"/>
      <c r="M107" s="124"/>
      <c r="N107" s="74"/>
      <c r="O107" s="74"/>
      <c r="P107" s="74"/>
    </row>
    <row r="108" ht="15" customHeight="1" spans="1:16">
      <c r="A108" s="74"/>
      <c r="B108" s="23" t="s">
        <v>208</v>
      </c>
      <c r="C108" s="23">
        <v>1080840</v>
      </c>
      <c r="D108" s="23" t="s">
        <v>209</v>
      </c>
      <c r="E108" s="23">
        <v>1180751</v>
      </c>
      <c r="F108" s="23" t="s">
        <v>191</v>
      </c>
      <c r="G108" s="23">
        <v>3</v>
      </c>
      <c r="H108" s="23">
        <f t="shared" si="4"/>
        <v>500</v>
      </c>
      <c r="I108" s="125">
        <v>0.05</v>
      </c>
      <c r="J108" s="133"/>
      <c r="K108" s="134"/>
      <c r="L108" s="129"/>
      <c r="M108" s="124"/>
      <c r="N108" s="74"/>
      <c r="O108" s="74"/>
      <c r="P108" s="74"/>
    </row>
    <row r="109" ht="15" customHeight="1" spans="1:16">
      <c r="A109" s="74"/>
      <c r="B109" s="23" t="s">
        <v>210</v>
      </c>
      <c r="C109" s="23">
        <v>1044888</v>
      </c>
      <c r="D109" s="23" t="s">
        <v>211</v>
      </c>
      <c r="E109" s="23">
        <v>1144938</v>
      </c>
      <c r="F109" s="23" t="s">
        <v>191</v>
      </c>
      <c r="G109" s="23">
        <v>3</v>
      </c>
      <c r="H109" s="23">
        <f t="shared" si="4"/>
        <v>400</v>
      </c>
      <c r="I109" s="125">
        <v>0.04</v>
      </c>
      <c r="J109" s="133"/>
      <c r="K109" s="134"/>
      <c r="L109" s="129"/>
      <c r="M109" s="124"/>
      <c r="N109" s="74"/>
      <c r="O109" s="74"/>
      <c r="P109" s="74"/>
    </row>
    <row r="110" ht="15" customHeight="1" spans="1:16">
      <c r="A110" s="74"/>
      <c r="B110" s="23" t="s">
        <v>212</v>
      </c>
      <c r="C110" s="23">
        <v>1045308</v>
      </c>
      <c r="D110" s="23" t="s">
        <v>213</v>
      </c>
      <c r="E110" s="23">
        <v>1144826</v>
      </c>
      <c r="F110" s="23" t="s">
        <v>191</v>
      </c>
      <c r="G110" s="23">
        <v>3</v>
      </c>
      <c r="H110" s="23">
        <f t="shared" si="4"/>
        <v>500</v>
      </c>
      <c r="I110" s="125">
        <v>0.05</v>
      </c>
      <c r="J110" s="133"/>
      <c r="K110" s="134"/>
      <c r="L110" s="129"/>
      <c r="M110" s="124"/>
      <c r="N110" s="74"/>
      <c r="O110" s="74"/>
      <c r="P110" s="74"/>
    </row>
    <row r="111" ht="15" customHeight="1" spans="1:16">
      <c r="A111" s="74"/>
      <c r="B111" s="23" t="s">
        <v>214</v>
      </c>
      <c r="C111" s="23">
        <v>3018300</v>
      </c>
      <c r="D111" s="23" t="s">
        <v>214</v>
      </c>
      <c r="E111" s="23">
        <v>3018300</v>
      </c>
      <c r="F111" s="23" t="s">
        <v>191</v>
      </c>
      <c r="G111" s="23">
        <v>1</v>
      </c>
      <c r="H111" s="23">
        <f t="shared" si="4"/>
        <v>300</v>
      </c>
      <c r="I111" s="125">
        <v>0.03</v>
      </c>
      <c r="J111" s="133"/>
      <c r="K111" s="134"/>
      <c r="L111" s="129"/>
      <c r="M111" s="124"/>
      <c r="N111" s="74"/>
      <c r="O111" s="74"/>
      <c r="P111" s="74"/>
    </row>
    <row r="112" ht="15" customHeight="1" spans="1:16">
      <c r="A112" s="74"/>
      <c r="B112" s="23" t="s">
        <v>215</v>
      </c>
      <c r="C112" s="23">
        <v>1044535</v>
      </c>
      <c r="D112" s="23" t="s">
        <v>215</v>
      </c>
      <c r="E112" s="23">
        <v>1146001</v>
      </c>
      <c r="F112" s="23" t="s">
        <v>191</v>
      </c>
      <c r="G112" s="23">
        <v>3</v>
      </c>
      <c r="H112" s="23">
        <f t="shared" si="4"/>
        <v>100</v>
      </c>
      <c r="I112" s="125">
        <v>0.01</v>
      </c>
      <c r="J112" s="133"/>
      <c r="K112" s="134"/>
      <c r="L112" s="129"/>
      <c r="M112" s="124"/>
      <c r="N112" s="74"/>
      <c r="O112" s="74"/>
      <c r="P112" s="74"/>
    </row>
    <row r="113" ht="15" customHeight="1" spans="1:16">
      <c r="A113" s="74"/>
      <c r="B113" s="23" t="s">
        <v>216</v>
      </c>
      <c r="C113" s="23">
        <v>1044232</v>
      </c>
      <c r="D113" s="23" t="s">
        <v>216</v>
      </c>
      <c r="E113" s="23">
        <v>1145634</v>
      </c>
      <c r="F113" s="23" t="s">
        <v>191</v>
      </c>
      <c r="G113" s="23">
        <v>1</v>
      </c>
      <c r="H113" s="23">
        <f t="shared" si="4"/>
        <v>5</v>
      </c>
      <c r="I113" s="125">
        <v>0.0005</v>
      </c>
      <c r="J113" s="133"/>
      <c r="K113" s="134"/>
      <c r="L113" s="129"/>
      <c r="M113" s="124"/>
      <c r="N113" s="74"/>
      <c r="O113" s="74"/>
      <c r="P113" s="74"/>
    </row>
    <row r="114" ht="15" customHeight="1" spans="1:17">
      <c r="A114" s="74"/>
      <c r="B114" s="56" t="s">
        <v>158</v>
      </c>
      <c r="C114" s="56"/>
      <c r="D114" s="56"/>
      <c r="E114" s="56"/>
      <c r="F114" s="56"/>
      <c r="G114" s="56"/>
      <c r="H114" s="23">
        <f t="shared" ref="H114:K114" si="5">SUM(H94:H113)</f>
        <v>10000</v>
      </c>
      <c r="I114" s="125">
        <f t="shared" si="5"/>
        <v>1</v>
      </c>
      <c r="J114" s="133">
        <f t="shared" si="5"/>
        <v>0</v>
      </c>
      <c r="K114" s="134">
        <f t="shared" si="5"/>
        <v>0</v>
      </c>
      <c r="L114" s="130"/>
      <c r="M114" s="131"/>
      <c r="N114" s="96"/>
      <c r="O114" s="96"/>
      <c r="P114" s="96"/>
      <c r="Q114" s="42"/>
    </row>
    <row r="115" ht="15" customHeight="1" spans="1:17">
      <c r="A115" s="74"/>
      <c r="B115" s="74"/>
      <c r="C115" s="74"/>
      <c r="D115" s="74"/>
      <c r="E115" s="74"/>
      <c r="F115" s="74"/>
      <c r="G115" s="74"/>
      <c r="H115" s="74"/>
      <c r="I115" s="74"/>
      <c r="J115" s="120"/>
      <c r="K115" s="74"/>
      <c r="L115" s="74"/>
      <c r="M115" s="74"/>
      <c r="N115" s="96"/>
      <c r="O115" s="96"/>
      <c r="P115" s="96"/>
      <c r="Q115" s="42"/>
    </row>
    <row r="116" ht="15" customHeight="1" spans="1:17">
      <c r="A116" s="73" t="s">
        <v>217</v>
      </c>
      <c r="B116" s="73"/>
      <c r="C116" s="73"/>
      <c r="D116" s="73"/>
      <c r="E116" s="73"/>
      <c r="F116" s="73"/>
      <c r="G116" s="73"/>
      <c r="H116" s="73"/>
      <c r="I116" s="73"/>
      <c r="J116" s="95"/>
      <c r="K116" s="73"/>
      <c r="L116" s="73"/>
      <c r="M116" s="73"/>
      <c r="N116" s="96"/>
      <c r="O116" s="96"/>
      <c r="P116" s="96"/>
      <c r="Q116" s="42"/>
    </row>
    <row r="117" ht="15" customHeight="1" spans="1:17">
      <c r="A117" s="74"/>
      <c r="B117" s="74" t="s">
        <v>218</v>
      </c>
      <c r="C117" s="74"/>
      <c r="D117" s="74"/>
      <c r="E117" s="74"/>
      <c r="F117" s="74"/>
      <c r="G117" s="74"/>
      <c r="H117" s="74"/>
      <c r="I117" s="74"/>
      <c r="J117" s="120"/>
      <c r="K117" s="74"/>
      <c r="L117" s="74"/>
      <c r="M117" s="74"/>
      <c r="N117" s="96"/>
      <c r="O117" s="96"/>
      <c r="P117" s="96"/>
      <c r="Q117" s="42"/>
    </row>
    <row r="118" ht="15" customHeight="1" spans="1:17">
      <c r="A118" s="74"/>
      <c r="B118" s="114" t="s">
        <v>219</v>
      </c>
      <c r="C118" s="114" t="s">
        <v>220</v>
      </c>
      <c r="D118" s="74"/>
      <c r="E118" s="74"/>
      <c r="F118" s="74"/>
      <c r="G118" s="74"/>
      <c r="H118" s="74"/>
      <c r="I118" s="74"/>
      <c r="J118" s="120"/>
      <c r="K118" s="74"/>
      <c r="L118" s="74"/>
      <c r="M118" s="74"/>
      <c r="N118" s="96"/>
      <c r="O118" s="96"/>
      <c r="P118" s="96"/>
      <c r="Q118" s="42"/>
    </row>
    <row r="119" ht="15" customHeight="1" spans="1:16">
      <c r="A119" s="74"/>
      <c r="B119" s="115"/>
      <c r="C119" s="115"/>
      <c r="D119" s="115"/>
      <c r="E119" s="116"/>
      <c r="F119" s="116"/>
      <c r="G119" s="74"/>
      <c r="H119" s="74"/>
      <c r="I119" s="74"/>
      <c r="J119" s="120"/>
      <c r="K119" s="74"/>
      <c r="L119" s="74"/>
      <c r="M119" s="74"/>
      <c r="N119" s="74"/>
      <c r="O119" s="74"/>
      <c r="P119" s="74"/>
    </row>
    <row r="120" ht="15" customHeight="1" spans="1:17">
      <c r="A120" s="73" t="s">
        <v>221</v>
      </c>
      <c r="B120" s="73"/>
      <c r="C120" s="73"/>
      <c r="D120" s="73"/>
      <c r="E120" s="73"/>
      <c r="F120" s="73"/>
      <c r="G120" s="73"/>
      <c r="H120" s="73"/>
      <c r="I120" s="73"/>
      <c r="J120" s="95"/>
      <c r="K120" s="73"/>
      <c r="L120" s="73"/>
      <c r="M120" s="73"/>
      <c r="N120" s="96"/>
      <c r="O120" s="96"/>
      <c r="P120" s="96"/>
      <c r="Q120" s="42"/>
    </row>
    <row r="121" ht="15" customHeight="1" spans="1:17">
      <c r="A121" s="74"/>
      <c r="B121" s="117" t="s">
        <v>222</v>
      </c>
      <c r="C121" s="114" t="s">
        <v>223</v>
      </c>
      <c r="D121" s="74"/>
      <c r="E121" s="74"/>
      <c r="F121" s="74"/>
      <c r="G121" s="74"/>
      <c r="H121" s="74"/>
      <c r="I121" s="74"/>
      <c r="J121" s="120"/>
      <c r="K121" s="74"/>
      <c r="L121" s="74"/>
      <c r="M121" s="74"/>
      <c r="N121" s="96"/>
      <c r="O121" s="96"/>
      <c r="P121" s="96"/>
      <c r="Q121" s="42"/>
    </row>
    <row r="122" ht="15" customHeight="1" spans="1:17">
      <c r="A122" s="74"/>
      <c r="B122" s="74"/>
      <c r="C122" s="74"/>
      <c r="D122" s="74"/>
      <c r="E122" s="74"/>
      <c r="F122" s="74"/>
      <c r="G122" s="74"/>
      <c r="H122" s="74"/>
      <c r="I122" s="74"/>
      <c r="J122" s="120"/>
      <c r="K122" s="74"/>
      <c r="L122" s="74"/>
      <c r="M122" s="74"/>
      <c r="N122" s="96"/>
      <c r="O122" s="96"/>
      <c r="P122" s="96"/>
      <c r="Q122" s="42"/>
    </row>
    <row r="123" ht="15" customHeight="1" spans="1:17">
      <c r="A123" s="73" t="s">
        <v>224</v>
      </c>
      <c r="B123" s="73"/>
      <c r="C123" s="73"/>
      <c r="D123" s="73"/>
      <c r="E123" s="73"/>
      <c r="F123" s="73"/>
      <c r="G123" s="73"/>
      <c r="H123" s="73"/>
      <c r="I123" s="73"/>
      <c r="J123" s="95"/>
      <c r="K123" s="73"/>
      <c r="L123" s="73"/>
      <c r="M123" s="73"/>
      <c r="N123" s="96"/>
      <c r="O123" s="96"/>
      <c r="P123" s="96"/>
      <c r="Q123" s="42"/>
    </row>
    <row r="124" ht="15" customHeight="1" spans="1:17">
      <c r="A124" s="74"/>
      <c r="B124" s="74" t="s">
        <v>225</v>
      </c>
      <c r="C124" s="74"/>
      <c r="D124" s="74"/>
      <c r="E124" s="74"/>
      <c r="F124" s="74"/>
      <c r="G124" s="74"/>
      <c r="H124" s="74"/>
      <c r="I124" s="74"/>
      <c r="J124" s="120"/>
      <c r="K124" s="74"/>
      <c r="L124" s="74"/>
      <c r="M124" s="74"/>
      <c r="N124" s="96"/>
      <c r="O124" s="96"/>
      <c r="P124" s="96"/>
      <c r="Q124" s="42"/>
    </row>
    <row r="125" ht="15" customHeight="1" spans="1:17">
      <c r="A125" s="74"/>
      <c r="B125" s="109" t="s">
        <v>226</v>
      </c>
      <c r="C125" s="109" t="s">
        <v>227</v>
      </c>
      <c r="D125" s="74"/>
      <c r="E125" s="74"/>
      <c r="F125" s="74"/>
      <c r="G125" s="74"/>
      <c r="H125" s="74"/>
      <c r="I125" s="74"/>
      <c r="J125" s="120"/>
      <c r="K125" s="74"/>
      <c r="L125" s="74"/>
      <c r="M125" s="74"/>
      <c r="N125" s="96"/>
      <c r="O125" s="96"/>
      <c r="P125" s="96"/>
      <c r="Q125" s="42"/>
    </row>
    <row r="126" ht="15" customHeight="1" spans="1:17">
      <c r="A126" s="74"/>
      <c r="B126" s="74"/>
      <c r="C126" s="74"/>
      <c r="D126" s="74"/>
      <c r="E126" s="74"/>
      <c r="F126" s="74"/>
      <c r="G126" s="74"/>
      <c r="H126" s="74"/>
      <c r="I126" s="74"/>
      <c r="J126" s="120"/>
      <c r="K126" s="74"/>
      <c r="L126" s="74"/>
      <c r="M126" s="74"/>
      <c r="N126" s="96"/>
      <c r="O126" s="96"/>
      <c r="P126" s="96"/>
      <c r="Q126" s="42"/>
    </row>
    <row r="127" ht="15" customHeight="1" spans="1:17">
      <c r="A127" s="72" t="s">
        <v>228</v>
      </c>
      <c r="B127" s="72"/>
      <c r="C127" s="72"/>
      <c r="D127" s="72"/>
      <c r="E127" s="72"/>
      <c r="F127" s="72"/>
      <c r="G127" s="72"/>
      <c r="H127" s="72"/>
      <c r="I127" s="72"/>
      <c r="J127" s="135"/>
      <c r="K127" s="73"/>
      <c r="L127" s="73"/>
      <c r="M127" s="73"/>
      <c r="N127" s="96"/>
      <c r="O127" s="96"/>
      <c r="P127" s="96"/>
      <c r="Q127" s="42"/>
    </row>
    <row r="128" ht="15" customHeight="1" spans="1:16">
      <c r="A128" s="51"/>
      <c r="B128" s="98" t="s">
        <v>70</v>
      </c>
      <c r="C128" s="98" t="s">
        <v>71</v>
      </c>
      <c r="D128" s="98" t="s">
        <v>72</v>
      </c>
      <c r="E128" s="98" t="s">
        <v>73</v>
      </c>
      <c r="F128" s="98" t="s">
        <v>170</v>
      </c>
      <c r="G128" s="98" t="s">
        <v>172</v>
      </c>
      <c r="H128" s="98" t="s">
        <v>76</v>
      </c>
      <c r="I128" s="136" t="s">
        <v>173</v>
      </c>
      <c r="J128" s="136" t="s">
        <v>174</v>
      </c>
      <c r="K128" s="137" t="s">
        <v>229</v>
      </c>
      <c r="L128" s="138"/>
      <c r="M128" s="124"/>
      <c r="N128" s="74"/>
      <c r="O128" s="74"/>
      <c r="P128" s="74"/>
    </row>
    <row r="129" ht="15" customHeight="1" spans="1:16">
      <c r="A129" s="51"/>
      <c r="B129" s="139" t="s">
        <v>230</v>
      </c>
      <c r="C129" s="139">
        <v>3041149</v>
      </c>
      <c r="D129" s="139" t="s">
        <v>230</v>
      </c>
      <c r="E129" s="139">
        <v>3041149</v>
      </c>
      <c r="F129" s="139">
        <v>1</v>
      </c>
      <c r="G129" s="140">
        <f t="shared" ref="G129:G140" si="6">H129*100*100</f>
        <v>1500</v>
      </c>
      <c r="H129" s="141">
        <v>0.15</v>
      </c>
      <c r="I129" s="162">
        <v>1</v>
      </c>
      <c r="J129" s="163">
        <v>0</v>
      </c>
      <c r="K129" s="61"/>
      <c r="L129" s="127" t="s">
        <v>231</v>
      </c>
      <c r="M129" s="127"/>
      <c r="N129" s="164"/>
      <c r="O129" s="74"/>
      <c r="P129" s="74"/>
    </row>
    <row r="130" ht="15" customHeight="1" spans="1:16">
      <c r="A130" s="51"/>
      <c r="B130" s="139" t="s">
        <v>185</v>
      </c>
      <c r="C130" s="139">
        <v>3018326</v>
      </c>
      <c r="D130" s="139" t="s">
        <v>185</v>
      </c>
      <c r="E130" s="139">
        <v>3018326</v>
      </c>
      <c r="F130" s="139">
        <v>1</v>
      </c>
      <c r="G130" s="140">
        <f t="shared" si="6"/>
        <v>1200</v>
      </c>
      <c r="H130" s="141">
        <v>0.12</v>
      </c>
      <c r="I130" s="162">
        <v>1</v>
      </c>
      <c r="J130" s="163">
        <v>0</v>
      </c>
      <c r="K130" s="61"/>
      <c r="L130" s="127"/>
      <c r="M130" s="127"/>
      <c r="N130" s="164"/>
      <c r="O130" s="74"/>
      <c r="P130" s="74"/>
    </row>
    <row r="131" ht="15" customHeight="1" spans="1:16">
      <c r="A131" s="51"/>
      <c r="B131" s="139" t="s">
        <v>232</v>
      </c>
      <c r="C131" s="139">
        <v>3018252</v>
      </c>
      <c r="D131" s="139" t="s">
        <v>232</v>
      </c>
      <c r="E131" s="139">
        <v>3018252</v>
      </c>
      <c r="F131" s="142">
        <v>1</v>
      </c>
      <c r="G131" s="140">
        <f t="shared" si="6"/>
        <v>1400</v>
      </c>
      <c r="H131" s="141">
        <v>0.14</v>
      </c>
      <c r="I131" s="162">
        <v>2</v>
      </c>
      <c r="J131" s="163">
        <f t="shared" ref="J131:J140" si="7">I131*H131</f>
        <v>0.28</v>
      </c>
      <c r="K131" s="61"/>
      <c r="L131" s="165"/>
      <c r="M131" s="165"/>
      <c r="N131" s="166"/>
      <c r="O131" s="74"/>
      <c r="P131" s="74"/>
    </row>
    <row r="132" ht="15" customHeight="1" spans="1:16">
      <c r="A132" s="51"/>
      <c r="B132" s="139" t="s">
        <v>233</v>
      </c>
      <c r="C132" s="139">
        <v>3041146</v>
      </c>
      <c r="D132" s="139" t="s">
        <v>233</v>
      </c>
      <c r="E132" s="139">
        <v>3041146</v>
      </c>
      <c r="F132" s="139">
        <v>1</v>
      </c>
      <c r="G132" s="140">
        <f t="shared" si="6"/>
        <v>500</v>
      </c>
      <c r="H132" s="141">
        <v>0.05</v>
      </c>
      <c r="I132" s="162">
        <v>5</v>
      </c>
      <c r="J132" s="163">
        <f t="shared" si="7"/>
        <v>0.25</v>
      </c>
      <c r="K132" s="61"/>
      <c r="L132" s="165"/>
      <c r="M132" s="165"/>
      <c r="N132" s="166"/>
      <c r="O132" s="74"/>
      <c r="P132" s="74"/>
    </row>
    <row r="133" ht="15" customHeight="1" spans="1:16">
      <c r="A133" s="51"/>
      <c r="B133" s="139" t="s">
        <v>234</v>
      </c>
      <c r="C133" s="139">
        <v>3018317</v>
      </c>
      <c r="D133" s="139" t="s">
        <v>234</v>
      </c>
      <c r="E133" s="139">
        <v>3018317</v>
      </c>
      <c r="F133" s="139">
        <v>1</v>
      </c>
      <c r="G133" s="140">
        <f t="shared" si="6"/>
        <v>400</v>
      </c>
      <c r="H133" s="141">
        <v>0.04</v>
      </c>
      <c r="I133" s="162">
        <v>0.5</v>
      </c>
      <c r="J133" s="163">
        <f t="shared" si="7"/>
        <v>0.02</v>
      </c>
      <c r="K133" s="61"/>
      <c r="L133" s="165"/>
      <c r="M133" s="165"/>
      <c r="N133" s="165"/>
      <c r="O133" s="74"/>
      <c r="P133" s="74"/>
    </row>
    <row r="134" ht="15" customHeight="1" spans="1:16">
      <c r="A134" s="51"/>
      <c r="B134" s="139" t="s">
        <v>194</v>
      </c>
      <c r="C134" s="139">
        <v>3018251</v>
      </c>
      <c r="D134" s="139" t="s">
        <v>194</v>
      </c>
      <c r="E134" s="139">
        <v>3018251</v>
      </c>
      <c r="F134" s="139">
        <v>1</v>
      </c>
      <c r="G134" s="140">
        <f t="shared" si="6"/>
        <v>200</v>
      </c>
      <c r="H134" s="141">
        <v>0.02</v>
      </c>
      <c r="I134" s="162">
        <v>5</v>
      </c>
      <c r="J134" s="163">
        <f t="shared" si="7"/>
        <v>0.1</v>
      </c>
      <c r="K134" s="61"/>
      <c r="L134" s="129"/>
      <c r="M134" s="124"/>
      <c r="N134" s="74"/>
      <c r="O134" s="74"/>
      <c r="P134" s="74"/>
    </row>
    <row r="135" ht="15" customHeight="1" spans="1:16">
      <c r="A135" s="51"/>
      <c r="B135" s="139" t="s">
        <v>193</v>
      </c>
      <c r="C135" s="139">
        <v>3018275</v>
      </c>
      <c r="D135" s="139" t="s">
        <v>193</v>
      </c>
      <c r="E135" s="139">
        <v>3018275</v>
      </c>
      <c r="F135" s="139">
        <v>1</v>
      </c>
      <c r="G135" s="140">
        <f t="shared" si="6"/>
        <v>1000</v>
      </c>
      <c r="H135" s="141">
        <v>0.1</v>
      </c>
      <c r="I135" s="162">
        <v>1</v>
      </c>
      <c r="J135" s="163">
        <f t="shared" si="7"/>
        <v>0.1</v>
      </c>
      <c r="K135" s="61"/>
      <c r="L135" s="164"/>
      <c r="M135" s="124"/>
      <c r="N135" s="74"/>
      <c r="O135" s="74"/>
      <c r="P135" s="74"/>
    </row>
    <row r="136" ht="15" customHeight="1" spans="1:16">
      <c r="A136" s="51"/>
      <c r="B136" s="139" t="s">
        <v>235</v>
      </c>
      <c r="C136" s="139">
        <v>1081625</v>
      </c>
      <c r="D136" s="143" t="s">
        <v>236</v>
      </c>
      <c r="E136" s="144">
        <v>1182402</v>
      </c>
      <c r="F136" s="139">
        <v>7</v>
      </c>
      <c r="G136" s="140">
        <f t="shared" si="6"/>
        <v>200</v>
      </c>
      <c r="H136" s="141">
        <v>0.02</v>
      </c>
      <c r="I136" s="162">
        <v>5.3</v>
      </c>
      <c r="J136" s="163">
        <f t="shared" si="7"/>
        <v>0.106</v>
      </c>
      <c r="K136" s="61"/>
      <c r="L136" s="129"/>
      <c r="M136" s="124"/>
      <c r="N136" s="74"/>
      <c r="O136" s="74"/>
      <c r="P136" s="74"/>
    </row>
    <row r="137" ht="15" customHeight="1" spans="1:16">
      <c r="A137" s="51"/>
      <c r="B137" s="139" t="s">
        <v>237</v>
      </c>
      <c r="C137" s="139">
        <v>3018273</v>
      </c>
      <c r="D137" s="139" t="s">
        <v>237</v>
      </c>
      <c r="E137" s="139">
        <v>3018273</v>
      </c>
      <c r="F137" s="139">
        <v>1</v>
      </c>
      <c r="G137" s="140">
        <f t="shared" si="6"/>
        <v>1700</v>
      </c>
      <c r="H137" s="141">
        <v>0.17</v>
      </c>
      <c r="I137" s="162">
        <v>0.5</v>
      </c>
      <c r="J137" s="163">
        <f t="shared" si="7"/>
        <v>0.085</v>
      </c>
      <c r="K137" s="61"/>
      <c r="L137" s="129"/>
      <c r="M137" s="124"/>
      <c r="N137" s="74"/>
      <c r="O137" s="74"/>
      <c r="P137" s="74"/>
    </row>
    <row r="138" ht="15" customHeight="1" spans="1:16">
      <c r="A138" s="51"/>
      <c r="B138" s="139" t="s">
        <v>196</v>
      </c>
      <c r="C138" s="139">
        <v>3115013</v>
      </c>
      <c r="D138" s="139" t="s">
        <v>196</v>
      </c>
      <c r="E138" s="139">
        <v>3115013</v>
      </c>
      <c r="F138" s="139">
        <v>1</v>
      </c>
      <c r="G138" s="140">
        <f t="shared" si="6"/>
        <v>400</v>
      </c>
      <c r="H138" s="141">
        <v>0.04</v>
      </c>
      <c r="I138" s="162">
        <v>5</v>
      </c>
      <c r="J138" s="163">
        <f t="shared" si="7"/>
        <v>0.2</v>
      </c>
      <c r="K138" s="61"/>
      <c r="L138" s="129"/>
      <c r="M138" s="124"/>
      <c r="N138" s="74"/>
      <c r="O138" s="74"/>
      <c r="P138" s="74"/>
    </row>
    <row r="139" ht="15" customHeight="1" spans="1:16">
      <c r="A139" s="51"/>
      <c r="B139" s="139" t="s">
        <v>238</v>
      </c>
      <c r="C139" s="139">
        <v>3041129</v>
      </c>
      <c r="D139" s="139" t="s">
        <v>238</v>
      </c>
      <c r="E139" s="139">
        <v>3041129</v>
      </c>
      <c r="F139" s="139">
        <v>1</v>
      </c>
      <c r="G139" s="140">
        <f t="shared" si="6"/>
        <v>900</v>
      </c>
      <c r="H139" s="141">
        <v>0.09</v>
      </c>
      <c r="I139" s="162">
        <v>4</v>
      </c>
      <c r="J139" s="163">
        <f t="shared" si="7"/>
        <v>0.36</v>
      </c>
      <c r="K139" s="61"/>
      <c r="L139" s="129"/>
      <c r="M139" s="124"/>
      <c r="N139" s="74"/>
      <c r="O139" s="74"/>
      <c r="P139" s="74"/>
    </row>
    <row r="140" ht="15" customHeight="1" spans="1:16">
      <c r="A140" s="51"/>
      <c r="B140" s="139" t="s">
        <v>239</v>
      </c>
      <c r="C140" s="139">
        <v>3041136</v>
      </c>
      <c r="D140" s="139" t="s">
        <v>239</v>
      </c>
      <c r="E140" s="139">
        <v>3041136</v>
      </c>
      <c r="F140" s="139">
        <v>1</v>
      </c>
      <c r="G140" s="140">
        <f t="shared" si="6"/>
        <v>600</v>
      </c>
      <c r="H140" s="141">
        <v>0.06</v>
      </c>
      <c r="I140" s="162">
        <v>2</v>
      </c>
      <c r="J140" s="163">
        <f t="shared" si="7"/>
        <v>0.12</v>
      </c>
      <c r="K140" s="61"/>
      <c r="L140" s="129"/>
      <c r="M140" s="124"/>
      <c r="N140" s="74"/>
      <c r="O140" s="74"/>
      <c r="P140" s="74"/>
    </row>
    <row r="141" ht="15" customHeight="1" spans="1:20">
      <c r="A141" s="51"/>
      <c r="B141" s="56" t="s">
        <v>158</v>
      </c>
      <c r="C141" s="56"/>
      <c r="D141" s="56"/>
      <c r="E141" s="56"/>
      <c r="F141" s="56"/>
      <c r="G141" s="145">
        <f t="shared" ref="G141:J141" si="8">SUM(G129:G140)</f>
        <v>10000</v>
      </c>
      <c r="H141" s="146">
        <f t="shared" si="8"/>
        <v>1</v>
      </c>
      <c r="I141" s="167">
        <f t="shared" si="8"/>
        <v>32.3</v>
      </c>
      <c r="J141" s="168">
        <f t="shared" si="8"/>
        <v>1.621</v>
      </c>
      <c r="K141" s="61"/>
      <c r="L141" s="130"/>
      <c r="M141" s="131"/>
      <c r="N141" s="96"/>
      <c r="O141" s="96"/>
      <c r="P141" s="96"/>
      <c r="Q141" s="42"/>
      <c r="T141" s="169"/>
    </row>
    <row r="142" ht="15" customHeight="1" spans="1:17">
      <c r="A142" s="74"/>
      <c r="B142" s="74"/>
      <c r="C142" s="74"/>
      <c r="D142" s="74"/>
      <c r="E142" s="74"/>
      <c r="F142" s="74"/>
      <c r="G142" s="74"/>
      <c r="H142" s="74"/>
      <c r="I142" s="74"/>
      <c r="J142" s="120"/>
      <c r="K142" s="74"/>
      <c r="L142" s="74"/>
      <c r="M142" s="74"/>
      <c r="N142" s="96"/>
      <c r="O142" s="96"/>
      <c r="P142" s="96"/>
      <c r="Q142" s="169"/>
    </row>
    <row r="143" ht="15" customHeight="1" spans="1:17">
      <c r="A143" s="73" t="s">
        <v>240</v>
      </c>
      <c r="B143" s="73"/>
      <c r="C143" s="73"/>
      <c r="D143" s="73"/>
      <c r="E143" s="73"/>
      <c r="F143" s="73"/>
      <c r="G143" s="73"/>
      <c r="H143" s="73"/>
      <c r="I143" s="73"/>
      <c r="J143" s="95"/>
      <c r="K143" s="73"/>
      <c r="L143" s="73"/>
      <c r="M143" s="73"/>
      <c r="N143" s="96"/>
      <c r="O143" s="96"/>
      <c r="P143" s="96"/>
      <c r="Q143" s="42"/>
    </row>
    <row r="144" ht="15" customHeight="1" spans="1:17">
      <c r="A144" s="74"/>
      <c r="B144" s="74" t="s">
        <v>241</v>
      </c>
      <c r="C144" s="74"/>
      <c r="D144" s="74"/>
      <c r="E144" s="74"/>
      <c r="F144" s="74"/>
      <c r="G144" s="74"/>
      <c r="H144" s="74"/>
      <c r="I144" s="74"/>
      <c r="J144" s="120"/>
      <c r="K144" s="74"/>
      <c r="L144" s="74"/>
      <c r="M144" s="74"/>
      <c r="N144" s="96"/>
      <c r="O144" s="96"/>
      <c r="P144" s="96"/>
      <c r="Q144" s="42"/>
    </row>
    <row r="145" ht="15" customHeight="1" spans="1:17">
      <c r="A145" s="74"/>
      <c r="B145" s="109" t="s">
        <v>242</v>
      </c>
      <c r="C145" s="109" t="s">
        <v>243</v>
      </c>
      <c r="D145" s="74"/>
      <c r="E145" s="74"/>
      <c r="F145" s="74"/>
      <c r="G145" s="74"/>
      <c r="H145" s="74"/>
      <c r="I145" s="74"/>
      <c r="J145" s="120"/>
      <c r="K145" s="74"/>
      <c r="L145" s="74"/>
      <c r="M145" s="74"/>
      <c r="N145" s="96"/>
      <c r="O145" s="96"/>
      <c r="P145" s="96"/>
      <c r="Q145" s="42"/>
    </row>
    <row r="146" ht="15" customHeight="1" spans="1:17">
      <c r="A146" s="74"/>
      <c r="B146" s="74"/>
      <c r="C146" s="74"/>
      <c r="D146" s="74"/>
      <c r="E146" s="74"/>
      <c r="F146" s="74"/>
      <c r="G146" s="74"/>
      <c r="H146" s="74"/>
      <c r="I146" s="74"/>
      <c r="J146" s="120"/>
      <c r="K146" s="74"/>
      <c r="L146" s="74"/>
      <c r="M146" s="74"/>
      <c r="N146" s="96"/>
      <c r="O146" s="96"/>
      <c r="P146" s="96"/>
      <c r="Q146" s="42"/>
    </row>
    <row r="147" ht="15" customHeight="1" spans="1:17">
      <c r="A147" s="147" t="s">
        <v>244</v>
      </c>
      <c r="B147" s="73"/>
      <c r="C147" s="73"/>
      <c r="D147" s="73"/>
      <c r="E147" s="73"/>
      <c r="F147" s="73"/>
      <c r="G147" s="73"/>
      <c r="H147" s="73"/>
      <c r="I147" s="73"/>
      <c r="J147" s="95"/>
      <c r="K147" s="73"/>
      <c r="L147" s="73"/>
      <c r="M147" s="73"/>
      <c r="N147" s="96"/>
      <c r="O147" s="96"/>
      <c r="P147" s="96"/>
      <c r="Q147" s="42"/>
    </row>
    <row r="148" ht="15" customHeight="1" spans="1:16">
      <c r="A148" s="74"/>
      <c r="B148" s="60" t="s">
        <v>245</v>
      </c>
      <c r="C148" s="148" t="s">
        <v>246</v>
      </c>
      <c r="D148" s="62"/>
      <c r="E148" s="62" t="s">
        <v>247</v>
      </c>
      <c r="F148" s="62"/>
      <c r="G148" s="62"/>
      <c r="H148" s="62"/>
      <c r="I148" s="74"/>
      <c r="J148" s="120"/>
      <c r="K148" s="74"/>
      <c r="L148" s="74"/>
      <c r="M148" s="62"/>
      <c r="N148" s="74"/>
      <c r="O148" s="74"/>
      <c r="P148" s="74"/>
    </row>
    <row r="149" ht="15" customHeight="1" spans="1:17">
      <c r="A149" s="74"/>
      <c r="B149" s="74"/>
      <c r="C149" s="74"/>
      <c r="D149" s="74"/>
      <c r="E149" s="74"/>
      <c r="F149" s="74"/>
      <c r="G149" s="74"/>
      <c r="H149" s="74"/>
      <c r="I149" s="74"/>
      <c r="J149" s="120"/>
      <c r="K149" s="74"/>
      <c r="L149" s="74"/>
      <c r="M149" s="74"/>
      <c r="N149" s="96"/>
      <c r="O149" s="96"/>
      <c r="P149" s="96"/>
      <c r="Q149" s="42"/>
    </row>
    <row r="150" ht="15" customHeight="1" spans="1:16">
      <c r="A150" s="74"/>
      <c r="B150" s="60" t="s">
        <v>248</v>
      </c>
      <c r="C150" s="148" t="s">
        <v>249</v>
      </c>
      <c r="D150" s="62"/>
      <c r="E150" s="62"/>
      <c r="F150" s="62"/>
      <c r="G150" s="62"/>
      <c r="H150" s="130"/>
      <c r="I150" s="74"/>
      <c r="J150" s="120"/>
      <c r="K150" s="74"/>
      <c r="L150" s="74"/>
      <c r="M150" s="130"/>
      <c r="N150" s="74"/>
      <c r="O150" s="74"/>
      <c r="P150" s="74"/>
    </row>
    <row r="151" ht="15" customHeight="1" spans="1:16">
      <c r="A151" s="74"/>
      <c r="B151" s="60">
        <v>1</v>
      </c>
      <c r="C151" s="148" t="s">
        <v>250</v>
      </c>
      <c r="D151" s="62"/>
      <c r="E151" s="62"/>
      <c r="F151" s="62"/>
      <c r="G151" s="62"/>
      <c r="H151" s="130"/>
      <c r="I151" s="74"/>
      <c r="J151" s="120"/>
      <c r="K151" s="74"/>
      <c r="L151" s="74"/>
      <c r="M151" s="130"/>
      <c r="N151" s="74"/>
      <c r="O151" s="74"/>
      <c r="P151" s="74"/>
    </row>
    <row r="152" ht="15" customHeight="1" spans="1:16">
      <c r="A152" s="74"/>
      <c r="B152" s="60">
        <v>2</v>
      </c>
      <c r="C152" s="148" t="s">
        <v>251</v>
      </c>
      <c r="D152" s="62"/>
      <c r="E152" s="62"/>
      <c r="F152" s="62"/>
      <c r="G152" s="62"/>
      <c r="H152" s="130"/>
      <c r="I152" s="74"/>
      <c r="J152" s="120"/>
      <c r="K152" s="74"/>
      <c r="L152" s="74"/>
      <c r="M152" s="130"/>
      <c r="N152" s="74"/>
      <c r="O152" s="74"/>
      <c r="P152" s="74"/>
    </row>
    <row r="153" ht="15" customHeight="1" spans="1:16">
      <c r="A153" s="74"/>
      <c r="B153" s="60">
        <v>3</v>
      </c>
      <c r="C153" s="148" t="s">
        <v>252</v>
      </c>
      <c r="D153" s="62"/>
      <c r="E153" s="62"/>
      <c r="F153" s="62"/>
      <c r="G153" s="62"/>
      <c r="H153" s="130"/>
      <c r="I153" s="74"/>
      <c r="J153" s="120"/>
      <c r="K153" s="74"/>
      <c r="L153" s="74"/>
      <c r="M153" s="130"/>
      <c r="N153" s="74"/>
      <c r="O153" s="74"/>
      <c r="P153" s="74"/>
    </row>
    <row r="154" ht="15" customHeight="1" spans="1:17">
      <c r="A154" s="74"/>
      <c r="B154" s="74"/>
      <c r="C154" s="74"/>
      <c r="D154" s="74"/>
      <c r="E154" s="74"/>
      <c r="F154" s="74"/>
      <c r="G154" s="74"/>
      <c r="H154" s="74"/>
      <c r="I154" s="74"/>
      <c r="J154" s="120"/>
      <c r="K154" s="74"/>
      <c r="L154" s="74"/>
      <c r="M154" s="74"/>
      <c r="N154" s="96"/>
      <c r="O154" s="96"/>
      <c r="P154" s="96"/>
      <c r="Q154" s="42"/>
    </row>
    <row r="155" ht="15" customHeight="1" spans="1:17">
      <c r="A155" s="147" t="s">
        <v>253</v>
      </c>
      <c r="B155" s="73"/>
      <c r="C155" s="73"/>
      <c r="D155" s="73"/>
      <c r="E155" s="73"/>
      <c r="F155" s="73"/>
      <c r="G155" s="73"/>
      <c r="H155" s="73"/>
      <c r="I155" s="73"/>
      <c r="J155" s="95"/>
      <c r="K155" s="73"/>
      <c r="L155" s="73"/>
      <c r="M155" s="73"/>
      <c r="N155" s="96"/>
      <c r="O155" s="96"/>
      <c r="P155" s="96"/>
      <c r="Q155" s="42"/>
    </row>
    <row r="156" ht="15" customHeight="1" spans="1:17">
      <c r="A156" s="74"/>
      <c r="B156" s="149" t="s">
        <v>254</v>
      </c>
      <c r="C156" s="74"/>
      <c r="D156" s="74"/>
      <c r="E156" s="74"/>
      <c r="F156" s="74"/>
      <c r="G156" s="74"/>
      <c r="H156" s="74"/>
      <c r="I156" s="74"/>
      <c r="J156" s="120"/>
      <c r="K156" s="74"/>
      <c r="L156" s="74"/>
      <c r="M156" s="74"/>
      <c r="N156" s="96"/>
      <c r="O156" s="96"/>
      <c r="P156" s="96"/>
      <c r="Q156" s="42"/>
    </row>
    <row r="157" ht="15" customHeight="1" spans="1:17">
      <c r="A157" s="74"/>
      <c r="B157" s="150" t="s">
        <v>255</v>
      </c>
      <c r="C157" s="150">
        <v>5</v>
      </c>
      <c r="D157" s="149" t="s">
        <v>64</v>
      </c>
      <c r="E157" s="74"/>
      <c r="F157" s="74"/>
      <c r="G157" s="74"/>
      <c r="H157" s="74"/>
      <c r="I157" s="74"/>
      <c r="J157" s="120"/>
      <c r="K157" s="74"/>
      <c r="L157" s="74"/>
      <c r="M157" s="74"/>
      <c r="N157" s="96"/>
      <c r="O157" s="96"/>
      <c r="P157" s="96"/>
      <c r="Q157" s="42"/>
    </row>
    <row r="158" ht="15" customHeight="1" spans="1:17">
      <c r="A158" s="74"/>
      <c r="B158" s="151"/>
      <c r="C158" s="151"/>
      <c r="D158" s="74"/>
      <c r="E158" s="74"/>
      <c r="F158" s="74"/>
      <c r="G158" s="74"/>
      <c r="H158" s="74"/>
      <c r="I158" s="74"/>
      <c r="J158" s="120"/>
      <c r="K158" s="74"/>
      <c r="L158" s="74"/>
      <c r="M158" s="74"/>
      <c r="N158" s="96"/>
      <c r="O158" s="96"/>
      <c r="P158" s="96"/>
      <c r="Q158" s="42"/>
    </row>
    <row r="159" ht="15" customHeight="1" spans="1:17">
      <c r="A159" s="147" t="s">
        <v>256</v>
      </c>
      <c r="B159" s="73"/>
      <c r="C159" s="73"/>
      <c r="D159" s="73"/>
      <c r="E159" s="73"/>
      <c r="F159" s="73"/>
      <c r="G159" s="73"/>
      <c r="H159" s="73"/>
      <c r="I159" s="73"/>
      <c r="J159" s="95"/>
      <c r="K159" s="73"/>
      <c r="L159" s="73"/>
      <c r="M159" s="73"/>
      <c r="N159" s="96"/>
      <c r="O159" s="96"/>
      <c r="P159" s="96"/>
      <c r="Q159" s="42"/>
    </row>
    <row r="160" ht="15" customHeight="1" spans="1:16">
      <c r="A160" s="74"/>
      <c r="B160" s="98" t="s">
        <v>70</v>
      </c>
      <c r="C160" s="98" t="s">
        <v>71</v>
      </c>
      <c r="D160" s="98" t="s">
        <v>72</v>
      </c>
      <c r="E160" s="98" t="s">
        <v>73</v>
      </c>
      <c r="F160" s="62"/>
      <c r="G160" s="62"/>
      <c r="H160" s="62"/>
      <c r="I160" s="74"/>
      <c r="J160" s="120"/>
      <c r="K160" s="74"/>
      <c r="L160" s="74"/>
      <c r="M160" s="62"/>
      <c r="N160" s="74"/>
      <c r="O160" s="74"/>
      <c r="P160" s="74"/>
    </row>
    <row r="161" ht="15" customHeight="1" spans="1:16">
      <c r="A161" s="74"/>
      <c r="B161" s="152" t="s">
        <v>82</v>
      </c>
      <c r="C161" s="152">
        <v>2044526</v>
      </c>
      <c r="D161" s="152" t="s">
        <v>82</v>
      </c>
      <c r="E161" s="152">
        <v>2044526</v>
      </c>
      <c r="F161" s="153" t="s">
        <v>257</v>
      </c>
      <c r="G161" s="153"/>
      <c r="H161" s="130"/>
      <c r="I161" s="74"/>
      <c r="J161" s="120"/>
      <c r="K161" s="74"/>
      <c r="L161" s="74"/>
      <c r="M161" s="130"/>
      <c r="N161" s="74"/>
      <c r="O161" s="74"/>
      <c r="P161" s="74"/>
    </row>
    <row r="162" ht="15" customHeight="1" spans="1:16">
      <c r="A162" s="74"/>
      <c r="B162" s="152" t="s">
        <v>86</v>
      </c>
      <c r="C162" s="152">
        <v>2044356</v>
      </c>
      <c r="D162" s="152" t="s">
        <v>86</v>
      </c>
      <c r="E162" s="152">
        <v>2044356</v>
      </c>
      <c r="F162" s="62"/>
      <c r="G162" s="62"/>
      <c r="H162" s="130"/>
      <c r="I162" s="74"/>
      <c r="J162" s="120"/>
      <c r="K162" s="74"/>
      <c r="L162" s="74"/>
      <c r="M162" s="130"/>
      <c r="N162" s="74"/>
      <c r="O162" s="74"/>
      <c r="P162" s="74"/>
    </row>
    <row r="163" ht="15" customHeight="1" spans="1:16">
      <c r="A163" s="74"/>
      <c r="B163" s="152" t="s">
        <v>88</v>
      </c>
      <c r="C163" s="152">
        <v>2044458</v>
      </c>
      <c r="D163" s="152" t="s">
        <v>88</v>
      </c>
      <c r="E163" s="152">
        <v>2044458</v>
      </c>
      <c r="I163" s="74"/>
      <c r="J163" s="120"/>
      <c r="K163" s="74"/>
      <c r="L163" s="74"/>
      <c r="M163" s="130"/>
      <c r="N163" s="74"/>
      <c r="O163" s="74"/>
      <c r="P163" s="74"/>
    </row>
    <row r="164" ht="15" customHeight="1" spans="1:16">
      <c r="A164" s="74"/>
      <c r="B164" s="152" t="s">
        <v>90</v>
      </c>
      <c r="C164" s="152">
        <v>40110599</v>
      </c>
      <c r="D164" s="152" t="s">
        <v>90</v>
      </c>
      <c r="E164" s="152">
        <v>41110598</v>
      </c>
      <c r="I164" s="74"/>
      <c r="J164" s="120"/>
      <c r="K164" s="74"/>
      <c r="L164" s="74"/>
      <c r="M164" s="130"/>
      <c r="N164" s="74"/>
      <c r="O164" s="74"/>
      <c r="P164" s="74"/>
    </row>
    <row r="165" ht="15" customHeight="1" spans="1:16">
      <c r="A165" s="74"/>
      <c r="B165" s="152" t="s">
        <v>98</v>
      </c>
      <c r="C165" s="152">
        <v>1047917</v>
      </c>
      <c r="D165" s="152" t="s">
        <v>98</v>
      </c>
      <c r="E165" s="152">
        <v>1149044</v>
      </c>
      <c r="I165" s="74"/>
      <c r="J165" s="120"/>
      <c r="K165" s="74"/>
      <c r="L165" s="74"/>
      <c r="M165" s="130"/>
      <c r="N165" s="74"/>
      <c r="O165" s="74"/>
      <c r="P165" s="74"/>
    </row>
    <row r="166" ht="15" customHeight="1" spans="1:17">
      <c r="A166" s="74"/>
      <c r="B166" s="154"/>
      <c r="C166" s="154"/>
      <c r="D166" s="154"/>
      <c r="E166" s="155"/>
      <c r="F166" s="74"/>
      <c r="G166" s="74"/>
      <c r="H166" s="74"/>
      <c r="I166" s="74"/>
      <c r="J166" s="120"/>
      <c r="K166" s="74"/>
      <c r="L166" s="74"/>
      <c r="M166" s="74"/>
      <c r="N166" s="96"/>
      <c r="O166" s="96"/>
      <c r="P166" s="96"/>
      <c r="Q166" s="42"/>
    </row>
    <row r="167" ht="15" customHeight="1" spans="1:17">
      <c r="A167" s="74"/>
      <c r="B167" s="74"/>
      <c r="C167" s="74"/>
      <c r="D167" s="74"/>
      <c r="E167" s="74"/>
      <c r="F167" s="74"/>
      <c r="G167" s="74"/>
      <c r="H167" s="74"/>
      <c r="I167" s="74"/>
      <c r="J167" s="120"/>
      <c r="K167" s="74"/>
      <c r="L167" s="74"/>
      <c r="M167" s="74"/>
      <c r="N167" s="96"/>
      <c r="O167" s="42"/>
      <c r="P167" s="42"/>
      <c r="Q167" s="42"/>
    </row>
    <row r="168" ht="15" customHeight="1" spans="1:17">
      <c r="A168" s="147" t="s">
        <v>258</v>
      </c>
      <c r="B168" s="73"/>
      <c r="C168" s="73"/>
      <c r="D168" s="73"/>
      <c r="E168" s="73"/>
      <c r="F168" s="73"/>
      <c r="G168" s="73"/>
      <c r="H168" s="73"/>
      <c r="I168" s="73"/>
      <c r="J168" s="95"/>
      <c r="K168" s="73"/>
      <c r="L168" s="73"/>
      <c r="M168" s="73"/>
      <c r="N168" s="96"/>
      <c r="O168" s="96"/>
      <c r="P168" s="96"/>
      <c r="Q168" s="42"/>
    </row>
    <row r="169" ht="15" customHeight="1" spans="1:17">
      <c r="A169" s="74"/>
      <c r="B169" s="149" t="s">
        <v>259</v>
      </c>
      <c r="C169" s="74"/>
      <c r="D169" s="74"/>
      <c r="E169" s="74"/>
      <c r="F169" s="74"/>
      <c r="G169" s="74"/>
      <c r="H169" s="74"/>
      <c r="I169" s="74"/>
      <c r="J169" s="120"/>
      <c r="K169" s="74"/>
      <c r="L169" s="74"/>
      <c r="M169" s="74"/>
      <c r="N169" s="96"/>
      <c r="O169" s="96"/>
      <c r="P169" s="96"/>
      <c r="Q169" s="42"/>
    </row>
    <row r="170" ht="15" customHeight="1" spans="1:17">
      <c r="A170" s="74"/>
      <c r="B170" s="109" t="s">
        <v>260</v>
      </c>
      <c r="C170" s="109" t="s">
        <v>261</v>
      </c>
      <c r="D170" s="74"/>
      <c r="E170" s="74"/>
      <c r="F170" s="74"/>
      <c r="G170" s="74"/>
      <c r="H170" s="74"/>
      <c r="I170" s="74"/>
      <c r="J170" s="120"/>
      <c r="K170" s="74"/>
      <c r="L170" s="74"/>
      <c r="M170" s="74"/>
      <c r="N170" s="96"/>
      <c r="O170" s="96"/>
      <c r="P170" s="96"/>
      <c r="Q170" s="42"/>
    </row>
    <row r="171" ht="15" customHeight="1" spans="1:17">
      <c r="A171" s="74"/>
      <c r="B171" s="51"/>
      <c r="C171" s="51"/>
      <c r="D171" s="74"/>
      <c r="E171" s="74"/>
      <c r="F171" s="74"/>
      <c r="G171" s="74"/>
      <c r="H171" s="74"/>
      <c r="I171" s="74"/>
      <c r="J171" s="120"/>
      <c r="K171" s="74"/>
      <c r="L171" s="74"/>
      <c r="M171" s="74"/>
      <c r="N171" s="96"/>
      <c r="O171" s="42"/>
      <c r="P171" s="42"/>
      <c r="Q171" s="42"/>
    </row>
    <row r="172" ht="15" customHeight="1" spans="1:17">
      <c r="A172" s="73" t="s">
        <v>262</v>
      </c>
      <c r="B172" s="73"/>
      <c r="C172" s="73"/>
      <c r="D172" s="73"/>
      <c r="E172" s="73"/>
      <c r="F172" s="73"/>
      <c r="G172" s="73"/>
      <c r="H172" s="73"/>
      <c r="I172" s="73"/>
      <c r="J172" s="95"/>
      <c r="K172" s="73"/>
      <c r="L172" s="73"/>
      <c r="M172" s="73"/>
      <c r="N172" s="96"/>
      <c r="O172" s="96"/>
      <c r="P172" s="96"/>
      <c r="Q172" s="42"/>
    </row>
    <row r="173" ht="15" customHeight="1" spans="1:17">
      <c r="A173" s="74"/>
      <c r="B173" s="149" t="s">
        <v>263</v>
      </c>
      <c r="C173" s="74"/>
      <c r="D173" s="74"/>
      <c r="E173" s="74"/>
      <c r="F173" s="74"/>
      <c r="G173" s="74"/>
      <c r="H173" s="74"/>
      <c r="I173" s="74"/>
      <c r="J173" s="120"/>
      <c r="K173" s="74"/>
      <c r="L173" s="74"/>
      <c r="M173" s="74"/>
      <c r="N173" s="96"/>
      <c r="O173" s="96"/>
      <c r="P173" s="96"/>
      <c r="Q173" s="42"/>
    </row>
    <row r="174" ht="15" customHeight="1" spans="1:17">
      <c r="A174" s="74"/>
      <c r="B174" s="150" t="s">
        <v>264</v>
      </c>
      <c r="C174" s="150" t="s">
        <v>265</v>
      </c>
      <c r="D174" s="74"/>
      <c r="E174" s="74"/>
      <c r="F174" s="74"/>
      <c r="G174" s="74"/>
      <c r="H174" s="74"/>
      <c r="I174" s="74"/>
      <c r="J174" s="120"/>
      <c r="K174" s="74"/>
      <c r="L174" s="74"/>
      <c r="M174" s="74"/>
      <c r="N174" s="96"/>
      <c r="O174" s="96"/>
      <c r="P174" s="96"/>
      <c r="Q174" s="42"/>
    </row>
    <row r="175" ht="15" customHeight="1" spans="1:17">
      <c r="A175" s="74"/>
      <c r="B175" s="156" t="s">
        <v>266</v>
      </c>
      <c r="C175" s="157" t="s">
        <v>267</v>
      </c>
      <c r="D175" s="74"/>
      <c r="E175" s="74"/>
      <c r="F175" s="74"/>
      <c r="G175" s="74"/>
      <c r="H175" s="74"/>
      <c r="I175" s="74"/>
      <c r="J175" s="120"/>
      <c r="K175" s="74"/>
      <c r="L175" s="74"/>
      <c r="M175" s="74"/>
      <c r="N175" s="96"/>
      <c r="O175" s="96"/>
      <c r="P175" s="96"/>
      <c r="Q175" s="42"/>
    </row>
    <row r="176" ht="15" customHeight="1" spans="1:17">
      <c r="A176" s="74"/>
      <c r="B176" s="158"/>
      <c r="C176" s="157" t="s">
        <v>268</v>
      </c>
      <c r="D176" s="74"/>
      <c r="E176" s="74"/>
      <c r="F176" s="74"/>
      <c r="G176" s="74"/>
      <c r="H176" s="74"/>
      <c r="I176" s="74"/>
      <c r="J176" s="120"/>
      <c r="K176" s="74"/>
      <c r="L176" s="74"/>
      <c r="M176" s="74"/>
      <c r="N176" s="96"/>
      <c r="O176" s="96"/>
      <c r="P176" s="96"/>
      <c r="Q176" s="42"/>
    </row>
    <row r="177" ht="15" customHeight="1" spans="1:17">
      <c r="A177" s="74"/>
      <c r="B177" s="158"/>
      <c r="C177" s="157" t="s">
        <v>269</v>
      </c>
      <c r="D177" s="74"/>
      <c r="E177" s="74"/>
      <c r="F177" s="74"/>
      <c r="G177" s="74"/>
      <c r="H177" s="74"/>
      <c r="I177" s="74"/>
      <c r="J177" s="120"/>
      <c r="K177" s="74"/>
      <c r="L177" s="74"/>
      <c r="M177" s="74"/>
      <c r="N177" s="96"/>
      <c r="O177" s="96"/>
      <c r="P177" s="96"/>
      <c r="Q177" s="42"/>
    </row>
    <row r="178" ht="15" customHeight="1" spans="1:17">
      <c r="A178" s="74"/>
      <c r="B178" s="159"/>
      <c r="C178" s="157" t="s">
        <v>270</v>
      </c>
      <c r="D178" s="160" t="s">
        <v>271</v>
      </c>
      <c r="E178" s="161" t="s">
        <v>272</v>
      </c>
      <c r="F178" s="161"/>
      <c r="G178" s="74"/>
      <c r="H178" s="74"/>
      <c r="I178" s="74"/>
      <c r="J178" s="120"/>
      <c r="K178" s="74"/>
      <c r="L178" s="74"/>
      <c r="M178" s="74"/>
      <c r="N178" s="96"/>
      <c r="O178" s="96"/>
      <c r="P178" s="96"/>
      <c r="Q178" s="42"/>
    </row>
    <row r="179" spans="1:17">
      <c r="A179" s="74"/>
      <c r="B179" s="74"/>
      <c r="C179" s="74"/>
      <c r="D179" s="74"/>
      <c r="E179" s="74"/>
      <c r="F179" s="74"/>
      <c r="G179" s="74"/>
      <c r="H179" s="74"/>
      <c r="I179" s="74"/>
      <c r="J179" s="120"/>
      <c r="K179" s="74"/>
      <c r="L179" s="74"/>
      <c r="M179" s="74"/>
      <c r="N179" s="96"/>
      <c r="O179" s="42"/>
      <c r="P179" s="42"/>
      <c r="Q179" s="42"/>
    </row>
    <row r="180" spans="14:17">
      <c r="N180" s="42"/>
      <c r="O180" s="42"/>
      <c r="P180" s="42"/>
      <c r="Q180" s="42"/>
    </row>
    <row r="181" spans="14:17">
      <c r="N181" s="42"/>
      <c r="O181" s="42"/>
      <c r="P181" s="42"/>
      <c r="Q181" s="42"/>
    </row>
  </sheetData>
  <mergeCells count="7">
    <mergeCell ref="L80:M80"/>
    <mergeCell ref="L94:M94"/>
    <mergeCell ref="L129:M129"/>
    <mergeCell ref="B175:B178"/>
    <mergeCell ref="E13:E14"/>
    <mergeCell ref="N39:Q43"/>
    <mergeCell ref="L131:M13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D21" sqref="D21"/>
    </sheetView>
  </sheetViews>
  <sheetFormatPr defaultColWidth="9" defaultRowHeight="16.5"/>
  <cols>
    <col min="1" max="1" width="25.625" style="11" customWidth="1"/>
    <col min="2" max="3" width="21.625" style="11" customWidth="1"/>
    <col min="4" max="4" width="18.875" style="11" customWidth="1"/>
    <col min="5" max="6" width="17.25" style="11" customWidth="1"/>
    <col min="7" max="7" width="15.125" style="11" customWidth="1"/>
    <col min="8" max="16384" width="9" style="11"/>
  </cols>
  <sheetData>
    <row r="1" s="11" customFormat="1" spans="1:15">
      <c r="A1" s="12" t="s">
        <v>273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1" customFormat="1" spans="1:4">
      <c r="A2" s="13" t="s">
        <v>274</v>
      </c>
      <c r="B2" s="13" t="s">
        <v>275</v>
      </c>
      <c r="C2" s="13" t="s">
        <v>274</v>
      </c>
      <c r="D2" s="13" t="s">
        <v>276</v>
      </c>
    </row>
    <row r="3" s="11" customFormat="1" spans="1:4">
      <c r="A3" s="14" t="s">
        <v>82</v>
      </c>
      <c r="B3" s="15">
        <v>2044526</v>
      </c>
      <c r="C3" s="14" t="s">
        <v>82</v>
      </c>
      <c r="D3" s="15">
        <v>2044526</v>
      </c>
    </row>
    <row r="5" s="11" customFormat="1" spans="1:15">
      <c r="A5" s="12" t="s">
        <v>277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="11" customFormat="1" spans="1:2">
      <c r="A6" s="16" t="s">
        <v>278</v>
      </c>
      <c r="B6" s="16">
        <v>400</v>
      </c>
    </row>
    <row r="7" s="11" customFormat="1" spans="1:2">
      <c r="A7" s="17" t="s">
        <v>279</v>
      </c>
      <c r="B7" s="18"/>
    </row>
    <row r="8" s="11" customFormat="1" spans="1:7">
      <c r="A8" s="19" t="s">
        <v>70</v>
      </c>
      <c r="B8" s="19" t="s">
        <v>71</v>
      </c>
      <c r="C8" s="19" t="s">
        <v>72</v>
      </c>
      <c r="D8" s="19" t="s">
        <v>73</v>
      </c>
      <c r="E8" s="20" t="s">
        <v>75</v>
      </c>
      <c r="F8" s="21" t="s">
        <v>171</v>
      </c>
      <c r="G8" s="22"/>
    </row>
    <row r="9" s="11" customFormat="1" spans="1:7">
      <c r="A9" s="23" t="s">
        <v>98</v>
      </c>
      <c r="B9" s="23">
        <v>1047917</v>
      </c>
      <c r="C9" s="23" t="s">
        <v>98</v>
      </c>
      <c r="D9" s="23">
        <v>1149044</v>
      </c>
      <c r="E9" s="24">
        <v>0.2</v>
      </c>
      <c r="F9" s="25" t="s">
        <v>83</v>
      </c>
      <c r="G9" s="26"/>
    </row>
    <row r="10" s="11" customFormat="1" spans="1:7">
      <c r="A10" s="23" t="s">
        <v>101</v>
      </c>
      <c r="B10" s="23">
        <v>1047918</v>
      </c>
      <c r="C10" s="23" t="s">
        <v>101</v>
      </c>
      <c r="D10" s="23">
        <v>1149045</v>
      </c>
      <c r="E10" s="24">
        <v>0.2</v>
      </c>
      <c r="F10" s="25" t="s">
        <v>83</v>
      </c>
      <c r="G10" s="26"/>
    </row>
    <row r="11" s="11" customFormat="1" spans="1:7">
      <c r="A11" s="23" t="s">
        <v>103</v>
      </c>
      <c r="B11" s="23">
        <v>1047919</v>
      </c>
      <c r="C11" s="23" t="s">
        <v>103</v>
      </c>
      <c r="D11" s="23">
        <v>1149046</v>
      </c>
      <c r="E11" s="24">
        <v>0.2</v>
      </c>
      <c r="F11" s="25" t="s">
        <v>83</v>
      </c>
      <c r="G11" s="26"/>
    </row>
    <row r="12" s="11" customFormat="1" spans="1:7">
      <c r="A12" s="23" t="s">
        <v>105</v>
      </c>
      <c r="B12" s="23">
        <v>1047408</v>
      </c>
      <c r="C12" s="23" t="s">
        <v>105</v>
      </c>
      <c r="D12" s="23">
        <v>1148756</v>
      </c>
      <c r="E12" s="24">
        <v>0.2</v>
      </c>
      <c r="F12" s="25" t="s">
        <v>83</v>
      </c>
      <c r="G12" s="26"/>
    </row>
    <row r="13" s="11" customFormat="1" spans="1:7">
      <c r="A13" s="23" t="s">
        <v>107</v>
      </c>
      <c r="B13" s="23">
        <v>1046910</v>
      </c>
      <c r="C13" s="23" t="s">
        <v>107</v>
      </c>
      <c r="D13" s="23">
        <v>1148457</v>
      </c>
      <c r="E13" s="24">
        <v>0.2</v>
      </c>
      <c r="F13" s="25" t="s">
        <v>83</v>
      </c>
      <c r="G13" s="27"/>
    </row>
    <row r="14" s="11" customFormat="1" spans="5:6">
      <c r="E14" s="28">
        <f>SUM(E9:E13)</f>
        <v>1</v>
      </c>
      <c r="F14" s="28"/>
    </row>
    <row r="15" s="11" customFormat="1" spans="1:2">
      <c r="A15" s="16" t="s">
        <v>278</v>
      </c>
      <c r="B15" s="16">
        <v>800</v>
      </c>
    </row>
    <row r="16" s="11" customFormat="1" spans="1:1">
      <c r="A16" s="17" t="s">
        <v>279</v>
      </c>
    </row>
    <row r="17" s="11" customFormat="1" spans="1:7">
      <c r="A17" s="19" t="s">
        <v>70</v>
      </c>
      <c r="B17" s="19" t="s">
        <v>71</v>
      </c>
      <c r="C17" s="19" t="s">
        <v>72</v>
      </c>
      <c r="D17" s="19" t="s">
        <v>73</v>
      </c>
      <c r="E17" s="29" t="s">
        <v>75</v>
      </c>
      <c r="F17" s="21" t="s">
        <v>171</v>
      </c>
      <c r="G17" s="30"/>
    </row>
    <row r="18" s="11" customFormat="1" spans="1:7">
      <c r="A18" s="31" t="s">
        <v>90</v>
      </c>
      <c r="B18" s="32">
        <v>40110599</v>
      </c>
      <c r="C18" s="32" t="s">
        <v>90</v>
      </c>
      <c r="D18" s="32">
        <v>41110598</v>
      </c>
      <c r="E18" s="33">
        <f t="shared" ref="E18:E21" si="0">1/4</f>
        <v>0.25</v>
      </c>
      <c r="F18" s="25" t="s">
        <v>83</v>
      </c>
      <c r="G18" s="30"/>
    </row>
    <row r="19" s="11" customFormat="1" spans="1:7">
      <c r="A19" s="31" t="s">
        <v>92</v>
      </c>
      <c r="B19" s="32">
        <v>40110600</v>
      </c>
      <c r="C19" s="32" t="s">
        <v>92</v>
      </c>
      <c r="D19" s="32">
        <v>41110599</v>
      </c>
      <c r="E19" s="33">
        <f t="shared" si="0"/>
        <v>0.25</v>
      </c>
      <c r="F19" s="25" t="s">
        <v>83</v>
      </c>
      <c r="G19" s="30"/>
    </row>
    <row r="20" s="11" customFormat="1" spans="1:7">
      <c r="A20" s="31" t="s">
        <v>94</v>
      </c>
      <c r="B20" s="32">
        <v>40110601</v>
      </c>
      <c r="C20" s="32" t="s">
        <v>94</v>
      </c>
      <c r="D20" s="32">
        <v>41110628</v>
      </c>
      <c r="E20" s="33">
        <f t="shared" si="0"/>
        <v>0.25</v>
      </c>
      <c r="F20" s="25" t="s">
        <v>83</v>
      </c>
      <c r="G20" s="30"/>
    </row>
    <row r="21" s="11" customFormat="1" spans="1:7">
      <c r="A21" s="31" t="s">
        <v>96</v>
      </c>
      <c r="B21" s="32">
        <v>40110412</v>
      </c>
      <c r="C21" s="32" t="s">
        <v>96</v>
      </c>
      <c r="D21" s="32">
        <v>41110413</v>
      </c>
      <c r="E21" s="33">
        <f t="shared" si="0"/>
        <v>0.25</v>
      </c>
      <c r="F21" s="25" t="s">
        <v>83</v>
      </c>
      <c r="G21" s="30"/>
    </row>
    <row r="22" s="11" customFormat="1" spans="5:7">
      <c r="E22" s="28">
        <f>SUM(E18:E21)</f>
        <v>1</v>
      </c>
      <c r="F22"/>
      <c r="G22"/>
    </row>
    <row r="23" s="11" customFormat="1" spans="3:7">
      <c r="C23"/>
      <c r="D23"/>
      <c r="E23"/>
      <c r="F23"/>
      <c r="G23"/>
    </row>
    <row r="24" s="11" customFormat="1" spans="3:7">
      <c r="C24"/>
      <c r="D24"/>
      <c r="E24"/>
      <c r="F24"/>
      <c r="G24"/>
    </row>
    <row r="25" spans="3:7">
      <c r="C25"/>
      <c r="D25"/>
      <c r="E25"/>
      <c r="F25"/>
      <c r="G25"/>
    </row>
    <row r="26" s="11" customFormat="1" spans="3:7">
      <c r="C26"/>
      <c r="D26"/>
      <c r="E26"/>
      <c r="F26"/>
      <c r="G26"/>
    </row>
    <row r="27" s="11" customFormat="1" spans="3:7">
      <c r="C27"/>
      <c r="D27"/>
      <c r="E27"/>
      <c r="F27"/>
      <c r="G27"/>
    </row>
    <row r="28" s="11" customFormat="1" spans="3:7">
      <c r="C28"/>
      <c r="D28"/>
      <c r="E28"/>
      <c r="F28"/>
      <c r="G28"/>
    </row>
    <row r="29" s="11" customFormat="1" spans="3:7">
      <c r="C29"/>
      <c r="D29"/>
      <c r="E29"/>
      <c r="F29"/>
      <c r="G29"/>
    </row>
    <row r="30" s="11" customFormat="1" spans="3:7">
      <c r="C30"/>
      <c r="D30"/>
      <c r="E30"/>
      <c r="F30"/>
      <c r="G30"/>
    </row>
    <row r="31" s="11" customFormat="1" spans="3:7">
      <c r="C31"/>
      <c r="D31"/>
      <c r="E31"/>
      <c r="F31"/>
      <c r="G31"/>
    </row>
    <row r="32" s="11" customFormat="1" spans="3:7">
      <c r="C32"/>
      <c r="D32"/>
      <c r="E32"/>
      <c r="F32"/>
      <c r="G32"/>
    </row>
    <row r="33" spans="3:7">
      <c r="C33"/>
      <c r="D33"/>
      <c r="E33"/>
      <c r="F33"/>
      <c r="G33"/>
    </row>
    <row r="34" s="11" customFormat="1" spans="3:7">
      <c r="C34"/>
      <c r="D34"/>
      <c r="E34"/>
      <c r="F34"/>
      <c r="G34"/>
    </row>
    <row r="35" s="11" customFormat="1" spans="3:6">
      <c r="C35"/>
      <c r="D35"/>
      <c r="E35"/>
      <c r="F35"/>
    </row>
    <row r="36" s="11" customFormat="1" spans="3:6">
      <c r="C36"/>
      <c r="D36"/>
      <c r="E36"/>
      <c r="F36"/>
    </row>
    <row r="37" s="11" customFormat="1" spans="3:6">
      <c r="C37"/>
      <c r="D37"/>
      <c r="E37"/>
      <c r="F37"/>
    </row>
    <row r="38" s="11" customFormat="1" spans="3:6">
      <c r="C38"/>
      <c r="D38"/>
      <c r="E38"/>
      <c r="F38"/>
    </row>
    <row r="39" s="11" customFormat="1" spans="3:6">
      <c r="C39"/>
      <c r="D39"/>
      <c r="E39"/>
      <c r="F39"/>
    </row>
    <row r="40" s="11" customFormat="1" spans="3:6">
      <c r="C40"/>
      <c r="D40"/>
      <c r="E40"/>
      <c r="F40"/>
    </row>
    <row r="41" spans="3:6">
      <c r="C41"/>
      <c r="D41"/>
      <c r="E41"/>
      <c r="F41"/>
    </row>
    <row r="42" s="11" customFormat="1" spans="3:6">
      <c r="C42"/>
      <c r="D42"/>
      <c r="E42"/>
      <c r="F42"/>
    </row>
    <row r="43" s="11" customFormat="1" spans="3:6">
      <c r="C43"/>
      <c r="D43"/>
      <c r="E43"/>
      <c r="F43"/>
    </row>
    <row r="44" spans="3:6">
      <c r="C44"/>
      <c r="D44"/>
      <c r="E44"/>
      <c r="F44"/>
    </row>
    <row r="45" spans="3:6">
      <c r="C45"/>
      <c r="D45"/>
      <c r="E45"/>
      <c r="F45"/>
    </row>
  </sheetData>
  <mergeCells count="2">
    <mergeCell ref="G8:G13"/>
    <mergeCell ref="G17:G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3"/>
  <sheetViews>
    <sheetView workbookViewId="0">
      <selection activeCell="C28" sqref="C28"/>
    </sheetView>
  </sheetViews>
  <sheetFormatPr defaultColWidth="9" defaultRowHeight="13.5" outlineLevelCol="6"/>
  <cols>
    <col min="1" max="1" width="38.875" style="1" customWidth="1"/>
    <col min="2" max="2" width="10.75" style="1" customWidth="1"/>
    <col min="3" max="3" width="19.375" style="1" customWidth="1"/>
    <col min="4" max="4" width="25" style="1" customWidth="1"/>
    <col min="5" max="5" width="9" style="1"/>
    <col min="6" max="6" width="31.625" style="1" customWidth="1"/>
    <col min="7" max="7" width="11.25" style="1" customWidth="1"/>
    <col min="8" max="16384" width="9" style="1"/>
  </cols>
  <sheetData>
    <row r="3" s="1" customFormat="1" ht="16.5" spans="1:7">
      <c r="A3" s="2" t="s">
        <v>280</v>
      </c>
      <c r="B3" s="3"/>
      <c r="C3" s="3"/>
      <c r="D3" s="3"/>
      <c r="E3" s="3"/>
      <c r="F3" s="3"/>
      <c r="G3" s="3"/>
    </row>
    <row r="4" s="1" customFormat="1" ht="27" customHeight="1" spans="1:6">
      <c r="A4" s="4" t="s">
        <v>281</v>
      </c>
      <c r="F4" s="4" t="s">
        <v>282</v>
      </c>
    </row>
    <row r="5" s="1" customFormat="1" ht="27" customHeight="1" spans="1:7">
      <c r="A5" s="5" t="s">
        <v>283</v>
      </c>
      <c r="B5" s="5" t="s">
        <v>284</v>
      </c>
      <c r="C5" s="6" t="s">
        <v>285</v>
      </c>
      <c r="D5" s="6" t="s">
        <v>286</v>
      </c>
      <c r="F5" s="5" t="s">
        <v>283</v>
      </c>
      <c r="G5" s="5" t="s">
        <v>284</v>
      </c>
    </row>
    <row r="6" s="1" customFormat="1" ht="27" customHeight="1" spans="1:7">
      <c r="A6" s="7" t="s">
        <v>16</v>
      </c>
      <c r="B6" s="7">
        <v>3050216</v>
      </c>
      <c r="C6" s="7">
        <v>10</v>
      </c>
      <c r="D6" s="7">
        <v>500</v>
      </c>
      <c r="F6" s="7" t="s">
        <v>16</v>
      </c>
      <c r="G6" s="7">
        <v>3050216</v>
      </c>
    </row>
    <row r="7" s="1" customFormat="1" ht="27" customHeight="1" spans="1:7">
      <c r="A7" s="7" t="s">
        <v>24</v>
      </c>
      <c r="B7" s="7">
        <v>3050207</v>
      </c>
      <c r="C7" s="7">
        <v>100</v>
      </c>
      <c r="D7" s="7">
        <v>500</v>
      </c>
      <c r="F7" s="7" t="s">
        <v>24</v>
      </c>
      <c r="G7" s="7">
        <v>3050207</v>
      </c>
    </row>
    <row r="8" s="1" customFormat="1" ht="27" customHeight="1" spans="1:7">
      <c r="A8" s="7" t="s">
        <v>28</v>
      </c>
      <c r="B8" s="7">
        <v>3050208</v>
      </c>
      <c r="C8" s="7">
        <v>1000</v>
      </c>
      <c r="D8" s="7">
        <v>500</v>
      </c>
      <c r="F8" s="7" t="s">
        <v>28</v>
      </c>
      <c r="G8" s="7">
        <v>3050208</v>
      </c>
    </row>
    <row r="9" s="1" customFormat="1" ht="27" customHeight="1" spans="1:7">
      <c r="A9" s="7" t="s">
        <v>32</v>
      </c>
      <c r="B9" s="7">
        <v>3050209</v>
      </c>
      <c r="C9" s="7">
        <v>2000</v>
      </c>
      <c r="D9" s="7">
        <v>500</v>
      </c>
      <c r="F9" s="7" t="s">
        <v>32</v>
      </c>
      <c r="G9" s="7">
        <v>3050209</v>
      </c>
    </row>
    <row r="10" s="1" customFormat="1" ht="27" customHeight="1" spans="1:7">
      <c r="A10" s="7"/>
      <c r="B10" s="7"/>
      <c r="C10" s="7"/>
      <c r="D10" s="7"/>
      <c r="F10" s="7"/>
      <c r="G10" s="7"/>
    </row>
    <row r="11" s="1" customFormat="1" ht="27" customHeight="1"/>
    <row r="12" s="1" customFormat="1" ht="16.5" spans="1:4">
      <c r="A12" s="8" t="s">
        <v>287</v>
      </c>
      <c r="B12" s="9"/>
      <c r="C12" s="9"/>
      <c r="D12" s="10"/>
    </row>
    <row r="13" s="1" customFormat="1" ht="16.5" spans="1:4">
      <c r="A13" s="7" t="s">
        <v>16</v>
      </c>
      <c r="B13" s="7">
        <v>3050216</v>
      </c>
      <c r="C13" s="7"/>
      <c r="D13" s="7"/>
    </row>
  </sheetData>
  <mergeCells count="1">
    <mergeCell ref="A12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奖励设计（随周配置提供）</vt:lpstr>
      <vt:lpstr>Sheet1</vt:lpstr>
      <vt:lpstr>保底奖励</vt:lpstr>
      <vt:lpstr>小灵通刮刮乐、跨服抽奖“兑换”功能扩展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verolin(林苑麟)</dc:creator>
  <cp:lastModifiedBy>Administrator</cp:lastModifiedBy>
  <dcterms:created xsi:type="dcterms:W3CDTF">2006-09-16T00:00:00Z</dcterms:created>
  <dcterms:modified xsi:type="dcterms:W3CDTF">2019-04-22T03:30:45Z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