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ncia\Desktop\Uelzen\Modelo\"/>
    </mc:Choice>
  </mc:AlternateContent>
  <bookViews>
    <workbookView xWindow="0" yWindow="0" windowWidth="15120" windowHeight="6165" firstSheet="1" activeTab="2"/>
  </bookViews>
  <sheets>
    <sheet name="Input" sheetId="1" r:id="rId1"/>
    <sheet name="DataUelzen" sheetId="2" r:id="rId2"/>
    <sheet name="IrrigationEquation" sheetId="3" r:id="rId3"/>
    <sheet name="Emissions_KwH" sheetId="4" r:id="rId4"/>
    <sheet name="Aquifero" sheetId="5" r:id="rId5"/>
  </sheets>
  <definedNames>
    <definedName name="solver_adj" localSheetId="2" hidden="1">IrrigationEquation!$K$3</definedName>
    <definedName name="solver_cvg" localSheetId="2" hidden="1">"""""""""""""""0,0001"""""""""""""""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"""""""""""""""0,075"""""""""""""""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IrrigationEquation!$N$66</definedName>
    <definedName name="solver_pre" localSheetId="2" hidden="1">"""""""""""""""0,000001"""""""""""""""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3" l="1"/>
  <c r="N22" i="3"/>
  <c r="N21" i="3"/>
  <c r="N20" i="3"/>
  <c r="N19" i="3"/>
  <c r="N18" i="3"/>
  <c r="N17" i="3"/>
  <c r="N16" i="3"/>
  <c r="N14" i="3"/>
  <c r="N12" i="3"/>
  <c r="N15" i="3"/>
  <c r="N13" i="3"/>
  <c r="N11" i="3"/>
  <c r="N10" i="3"/>
  <c r="N9" i="3"/>
  <c r="N8" i="3"/>
  <c r="N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2" i="3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D33" i="4"/>
  <c r="D34" i="4"/>
  <c r="D35" i="4"/>
  <c r="D36" i="4"/>
  <c r="F36" i="4" s="1"/>
  <c r="D37" i="4"/>
  <c r="D38" i="4"/>
  <c r="D39" i="4"/>
  <c r="D40" i="4"/>
  <c r="F40" i="4" s="1"/>
  <c r="D41" i="4"/>
  <c r="D42" i="4"/>
  <c r="D43" i="4"/>
  <c r="D44" i="4"/>
  <c r="F44" i="4" s="1"/>
  <c r="D45" i="4"/>
  <c r="D46" i="4"/>
  <c r="D47" i="4"/>
  <c r="D48" i="4"/>
  <c r="F48" i="4" s="1"/>
  <c r="D49" i="4"/>
  <c r="D50" i="4"/>
  <c r="D51" i="4"/>
  <c r="D52" i="4"/>
  <c r="F52" i="4" s="1"/>
  <c r="D53" i="4"/>
  <c r="D54" i="4"/>
  <c r="D55" i="4"/>
  <c r="D56" i="4"/>
  <c r="F56" i="4" s="1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E31" i="4"/>
  <c r="F31" i="4"/>
  <c r="E62" i="4"/>
  <c r="F62" i="4" s="1"/>
  <c r="E61" i="4"/>
  <c r="F61" i="4" s="1"/>
  <c r="E60" i="4"/>
  <c r="F60" i="4" s="1"/>
  <c r="F59" i="4"/>
  <c r="E59" i="4"/>
  <c r="E58" i="4"/>
  <c r="F58" i="4" s="1"/>
  <c r="E57" i="4"/>
  <c r="F57" i="4" s="1"/>
  <c r="E56" i="4"/>
  <c r="F55" i="4"/>
  <c r="E55" i="4"/>
  <c r="E54" i="4"/>
  <c r="F54" i="4" s="1"/>
  <c r="E53" i="4"/>
  <c r="F53" i="4" s="1"/>
  <c r="E52" i="4"/>
  <c r="F51" i="4"/>
  <c r="E51" i="4"/>
  <c r="E50" i="4"/>
  <c r="F50" i="4" s="1"/>
  <c r="E49" i="4"/>
  <c r="F49" i="4" s="1"/>
  <c r="E48" i="4"/>
  <c r="F47" i="4"/>
  <c r="E47" i="4"/>
  <c r="E46" i="4"/>
  <c r="F46" i="4" s="1"/>
  <c r="E45" i="4"/>
  <c r="F45" i="4" s="1"/>
  <c r="E44" i="4"/>
  <c r="F43" i="4"/>
  <c r="E43" i="4"/>
  <c r="E42" i="4"/>
  <c r="F42" i="4" s="1"/>
  <c r="E41" i="4"/>
  <c r="F41" i="4" s="1"/>
  <c r="E40" i="4"/>
  <c r="F39" i="4"/>
  <c r="E39" i="4"/>
  <c r="E38" i="4"/>
  <c r="F38" i="4" s="1"/>
  <c r="E37" i="4"/>
  <c r="F37" i="4" s="1"/>
  <c r="E36" i="4"/>
  <c r="F35" i="4"/>
  <c r="E35" i="4"/>
  <c r="E34" i="4"/>
  <c r="F34" i="4" s="1"/>
  <c r="E33" i="4"/>
  <c r="F33" i="4" s="1"/>
  <c r="F32" i="4"/>
  <c r="E32" i="4"/>
  <c r="D27" i="2" l="1"/>
  <c r="D26" i="2"/>
  <c r="F27" i="2"/>
  <c r="F26" i="2"/>
  <c r="E26" i="2"/>
  <c r="E27" i="2" s="1"/>
  <c r="G4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46" i="3" l="1"/>
  <c r="G481" i="3" l="1"/>
  <c r="F481" i="3"/>
  <c r="D481" i="3"/>
  <c r="G480" i="3"/>
  <c r="D480" i="3"/>
  <c r="F480" i="3" s="1"/>
  <c r="D479" i="3"/>
  <c r="D478" i="3"/>
  <c r="F478" i="3" s="1"/>
  <c r="G477" i="3"/>
  <c r="F477" i="3"/>
  <c r="D477" i="3"/>
  <c r="D476" i="3"/>
  <c r="D475" i="3"/>
  <c r="G475" i="3" s="1"/>
  <c r="D474" i="3"/>
  <c r="G473" i="3"/>
  <c r="F473" i="3"/>
  <c r="D473" i="3"/>
  <c r="G472" i="3"/>
  <c r="D472" i="3"/>
  <c r="F472" i="3" s="1"/>
  <c r="D471" i="3"/>
  <c r="D470" i="3"/>
  <c r="F470" i="3" s="1"/>
  <c r="G469" i="3"/>
  <c r="F469" i="3"/>
  <c r="D469" i="3"/>
  <c r="D468" i="3"/>
  <c r="D467" i="3"/>
  <c r="G467" i="3" s="1"/>
  <c r="D466" i="3"/>
  <c r="G465" i="3"/>
  <c r="F465" i="3"/>
  <c r="D465" i="3"/>
  <c r="G464" i="3"/>
  <c r="D464" i="3"/>
  <c r="F464" i="3" s="1"/>
  <c r="D463" i="3"/>
  <c r="D462" i="3"/>
  <c r="F462" i="3" s="1"/>
  <c r="G461" i="3"/>
  <c r="F461" i="3"/>
  <c r="D461" i="3"/>
  <c r="D460" i="3"/>
  <c r="D459" i="3"/>
  <c r="G459" i="3" s="1"/>
  <c r="D458" i="3"/>
  <c r="G457" i="3"/>
  <c r="F457" i="3"/>
  <c r="D457" i="3"/>
  <c r="G456" i="3"/>
  <c r="D456" i="3"/>
  <c r="F456" i="3" s="1"/>
  <c r="D455" i="3"/>
  <c r="D454" i="3"/>
  <c r="F454" i="3" s="1"/>
  <c r="G453" i="3"/>
  <c r="F453" i="3"/>
  <c r="D453" i="3"/>
  <c r="D452" i="3"/>
  <c r="D451" i="3"/>
  <c r="G451" i="3" s="1"/>
  <c r="D450" i="3"/>
  <c r="G449" i="3"/>
  <c r="F449" i="3"/>
  <c r="D449" i="3"/>
  <c r="G448" i="3"/>
  <c r="D448" i="3"/>
  <c r="F448" i="3" s="1"/>
  <c r="D447" i="3"/>
  <c r="D446" i="3"/>
  <c r="F446" i="3" s="1"/>
  <c r="G445" i="3"/>
  <c r="F445" i="3"/>
  <c r="D445" i="3"/>
  <c r="D444" i="3"/>
  <c r="D443" i="3"/>
  <c r="G443" i="3" s="1"/>
  <c r="D442" i="3"/>
  <c r="G441" i="3"/>
  <c r="F441" i="3"/>
  <c r="D441" i="3"/>
  <c r="G440" i="3"/>
  <c r="D440" i="3"/>
  <c r="F440" i="3" s="1"/>
  <c r="D439" i="3"/>
  <c r="D438" i="3"/>
  <c r="F438" i="3" s="1"/>
  <c r="G437" i="3"/>
  <c r="F437" i="3"/>
  <c r="D437" i="3"/>
  <c r="D436" i="3"/>
  <c r="D435" i="3"/>
  <c r="G435" i="3" s="1"/>
  <c r="D434" i="3"/>
  <c r="G433" i="3"/>
  <c r="F433" i="3"/>
  <c r="D433" i="3"/>
  <c r="G432" i="3"/>
  <c r="D432" i="3"/>
  <c r="F432" i="3" s="1"/>
  <c r="D431" i="3"/>
  <c r="D430" i="3"/>
  <c r="F430" i="3" s="1"/>
  <c r="G429" i="3"/>
  <c r="F429" i="3"/>
  <c r="D429" i="3"/>
  <c r="D428" i="3"/>
  <c r="D427" i="3"/>
  <c r="G427" i="3" s="1"/>
  <c r="D426" i="3"/>
  <c r="G425" i="3"/>
  <c r="F425" i="3"/>
  <c r="D425" i="3"/>
  <c r="G424" i="3"/>
  <c r="D424" i="3"/>
  <c r="F424" i="3" s="1"/>
  <c r="D423" i="3"/>
  <c r="D422" i="3"/>
  <c r="F422" i="3" s="1"/>
  <c r="G421" i="3"/>
  <c r="F421" i="3"/>
  <c r="D421" i="3"/>
  <c r="D420" i="3"/>
  <c r="D419" i="3"/>
  <c r="G419" i="3" s="1"/>
  <c r="D418" i="3"/>
  <c r="G417" i="3"/>
  <c r="F417" i="3"/>
  <c r="D417" i="3"/>
  <c r="G416" i="3"/>
  <c r="D416" i="3"/>
  <c r="F416" i="3" s="1"/>
  <c r="D415" i="3"/>
  <c r="D414" i="3"/>
  <c r="F414" i="3" s="1"/>
  <c r="G413" i="3"/>
  <c r="F413" i="3"/>
  <c r="D413" i="3"/>
  <c r="D412" i="3"/>
  <c r="D411" i="3"/>
  <c r="G411" i="3" s="1"/>
  <c r="D410" i="3"/>
  <c r="G409" i="3"/>
  <c r="F409" i="3"/>
  <c r="D409" i="3"/>
  <c r="G408" i="3"/>
  <c r="D408" i="3"/>
  <c r="F408" i="3" s="1"/>
  <c r="D407" i="3"/>
  <c r="D406" i="3"/>
  <c r="F406" i="3" s="1"/>
  <c r="G405" i="3"/>
  <c r="F405" i="3"/>
  <c r="D405" i="3"/>
  <c r="D404" i="3"/>
  <c r="D403" i="3"/>
  <c r="G403" i="3" s="1"/>
  <c r="D402" i="3"/>
  <c r="G401" i="3"/>
  <c r="F401" i="3"/>
  <c r="D401" i="3"/>
  <c r="G400" i="3"/>
  <c r="D400" i="3"/>
  <c r="F400" i="3" s="1"/>
  <c r="D399" i="3"/>
  <c r="D398" i="3"/>
  <c r="F398" i="3" s="1"/>
  <c r="G397" i="3"/>
  <c r="F397" i="3"/>
  <c r="D397" i="3"/>
  <c r="D396" i="3"/>
  <c r="D395" i="3"/>
  <c r="G395" i="3" s="1"/>
  <c r="D394" i="3"/>
  <c r="G393" i="3"/>
  <c r="F393" i="3"/>
  <c r="D393" i="3"/>
  <c r="G392" i="3"/>
  <c r="D392" i="3"/>
  <c r="F392" i="3" s="1"/>
  <c r="D391" i="3"/>
  <c r="D390" i="3"/>
  <c r="F390" i="3" s="1"/>
  <c r="G389" i="3"/>
  <c r="F389" i="3"/>
  <c r="D389" i="3"/>
  <c r="D388" i="3"/>
  <c r="D387" i="3"/>
  <c r="G387" i="3" s="1"/>
  <c r="D386" i="3"/>
  <c r="G385" i="3"/>
  <c r="F385" i="3"/>
  <c r="D385" i="3"/>
  <c r="G384" i="3"/>
  <c r="D384" i="3"/>
  <c r="F384" i="3" s="1"/>
  <c r="D383" i="3"/>
  <c r="D382" i="3"/>
  <c r="F382" i="3" s="1"/>
  <c r="G381" i="3"/>
  <c r="F381" i="3"/>
  <c r="D381" i="3"/>
  <c r="D380" i="3"/>
  <c r="D379" i="3"/>
  <c r="G379" i="3" s="1"/>
  <c r="D378" i="3"/>
  <c r="G377" i="3"/>
  <c r="F377" i="3"/>
  <c r="D377" i="3"/>
  <c r="D376" i="3"/>
  <c r="F376" i="3" s="1"/>
  <c r="D375" i="3"/>
  <c r="D374" i="3"/>
  <c r="G373" i="3"/>
  <c r="F373" i="3"/>
  <c r="D373" i="3"/>
  <c r="G372" i="3"/>
  <c r="D372" i="3"/>
  <c r="F372" i="3" s="1"/>
  <c r="D371" i="3"/>
  <c r="D370" i="3"/>
  <c r="G369" i="3"/>
  <c r="F369" i="3"/>
  <c r="D369" i="3"/>
  <c r="D368" i="3"/>
  <c r="D367" i="3"/>
  <c r="D366" i="3"/>
  <c r="G365" i="3"/>
  <c r="F365" i="3"/>
  <c r="D365" i="3"/>
  <c r="D364" i="3"/>
  <c r="F364" i="3" s="1"/>
  <c r="D363" i="3"/>
  <c r="D362" i="3"/>
  <c r="G361" i="3"/>
  <c r="F361" i="3"/>
  <c r="D361" i="3"/>
  <c r="D360" i="3"/>
  <c r="F360" i="3" s="1"/>
  <c r="D359" i="3"/>
  <c r="D358" i="3"/>
  <c r="G357" i="3"/>
  <c r="F357" i="3"/>
  <c r="D357" i="3"/>
  <c r="G356" i="3"/>
  <c r="D356" i="3"/>
  <c r="F356" i="3" s="1"/>
  <c r="D355" i="3"/>
  <c r="D354" i="3"/>
  <c r="G353" i="3"/>
  <c r="F353" i="3"/>
  <c r="D353" i="3"/>
  <c r="D352" i="3"/>
  <c r="D351" i="3"/>
  <c r="D350" i="3"/>
  <c r="G349" i="3"/>
  <c r="F349" i="3"/>
  <c r="D349" i="3"/>
  <c r="D348" i="3"/>
  <c r="F348" i="3" s="1"/>
  <c r="D347" i="3"/>
  <c r="D346" i="3"/>
  <c r="G345" i="3"/>
  <c r="F345" i="3"/>
  <c r="D345" i="3"/>
  <c r="D344" i="3"/>
  <c r="F344" i="3" s="1"/>
  <c r="D343" i="3"/>
  <c r="D342" i="3"/>
  <c r="G341" i="3"/>
  <c r="F341" i="3"/>
  <c r="D341" i="3"/>
  <c r="G340" i="3"/>
  <c r="D340" i="3"/>
  <c r="F340" i="3" s="1"/>
  <c r="D339" i="3"/>
  <c r="D338" i="3"/>
  <c r="G337" i="3"/>
  <c r="F337" i="3"/>
  <c r="D337" i="3"/>
  <c r="D336" i="3"/>
  <c r="D335" i="3"/>
  <c r="D334" i="3"/>
  <c r="G333" i="3"/>
  <c r="F333" i="3"/>
  <c r="D333" i="3"/>
  <c r="D332" i="3"/>
  <c r="F332" i="3" s="1"/>
  <c r="D331" i="3"/>
  <c r="D330" i="3"/>
  <c r="G329" i="3"/>
  <c r="F329" i="3"/>
  <c r="D329" i="3"/>
  <c r="D328" i="3"/>
  <c r="F328" i="3" s="1"/>
  <c r="D327" i="3"/>
  <c r="D326" i="3"/>
  <c r="G325" i="3"/>
  <c r="F325" i="3"/>
  <c r="D325" i="3"/>
  <c r="G324" i="3"/>
  <c r="D324" i="3"/>
  <c r="F324" i="3" s="1"/>
  <c r="D323" i="3"/>
  <c r="D322" i="3"/>
  <c r="G321" i="3"/>
  <c r="F321" i="3"/>
  <c r="D321" i="3"/>
  <c r="D320" i="3"/>
  <c r="D319" i="3"/>
  <c r="D318" i="3"/>
  <c r="G317" i="3"/>
  <c r="F317" i="3"/>
  <c r="D317" i="3"/>
  <c r="D316" i="3"/>
  <c r="F316" i="3" s="1"/>
  <c r="D315" i="3"/>
  <c r="D314" i="3"/>
  <c r="G313" i="3"/>
  <c r="F313" i="3"/>
  <c r="D313" i="3"/>
  <c r="D312" i="3"/>
  <c r="F312" i="3" s="1"/>
  <c r="D311" i="3"/>
  <c r="F310" i="3"/>
  <c r="D310" i="3"/>
  <c r="G310" i="3" s="1"/>
  <c r="D309" i="3"/>
  <c r="F309" i="3" s="1"/>
  <c r="F308" i="3"/>
  <c r="D308" i="3"/>
  <c r="G308" i="3" s="1"/>
  <c r="D307" i="3"/>
  <c r="F307" i="3" s="1"/>
  <c r="F306" i="3"/>
  <c r="D306" i="3"/>
  <c r="G306" i="3" s="1"/>
  <c r="D305" i="3"/>
  <c r="F305" i="3" s="1"/>
  <c r="F304" i="3"/>
  <c r="D304" i="3"/>
  <c r="G304" i="3" s="1"/>
  <c r="D303" i="3"/>
  <c r="F303" i="3" s="1"/>
  <c r="F302" i="3"/>
  <c r="D302" i="3"/>
  <c r="G302" i="3" s="1"/>
  <c r="D301" i="3"/>
  <c r="F301" i="3" s="1"/>
  <c r="F300" i="3"/>
  <c r="D300" i="3"/>
  <c r="G300" i="3" s="1"/>
  <c r="D299" i="3"/>
  <c r="F299" i="3" s="1"/>
  <c r="F298" i="3"/>
  <c r="D298" i="3"/>
  <c r="G298" i="3" s="1"/>
  <c r="D297" i="3"/>
  <c r="F297" i="3" s="1"/>
  <c r="F296" i="3"/>
  <c r="D296" i="3"/>
  <c r="G296" i="3" s="1"/>
  <c r="D295" i="3"/>
  <c r="F295" i="3" s="1"/>
  <c r="F294" i="3"/>
  <c r="D294" i="3"/>
  <c r="G294" i="3" s="1"/>
  <c r="D293" i="3"/>
  <c r="F293" i="3" s="1"/>
  <c r="F292" i="3"/>
  <c r="D292" i="3"/>
  <c r="G292" i="3" s="1"/>
  <c r="D291" i="3"/>
  <c r="F291" i="3" s="1"/>
  <c r="F290" i="3"/>
  <c r="D290" i="3"/>
  <c r="G290" i="3" s="1"/>
  <c r="D289" i="3"/>
  <c r="F289" i="3" s="1"/>
  <c r="F288" i="3"/>
  <c r="D288" i="3"/>
  <c r="G288" i="3" s="1"/>
  <c r="D287" i="3"/>
  <c r="F287" i="3" s="1"/>
  <c r="F286" i="3"/>
  <c r="D286" i="3"/>
  <c r="G286" i="3" s="1"/>
  <c r="D285" i="3"/>
  <c r="F285" i="3" s="1"/>
  <c r="F284" i="3"/>
  <c r="D284" i="3"/>
  <c r="G284" i="3" s="1"/>
  <c r="D283" i="3"/>
  <c r="F283" i="3" s="1"/>
  <c r="F282" i="3"/>
  <c r="D282" i="3"/>
  <c r="G282" i="3" s="1"/>
  <c r="D281" i="3"/>
  <c r="F281" i="3" s="1"/>
  <c r="G280" i="3"/>
  <c r="F280" i="3"/>
  <c r="D280" i="3"/>
  <c r="D279" i="3"/>
  <c r="F278" i="3"/>
  <c r="D278" i="3"/>
  <c r="G278" i="3" s="1"/>
  <c r="D277" i="3"/>
  <c r="F276" i="3"/>
  <c r="D276" i="3"/>
  <c r="G276" i="3" s="1"/>
  <c r="D275" i="3"/>
  <c r="F274" i="3"/>
  <c r="D274" i="3"/>
  <c r="G274" i="3" s="1"/>
  <c r="D273" i="3"/>
  <c r="F272" i="3"/>
  <c r="D272" i="3"/>
  <c r="G272" i="3" s="1"/>
  <c r="D271" i="3"/>
  <c r="F270" i="3"/>
  <c r="D270" i="3"/>
  <c r="G270" i="3" s="1"/>
  <c r="G269" i="3"/>
  <c r="F269" i="3"/>
  <c r="D269" i="3"/>
  <c r="D268" i="3"/>
  <c r="D267" i="3"/>
  <c r="G267" i="3" s="1"/>
  <c r="G266" i="3"/>
  <c r="F266" i="3"/>
  <c r="D266" i="3"/>
  <c r="G265" i="3"/>
  <c r="F265" i="3"/>
  <c r="D265" i="3"/>
  <c r="D264" i="3"/>
  <c r="D263" i="3"/>
  <c r="G263" i="3" s="1"/>
  <c r="G262" i="3"/>
  <c r="F262" i="3"/>
  <c r="D262" i="3"/>
  <c r="G261" i="3"/>
  <c r="F261" i="3"/>
  <c r="D261" i="3"/>
  <c r="D260" i="3"/>
  <c r="D259" i="3"/>
  <c r="G259" i="3" s="1"/>
  <c r="G258" i="3"/>
  <c r="F258" i="3"/>
  <c r="D258" i="3"/>
  <c r="G257" i="3"/>
  <c r="F257" i="3"/>
  <c r="D257" i="3"/>
  <c r="D256" i="3"/>
  <c r="D255" i="3"/>
  <c r="G255" i="3" s="1"/>
  <c r="G254" i="3"/>
  <c r="F254" i="3"/>
  <c r="D254" i="3"/>
  <c r="G253" i="3"/>
  <c r="F253" i="3"/>
  <c r="D253" i="3"/>
  <c r="D252" i="3"/>
  <c r="D251" i="3"/>
  <c r="G251" i="3" s="1"/>
  <c r="G250" i="3"/>
  <c r="F250" i="3"/>
  <c r="D250" i="3"/>
  <c r="G249" i="3"/>
  <c r="F249" i="3"/>
  <c r="D249" i="3"/>
  <c r="D248" i="3"/>
  <c r="D247" i="3"/>
  <c r="G247" i="3" s="1"/>
  <c r="G246" i="3"/>
  <c r="F246" i="3"/>
  <c r="D246" i="3"/>
  <c r="G245" i="3"/>
  <c r="F245" i="3"/>
  <c r="D245" i="3"/>
  <c r="D244" i="3"/>
  <c r="D243" i="3"/>
  <c r="G243" i="3" s="1"/>
  <c r="G242" i="3"/>
  <c r="F242" i="3"/>
  <c r="D242" i="3"/>
  <c r="G241" i="3"/>
  <c r="F241" i="3"/>
  <c r="D241" i="3"/>
  <c r="D240" i="3"/>
  <c r="D239" i="3"/>
  <c r="G239" i="3" s="1"/>
  <c r="G238" i="3"/>
  <c r="F238" i="3"/>
  <c r="D238" i="3"/>
  <c r="G237" i="3"/>
  <c r="F237" i="3"/>
  <c r="D237" i="3"/>
  <c r="D236" i="3"/>
  <c r="D235" i="3"/>
  <c r="G235" i="3" s="1"/>
  <c r="G234" i="3"/>
  <c r="F234" i="3"/>
  <c r="D234" i="3"/>
  <c r="G233" i="3"/>
  <c r="F233" i="3"/>
  <c r="D233" i="3"/>
  <c r="D232" i="3"/>
  <c r="D231" i="3"/>
  <c r="G231" i="3" s="1"/>
  <c r="G230" i="3"/>
  <c r="F230" i="3"/>
  <c r="D230" i="3"/>
  <c r="G229" i="3"/>
  <c r="F229" i="3"/>
  <c r="D229" i="3"/>
  <c r="D228" i="3"/>
  <c r="D227" i="3"/>
  <c r="G227" i="3" s="1"/>
  <c r="G226" i="3"/>
  <c r="F226" i="3"/>
  <c r="D226" i="3"/>
  <c r="G225" i="3"/>
  <c r="F225" i="3"/>
  <c r="D225" i="3"/>
  <c r="D224" i="3"/>
  <c r="D223" i="3"/>
  <c r="G223" i="3" s="1"/>
  <c r="G222" i="3"/>
  <c r="F222" i="3"/>
  <c r="D222" i="3"/>
  <c r="G221" i="3"/>
  <c r="F221" i="3"/>
  <c r="D221" i="3"/>
  <c r="D220" i="3"/>
  <c r="D219" i="3"/>
  <c r="G219" i="3" s="1"/>
  <c r="G218" i="3"/>
  <c r="F218" i="3"/>
  <c r="D218" i="3"/>
  <c r="G217" i="3"/>
  <c r="F217" i="3"/>
  <c r="D217" i="3"/>
  <c r="D216" i="3"/>
  <c r="D215" i="3"/>
  <c r="G215" i="3" s="1"/>
  <c r="G214" i="3"/>
  <c r="F214" i="3"/>
  <c r="D214" i="3"/>
  <c r="G213" i="3"/>
  <c r="F213" i="3"/>
  <c r="D213" i="3"/>
  <c r="D212" i="3"/>
  <c r="D211" i="3"/>
  <c r="G211" i="3" s="1"/>
  <c r="G210" i="3"/>
  <c r="F210" i="3"/>
  <c r="D210" i="3"/>
  <c r="G209" i="3"/>
  <c r="F209" i="3"/>
  <c r="D209" i="3"/>
  <c r="D208" i="3"/>
  <c r="D207" i="3"/>
  <c r="G207" i="3" s="1"/>
  <c r="G206" i="3"/>
  <c r="F206" i="3"/>
  <c r="D206" i="3"/>
  <c r="G205" i="3"/>
  <c r="F205" i="3"/>
  <c r="D205" i="3"/>
  <c r="D204" i="3"/>
  <c r="D203" i="3"/>
  <c r="G203" i="3" s="1"/>
  <c r="G202" i="3"/>
  <c r="F202" i="3"/>
  <c r="D202" i="3"/>
  <c r="G201" i="3"/>
  <c r="F201" i="3"/>
  <c r="D201" i="3"/>
  <c r="D200" i="3"/>
  <c r="D199" i="3"/>
  <c r="G199" i="3" s="1"/>
  <c r="G198" i="3"/>
  <c r="F198" i="3"/>
  <c r="D198" i="3"/>
  <c r="G197" i="3"/>
  <c r="F197" i="3"/>
  <c r="D197" i="3"/>
  <c r="D196" i="3"/>
  <c r="D195" i="3"/>
  <c r="G195" i="3" s="1"/>
  <c r="G194" i="3"/>
  <c r="F194" i="3"/>
  <c r="D194" i="3"/>
  <c r="G193" i="3"/>
  <c r="F193" i="3"/>
  <c r="D193" i="3"/>
  <c r="D192" i="3"/>
  <c r="D191" i="3"/>
  <c r="G191" i="3" s="1"/>
  <c r="G190" i="3"/>
  <c r="F190" i="3"/>
  <c r="D190" i="3"/>
  <c r="G189" i="3"/>
  <c r="F189" i="3"/>
  <c r="D189" i="3"/>
  <c r="D188" i="3"/>
  <c r="D187" i="3"/>
  <c r="G187" i="3" s="1"/>
  <c r="G186" i="3"/>
  <c r="F186" i="3"/>
  <c r="D186" i="3"/>
  <c r="G185" i="3"/>
  <c r="F185" i="3"/>
  <c r="D185" i="3"/>
  <c r="D184" i="3"/>
  <c r="G184" i="3" s="1"/>
  <c r="D183" i="3"/>
  <c r="G182" i="3"/>
  <c r="F182" i="3"/>
  <c r="D182" i="3"/>
  <c r="G181" i="3"/>
  <c r="F181" i="3"/>
  <c r="D181" i="3"/>
  <c r="D180" i="3"/>
  <c r="G180" i="3" s="1"/>
  <c r="D179" i="3"/>
  <c r="G178" i="3"/>
  <c r="F178" i="3"/>
  <c r="D178" i="3"/>
  <c r="G177" i="3"/>
  <c r="F177" i="3"/>
  <c r="D177" i="3"/>
  <c r="F176" i="3"/>
  <c r="D176" i="3"/>
  <c r="G176" i="3" s="1"/>
  <c r="D175" i="3"/>
  <c r="G174" i="3"/>
  <c r="F174" i="3"/>
  <c r="D174" i="3"/>
  <c r="G173" i="3"/>
  <c r="F173" i="3"/>
  <c r="D173" i="3"/>
  <c r="F172" i="3"/>
  <c r="D172" i="3"/>
  <c r="G172" i="3" s="1"/>
  <c r="D171" i="3"/>
  <c r="G170" i="3"/>
  <c r="F170" i="3"/>
  <c r="D170" i="3"/>
  <c r="F169" i="3"/>
  <c r="D169" i="3"/>
  <c r="G169" i="3" s="1"/>
  <c r="D168" i="3"/>
  <c r="G168" i="3" s="1"/>
  <c r="G167" i="3"/>
  <c r="D167" i="3"/>
  <c r="F167" i="3" s="1"/>
  <c r="G166" i="3"/>
  <c r="F166" i="3"/>
  <c r="D166" i="3"/>
  <c r="G165" i="3"/>
  <c r="D165" i="3"/>
  <c r="F165" i="3" s="1"/>
  <c r="D164" i="3"/>
  <c r="G164" i="3" s="1"/>
  <c r="D163" i="3"/>
  <c r="F163" i="3" s="1"/>
  <c r="G162" i="3"/>
  <c r="F162" i="3"/>
  <c r="D162" i="3"/>
  <c r="D161" i="3"/>
  <c r="G161" i="3" s="1"/>
  <c r="D160" i="3"/>
  <c r="G160" i="3" s="1"/>
  <c r="D159" i="3"/>
  <c r="F159" i="3" s="1"/>
  <c r="G158" i="3"/>
  <c r="F158" i="3"/>
  <c r="D158" i="3"/>
  <c r="G157" i="3"/>
  <c r="D157" i="3"/>
  <c r="F157" i="3" s="1"/>
  <c r="D156" i="3"/>
  <c r="G156" i="3" s="1"/>
  <c r="D155" i="3"/>
  <c r="F155" i="3" s="1"/>
  <c r="G154" i="3"/>
  <c r="F154" i="3"/>
  <c r="D154" i="3"/>
  <c r="D153" i="3"/>
  <c r="G153" i="3" s="1"/>
  <c r="D152" i="3"/>
  <c r="G152" i="3" s="1"/>
  <c r="D151" i="3"/>
  <c r="F151" i="3" s="1"/>
  <c r="D150" i="3"/>
  <c r="G150" i="3" s="1"/>
  <c r="G149" i="3"/>
  <c r="D149" i="3"/>
  <c r="F149" i="3" s="1"/>
  <c r="G148" i="3"/>
  <c r="F148" i="3"/>
  <c r="D148" i="3"/>
  <c r="D147" i="3"/>
  <c r="G147" i="3" s="1"/>
  <c r="D146" i="3"/>
  <c r="G146" i="3" s="1"/>
  <c r="G145" i="3"/>
  <c r="D145" i="3"/>
  <c r="F145" i="3" s="1"/>
  <c r="G144" i="3"/>
  <c r="F144" i="3"/>
  <c r="D144" i="3"/>
  <c r="D143" i="3"/>
  <c r="G143" i="3" s="1"/>
  <c r="D142" i="3"/>
  <c r="G142" i="3" s="1"/>
  <c r="G141" i="3"/>
  <c r="D141" i="3"/>
  <c r="F141" i="3" s="1"/>
  <c r="G140" i="3"/>
  <c r="F140" i="3"/>
  <c r="D140" i="3"/>
  <c r="D139" i="3"/>
  <c r="G139" i="3" s="1"/>
  <c r="D138" i="3"/>
  <c r="G138" i="3" s="1"/>
  <c r="G137" i="3"/>
  <c r="D137" i="3"/>
  <c r="F137" i="3" s="1"/>
  <c r="G136" i="3"/>
  <c r="F136" i="3"/>
  <c r="D136" i="3"/>
  <c r="D135" i="3"/>
  <c r="G135" i="3" s="1"/>
  <c r="D134" i="3"/>
  <c r="G134" i="3" s="1"/>
  <c r="G133" i="3"/>
  <c r="D133" i="3"/>
  <c r="F133" i="3" s="1"/>
  <c r="G132" i="3"/>
  <c r="F132" i="3"/>
  <c r="D132" i="3"/>
  <c r="D131" i="3"/>
  <c r="G131" i="3" s="1"/>
  <c r="D130" i="3"/>
  <c r="G130" i="3" s="1"/>
  <c r="G129" i="3"/>
  <c r="D129" i="3"/>
  <c r="F129" i="3" s="1"/>
  <c r="G128" i="3"/>
  <c r="F128" i="3"/>
  <c r="D128" i="3"/>
  <c r="D127" i="3"/>
  <c r="G127" i="3" s="1"/>
  <c r="D126" i="3"/>
  <c r="G126" i="3" s="1"/>
  <c r="G125" i="3"/>
  <c r="D125" i="3"/>
  <c r="F125" i="3" s="1"/>
  <c r="G124" i="3"/>
  <c r="F124" i="3"/>
  <c r="D124" i="3"/>
  <c r="D123" i="3"/>
  <c r="G123" i="3" s="1"/>
  <c r="D122" i="3"/>
  <c r="G122" i="3" s="1"/>
  <c r="G121" i="3"/>
  <c r="D121" i="3"/>
  <c r="F121" i="3" s="1"/>
  <c r="G120" i="3"/>
  <c r="F120" i="3"/>
  <c r="D120" i="3"/>
  <c r="D119" i="3"/>
  <c r="G119" i="3" s="1"/>
  <c r="D118" i="3"/>
  <c r="G118" i="3" s="1"/>
  <c r="G117" i="3"/>
  <c r="D117" i="3"/>
  <c r="F117" i="3" s="1"/>
  <c r="G116" i="3"/>
  <c r="F116" i="3"/>
  <c r="D116" i="3"/>
  <c r="D115" i="3"/>
  <c r="G115" i="3" s="1"/>
  <c r="D114" i="3"/>
  <c r="G114" i="3" s="1"/>
  <c r="G113" i="3"/>
  <c r="D113" i="3"/>
  <c r="F113" i="3" s="1"/>
  <c r="G112" i="3"/>
  <c r="F112" i="3"/>
  <c r="D112" i="3"/>
  <c r="D111" i="3"/>
  <c r="G111" i="3" s="1"/>
  <c r="D110" i="3"/>
  <c r="G110" i="3" s="1"/>
  <c r="G109" i="3"/>
  <c r="D109" i="3"/>
  <c r="F109" i="3" s="1"/>
  <c r="G108" i="3"/>
  <c r="F108" i="3"/>
  <c r="D108" i="3"/>
  <c r="D107" i="3"/>
  <c r="G107" i="3" s="1"/>
  <c r="D106" i="3"/>
  <c r="G106" i="3" s="1"/>
  <c r="G105" i="3"/>
  <c r="D105" i="3"/>
  <c r="F105" i="3" s="1"/>
  <c r="G104" i="3"/>
  <c r="F104" i="3"/>
  <c r="D104" i="3"/>
  <c r="D103" i="3"/>
  <c r="G103" i="3" s="1"/>
  <c r="D102" i="3"/>
  <c r="G102" i="3" s="1"/>
  <c r="G101" i="3"/>
  <c r="D101" i="3"/>
  <c r="F101" i="3" s="1"/>
  <c r="G100" i="3"/>
  <c r="F100" i="3"/>
  <c r="D100" i="3"/>
  <c r="D99" i="3"/>
  <c r="G99" i="3" s="1"/>
  <c r="D98" i="3"/>
  <c r="G98" i="3" s="1"/>
  <c r="G97" i="3"/>
  <c r="D97" i="3"/>
  <c r="F97" i="3" s="1"/>
  <c r="G96" i="3"/>
  <c r="F96" i="3"/>
  <c r="D96" i="3"/>
  <c r="D95" i="3"/>
  <c r="G95" i="3" s="1"/>
  <c r="D94" i="3"/>
  <c r="G94" i="3" s="1"/>
  <c r="G93" i="3"/>
  <c r="D93" i="3"/>
  <c r="F93" i="3" s="1"/>
  <c r="G92" i="3"/>
  <c r="F92" i="3"/>
  <c r="D92" i="3"/>
  <c r="D91" i="3"/>
  <c r="G91" i="3" s="1"/>
  <c r="D90" i="3"/>
  <c r="G90" i="3" s="1"/>
  <c r="G89" i="3"/>
  <c r="D89" i="3"/>
  <c r="F89" i="3" s="1"/>
  <c r="G88" i="3"/>
  <c r="F88" i="3"/>
  <c r="D88" i="3"/>
  <c r="D87" i="3"/>
  <c r="G87" i="3" s="1"/>
  <c r="D86" i="3"/>
  <c r="G86" i="3" s="1"/>
  <c r="G85" i="3"/>
  <c r="D85" i="3"/>
  <c r="F85" i="3" s="1"/>
  <c r="G84" i="3"/>
  <c r="F84" i="3"/>
  <c r="D84" i="3"/>
  <c r="D83" i="3"/>
  <c r="G83" i="3" s="1"/>
  <c r="D82" i="3"/>
  <c r="G82" i="3" s="1"/>
  <c r="G81" i="3"/>
  <c r="D81" i="3"/>
  <c r="F81" i="3" s="1"/>
  <c r="G80" i="3"/>
  <c r="F80" i="3"/>
  <c r="D80" i="3"/>
  <c r="D79" i="3"/>
  <c r="G79" i="3" s="1"/>
  <c r="D78" i="3"/>
  <c r="G78" i="3" s="1"/>
  <c r="G77" i="3"/>
  <c r="D77" i="3"/>
  <c r="F77" i="3" s="1"/>
  <c r="G76" i="3"/>
  <c r="F76" i="3"/>
  <c r="D76" i="3"/>
  <c r="D75" i="3"/>
  <c r="G75" i="3" s="1"/>
  <c r="D74" i="3"/>
  <c r="G74" i="3" s="1"/>
  <c r="G73" i="3"/>
  <c r="D73" i="3"/>
  <c r="F73" i="3" s="1"/>
  <c r="G72" i="3"/>
  <c r="F72" i="3"/>
  <c r="D72" i="3"/>
  <c r="D71" i="3"/>
  <c r="G71" i="3" s="1"/>
  <c r="D70" i="3"/>
  <c r="G70" i="3" s="1"/>
  <c r="G69" i="3"/>
  <c r="D69" i="3"/>
  <c r="F69" i="3" s="1"/>
  <c r="G68" i="3"/>
  <c r="F68" i="3"/>
  <c r="D68" i="3"/>
  <c r="D67" i="3"/>
  <c r="G67" i="3" s="1"/>
  <c r="D66" i="3"/>
  <c r="G66" i="3" s="1"/>
  <c r="G65" i="3"/>
  <c r="D65" i="3"/>
  <c r="F65" i="3" s="1"/>
  <c r="G64" i="3"/>
  <c r="F64" i="3"/>
  <c r="D64" i="3"/>
  <c r="D63" i="3"/>
  <c r="G63" i="3" s="1"/>
  <c r="D62" i="3"/>
  <c r="G62" i="3" s="1"/>
  <c r="L62" i="3"/>
  <c r="M62" i="3" s="1"/>
  <c r="G61" i="3"/>
  <c r="F61" i="3"/>
  <c r="D61" i="3"/>
  <c r="N61" i="3"/>
  <c r="L61" i="3"/>
  <c r="M61" i="3" s="1"/>
  <c r="F60" i="3"/>
  <c r="D60" i="3"/>
  <c r="G60" i="3" s="1"/>
  <c r="L60" i="3"/>
  <c r="M60" i="3" s="1"/>
  <c r="G59" i="3"/>
  <c r="F59" i="3"/>
  <c r="D59" i="3"/>
  <c r="N59" i="3"/>
  <c r="L59" i="3"/>
  <c r="M59" i="3" s="1"/>
  <c r="F58" i="3"/>
  <c r="D58" i="3"/>
  <c r="G58" i="3" s="1"/>
  <c r="L58" i="3"/>
  <c r="M58" i="3" s="1"/>
  <c r="G57" i="3"/>
  <c r="F57" i="3"/>
  <c r="D57" i="3"/>
  <c r="L57" i="3"/>
  <c r="N57" i="3" s="1"/>
  <c r="F56" i="3"/>
  <c r="D56" i="3"/>
  <c r="G56" i="3" s="1"/>
  <c r="L56" i="3"/>
  <c r="M56" i="3" s="1"/>
  <c r="G55" i="3"/>
  <c r="F55" i="3"/>
  <c r="D55" i="3"/>
  <c r="L55" i="3"/>
  <c r="N55" i="3" s="1"/>
  <c r="F54" i="3"/>
  <c r="D54" i="3"/>
  <c r="G54" i="3" s="1"/>
  <c r="L54" i="3"/>
  <c r="M54" i="3" s="1"/>
  <c r="G53" i="3"/>
  <c r="F53" i="3"/>
  <c r="D53" i="3"/>
  <c r="L53" i="3"/>
  <c r="N53" i="3" s="1"/>
  <c r="F52" i="3"/>
  <c r="D52" i="3"/>
  <c r="G52" i="3" s="1"/>
  <c r="L52" i="3"/>
  <c r="M52" i="3" s="1"/>
  <c r="G51" i="3"/>
  <c r="F51" i="3"/>
  <c r="D51" i="3"/>
  <c r="L51" i="3"/>
  <c r="N51" i="3" s="1"/>
  <c r="F50" i="3"/>
  <c r="D50" i="3"/>
  <c r="G50" i="3" s="1"/>
  <c r="L50" i="3"/>
  <c r="M50" i="3" s="1"/>
  <c r="G49" i="3"/>
  <c r="F49" i="3"/>
  <c r="D49" i="3"/>
  <c r="L49" i="3"/>
  <c r="N49" i="3" s="1"/>
  <c r="F48" i="3"/>
  <c r="D48" i="3"/>
  <c r="G48" i="3" s="1"/>
  <c r="L48" i="3"/>
  <c r="M48" i="3" s="1"/>
  <c r="G47" i="3"/>
  <c r="F47" i="3"/>
  <c r="D47" i="3"/>
  <c r="L47" i="3"/>
  <c r="N47" i="3" s="1"/>
  <c r="F46" i="3"/>
  <c r="D46" i="3"/>
  <c r="G46" i="3" s="1"/>
  <c r="L46" i="3"/>
  <c r="M46" i="3" s="1"/>
  <c r="G45" i="3"/>
  <c r="F45" i="3"/>
  <c r="D45" i="3"/>
  <c r="D44" i="3"/>
  <c r="G44" i="3" s="1"/>
  <c r="F43" i="3"/>
  <c r="D43" i="3"/>
  <c r="G43" i="3" s="1"/>
  <c r="D42" i="3"/>
  <c r="F42" i="3" s="1"/>
  <c r="G41" i="3"/>
  <c r="F41" i="3"/>
  <c r="D41" i="3"/>
  <c r="D40" i="3"/>
  <c r="G40" i="3" s="1"/>
  <c r="F39" i="3"/>
  <c r="D39" i="3"/>
  <c r="G39" i="3" s="1"/>
  <c r="F38" i="3"/>
  <c r="D38" i="3"/>
  <c r="G38" i="3" s="1"/>
  <c r="F37" i="3"/>
  <c r="D37" i="3"/>
  <c r="G37" i="3" s="1"/>
  <c r="F36" i="3"/>
  <c r="D36" i="3"/>
  <c r="G36" i="3" s="1"/>
  <c r="L35" i="3"/>
  <c r="D35" i="3"/>
  <c r="G35" i="3" s="1"/>
  <c r="F34" i="3"/>
  <c r="D34" i="3"/>
  <c r="G34" i="3" s="1"/>
  <c r="G33" i="3"/>
  <c r="D33" i="3"/>
  <c r="F33" i="3" s="1"/>
  <c r="G32" i="3"/>
  <c r="F32" i="3"/>
  <c r="D32" i="3"/>
  <c r="F31" i="3"/>
  <c r="D31" i="3"/>
  <c r="G31" i="3" s="1"/>
  <c r="G30" i="3"/>
  <c r="D30" i="3"/>
  <c r="F30" i="3" s="1"/>
  <c r="D29" i="3"/>
  <c r="G29" i="3" s="1"/>
  <c r="N28" i="3"/>
  <c r="M28" i="3"/>
  <c r="L28" i="3"/>
  <c r="G28" i="3"/>
  <c r="D28" i="3"/>
  <c r="F28" i="3" s="1"/>
  <c r="G27" i="3"/>
  <c r="F27" i="3"/>
  <c r="D27" i="3"/>
  <c r="D26" i="3"/>
  <c r="G26" i="3" s="1"/>
  <c r="L25" i="3"/>
  <c r="L29" i="3" s="1"/>
  <c r="L31" i="3" s="1"/>
  <c r="G25" i="3"/>
  <c r="D25" i="3"/>
  <c r="F25" i="3" s="1"/>
  <c r="G24" i="3"/>
  <c r="F24" i="3"/>
  <c r="D24" i="3"/>
  <c r="G23" i="3"/>
  <c r="D23" i="3"/>
  <c r="F23" i="3" s="1"/>
  <c r="F22" i="3"/>
  <c r="D22" i="3"/>
  <c r="G22" i="3" s="1"/>
  <c r="D21" i="3"/>
  <c r="G21" i="3" s="1"/>
  <c r="G20" i="3"/>
  <c r="F20" i="3"/>
  <c r="D20" i="3"/>
  <c r="G19" i="3"/>
  <c r="D19" i="3"/>
  <c r="F19" i="3" s="1"/>
  <c r="F18" i="3"/>
  <c r="D18" i="3"/>
  <c r="G18" i="3" s="1"/>
  <c r="D17" i="3"/>
  <c r="G17" i="3" s="1"/>
  <c r="G16" i="3"/>
  <c r="F16" i="3"/>
  <c r="D16" i="3"/>
  <c r="G15" i="3"/>
  <c r="D15" i="3"/>
  <c r="F15" i="3" s="1"/>
  <c r="F14" i="3"/>
  <c r="D14" i="3"/>
  <c r="G14" i="3" s="1"/>
  <c r="D13" i="3"/>
  <c r="G13" i="3" s="1"/>
  <c r="G12" i="3"/>
  <c r="F12" i="3"/>
  <c r="D12" i="3"/>
  <c r="G11" i="3"/>
  <c r="D11" i="3"/>
  <c r="F11" i="3" s="1"/>
  <c r="F10" i="3"/>
  <c r="D10" i="3"/>
  <c r="G10" i="3" s="1"/>
  <c r="M9" i="3"/>
  <c r="D9" i="3"/>
  <c r="G9" i="3" s="1"/>
  <c r="M8" i="3"/>
  <c r="G8" i="3"/>
  <c r="F8" i="3"/>
  <c r="D8" i="3"/>
  <c r="M7" i="3"/>
  <c r="G7" i="3"/>
  <c r="D7" i="3"/>
  <c r="F7" i="3" s="1"/>
  <c r="G6" i="3"/>
  <c r="F6" i="3"/>
  <c r="D6" i="3"/>
  <c r="D5" i="3"/>
  <c r="G5" i="3" s="1"/>
  <c r="F4" i="3"/>
  <c r="D4" i="3"/>
  <c r="G3" i="3"/>
  <c r="D3" i="3"/>
  <c r="F3" i="3" s="1"/>
  <c r="G2" i="3"/>
  <c r="F2" i="3"/>
  <c r="D2" i="3"/>
  <c r="J7" i="2"/>
  <c r="M7" i="2" s="1"/>
  <c r="J23" i="2"/>
  <c r="M23" i="2" s="1"/>
  <c r="J22" i="2"/>
  <c r="M22" i="2" s="1"/>
  <c r="J21" i="2"/>
  <c r="M21" i="2" s="1"/>
  <c r="J20" i="2"/>
  <c r="M20" i="2" s="1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M12" i="2" s="1"/>
  <c r="J11" i="2"/>
  <c r="M11" i="2" s="1"/>
  <c r="J10" i="2"/>
  <c r="M10" i="2" s="1"/>
  <c r="J9" i="2"/>
  <c r="M9" i="2" s="1"/>
  <c r="J8" i="2"/>
  <c r="M8" i="2" s="1"/>
  <c r="M57" i="3" l="1"/>
  <c r="M53" i="3"/>
  <c r="M49" i="3"/>
  <c r="M55" i="3"/>
  <c r="M51" i="3"/>
  <c r="M47" i="3"/>
  <c r="G42" i="3"/>
  <c r="N46" i="3"/>
  <c r="N48" i="3"/>
  <c r="N50" i="3"/>
  <c r="N52" i="3"/>
  <c r="N54" i="3"/>
  <c r="N56" i="3"/>
  <c r="N58" i="3"/>
  <c r="N60" i="3"/>
  <c r="N62" i="3"/>
  <c r="G179" i="3"/>
  <c r="F179" i="3"/>
  <c r="F273" i="3"/>
  <c r="G273" i="3"/>
  <c r="G315" i="3"/>
  <c r="F315" i="3"/>
  <c r="F336" i="3"/>
  <c r="G336" i="3"/>
  <c r="F358" i="3"/>
  <c r="G358" i="3"/>
  <c r="F386" i="3"/>
  <c r="G386" i="3"/>
  <c r="G399" i="3"/>
  <c r="F399" i="3"/>
  <c r="G404" i="3"/>
  <c r="F404" i="3"/>
  <c r="F418" i="3"/>
  <c r="G418" i="3"/>
  <c r="G431" i="3"/>
  <c r="F431" i="3"/>
  <c r="G436" i="3"/>
  <c r="F436" i="3"/>
  <c r="F450" i="3"/>
  <c r="G450" i="3"/>
  <c r="G463" i="3"/>
  <c r="F463" i="3"/>
  <c r="M22" i="3" s="1"/>
  <c r="G468" i="3"/>
  <c r="F468" i="3"/>
  <c r="F5" i="3"/>
  <c r="F9" i="3"/>
  <c r="F13" i="3"/>
  <c r="F17" i="3"/>
  <c r="F21" i="3"/>
  <c r="F26" i="3"/>
  <c r="F29" i="3"/>
  <c r="F35" i="3"/>
  <c r="F40" i="3"/>
  <c r="F44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G151" i="3"/>
  <c r="F153" i="3"/>
  <c r="F156" i="3"/>
  <c r="G159" i="3"/>
  <c r="F161" i="3"/>
  <c r="F164" i="3"/>
  <c r="G183" i="3"/>
  <c r="F183" i="3"/>
  <c r="F271" i="3"/>
  <c r="G271" i="3"/>
  <c r="F279" i="3"/>
  <c r="G279" i="3"/>
  <c r="G331" i="3"/>
  <c r="F331" i="3"/>
  <c r="F352" i="3"/>
  <c r="G352" i="3"/>
  <c r="F374" i="3"/>
  <c r="G374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146" i="3"/>
  <c r="F150" i="3"/>
  <c r="G171" i="3"/>
  <c r="F171" i="3"/>
  <c r="F180" i="3"/>
  <c r="F277" i="3"/>
  <c r="G277" i="3"/>
  <c r="F326" i="3"/>
  <c r="G326" i="3"/>
  <c r="G347" i="3"/>
  <c r="F347" i="3"/>
  <c r="F368" i="3"/>
  <c r="G368" i="3"/>
  <c r="F152" i="3"/>
  <c r="G155" i="3"/>
  <c r="F160" i="3"/>
  <c r="G163" i="3"/>
  <c r="F168" i="3"/>
  <c r="G175" i="3"/>
  <c r="F175" i="3"/>
  <c r="F184" i="3"/>
  <c r="G188" i="3"/>
  <c r="F188" i="3"/>
  <c r="G192" i="3"/>
  <c r="F192" i="3"/>
  <c r="G196" i="3"/>
  <c r="F196" i="3"/>
  <c r="G200" i="3"/>
  <c r="F200" i="3"/>
  <c r="G204" i="3"/>
  <c r="F204" i="3"/>
  <c r="G208" i="3"/>
  <c r="F208" i="3"/>
  <c r="G212" i="3"/>
  <c r="F212" i="3"/>
  <c r="G216" i="3"/>
  <c r="F216" i="3"/>
  <c r="G220" i="3"/>
  <c r="F220" i="3"/>
  <c r="G224" i="3"/>
  <c r="F224" i="3"/>
  <c r="G228" i="3"/>
  <c r="F228" i="3"/>
  <c r="G232" i="3"/>
  <c r="F232" i="3"/>
  <c r="G236" i="3"/>
  <c r="F236" i="3"/>
  <c r="G240" i="3"/>
  <c r="F240" i="3"/>
  <c r="G244" i="3"/>
  <c r="F244" i="3"/>
  <c r="G248" i="3"/>
  <c r="F248" i="3"/>
  <c r="G252" i="3"/>
  <c r="F252" i="3"/>
  <c r="G256" i="3"/>
  <c r="F256" i="3"/>
  <c r="G260" i="3"/>
  <c r="F260" i="3"/>
  <c r="G264" i="3"/>
  <c r="F264" i="3"/>
  <c r="G268" i="3"/>
  <c r="F268" i="3"/>
  <c r="F275" i="3"/>
  <c r="G275" i="3"/>
  <c r="F320" i="3"/>
  <c r="G320" i="3"/>
  <c r="F342" i="3"/>
  <c r="G342" i="3"/>
  <c r="G363" i="3"/>
  <c r="F363" i="3"/>
  <c r="G311" i="3"/>
  <c r="F311" i="3"/>
  <c r="F322" i="3"/>
  <c r="G322" i="3"/>
  <c r="G327" i="3"/>
  <c r="F327" i="3"/>
  <c r="F338" i="3"/>
  <c r="G338" i="3"/>
  <c r="G343" i="3"/>
  <c r="F343" i="3"/>
  <c r="M12" i="3" s="1"/>
  <c r="F354" i="3"/>
  <c r="G354" i="3"/>
  <c r="G359" i="3"/>
  <c r="F359" i="3"/>
  <c r="F370" i="3"/>
  <c r="G370" i="3"/>
  <c r="G375" i="3"/>
  <c r="F375" i="3"/>
  <c r="G380" i="3"/>
  <c r="F380" i="3"/>
  <c r="F394" i="3"/>
  <c r="G394" i="3"/>
  <c r="G407" i="3"/>
  <c r="F407" i="3"/>
  <c r="G412" i="3"/>
  <c r="F412" i="3"/>
  <c r="F426" i="3"/>
  <c r="G426" i="3"/>
  <c r="G439" i="3"/>
  <c r="F439" i="3"/>
  <c r="M20" i="3" s="1"/>
  <c r="G444" i="3"/>
  <c r="F444" i="3"/>
  <c r="F458" i="3"/>
  <c r="G458" i="3"/>
  <c r="G471" i="3"/>
  <c r="F471" i="3"/>
  <c r="G476" i="3"/>
  <c r="F476" i="3"/>
  <c r="F187" i="3"/>
  <c r="F191" i="3"/>
  <c r="F195" i="3"/>
  <c r="F199" i="3"/>
  <c r="F203" i="3"/>
  <c r="F207" i="3"/>
  <c r="F211" i="3"/>
  <c r="F215" i="3"/>
  <c r="F219" i="3"/>
  <c r="F223" i="3"/>
  <c r="F227" i="3"/>
  <c r="F231" i="3"/>
  <c r="F235" i="3"/>
  <c r="F239" i="3"/>
  <c r="F243" i="3"/>
  <c r="F247" i="3"/>
  <c r="F251" i="3"/>
  <c r="F255" i="3"/>
  <c r="F259" i="3"/>
  <c r="F263" i="3"/>
  <c r="F267" i="3"/>
  <c r="G281" i="3"/>
  <c r="G283" i="3"/>
  <c r="G285" i="3"/>
  <c r="G287" i="3"/>
  <c r="G289" i="3"/>
  <c r="G291" i="3"/>
  <c r="G293" i="3"/>
  <c r="G295" i="3"/>
  <c r="G297" i="3"/>
  <c r="G299" i="3"/>
  <c r="G301" i="3"/>
  <c r="G303" i="3"/>
  <c r="G305" i="3"/>
  <c r="G307" i="3"/>
  <c r="G309" i="3"/>
  <c r="G316" i="3"/>
  <c r="F318" i="3"/>
  <c r="G318" i="3"/>
  <c r="G323" i="3"/>
  <c r="F323" i="3"/>
  <c r="G332" i="3"/>
  <c r="F334" i="3"/>
  <c r="G334" i="3"/>
  <c r="G339" i="3"/>
  <c r="F339" i="3"/>
  <c r="G348" i="3"/>
  <c r="F350" i="3"/>
  <c r="G350" i="3"/>
  <c r="G355" i="3"/>
  <c r="F355" i="3"/>
  <c r="G364" i="3"/>
  <c r="F366" i="3"/>
  <c r="G366" i="3"/>
  <c r="G371" i="3"/>
  <c r="F371" i="3"/>
  <c r="G383" i="3"/>
  <c r="F383" i="3"/>
  <c r="G388" i="3"/>
  <c r="F388" i="3"/>
  <c r="F402" i="3"/>
  <c r="M17" i="3" s="1"/>
  <c r="G402" i="3"/>
  <c r="G415" i="3"/>
  <c r="F415" i="3"/>
  <c r="M18" i="3" s="1"/>
  <c r="G420" i="3"/>
  <c r="F420" i="3"/>
  <c r="F434" i="3"/>
  <c r="G434" i="3"/>
  <c r="G447" i="3"/>
  <c r="F447" i="3"/>
  <c r="G452" i="3"/>
  <c r="F452" i="3"/>
  <c r="F466" i="3"/>
  <c r="G466" i="3"/>
  <c r="G479" i="3"/>
  <c r="F479" i="3"/>
  <c r="G312" i="3"/>
  <c r="F314" i="3"/>
  <c r="G314" i="3"/>
  <c r="G319" i="3"/>
  <c r="F319" i="3"/>
  <c r="G328" i="3"/>
  <c r="F330" i="3"/>
  <c r="M11" i="3" s="1"/>
  <c r="G330" i="3"/>
  <c r="G335" i="3"/>
  <c r="F335" i="3"/>
  <c r="G344" i="3"/>
  <c r="F346" i="3"/>
  <c r="G346" i="3"/>
  <c r="G351" i="3"/>
  <c r="F351" i="3"/>
  <c r="G360" i="3"/>
  <c r="F362" i="3"/>
  <c r="G362" i="3"/>
  <c r="G367" i="3"/>
  <c r="F367" i="3"/>
  <c r="G376" i="3"/>
  <c r="F378" i="3"/>
  <c r="G378" i="3"/>
  <c r="G391" i="3"/>
  <c r="F391" i="3"/>
  <c r="G396" i="3"/>
  <c r="F396" i="3"/>
  <c r="F410" i="3"/>
  <c r="G410" i="3"/>
  <c r="G423" i="3"/>
  <c r="F423" i="3"/>
  <c r="G428" i="3"/>
  <c r="F428" i="3"/>
  <c r="F442" i="3"/>
  <c r="G442" i="3"/>
  <c r="G455" i="3"/>
  <c r="F455" i="3"/>
  <c r="G460" i="3"/>
  <c r="F460" i="3"/>
  <c r="F474" i="3"/>
  <c r="G474" i="3"/>
  <c r="F379" i="3"/>
  <c r="G382" i="3"/>
  <c r="F387" i="3"/>
  <c r="G390" i="3"/>
  <c r="F395" i="3"/>
  <c r="G398" i="3"/>
  <c r="F403" i="3"/>
  <c r="G406" i="3"/>
  <c r="F411" i="3"/>
  <c r="G414" i="3"/>
  <c r="L76" i="3" s="1"/>
  <c r="F419" i="3"/>
  <c r="G422" i="3"/>
  <c r="F427" i="3"/>
  <c r="G430" i="3"/>
  <c r="F435" i="3"/>
  <c r="G438" i="3"/>
  <c r="F443" i="3"/>
  <c r="G446" i="3"/>
  <c r="F451" i="3"/>
  <c r="G454" i="3"/>
  <c r="F459" i="3"/>
  <c r="G462" i="3"/>
  <c r="F467" i="3"/>
  <c r="G470" i="3"/>
  <c r="F475" i="3"/>
  <c r="G478" i="3"/>
  <c r="L65" i="3" l="1"/>
  <c r="L75" i="3"/>
  <c r="L80" i="3"/>
  <c r="L73" i="3"/>
  <c r="L74" i="3"/>
  <c r="L69" i="3"/>
  <c r="L68" i="3"/>
  <c r="L70" i="3"/>
  <c r="M15" i="3"/>
  <c r="L72" i="3"/>
  <c r="M10" i="3"/>
  <c r="M25" i="3" s="1"/>
  <c r="M29" i="3" s="1"/>
  <c r="M31" i="3" s="1"/>
  <c r="L67" i="3"/>
  <c r="L77" i="3"/>
  <c r="L71" i="3"/>
  <c r="L79" i="3"/>
  <c r="L78" i="3"/>
  <c r="L81" i="3"/>
  <c r="M14" i="3"/>
  <c r="M19" i="3"/>
  <c r="M13" i="3"/>
  <c r="M21" i="3"/>
  <c r="M23" i="3"/>
  <c r="M16" i="3"/>
  <c r="L66" i="3"/>
  <c r="N66" i="3" l="1"/>
  <c r="N65" i="3"/>
  <c r="N25" i="3"/>
  <c r="N29" i="3" s="1"/>
  <c r="N31" i="3" s="1"/>
  <c r="Q37" i="3"/>
  <c r="Q38" i="3" s="1"/>
  <c r="Q35" i="3"/>
  <c r="Q36" i="3" s="1"/>
</calcChain>
</file>

<file path=xl/sharedStrings.xml><?xml version="1.0" encoding="utf-8"?>
<sst xmlns="http://schemas.openxmlformats.org/spreadsheetml/2006/main" count="588" uniqueCount="568">
  <si>
    <t>1978-1</t>
  </si>
  <si>
    <t>1978-2</t>
  </si>
  <si>
    <t>1978-3</t>
  </si>
  <si>
    <t>1978-4</t>
  </si>
  <si>
    <t>1978-5</t>
  </si>
  <si>
    <t>1978-6</t>
  </si>
  <si>
    <t>1978-7</t>
  </si>
  <si>
    <t>1978-8</t>
  </si>
  <si>
    <t>1978-9</t>
  </si>
  <si>
    <t>1978-10</t>
  </si>
  <si>
    <t>1978-11</t>
  </si>
  <si>
    <t>1978-12</t>
  </si>
  <si>
    <t>1979-1</t>
  </si>
  <si>
    <t>1979-2</t>
  </si>
  <si>
    <t>1979-3</t>
  </si>
  <si>
    <t>1979-4</t>
  </si>
  <si>
    <t>1979-5</t>
  </si>
  <si>
    <t>1979-6</t>
  </si>
  <si>
    <t>1979-7</t>
  </si>
  <si>
    <t>1979-8</t>
  </si>
  <si>
    <t>1979-9</t>
  </si>
  <si>
    <t>1979-10</t>
  </si>
  <si>
    <t>1979-11</t>
  </si>
  <si>
    <t>1979-12</t>
  </si>
  <si>
    <t>1980-1</t>
  </si>
  <si>
    <t>1980-2</t>
  </si>
  <si>
    <t>1980-3</t>
  </si>
  <si>
    <t>1980-4</t>
  </si>
  <si>
    <t>1980-5</t>
  </si>
  <si>
    <t>1980-6</t>
  </si>
  <si>
    <t>1980-7</t>
  </si>
  <si>
    <t>1980-8</t>
  </si>
  <si>
    <t>1980-9</t>
  </si>
  <si>
    <t>1980-10</t>
  </si>
  <si>
    <t>1980-11</t>
  </si>
  <si>
    <t>1980-12</t>
  </si>
  <si>
    <t>1981-1</t>
  </si>
  <si>
    <t>1981-2</t>
  </si>
  <si>
    <t>1981-3</t>
  </si>
  <si>
    <t>1981-4</t>
  </si>
  <si>
    <t>1981-5</t>
  </si>
  <si>
    <t>1981-6</t>
  </si>
  <si>
    <t>1981-7</t>
  </si>
  <si>
    <t>1981-8</t>
  </si>
  <si>
    <t>1981-9</t>
  </si>
  <si>
    <t>1981-10</t>
  </si>
  <si>
    <t>1981-11</t>
  </si>
  <si>
    <t>1981-12</t>
  </si>
  <si>
    <t>1982-1</t>
  </si>
  <si>
    <t>1982-2</t>
  </si>
  <si>
    <t>1982-3</t>
  </si>
  <si>
    <t>1982-4</t>
  </si>
  <si>
    <t>1982-5</t>
  </si>
  <si>
    <t>1982-6</t>
  </si>
  <si>
    <t>1982-7</t>
  </si>
  <si>
    <t>1982-8</t>
  </si>
  <si>
    <t>1982-9</t>
  </si>
  <si>
    <t>1982-10</t>
  </si>
  <si>
    <t>1982-11</t>
  </si>
  <si>
    <t>1982-12</t>
  </si>
  <si>
    <t>1983-1</t>
  </si>
  <si>
    <t>1983-2</t>
  </si>
  <si>
    <t>1983-3</t>
  </si>
  <si>
    <t>1983-4</t>
  </si>
  <si>
    <t>1983-5</t>
  </si>
  <si>
    <t>1983-6</t>
  </si>
  <si>
    <t>1983-7</t>
  </si>
  <si>
    <t>1983-8</t>
  </si>
  <si>
    <t>1983-9</t>
  </si>
  <si>
    <t>1983-10</t>
  </si>
  <si>
    <t>1983-11</t>
  </si>
  <si>
    <t>1983-12</t>
  </si>
  <si>
    <t>1984-1</t>
  </si>
  <si>
    <t>1984-2</t>
  </si>
  <si>
    <t>1984-3</t>
  </si>
  <si>
    <t>1984-4</t>
  </si>
  <si>
    <t>1984-5</t>
  </si>
  <si>
    <t>1984-6</t>
  </si>
  <si>
    <t>1984-7</t>
  </si>
  <si>
    <t>1984-8</t>
  </si>
  <si>
    <t>1984-9</t>
  </si>
  <si>
    <t>1984-10</t>
  </si>
  <si>
    <t>1984-11</t>
  </si>
  <si>
    <t>1984-12</t>
  </si>
  <si>
    <t>1985-1</t>
  </si>
  <si>
    <t>1985-2</t>
  </si>
  <si>
    <t>1985-3</t>
  </si>
  <si>
    <t>1985-4</t>
  </si>
  <si>
    <t>1985-5</t>
  </si>
  <si>
    <t>1985-6</t>
  </si>
  <si>
    <t>1985-7</t>
  </si>
  <si>
    <t>1985-8</t>
  </si>
  <si>
    <t>1985-9</t>
  </si>
  <si>
    <t>1985-10</t>
  </si>
  <si>
    <t>1985-11</t>
  </si>
  <si>
    <t>1985-12</t>
  </si>
  <si>
    <t>1986-1</t>
  </si>
  <si>
    <t>1986-2</t>
  </si>
  <si>
    <t>1986-3</t>
  </si>
  <si>
    <t>1986-4</t>
  </si>
  <si>
    <t>1986-5</t>
  </si>
  <si>
    <t>1986-6</t>
  </si>
  <si>
    <t>1986-7</t>
  </si>
  <si>
    <t>1986-8</t>
  </si>
  <si>
    <t>1986-9</t>
  </si>
  <si>
    <t>1986-10</t>
  </si>
  <si>
    <t>1986-11</t>
  </si>
  <si>
    <t>1986-12</t>
  </si>
  <si>
    <t>1987-1</t>
  </si>
  <si>
    <t>1987-2</t>
  </si>
  <si>
    <t>1987-3</t>
  </si>
  <si>
    <t>1987-4</t>
  </si>
  <si>
    <t>1987-5</t>
  </si>
  <si>
    <t>1987-6</t>
  </si>
  <si>
    <t>1987-7</t>
  </si>
  <si>
    <t>1987-8</t>
  </si>
  <si>
    <t>1987-9</t>
  </si>
  <si>
    <t>1987-10</t>
  </si>
  <si>
    <t>1987-11</t>
  </si>
  <si>
    <t>1987-12</t>
  </si>
  <si>
    <t>1988-1</t>
  </si>
  <si>
    <t>1988-2</t>
  </si>
  <si>
    <t>1988-3</t>
  </si>
  <si>
    <t>1988-4</t>
  </si>
  <si>
    <t>1988-5</t>
  </si>
  <si>
    <t>1988-6</t>
  </si>
  <si>
    <t>1988-7</t>
  </si>
  <si>
    <t>1988-8</t>
  </si>
  <si>
    <t>1988-9</t>
  </si>
  <si>
    <t>1988-10</t>
  </si>
  <si>
    <t>1988-11</t>
  </si>
  <si>
    <t>1988-12</t>
  </si>
  <si>
    <t>1989-1</t>
  </si>
  <si>
    <t>1989-2</t>
  </si>
  <si>
    <t>1989-3</t>
  </si>
  <si>
    <t>1989-4</t>
  </si>
  <si>
    <t>1989-5</t>
  </si>
  <si>
    <t>1989-6</t>
  </si>
  <si>
    <t>1989-7</t>
  </si>
  <si>
    <t>1989-8</t>
  </si>
  <si>
    <t>1989-9</t>
  </si>
  <si>
    <t>1989-10</t>
  </si>
  <si>
    <t>1989-11</t>
  </si>
  <si>
    <t>1989-12</t>
  </si>
  <si>
    <t>1990-1</t>
  </si>
  <si>
    <t>1990-2</t>
  </si>
  <si>
    <t>1990-3</t>
  </si>
  <si>
    <t>1990-4</t>
  </si>
  <si>
    <t>1990-5</t>
  </si>
  <si>
    <t>1990-6</t>
  </si>
  <si>
    <t>1990-7</t>
  </si>
  <si>
    <t>1990-8</t>
  </si>
  <si>
    <t>1990-9</t>
  </si>
  <si>
    <t>1990-10</t>
  </si>
  <si>
    <t>1990-11</t>
  </si>
  <si>
    <t>1990-12</t>
  </si>
  <si>
    <t>1991-1</t>
  </si>
  <si>
    <t>1991-2</t>
  </si>
  <si>
    <t>1991-3</t>
  </si>
  <si>
    <t>1991-4</t>
  </si>
  <si>
    <t>1991-5</t>
  </si>
  <si>
    <t>1991-6</t>
  </si>
  <si>
    <t>1991-7</t>
  </si>
  <si>
    <t>1991-8</t>
  </si>
  <si>
    <t>1991-9</t>
  </si>
  <si>
    <t>1991-10</t>
  </si>
  <si>
    <t>1991-11</t>
  </si>
  <si>
    <t>1991-12</t>
  </si>
  <si>
    <t>1992-1</t>
  </si>
  <si>
    <t>1992-2</t>
  </si>
  <si>
    <t>1992-3</t>
  </si>
  <si>
    <t>1992-4</t>
  </si>
  <si>
    <t>1992-5</t>
  </si>
  <si>
    <t>1992-6</t>
  </si>
  <si>
    <t>1992-7</t>
  </si>
  <si>
    <t>1992-8</t>
  </si>
  <si>
    <t>1992-9</t>
  </si>
  <si>
    <t>1992-10</t>
  </si>
  <si>
    <t>1992-11</t>
  </si>
  <si>
    <t>1992-12</t>
  </si>
  <si>
    <t>1993-1</t>
  </si>
  <si>
    <t>1993-2</t>
  </si>
  <si>
    <t>1993-3</t>
  </si>
  <si>
    <t>1993-4</t>
  </si>
  <si>
    <t>1993-5</t>
  </si>
  <si>
    <t>1993-6</t>
  </si>
  <si>
    <t>1993-7</t>
  </si>
  <si>
    <t>1993-8</t>
  </si>
  <si>
    <t>1993-9</t>
  </si>
  <si>
    <t>1993-10</t>
  </si>
  <si>
    <t>1993-11</t>
  </si>
  <si>
    <t>1993-12</t>
  </si>
  <si>
    <t>1994-1</t>
  </si>
  <si>
    <t>1994-2</t>
  </si>
  <si>
    <t>1994-3</t>
  </si>
  <si>
    <t>1994-4</t>
  </si>
  <si>
    <t>1994-5</t>
  </si>
  <si>
    <t>1994-6</t>
  </si>
  <si>
    <t>1994-7</t>
  </si>
  <si>
    <t>1994-8</t>
  </si>
  <si>
    <t>1994-9</t>
  </si>
  <si>
    <t>1994-10</t>
  </si>
  <si>
    <t>1994-11</t>
  </si>
  <si>
    <t>1994-12</t>
  </si>
  <si>
    <t>1995-1</t>
  </si>
  <si>
    <t>1995-2</t>
  </si>
  <si>
    <t>1995-3</t>
  </si>
  <si>
    <t>1995-4</t>
  </si>
  <si>
    <t>1995-5</t>
  </si>
  <si>
    <t>1995-6</t>
  </si>
  <si>
    <t>1995-7</t>
  </si>
  <si>
    <t>1995-8</t>
  </si>
  <si>
    <t>1995-9</t>
  </si>
  <si>
    <t>1995-10</t>
  </si>
  <si>
    <t>1995-11</t>
  </si>
  <si>
    <t>1995-12</t>
  </si>
  <si>
    <t>1996-1</t>
  </si>
  <si>
    <t>1996-2</t>
  </si>
  <si>
    <t>1996-3</t>
  </si>
  <si>
    <t>1996-4</t>
  </si>
  <si>
    <t>1996-5</t>
  </si>
  <si>
    <t>1996-6</t>
  </si>
  <si>
    <t>1996-7</t>
  </si>
  <si>
    <t>1996-8</t>
  </si>
  <si>
    <t>1996-9</t>
  </si>
  <si>
    <t>1996-10</t>
  </si>
  <si>
    <t>1996-11</t>
  </si>
  <si>
    <t>1996-12</t>
  </si>
  <si>
    <t>1997-1</t>
  </si>
  <si>
    <t>1997-2</t>
  </si>
  <si>
    <t>1997-3</t>
  </si>
  <si>
    <t>1997-4</t>
  </si>
  <si>
    <t>1997-5</t>
  </si>
  <si>
    <t>1997-6</t>
  </si>
  <si>
    <t>1997-7</t>
  </si>
  <si>
    <t>1997-8</t>
  </si>
  <si>
    <t>1997-9</t>
  </si>
  <si>
    <t>1997-10</t>
  </si>
  <si>
    <t>1997-11</t>
  </si>
  <si>
    <t>1997-12</t>
  </si>
  <si>
    <t>1998-1</t>
  </si>
  <si>
    <t>1998-2</t>
  </si>
  <si>
    <t>1998-3</t>
  </si>
  <si>
    <t>1998-4</t>
  </si>
  <si>
    <t>1998-5</t>
  </si>
  <si>
    <t>1998-6</t>
  </si>
  <si>
    <t>1998-7</t>
  </si>
  <si>
    <t>1998-8</t>
  </si>
  <si>
    <t>1998-9</t>
  </si>
  <si>
    <t>1998-10</t>
  </si>
  <si>
    <t>1998-11</t>
  </si>
  <si>
    <t>1998-12</t>
  </si>
  <si>
    <t>1999-1</t>
  </si>
  <si>
    <t>1999-2</t>
  </si>
  <si>
    <t>1999-3</t>
  </si>
  <si>
    <t>1999-4</t>
  </si>
  <si>
    <t>1999-5</t>
  </si>
  <si>
    <t>1999-6</t>
  </si>
  <si>
    <t>1999-7</t>
  </si>
  <si>
    <t>1999-8</t>
  </si>
  <si>
    <t>1999-9</t>
  </si>
  <si>
    <t>1999-10</t>
  </si>
  <si>
    <t>1999-11</t>
  </si>
  <si>
    <t>1999-12</t>
  </si>
  <si>
    <t>2000-1</t>
  </si>
  <si>
    <t>2000-2</t>
  </si>
  <si>
    <t>2000-3</t>
  </si>
  <si>
    <t>2000-4</t>
  </si>
  <si>
    <t>2000-5</t>
  </si>
  <si>
    <t>2000-6</t>
  </si>
  <si>
    <t>2000-7</t>
  </si>
  <si>
    <t>2000-8</t>
  </si>
  <si>
    <t>2000-9</t>
  </si>
  <si>
    <t>2000-10</t>
  </si>
  <si>
    <t>2000-11</t>
  </si>
  <si>
    <t>2000-12</t>
  </si>
  <si>
    <t>2001-1</t>
  </si>
  <si>
    <t>2001-2</t>
  </si>
  <si>
    <t>2001-3</t>
  </si>
  <si>
    <t>2001-4</t>
  </si>
  <si>
    <t>2001-5</t>
  </si>
  <si>
    <t>2001-6</t>
  </si>
  <si>
    <t>2001-7</t>
  </si>
  <si>
    <t>2001-8</t>
  </si>
  <si>
    <t>2001-9</t>
  </si>
  <si>
    <t>2001-10</t>
  </si>
  <si>
    <t>2001-11</t>
  </si>
  <si>
    <t>2001-12</t>
  </si>
  <si>
    <t>2002-1</t>
  </si>
  <si>
    <t>2002-2</t>
  </si>
  <si>
    <t>2002-3</t>
  </si>
  <si>
    <t>2002-4</t>
  </si>
  <si>
    <t>2002-5</t>
  </si>
  <si>
    <t>2002-6</t>
  </si>
  <si>
    <t>2002-7</t>
  </si>
  <si>
    <t>2002-8</t>
  </si>
  <si>
    <t>2002-9</t>
  </si>
  <si>
    <t>2002-10</t>
  </si>
  <si>
    <t>2002-11</t>
  </si>
  <si>
    <t>2002-12</t>
  </si>
  <si>
    <t>2003-1</t>
  </si>
  <si>
    <t>2003-2</t>
  </si>
  <si>
    <t>2003-3</t>
  </si>
  <si>
    <t>2003-4</t>
  </si>
  <si>
    <t>2003-5</t>
  </si>
  <si>
    <t>2003-6</t>
  </si>
  <si>
    <t>2003-7</t>
  </si>
  <si>
    <t>2003-8</t>
  </si>
  <si>
    <t>2003-9</t>
  </si>
  <si>
    <t>2003-10</t>
  </si>
  <si>
    <t>2003-11</t>
  </si>
  <si>
    <t>2003-12</t>
  </si>
  <si>
    <t>2004-1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</si>
  <si>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</si>
  <si>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</si>
  <si>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</si>
  <si>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</si>
  <si>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</si>
  <si>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</si>
  <si>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</si>
  <si>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</si>
  <si>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</si>
  <si>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</si>
  <si>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</si>
  <si>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2005-1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</si>
  <si>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</si>
  <si>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</si>
  <si>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</si>
  <si>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</si>
  <si>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</si>
  <si>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</si>
  <si>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</si>
  <si>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</si>
  <si>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</si>
  <si>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</si>
  <si>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</si>
  <si>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</si>
  <si>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</si>
  <si>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</si>
  <si>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</si>
  <si>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</si>
  <si>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</si>
  <si>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</si>
  <si>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</si>
  <si>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</si>
  <si>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</si>
  <si>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</si>
  <si>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</si>
  <si>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</si>
  <si>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</si>
  <si>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</si>
  <si>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</si>
  <si>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</si>
  <si>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</si>
  <si>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</si>
  <si>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</si>
  <si>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</si>
  <si>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</si>
  <si>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</si>
  <si>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</si>
  <si>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</si>
  <si>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</si>
  <si>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</si>
  <si>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</si>
  <si>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</si>
  <si>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</si>
  <si>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</si>
  <si>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</si>
  <si>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</si>
  <si>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</si>
  <si>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</si>
  <si>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</si>
  <si>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</si>
  <si>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</si>
  <si>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</si>
  <si>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</si>
  <si>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</si>
  <si>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</si>
  <si>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</si>
  <si>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</si>
  <si>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</si>
  <si>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</si>
  <si>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</si>
  <si>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</si>
  <si>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</si>
  <si>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</si>
  <si>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</si>
  <si>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</si>
  <si>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</si>
  <si>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</si>
  <si>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</si>
  <si>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</si>
  <si>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</si>
  <si>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</si>
  <si>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</si>
  <si>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</si>
  <si>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</si>
  <si>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</si>
  <si>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</si>
  <si>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</si>
  <si>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</si>
  <si>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</si>
  <si>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</si>
  <si>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</si>
  <si>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</si>
  <si>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</si>
  <si>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</si>
  <si>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</si>
  <si>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</si>
  <si>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</si>
  <si>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</si>
  <si>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</si>
  <si>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</si>
  <si>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</si>
  <si>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</si>
  <si>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</si>
  <si>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</si>
  <si>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</si>
  <si>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</si>
  <si>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</si>
  <si>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</si>
  <si>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</si>
  <si>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</si>
  <si>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</si>
  <si>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</si>
  <si>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</si>
  <si>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</si>
  <si>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</si>
  <si>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</si>
  <si>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</si>
  <si>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</si>
  <si>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</si>
  <si>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</si>
  <si>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</si>
  <si>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</si>
  <si>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</si>
  <si>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</si>
  <si>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</si>
  <si>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</si>
  <si>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</si>
  <si>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</si>
  <si>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</si>
  <si>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</si>
  <si>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</si>
  <si>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</si>
  <si>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</si>
  <si>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</si>
  <si>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</si>
  <si>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</si>
  <si>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</si>
  <si>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</si>
  <si>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</si>
  <si>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</si>
  <si>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</si>
  <si>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</si>
  <si>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</si>
  <si>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</si>
  <si>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</si>
  <si>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</si>
  <si>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</si>
  <si>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</si>
  <si>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</si>
  <si>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</si>
  <si>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</si>
  <si>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</si>
  <si>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</si>
  <si>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</si>
  <si>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</si>
  <si>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</si>
  <si>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</si>
  <si>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</si>
  <si>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</si>
  <si>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</si>
  <si>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</si>
  <si>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</si>
  <si>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</si>
  <si>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</si>
  <si>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</si>
  <si>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</si>
  <si>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</si>
  <si>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</si>
  <si>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</si>
  <si>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</si>
  <si>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</si>
  <si>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</si>
  <si>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</si>
  <si>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</si>
  <si>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</si>
  <si>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</si>
  <si>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</si>
  <si>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</si>
  <si>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</si>
  <si>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PP</t>
  </si>
  <si>
    <t>Date</t>
  </si>
  <si>
    <t>Pp</t>
  </si>
  <si>
    <t>ETP</t>
  </si>
  <si>
    <t>Kc</t>
  </si>
  <si>
    <t>Beregnungsfläche Niedersachsen: 310.000 ha</t>
  </si>
  <si>
    <t>Beregnungsfläche Uelzen: 60.000 ha GW, 7.500 ha OW</t>
  </si>
  <si>
    <t> </t>
  </si>
  <si>
    <t>GW Dargebot LK UE m³/a</t>
  </si>
  <si>
    <t>Feld-beregnung m³/a</t>
  </si>
  <si>
    <t>Trinkwasser m³/a</t>
  </si>
  <si>
    <t>Brauch-wasser m³/a</t>
  </si>
  <si>
    <t>Erl. Menge m³/a</t>
  </si>
  <si>
    <t>Summe ent. Menge m³/a</t>
  </si>
  <si>
    <t>Feldberegnung aus GW mm/a</t>
  </si>
  <si>
    <t>Feldberegnung gesamt (mm/a) geschätzt</t>
  </si>
  <si>
    <t>80mm/a</t>
  </si>
  <si>
    <t>1ha = 10.000m³</t>
  </si>
  <si>
    <t>Feldberegnung aus GW (mm/a) = Feldberegnung (m³/a) : Beregnungsfläche Uelzen (GW)</t>
  </si>
  <si>
    <t>Feldberegnung gesamt (mm/a) geschätzt = Feldberegnung aus GW (mm/a) * (area GW + area OW)/area GW</t>
  </si>
  <si>
    <t>Fecha</t>
  </si>
  <si>
    <t>Eto</t>
  </si>
  <si>
    <t>Efficiency</t>
  </si>
  <si>
    <t>f= 0,75</t>
  </si>
  <si>
    <t>f = J2</t>
  </si>
  <si>
    <t>Uelzen</t>
  </si>
  <si>
    <t>Data</t>
  </si>
  <si>
    <t>Formula</t>
  </si>
  <si>
    <t>Year</t>
  </si>
  <si>
    <t>mm/a</t>
  </si>
  <si>
    <t>Mittelwert</t>
  </si>
  <si>
    <t>mm</t>
  </si>
  <si>
    <t>Aquifer area</t>
  </si>
  <si>
    <t>km2</t>
  </si>
  <si>
    <t>% Agric area</t>
  </si>
  <si>
    <t>%</t>
  </si>
  <si>
    <t>Used water</t>
  </si>
  <si>
    <t>Agri Area</t>
  </si>
  <si>
    <t>Estimated (avg)</t>
  </si>
  <si>
    <t>m3</t>
  </si>
  <si>
    <t>Real (avg)</t>
  </si>
  <si>
    <t>Error</t>
  </si>
  <si>
    <t>Perfect</t>
  </si>
  <si>
    <t>bias</t>
  </si>
  <si>
    <t>relative bias</t>
  </si>
  <si>
    <t>Agricultural area Uelzen</t>
  </si>
  <si>
    <t>ha</t>
  </si>
  <si>
    <t>R</t>
  </si>
  <si>
    <t>R2</t>
  </si>
  <si>
    <t xml:space="preserve">or </t>
  </si>
  <si>
    <t>REAL DATA FOR UELZEN</t>
  </si>
  <si>
    <t>Beregnung</t>
  </si>
  <si>
    <t>m³/a</t>
  </si>
  <si>
    <t>hm3/a</t>
  </si>
  <si>
    <t>C Factor</t>
  </si>
  <si>
    <t>73620 ha</t>
  </si>
  <si>
    <t>60000 ha</t>
  </si>
  <si>
    <t>1454 km2</t>
  </si>
  <si>
    <t>Annual avg (m3/a)</t>
  </si>
  <si>
    <t>Monthlz avg (m3/month)</t>
  </si>
  <si>
    <t>Index</t>
  </si>
  <si>
    <t>g/kWh (measured)</t>
  </si>
  <si>
    <t>g/kWh (calculated)</t>
  </si>
  <si>
    <t>g/kWh (NetoNull)</t>
  </si>
  <si>
    <t>Deviation</t>
  </si>
  <si>
    <t>kg/kWh (calculated)</t>
  </si>
  <si>
    <t>kg/kWh (NetoNull)</t>
  </si>
  <si>
    <t>NetoNull</t>
  </si>
  <si>
    <t>BAU</t>
  </si>
  <si>
    <t>Timestep</t>
  </si>
  <si>
    <t>Dates</t>
  </si>
  <si>
    <t>AVG avg (mNN)</t>
  </si>
  <si>
    <t>AVG avg (mm)</t>
  </si>
  <si>
    <t>ETo-PP</t>
  </si>
  <si>
    <t>IN</t>
  </si>
  <si>
    <t>Eto-PP (sin negativos)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</si>
</sst>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m\-yyyy"/>
    <numFmt numFmtId="166" formatCode="0.0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7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wrapText="1"/>
    </xf>
    <xf numFmtId="2" fontId="0" fillId="0" borderId="0" xfId="0" applyNumberFormat="1" applyAlignment="1">
      <alignment horizontal="left"/>
    </xf>
    <xf numFmtId="0" fontId="0" fillId="0" borderId="0" xfId="0" applyFont="1"/>
    <xf numFmtId="2" fontId="0" fillId="0" borderId="0" xfId="0" applyNumberFormat="1" applyAlignment="1">
      <alignment horizontal="left" indent="3"/>
    </xf>
    <xf numFmtId="0" fontId="2" fillId="0" borderId="0" xfId="1" applyFont="1" applyAlignment="1">
      <alignment horizontal="center"/>
    </xf>
    <xf numFmtId="0" fontId="2" fillId="5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165" fontId="5" fillId="0" borderId="1" xfId="2" applyNumberFormat="1" applyFont="1" applyFill="1" applyBorder="1" applyAlignment="1">
      <alignment horizontal="center" wrapText="1"/>
    </xf>
    <xf numFmtId="0" fontId="3" fillId="0" borderId="0" xfId="1" applyAlignment="1">
      <alignment horizontal="center"/>
    </xf>
    <xf numFmtId="0" fontId="3" fillId="5" borderId="0" xfId="1" applyFill="1"/>
    <xf numFmtId="0" fontId="3" fillId="0" borderId="0" xfId="1"/>
    <xf numFmtId="2" fontId="3" fillId="6" borderId="0" xfId="1" applyNumberFormat="1" applyFill="1" applyAlignment="1">
      <alignment horizontal="center"/>
    </xf>
    <xf numFmtId="2" fontId="3" fillId="0" borderId="0" xfId="1" applyNumberFormat="1" applyAlignment="1">
      <alignment horizontal="center"/>
    </xf>
    <xf numFmtId="0" fontId="3" fillId="7" borderId="0" xfId="1" applyFill="1"/>
    <xf numFmtId="0" fontId="3" fillId="3" borderId="0" xfId="1" applyFill="1" applyAlignment="1">
      <alignment horizontal="center"/>
    </xf>
    <xf numFmtId="0" fontId="6" fillId="4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2" fillId="0" borderId="0" xfId="1" applyFont="1"/>
    <xf numFmtId="0" fontId="2" fillId="0" borderId="0" xfId="1" applyFont="1" applyBorder="1"/>
    <xf numFmtId="2" fontId="3" fillId="0" borderId="0" xfId="1" applyNumberFormat="1" applyBorder="1"/>
    <xf numFmtId="0" fontId="3" fillId="0" borderId="0" xfId="1" applyBorder="1"/>
    <xf numFmtId="0" fontId="6" fillId="0" borderId="0" xfId="1" applyFont="1"/>
    <xf numFmtId="0" fontId="2" fillId="0" borderId="0" xfId="1" applyFont="1" applyAlignment="1">
      <alignment vertical="center"/>
    </xf>
    <xf numFmtId="166" fontId="3" fillId="0" borderId="0" xfId="1" applyNumberFormat="1" applyBorder="1"/>
    <xf numFmtId="2" fontId="7" fillId="8" borderId="0" xfId="1" applyNumberFormat="1" applyFont="1" applyFill="1" applyBorder="1"/>
    <xf numFmtId="0" fontId="6" fillId="0" borderId="2" xfId="1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2" fillId="0" borderId="2" xfId="1" applyFont="1" applyBorder="1" applyAlignment="1">
      <alignment horizontal="center"/>
    </xf>
    <xf numFmtId="2" fontId="3" fillId="0" borderId="2" xfId="1" applyNumberFormat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2" fontId="3" fillId="0" borderId="0" xfId="1" applyNumberFormat="1"/>
    <xf numFmtId="0" fontId="3" fillId="0" borderId="0" xfId="1" applyAlignment="1"/>
    <xf numFmtId="2" fontId="2" fillId="0" borderId="0" xfId="1" applyNumberFormat="1" applyFont="1" applyAlignment="1">
      <alignment horizontal="center"/>
    </xf>
    <xf numFmtId="0" fontId="3" fillId="6" borderId="0" xfId="1" applyFill="1" applyAlignment="1">
      <alignment horizontal="center"/>
    </xf>
    <xf numFmtId="0" fontId="6" fillId="0" borderId="0" xfId="1" applyFont="1" applyBorder="1" applyAlignment="1">
      <alignment horizontal="center"/>
    </xf>
    <xf numFmtId="0" fontId="3" fillId="0" borderId="0" xfId="1" applyBorder="1" applyAlignment="1">
      <alignment horizontal="center"/>
    </xf>
    <xf numFmtId="0" fontId="2" fillId="0" borderId="0" xfId="1" applyFont="1" applyBorder="1" applyAlignment="1">
      <alignment horizontal="center"/>
    </xf>
    <xf numFmtId="2" fontId="3" fillId="0" borderId="0" xfId="1" applyNumberFormat="1" applyBorder="1" applyAlignment="1">
      <alignment horizontal="center"/>
    </xf>
    <xf numFmtId="0" fontId="0" fillId="2" borderId="0" xfId="0" applyFill="1"/>
    <xf numFmtId="0" fontId="0" fillId="11" borderId="0" xfId="0" applyFill="1"/>
    <xf numFmtId="0" fontId="0" fillId="0" borderId="0" xfId="0" applyAlignment="1">
      <alignment wrapText="1"/>
    </xf>
    <xf numFmtId="166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11" borderId="0" xfId="0" applyNumberForma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3" fillId="9" borderId="0" xfId="1" applyFill="1" applyAlignment="1">
      <alignment horizontal="center" wrapText="1"/>
    </xf>
    <xf numFmtId="0" fontId="3" fillId="9" borderId="0" xfId="1" applyFill="1" applyAlignment="1">
      <alignment horizontal="center"/>
    </xf>
    <xf numFmtId="0" fontId="2" fillId="10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/>
    </xf>
    <xf numFmtId="167" fontId="0" fillId="0" borderId="0" xfId="0" applyNumberFormat="1"/>
    <xf numFmtId="167" fontId="0" fillId="0" borderId="0" xfId="0" applyNumberFormat="1" applyFill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Normal_Hoja1" xfId="2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DataUelzen!$C$6</c:f>
              <c:strCache>
                <c:ptCount val="1"/>
                <c:pt idx="0">
                  <c:v>GW Dargebot LK UE m³/a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DataUelzen!$B$7:$B$23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DataUelzen!$C$7:$C$23</c:f>
              <c:numCache>
                <c:formatCode>General</c:formatCode>
                <c:ptCount val="17"/>
                <c:pt idx="0">
                  <c:v>67270000</c:v>
                </c:pt>
                <c:pt idx="1">
                  <c:v>67270000</c:v>
                </c:pt>
                <c:pt idx="2">
                  <c:v>67270000</c:v>
                </c:pt>
                <c:pt idx="3">
                  <c:v>67270000</c:v>
                </c:pt>
                <c:pt idx="4">
                  <c:v>67270000</c:v>
                </c:pt>
                <c:pt idx="5">
                  <c:v>67270000</c:v>
                </c:pt>
                <c:pt idx="6">
                  <c:v>67270000</c:v>
                </c:pt>
                <c:pt idx="7">
                  <c:v>67270000</c:v>
                </c:pt>
                <c:pt idx="8">
                  <c:v>67270000</c:v>
                </c:pt>
                <c:pt idx="9">
                  <c:v>67270000</c:v>
                </c:pt>
                <c:pt idx="10">
                  <c:v>67270000</c:v>
                </c:pt>
                <c:pt idx="11">
                  <c:v>67270000</c:v>
                </c:pt>
                <c:pt idx="12">
                  <c:v>67270000</c:v>
                </c:pt>
                <c:pt idx="13">
                  <c:v>67270000</c:v>
                </c:pt>
                <c:pt idx="14">
                  <c:v>67270000</c:v>
                </c:pt>
                <c:pt idx="15">
                  <c:v>67270000</c:v>
                </c:pt>
                <c:pt idx="16">
                  <c:v>67270000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4-4566-81CB-2DBD1DA2F1D9}"/>
            </c:ext>
          </c:extLst>
        </c:ser>
        <c:ser>
          <c:idx val="1"/>
          <c:order val="1"/>
          <c:tx>
            <c:strRef>
              <c:f>DataUelzen!$D$6</c:f>
              <c:strCache>
                <c:ptCount val="1"/>
                <c:pt idx="0">
                  <c:v>Feld-beregnung m³/a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DataUelzen!$B$7:$B$23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DataUelzen!$D$7:$D$23</c:f>
              <c:numCache>
                <c:formatCode>General</c:formatCode>
                <c:ptCount val="17"/>
                <c:pt idx="0">
                  <c:v>8811572</c:v>
                </c:pt>
                <c:pt idx="1">
                  <c:v>49972719</c:v>
                </c:pt>
                <c:pt idx="2">
                  <c:v>13115283</c:v>
                </c:pt>
                <c:pt idx="3">
                  <c:v>20447016</c:v>
                </c:pt>
                <c:pt idx="4">
                  <c:v>33456517</c:v>
                </c:pt>
                <c:pt idx="5">
                  <c:v>16077271</c:v>
                </c:pt>
                <c:pt idx="6">
                  <c:v>37288862</c:v>
                </c:pt>
                <c:pt idx="7">
                  <c:v>45131371</c:v>
                </c:pt>
                <c:pt idx="8">
                  <c:v>40154437</c:v>
                </c:pt>
                <c:pt idx="9">
                  <c:v>25320209</c:v>
                </c:pt>
                <c:pt idx="10">
                  <c:v>32148712</c:v>
                </c:pt>
                <c:pt idx="11">
                  <c:v>34623686</c:v>
                </c:pt>
                <c:pt idx="12">
                  <c:v>22701760</c:v>
                </c:pt>
                <c:pt idx="13">
                  <c:v>29864847</c:v>
                </c:pt>
                <c:pt idx="14">
                  <c:v>29968400</c:v>
                </c:pt>
                <c:pt idx="15">
                  <c:v>3849465</c:v>
                </c:pt>
                <c:pt idx="16">
                  <c:v>80053269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4-4566-81CB-2DBD1DA2F1D9}"/>
            </c:ext>
          </c:extLst>
        </c:ser>
        <c:ser>
          <c:idx val="2"/>
          <c:order val="2"/>
          <c:tx>
            <c:strRef>
              <c:f>DataUelzen!$E$6</c:f>
              <c:strCache>
                <c:ptCount val="1"/>
                <c:pt idx="0">
                  <c:v>Trinkwasser m³/a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DataUelzen!$B$7:$B$23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DataUelzen!$E$7:$E$23</c:f>
              <c:numCache>
                <c:formatCode>General</c:formatCode>
                <c:ptCount val="17"/>
                <c:pt idx="0">
                  <c:v>6487316</c:v>
                </c:pt>
                <c:pt idx="1">
                  <c:v>6919641</c:v>
                </c:pt>
                <c:pt idx="2">
                  <c:v>7408861</c:v>
                </c:pt>
                <c:pt idx="3">
                  <c:v>7500269</c:v>
                </c:pt>
                <c:pt idx="4">
                  <c:v>7450381</c:v>
                </c:pt>
                <c:pt idx="5">
                  <c:v>7070255</c:v>
                </c:pt>
                <c:pt idx="6">
                  <c:v>7294480</c:v>
                </c:pt>
                <c:pt idx="7">
                  <c:v>7453842</c:v>
                </c:pt>
                <c:pt idx="8">
                  <c:v>7564021</c:v>
                </c:pt>
                <c:pt idx="9">
                  <c:v>4669402</c:v>
                </c:pt>
                <c:pt idx="10">
                  <c:v>6312006</c:v>
                </c:pt>
                <c:pt idx="11">
                  <c:v>4633541</c:v>
                </c:pt>
                <c:pt idx="12">
                  <c:v>6056434</c:v>
                </c:pt>
                <c:pt idx="13">
                  <c:v>4614331</c:v>
                </c:pt>
                <c:pt idx="14">
                  <c:v>4533985</c:v>
                </c:pt>
                <c:pt idx="15">
                  <c:v>5959819</c:v>
                </c:pt>
                <c:pt idx="16">
                  <c:v>6933568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4-4566-81CB-2DBD1DA2F1D9}"/>
            </c:ext>
          </c:extLst>
        </c:ser>
        <c:ser>
          <c:idx val="3"/>
          <c:order val="3"/>
          <c:tx>
            <c:strRef>
              <c:f>DataUelzen!$F$6</c:f>
              <c:strCache>
                <c:ptCount val="1"/>
                <c:pt idx="0">
                  <c:v>Brauch-wasser m³/a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DataUelzen!$B$7:$B$23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DataUelzen!$F$7:$F$23</c:f>
              <c:numCache>
                <c:formatCode>General</c:formatCode>
                <c:ptCount val="17"/>
                <c:pt idx="0">
                  <c:v>1205070</c:v>
                </c:pt>
                <c:pt idx="1">
                  <c:v>971763</c:v>
                </c:pt>
                <c:pt idx="2">
                  <c:v>749462</c:v>
                </c:pt>
                <c:pt idx="3">
                  <c:v>796177</c:v>
                </c:pt>
                <c:pt idx="4">
                  <c:v>721011</c:v>
                </c:pt>
                <c:pt idx="5">
                  <c:v>694633</c:v>
                </c:pt>
                <c:pt idx="6">
                  <c:v>790537</c:v>
                </c:pt>
                <c:pt idx="7">
                  <c:v>825540</c:v>
                </c:pt>
                <c:pt idx="8">
                  <c:v>776601</c:v>
                </c:pt>
                <c:pt idx="9">
                  <c:v>669695</c:v>
                </c:pt>
                <c:pt idx="10">
                  <c:v>646110</c:v>
                </c:pt>
                <c:pt idx="11">
                  <c:v>658370</c:v>
                </c:pt>
                <c:pt idx="12">
                  <c:v>611697</c:v>
                </c:pt>
                <c:pt idx="13">
                  <c:v>605742</c:v>
                </c:pt>
                <c:pt idx="14">
                  <c:v>639129</c:v>
                </c:pt>
                <c:pt idx="15">
                  <c:v>609022</c:v>
                </c:pt>
                <c:pt idx="16">
                  <c:v>661435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4-4566-81CB-2DBD1DA2F1D9}"/>
            </c:ext>
          </c:extLst>
        </c:ser>
        <c:ser>
          <c:idx val="4"/>
          <c:order val="4"/>
          <c:tx>
            <c:strRef>
              <c:f>DataUelzen!$G$6</c:f>
              <c:strCache>
                <c:ptCount val="1"/>
                <c:pt idx="0">
                  <c:v>Erl. Menge m³/a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DataUelzen!$B$7:$B$23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DataUelzen!$G$7:$G$23</c:f>
              <c:numCache>
                <c:formatCode>General</c:formatCode>
                <c:ptCount val="17"/>
                <c:pt idx="0">
                  <c:v>49456531</c:v>
                </c:pt>
                <c:pt idx="1">
                  <c:v>49571313</c:v>
                </c:pt>
                <c:pt idx="2">
                  <c:v>50956238</c:v>
                </c:pt>
                <c:pt idx="3">
                  <c:v>50474467</c:v>
                </c:pt>
                <c:pt idx="4">
                  <c:v>50605635</c:v>
                </c:pt>
                <c:pt idx="5">
                  <c:v>50840370</c:v>
                </c:pt>
                <c:pt idx="6">
                  <c:v>51029443</c:v>
                </c:pt>
                <c:pt idx="7">
                  <c:v>52572466</c:v>
                </c:pt>
                <c:pt idx="8">
                  <c:v>49587391</c:v>
                </c:pt>
                <c:pt idx="9">
                  <c:v>51313766</c:v>
                </c:pt>
                <c:pt idx="10">
                  <c:v>52422292</c:v>
                </c:pt>
                <c:pt idx="11">
                  <c:v>54379691</c:v>
                </c:pt>
                <c:pt idx="12">
                  <c:v>51667747</c:v>
                </c:pt>
                <c:pt idx="13">
                  <c:v>54559993</c:v>
                </c:pt>
                <c:pt idx="14">
                  <c:v>53373627</c:v>
                </c:pt>
                <c:pt idx="15">
                  <c:v>51205833</c:v>
                </c:pt>
                <c:pt idx="16">
                  <c:v>50780990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4-4566-81CB-2DBD1DA2F1D9}"/>
            </c:ext>
          </c:extLst>
        </c:ser>
        <c:ser>
          <c:idx val="5"/>
          <c:order val="5"/>
          <c:tx>
            <c:strRef>
              <c:f>DataUelzen!$H$6</c:f>
              <c:strCache>
                <c:ptCount val="1"/>
                <c:pt idx="0">
                  <c:v>Summe ent. Menge m³/a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DataUelzen!$B$7:$B$23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DataUelzen!$H$7:$H$23</c:f>
              <c:numCache>
                <c:formatCode>General</c:formatCode>
                <c:ptCount val="17"/>
                <c:pt idx="0">
                  <c:v>16503958</c:v>
                </c:pt>
                <c:pt idx="1">
                  <c:v>57864123</c:v>
                </c:pt>
                <c:pt idx="2">
                  <c:v>21273606</c:v>
                </c:pt>
                <c:pt idx="3">
                  <c:v>28743462</c:v>
                </c:pt>
                <c:pt idx="4">
                  <c:v>41627909</c:v>
                </c:pt>
                <c:pt idx="5">
                  <c:v>23842159</c:v>
                </c:pt>
                <c:pt idx="6">
                  <c:v>45373879</c:v>
                </c:pt>
                <c:pt idx="7">
                  <c:v>53410753</c:v>
                </c:pt>
                <c:pt idx="8">
                  <c:v>48495059</c:v>
                </c:pt>
                <c:pt idx="9">
                  <c:v>32275589</c:v>
                </c:pt>
                <c:pt idx="10">
                  <c:v>39106828</c:v>
                </c:pt>
                <c:pt idx="11">
                  <c:v>41444168</c:v>
                </c:pt>
                <c:pt idx="12">
                  <c:v>29369891</c:v>
                </c:pt>
                <c:pt idx="13">
                  <c:v>35084920</c:v>
                </c:pt>
                <c:pt idx="14">
                  <c:v>35141514</c:v>
                </c:pt>
                <c:pt idx="15">
                  <c:v>10418306</c:v>
                </c:pt>
                <c:pt idx="16">
                  <c:v>87648272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B4-4566-81CB-2DBD1DA2F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3080"/>
        <c:axId val="485035376"/>
      </c:lineChart>
      <c:catAx>
        <c:axId val="4850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5376"/>
        <c:crosses val="autoZero"/>
        <c:auto val="1"/>
        <c:lblAlgn val="ctr"/>
        <c:lblOffset val="100"/>
        <c:noMultiLvlLbl val="0"/>
      </c:catAx>
      <c:valAx>
        <c:axId val="4850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lrrigation Demand</a:t>
            </a:r>
          </a:p>
        </c:rich>
      </c:tx>
      <c:layout>
        <c:manualLayout>
          <c:xMode val="edge"/>
          <c:yMode val="edge"/>
          <c:x val="0.37598600174978131"/>
          <c:y val="2.314799387277955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IrrigationEquation!$L$5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IrrigationEquation!$L$7:$L$23</c:f>
              <c:numCache>
                <c:formatCode>0.00</c:formatCode>
                <c:ptCount val="17"/>
                <c:pt idx="0">
                  <c:v>11.968992121706059</c:v>
                </c:pt>
                <c:pt idx="1">
                  <c:v>67.879270578647109</c:v>
                </c:pt>
                <c:pt idx="2">
                  <c:v>17.814837000814997</c:v>
                </c:pt>
                <c:pt idx="3">
                  <c:v>27.773724531377344</c:v>
                </c:pt>
                <c:pt idx="4">
                  <c:v>45.444875033958162</c:v>
                </c:pt>
                <c:pt idx="5">
                  <c:v>21.838183917413748</c:v>
                </c:pt>
                <c:pt idx="6">
                  <c:v>50.650450964411839</c:v>
                </c:pt>
                <c:pt idx="7">
                  <c:v>61.303139092637871</c:v>
                </c:pt>
                <c:pt idx="8">
                  <c:v>54.542837544145613</c:v>
                </c:pt>
                <c:pt idx="9">
                  <c:v>34.393111926107032</c:v>
                </c:pt>
                <c:pt idx="10">
                  <c:v>43.668448791089382</c:v>
                </c:pt>
                <c:pt idx="11">
                  <c:v>47.030271665308341</c:v>
                </c:pt>
                <c:pt idx="12">
                  <c:v>30.83640315131758</c:v>
                </c:pt>
                <c:pt idx="13">
                  <c:v>40.56621434392828</c:v>
                </c:pt>
                <c:pt idx="14">
                  <c:v>40.706873132301006</c:v>
                </c:pt>
                <c:pt idx="15">
                  <c:v>5.2288304808475958</c:v>
                </c:pt>
                <c:pt idx="16">
                  <c:v>108.73848003259984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E-4DCA-AFB4-2F57ED7B67DA}"/>
            </c:ext>
          </c:extLst>
        </c:ser>
        <c:ser>
          <c:idx val="1"/>
          <c:order val="1"/>
          <c:tx>
            <c:strRef>
              <c:f>IrrigationEquation!$M$5</c:f>
              <c:strCache>
                <c:ptCount val="1"/>
                <c:pt idx="0">
                  <c:v>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IrrigationEquation!$M$7:$M$23</c:f>
              <c:numCache>
                <c:formatCode>0.00</c:formatCode>
                <c:ptCount val="17"/>
                <c:pt idx="0">
                  <c:v>9.9342266666666657</c:v>
                </c:pt>
                <c:pt idx="1">
                  <c:v>46.320479999999996</c:v>
                </c:pt>
                <c:pt idx="2">
                  <c:v>18.477799999999998</c:v>
                </c:pt>
                <c:pt idx="3">
                  <c:v>25.486480000000004</c:v>
                </c:pt>
                <c:pt idx="4">
                  <c:v>37.364346666666663</c:v>
                </c:pt>
                <c:pt idx="5">
                  <c:v>17.114506666666671</c:v>
                </c:pt>
                <c:pt idx="6">
                  <c:v>32.333426666666668</c:v>
                </c:pt>
                <c:pt idx="7">
                  <c:v>38.806533333333334</c:v>
                </c:pt>
                <c:pt idx="8">
                  <c:v>38.880653333333335</c:v>
                </c:pt>
                <c:pt idx="9">
                  <c:v>32.193266666666659</c:v>
                </c:pt>
                <c:pt idx="10">
                  <c:v>29.547719999999998</c:v>
                </c:pt>
                <c:pt idx="11">
                  <c:v>35.84737333333333</c:v>
                </c:pt>
                <c:pt idx="12">
                  <c:v>19.959079999999993</c:v>
                </c:pt>
                <c:pt idx="13">
                  <c:v>33.109200000000001</c:v>
                </c:pt>
                <c:pt idx="14">
                  <c:v>33.522839999999988</c:v>
                </c:pt>
                <c:pt idx="15">
                  <c:v>19.939600000000002</c:v>
                </c:pt>
                <c:pt idx="16">
                  <c:v>61.981480000000005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E-4DCA-AFB4-2F57ED7B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75376"/>
        <c:axId val="1"/>
      </c:lineChart>
      <c:catAx>
        <c:axId val="1959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975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Irrigation Demand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IrrigationEquation!$L$5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IrrigationEquation!$K$7:$K$23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IrrigationEquation!$L$7:$L$23</c:f>
              <c:numCache>
                <c:formatCode>0.00</c:formatCode>
                <c:ptCount val="17"/>
                <c:pt idx="0">
                  <c:v>11.968992121706059</c:v>
                </c:pt>
                <c:pt idx="1">
                  <c:v>67.879270578647109</c:v>
                </c:pt>
                <c:pt idx="2">
                  <c:v>17.814837000814997</c:v>
                </c:pt>
                <c:pt idx="3">
                  <c:v>27.773724531377344</c:v>
                </c:pt>
                <c:pt idx="4">
                  <c:v>45.444875033958162</c:v>
                </c:pt>
                <c:pt idx="5">
                  <c:v>21.838183917413748</c:v>
                </c:pt>
                <c:pt idx="6">
                  <c:v>50.650450964411839</c:v>
                </c:pt>
                <c:pt idx="7">
                  <c:v>61.303139092637871</c:v>
                </c:pt>
                <c:pt idx="8">
                  <c:v>54.542837544145613</c:v>
                </c:pt>
                <c:pt idx="9">
                  <c:v>34.393111926107032</c:v>
                </c:pt>
                <c:pt idx="10">
                  <c:v>43.668448791089382</c:v>
                </c:pt>
                <c:pt idx="11">
                  <c:v>47.030271665308341</c:v>
                </c:pt>
                <c:pt idx="12">
                  <c:v>30.83640315131758</c:v>
                </c:pt>
                <c:pt idx="13">
                  <c:v>40.56621434392828</c:v>
                </c:pt>
                <c:pt idx="14">
                  <c:v>40.706873132301006</c:v>
                </c:pt>
                <c:pt idx="15">
                  <c:v>5.2288304808475958</c:v>
                </c:pt>
                <c:pt idx="16">
                  <c:v>108.73848003259984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B-44A5-98CF-03E687F476C6}"/>
            </c:ext>
          </c:extLst>
        </c:ser>
        <c:ser>
          <c:idx val="2"/>
          <c:order val="1"/>
          <c:tx>
            <c:strRef>
              <c:f>IrrigationEquation!$N$5</c:f>
              <c:strCache>
                <c:ptCount val="1"/>
                <c:pt idx="0">
                  <c:v>Formula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IrrigationEquation!$K$7:$K$23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IrrigationEquation!$N$7:$N$23</c:f>
              <c:numCache>
                <c:formatCode>0.00</c:formatCode>
                <c:ptCount val="17"/>
                <c:pt idx="0">
                  <c:v>18.815591583304585</c:v>
                </c:pt>
                <c:pt idx="1">
                  <c:v>79.89044498102794</c:v>
                </c:pt>
                <c:pt idx="2">
                  <c:v>31.869265263884092</c:v>
                </c:pt>
                <c:pt idx="3">
                  <c:v>43.957364608485676</c:v>
                </c:pt>
                <c:pt idx="4">
                  <c:v>64.443509256065283</c:v>
                </c:pt>
                <c:pt idx="5">
                  <c:v>31.223180407036907</c:v>
                </c:pt>
                <c:pt idx="6">
                  <c:v>55.766517189835568</c:v>
                </c:pt>
                <c:pt idx="7">
                  <c:v>66.930895711164752</c:v>
                </c:pt>
                <c:pt idx="8">
                  <c:v>70.085661722433017</c:v>
                </c:pt>
                <c:pt idx="9">
                  <c:v>55.524778659307792</c:v>
                </c:pt>
                <c:pt idx="10">
                  <c:v>50.961917902725062</c:v>
                </c:pt>
                <c:pt idx="11">
                  <c:v>70.694055421409672</c:v>
                </c:pt>
                <c:pt idx="12">
                  <c:v>38.344969529722874</c:v>
                </c:pt>
                <c:pt idx="13">
                  <c:v>57.104518799586053</c:v>
                </c:pt>
                <c:pt idx="14">
                  <c:v>57.817937219730908</c:v>
                </c:pt>
                <c:pt idx="15">
                  <c:v>34.390479475681268</c:v>
                </c:pt>
                <c:pt idx="16">
                  <c:v>106.90148327009312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B-44A5-98CF-03E687F4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67480"/>
        <c:axId val="1"/>
      </c:lineChart>
      <c:catAx>
        <c:axId val="16196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967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If area was 60000 intead of 73630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709089192099504E-2"/>
          <c:y val="6.9450122201555192E-2"/>
          <c:w val="0.85862729658792647"/>
          <c:h val="0.79685914260717405"/>
        </c:manualLayout>
      </c:layout>
      <c:lineChart>
        <c:grouping val="standard"/>
        <c:varyColors val="0"/>
        <c:ser>
          <c:idx val="0"/>
          <c:order val="0"/>
          <c:tx>
            <c:v>Reduced 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IrrigationEquation!$J$46:$J$62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IrrigationEquation!$N$46:$N$62</c:f>
              <c:numCache>
                <c:formatCode>0.00</c:formatCode>
                <c:ptCount val="17"/>
                <c:pt idx="0">
                  <c:v>14.685953333333334</c:v>
                </c:pt>
                <c:pt idx="1">
                  <c:v>83.287864999999982</c:v>
                </c:pt>
                <c:pt idx="2">
                  <c:v>21.858805</c:v>
                </c:pt>
                <c:pt idx="3">
                  <c:v>34.078360000000004</c:v>
                </c:pt>
                <c:pt idx="4">
                  <c:v>55.760861666666671</c:v>
                </c:pt>
                <c:pt idx="5">
                  <c:v>26.795451666666668</c:v>
                </c:pt>
                <c:pt idx="6">
                  <c:v>62.148103333333339</c:v>
                </c:pt>
                <c:pt idx="7">
                  <c:v>75.218951666666655</c:v>
                </c:pt>
                <c:pt idx="8">
                  <c:v>66.924061666666674</c:v>
                </c:pt>
                <c:pt idx="9">
                  <c:v>42.200348333333331</c:v>
                </c:pt>
                <c:pt idx="10">
                  <c:v>53.581186666666675</c:v>
                </c:pt>
                <c:pt idx="11">
                  <c:v>57.70614333333333</c:v>
                </c:pt>
                <c:pt idx="12">
                  <c:v>37.836266666666667</c:v>
                </c:pt>
                <c:pt idx="13">
                  <c:v>49.774745000000003</c:v>
                </c:pt>
                <c:pt idx="14">
                  <c:v>49.947333333333333</c:v>
                </c:pt>
                <c:pt idx="15">
                  <c:v>6.415775</c:v>
                </c:pt>
                <c:pt idx="16">
                  <c:v>133.42211500000002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7-4310-A055-96BF27EED059}"/>
            </c:ext>
          </c:extLst>
        </c:ser>
        <c:ser>
          <c:idx val="1"/>
          <c:order val="1"/>
          <c:tx>
            <c:v>Formula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IrrigationEquation!$N$7:$N$23</c:f>
              <c:numCache>
                <c:formatCode>0.00</c:formatCode>
                <c:ptCount val="17"/>
                <c:pt idx="0">
                  <c:v>18.815591583304585</c:v>
                </c:pt>
                <c:pt idx="1">
                  <c:v>79.89044498102794</c:v>
                </c:pt>
                <c:pt idx="2">
                  <c:v>31.869265263884092</c:v>
                </c:pt>
                <c:pt idx="3">
                  <c:v>43.957364608485676</c:v>
                </c:pt>
                <c:pt idx="4">
                  <c:v>64.443509256065283</c:v>
                </c:pt>
                <c:pt idx="5">
                  <c:v>31.223180407036907</c:v>
                </c:pt>
                <c:pt idx="6">
                  <c:v>55.766517189835568</c:v>
                </c:pt>
                <c:pt idx="7">
                  <c:v>66.930895711164752</c:v>
                </c:pt>
                <c:pt idx="8">
                  <c:v>70.085661722433017</c:v>
                </c:pt>
                <c:pt idx="9">
                  <c:v>55.524778659307792</c:v>
                </c:pt>
                <c:pt idx="10">
                  <c:v>50.961917902725062</c:v>
                </c:pt>
                <c:pt idx="11">
                  <c:v>70.694055421409672</c:v>
                </c:pt>
                <c:pt idx="12">
                  <c:v>38.344969529722874</c:v>
                </c:pt>
                <c:pt idx="13">
                  <c:v>57.104518799586053</c:v>
                </c:pt>
                <c:pt idx="14">
                  <c:v>57.817937219730908</c:v>
                </c:pt>
                <c:pt idx="15">
                  <c:v>34.390479475681268</c:v>
                </c:pt>
                <c:pt idx="16">
                  <c:v>106.90148327009312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7-4310-A055-96BF27EED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75416"/>
        <c:axId val="1"/>
      </c:lineChart>
      <c:catAx>
        <c:axId val="48677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6775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218022747156607"/>
          <c:y val="0.70911964129483807"/>
          <c:w val="0.22504199475065612"/>
          <c:h val="0.1562510936132983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area considered 1454 km2</a:t>
            </a:r>
          </a:p>
        </c:rich>
      </c:tx>
      <c:layout>
        <c:manualLayout>
          <c:xMode val="edge"/>
          <c:yMode val="edge"/>
          <c:x val="0.243437445319335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IrrigationEquation!$O$44</c:f>
              <c:strCache>
                <c:ptCount val="1"/>
                <c:pt idx="0">
                  <c:v>1454 km2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IrrigationEquation!$J$46:$J$62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IrrigationEquation!$O$46:$O$62</c:f>
              <c:numCache>
                <c:formatCode>0.00</c:formatCode>
                <c:ptCount val="17"/>
                <c:pt idx="0">
                  <c:v>6.0602283356258599</c:v>
                </c:pt>
                <c:pt idx="1">
                  <c:v>34.36913273727648</c:v>
                </c:pt>
                <c:pt idx="2">
                  <c:v>9.0201396148555713</c:v>
                </c:pt>
                <c:pt idx="3">
                  <c:v>14.062596973865201</c:v>
                </c:pt>
                <c:pt idx="4">
                  <c:v>23.00998418156809</c:v>
                </c:pt>
                <c:pt idx="5">
                  <c:v>11.057270288858323</c:v>
                </c:pt>
                <c:pt idx="6">
                  <c:v>25.645709766162312</c:v>
                </c:pt>
                <c:pt idx="7">
                  <c:v>31.039457359009631</c:v>
                </c:pt>
                <c:pt idx="8">
                  <c:v>27.616531636863822</c:v>
                </c:pt>
                <c:pt idx="9">
                  <c:v>17.414174002751032</c:v>
                </c:pt>
                <c:pt idx="10">
                  <c:v>22.110530949105918</c:v>
                </c:pt>
                <c:pt idx="11">
                  <c:v>23.812713892709766</c:v>
                </c:pt>
                <c:pt idx="12">
                  <c:v>15.613314993122422</c:v>
                </c:pt>
                <c:pt idx="13">
                  <c:v>20.539784731774418</c:v>
                </c:pt>
                <c:pt idx="14">
                  <c:v>20.611004126547453</c:v>
                </c:pt>
                <c:pt idx="15">
                  <c:v>2.6475</c:v>
                </c:pt>
                <c:pt idx="16">
                  <c:v>55.057268913342504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4-4186-94C7-F8E7CA333119}"/>
            </c:ext>
          </c:extLst>
        </c:ser>
        <c:ser>
          <c:idx val="1"/>
          <c:order val="1"/>
          <c:tx>
            <c:strRef>
              <c:f>IrrigationEquation!$N$5</c:f>
              <c:strCache>
                <c:ptCount val="1"/>
                <c:pt idx="0">
                  <c:v>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IrrigationEquation!$N$7:$N$23</c:f>
              <c:numCache>
                <c:formatCode>0.00</c:formatCode>
                <c:ptCount val="17"/>
                <c:pt idx="0">
                  <c:v>18.815591583304585</c:v>
                </c:pt>
                <c:pt idx="1">
                  <c:v>79.89044498102794</c:v>
                </c:pt>
                <c:pt idx="2">
                  <c:v>31.869265263884092</c:v>
                </c:pt>
                <c:pt idx="3">
                  <c:v>43.957364608485676</c:v>
                </c:pt>
                <c:pt idx="4">
                  <c:v>64.443509256065283</c:v>
                </c:pt>
                <c:pt idx="5">
                  <c:v>31.223180407036907</c:v>
                </c:pt>
                <c:pt idx="6">
                  <c:v>55.766517189835568</c:v>
                </c:pt>
                <c:pt idx="7">
                  <c:v>66.930895711164752</c:v>
                </c:pt>
                <c:pt idx="8">
                  <c:v>70.085661722433017</c:v>
                </c:pt>
                <c:pt idx="9">
                  <c:v>55.524778659307792</c:v>
                </c:pt>
                <c:pt idx="10">
                  <c:v>50.961917902725062</c:v>
                </c:pt>
                <c:pt idx="11">
                  <c:v>70.694055421409672</c:v>
                </c:pt>
                <c:pt idx="12">
                  <c:v>38.344969529722874</c:v>
                </c:pt>
                <c:pt idx="13">
                  <c:v>57.104518799586053</c:v>
                </c:pt>
                <c:pt idx="14">
                  <c:v>57.817937219730908</c:v>
                </c:pt>
                <c:pt idx="15">
                  <c:v>34.390479475681268</c:v>
                </c:pt>
                <c:pt idx="16">
                  <c:v>106.90148327009312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4-4186-94C7-F8E7CA333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24936"/>
        <c:axId val="744628216"/>
      </c:lineChart>
      <c:dateAx>
        <c:axId val="7446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8216"/>
        <c:crosses val="autoZero"/>
        <c:auto val="0"/>
        <c:lblOffset val="100"/>
        <c:baseTimeUnit val="days"/>
      </c:dateAx>
      <c:valAx>
        <c:axId val="7446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849827324216052"/>
                  <c:y val="6.31087780694079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Emissions_KwH!$B$2:$B$32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Emissions_KwH!$C$2:$C$32</c:f>
              <c:numCache>
                <c:formatCode>General</c:formatCode>
                <c:ptCount val="31"/>
                <c:pt idx="0">
                  <c:v>764</c:v>
                </c:pt>
                <c:pt idx="1">
                  <c:v>764</c:v>
                </c:pt>
                <c:pt idx="2">
                  <c:v>730</c:v>
                </c:pt>
                <c:pt idx="3">
                  <c:v>726</c:v>
                </c:pt>
                <c:pt idx="4">
                  <c:v>722</c:v>
                </c:pt>
                <c:pt idx="5">
                  <c:v>713</c:v>
                </c:pt>
                <c:pt idx="6">
                  <c:v>685</c:v>
                </c:pt>
                <c:pt idx="7">
                  <c:v>669</c:v>
                </c:pt>
                <c:pt idx="8">
                  <c:v>671</c:v>
                </c:pt>
                <c:pt idx="9">
                  <c:v>647</c:v>
                </c:pt>
                <c:pt idx="10">
                  <c:v>644</c:v>
                </c:pt>
                <c:pt idx="11">
                  <c:v>659</c:v>
                </c:pt>
                <c:pt idx="12">
                  <c:v>654</c:v>
                </c:pt>
                <c:pt idx="13">
                  <c:v>634</c:v>
                </c:pt>
                <c:pt idx="14">
                  <c:v>614</c:v>
                </c:pt>
                <c:pt idx="15">
                  <c:v>610</c:v>
                </c:pt>
                <c:pt idx="16">
                  <c:v>603</c:v>
                </c:pt>
                <c:pt idx="17">
                  <c:v>621</c:v>
                </c:pt>
                <c:pt idx="18">
                  <c:v>581</c:v>
                </c:pt>
                <c:pt idx="19">
                  <c:v>566</c:v>
                </c:pt>
                <c:pt idx="20">
                  <c:v>555</c:v>
                </c:pt>
                <c:pt idx="21">
                  <c:v>568</c:v>
                </c:pt>
                <c:pt idx="22">
                  <c:v>573</c:v>
                </c:pt>
                <c:pt idx="23">
                  <c:v>572</c:v>
                </c:pt>
                <c:pt idx="24">
                  <c:v>557</c:v>
                </c:pt>
                <c:pt idx="25">
                  <c:v>527</c:v>
                </c:pt>
                <c:pt idx="26">
                  <c:v>523</c:v>
                </c:pt>
                <c:pt idx="27">
                  <c:v>485</c:v>
                </c:pt>
                <c:pt idx="28">
                  <c:v>468</c:v>
                </c:pt>
                <c:pt idx="29">
                  <c:v>401</c:v>
                </c:pt>
                <c:pt idx="30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3-458C-B9B6-10310242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96432"/>
        <c:axId val="225397744"/>
      </c:lineChart>
      <c:catAx>
        <c:axId val="2253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97744"/>
        <c:crosses val="autoZero"/>
        <c:auto val="1"/>
        <c:lblAlgn val="ctr"/>
        <c:lblOffset val="100"/>
        <c:noMultiLvlLbl val="0"/>
      </c:catAx>
      <c:valAx>
        <c:axId val="2253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bit.ly/2wQegG4#https://bit.ly/2wQegG4" TargetMode="Externa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12</xdr:row>
      <xdr:rowOff>152399</xdr:rowOff>
    </xdr:from>
    <xdr:to>
      <xdr:col>25</xdr:col>
      <xdr:colOff>495299</xdr:colOff>
      <xdr:row>35</xdr:row>
      <xdr:rowOff>85724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752475</xdr:colOff>
      <xdr:row>9</xdr:row>
      <xdr:rowOff>114300</xdr:rowOff>
    </xdr:from>
    <xdr:to>
      <xdr:col>27</xdr:col>
      <xdr:colOff>752475</xdr:colOff>
      <xdr:row>26</xdr:row>
      <xdr:rowOff>104775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676275</xdr:colOff>
      <xdr:row>8</xdr:row>
      <xdr:rowOff>142875</xdr:rowOff>
    </xdr:from>
    <xdr:to>
      <xdr:col>21</xdr:col>
      <xdr:colOff>352425</xdr:colOff>
      <xdr:row>26</xdr:row>
      <xdr:rowOff>19050</xdr:rowOff>
    </xdr:to>
    <xdr:graphicFrame macro="">
      <xdr:nvGraphicFramePr>
        <xdr:cNvPr id="3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1732</xdr:colOff>
      <xdr:row>3</xdr:row>
      <xdr:rowOff>9525</xdr:rowOff>
    </xdr:from>
    <xdr:ext cx="3086100" cy="7143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/>
            <xdr:cNvSpPr txBox="1"/>
          </xdr:nvSpPr>
          <xdr:spPr>
            <a:xfrm>
              <a:off x="10784032" y="495300"/>
              <a:ext cx="3086100" cy="714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2400" b="0" i="1">
                        <a:latin typeface="Cambria Math" panose="02040503050406030204" pitchFamily="18" charset="0"/>
                      </a:rPr>
                      <m:t>𝐼𝑁</m:t>
                    </m:r>
                    <m:r>
                      <a:rPr lang="de-DE" sz="2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de-DE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de-DE" sz="2400" b="0" i="1">
                                <a:latin typeface="Cambria Math" panose="02040503050406030204" pitchFamily="18" charset="0"/>
                              </a:rPr>
                              <m:t>𝐾𝑐</m:t>
                            </m:r>
                            <m:r>
                              <a:rPr lang="de-DE" sz="24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de-DE" sz="2400" b="0" i="1">
                                <a:latin typeface="Cambria Math" panose="02040503050406030204" pitchFamily="18" charset="0"/>
                              </a:rPr>
                              <m:t>𝐸𝑇𝑜</m:t>
                            </m:r>
                          </m:e>
                        </m:d>
                        <m:r>
                          <a:rPr lang="de-DE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DE" sz="2400" b="0" i="1">
                            <a:latin typeface="Cambria Math" panose="02040503050406030204" pitchFamily="18" charset="0"/>
                          </a:rPr>
                          <m:t>𝑃𝑝</m:t>
                        </m:r>
                      </m:num>
                      <m:den>
                        <m:r>
                          <a:rPr lang="de-DE" sz="2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e-DE" sz="24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de-DE" sz="2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4" name="Textfeld 3"/>
            <xdr:cNvSpPr txBox="1"/>
          </xdr:nvSpPr>
          <xdr:spPr>
            <a:xfrm>
              <a:off x="10784032" y="495300"/>
              <a:ext cx="3086100" cy="7143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2400" b="0" i="0">
                  <a:latin typeface="Cambria Math" panose="02040503050406030204" pitchFamily="18" charset="0"/>
                </a:rPr>
                <a:t>𝐼𝑁=  ((𝐾𝑐∗𝐸𝑇𝑜)−𝑃𝑝)/(𝑐 ∗𝑛)</a:t>
              </a:r>
              <a:endParaRPr lang="en-US" sz="2400"/>
            </a:p>
          </xdr:txBody>
        </xdr:sp>
      </mc:Fallback>
    </mc:AlternateContent>
    <xdr:clientData/>
  </xdr:oneCellAnchor>
  <xdr:twoCellAnchor>
    <xdr:from>
      <xdr:col>15</xdr:col>
      <xdr:colOff>679739</xdr:colOff>
      <xdr:row>59</xdr:row>
      <xdr:rowOff>106506</xdr:rowOff>
    </xdr:from>
    <xdr:to>
      <xdr:col>21</xdr:col>
      <xdr:colOff>517814</xdr:colOff>
      <xdr:row>76</xdr:row>
      <xdr:rowOff>49356</xdr:rowOff>
    </xdr:to>
    <xdr:graphicFrame macro="">
      <xdr:nvGraphicFramePr>
        <xdr:cNvPr id="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363681</xdr:colOff>
      <xdr:row>41</xdr:row>
      <xdr:rowOff>109104</xdr:rowOff>
    </xdr:from>
    <xdr:to>
      <xdr:col>21</xdr:col>
      <xdr:colOff>199158</xdr:colOff>
      <xdr:row>58</xdr:row>
      <xdr:rowOff>55418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8</xdr:row>
      <xdr:rowOff>47624</xdr:rowOff>
    </xdr:from>
    <xdr:to>
      <xdr:col>20</xdr:col>
      <xdr:colOff>666750</xdr:colOff>
      <xdr:row>32</xdr:row>
      <xdr:rowOff>19049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200026</xdr:colOff>
      <xdr:row>1</xdr:row>
      <xdr:rowOff>104775</xdr:rowOff>
    </xdr:from>
    <xdr:to>
      <xdr:col>19</xdr:col>
      <xdr:colOff>485776</xdr:colOff>
      <xdr:row>6</xdr:row>
      <xdr:rowOff>85725</xdr:rowOff>
    </xdr:to>
    <xdr:sp macro="" textlink="">
      <xdr:nvSpPr>
        <xdr:cNvPr id="3" name="Rechteck 2"/>
        <xdr:cNvSpPr/>
      </xdr:nvSpPr>
      <xdr:spPr>
        <a:xfrm>
          <a:off x="12477751" y="514350"/>
          <a:ext cx="2571750" cy="9334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600"/>
            <a:t>https://bit.ly/2wQegG4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Energiebedingte Emissionen</a:t>
          </a:r>
        </a:p>
        <a:p>
          <a:pPr algn="ctr"/>
          <a:r>
            <a:rPr lang="de-DE" sz="1600"/>
            <a:t>Umwelt Bundesamt</a:t>
          </a:r>
        </a:p>
      </xdr:txBody>
    </xdr:sp>
    <xdr:clientData/>
  </xdr:twoCellAnchor>
  <xdr:twoCellAnchor>
    <xdr:from>
      <xdr:col>12</xdr:col>
      <xdr:colOff>628650</xdr:colOff>
      <xdr:row>2</xdr:row>
      <xdr:rowOff>95250</xdr:rowOff>
    </xdr:from>
    <xdr:to>
      <xdr:col>14</xdr:col>
      <xdr:colOff>552450</xdr:colOff>
      <xdr:row>4</xdr:row>
      <xdr:rowOff>9525</xdr:rowOff>
    </xdr:to>
    <xdr:sp macro="" textlink="">
      <xdr:nvSpPr>
        <xdr:cNvPr id="4" name="Text Box 1">
          <a:hlinkClick xmlns:r="http://schemas.openxmlformats.org/officeDocument/2006/relationships" r:id="rId2"/>
        </xdr:cNvPr>
        <xdr:cNvSpPr txBox="1">
          <a:spLocks noChangeArrowheads="1"/>
        </xdr:cNvSpPr>
      </xdr:nvSpPr>
      <xdr:spPr bwMode="auto">
        <a:xfrm>
          <a:off x="9858375" y="695325"/>
          <a:ext cx="144780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de-DE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https://bit.ly/2wQegG4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7"/>
  <sheetViews>
    <sheetView workbookViewId="0">
      <pane ySplit="1" topLeftCell="A2" activePane="bottomLeft" state="frozen"/>
      <selection pane="bottomLeft" activeCell="B1" sqref="B1:C1048576"/>
    </sheetView>
  </sheetViews>
  <sheetFormatPr baseColWidth="10" defaultRowHeight="15" x14ac:dyDescent="0.25"/>
  <cols>
    <col min="2" max="3" width="11.42578125" style="1"/>
    <col min="4" max="4" width="11.42578125" style="6"/>
    <col min="5" max="5" width="13.85546875" style="2" customWidth="1"/>
    <col min="6" max="6" width="14" style="2" customWidth="1"/>
    <col min="7" max="7" width="11.42578125" style="1"/>
  </cols>
  <sheetData>
    <row r="1" spans="1:7" s="58" customFormat="1" x14ac:dyDescent="0.25">
      <c r="A1" s="58" t="s">
        <v>561</v>
      </c>
      <c r="B1" s="3" t="s">
        <v>494</v>
      </c>
      <c r="C1" s="3" t="s">
        <v>495</v>
      </c>
      <c r="D1" s="4" t="s">
        <v>496</v>
      </c>
      <c r="E1" s="59" t="s">
        <v>560</v>
      </c>
      <c r="F1" s="59" t="s">
        <v>559</v>
      </c>
      <c r="G1" s="3" t="s">
        <v>493</v>
      </c>
    </row>
    <row r="2" spans="1:7" x14ac:dyDescent="0.25">
      <c r="A2" s="68">
        <v>1</v>
      </c>
      <c r="B2" s="1">
        <v>51.15</v>
      </c>
      <c r="C2" s="1">
        <v>8.99</v>
      </c>
      <c r="D2" s="5">
        <v>0</v>
      </c>
      <c r="E2" s="56">
        <v>0.76337399999999989</v>
      </c>
      <c r="F2" s="56">
        <v>0.76337399999999989</v>
      </c>
      <c r="G2" s="3" t="s">
        <v>0</v>
      </c>
    </row>
    <row r="3" spans="1:7" x14ac:dyDescent="0.25">
      <c r="A3" s="68">
        <v>2</v>
      </c>
      <c r="B3" s="1">
        <v>23.52</v>
      </c>
      <c r="C3" s="1">
        <v>13.16</v>
      </c>
      <c r="D3" s="6">
        <v>0</v>
      </c>
      <c r="E3" s="56">
        <v>0.76337399999999989</v>
      </c>
      <c r="F3" s="56">
        <v>0.76337399999999989</v>
      </c>
      <c r="G3" s="3" t="s">
        <v>1</v>
      </c>
    </row>
    <row r="4" spans="1:7" x14ac:dyDescent="0.25">
      <c r="A4" s="68">
        <v>3</v>
      </c>
      <c r="B4" s="1">
        <v>82.460000000000008</v>
      </c>
      <c r="C4" s="1">
        <v>36.89</v>
      </c>
      <c r="D4" s="7">
        <v>0.4</v>
      </c>
      <c r="E4" s="56">
        <v>0.76337399999999989</v>
      </c>
      <c r="F4" s="56">
        <v>0.76337399999999989</v>
      </c>
      <c r="G4" s="3" t="s">
        <v>2</v>
      </c>
    </row>
    <row r="5" spans="1:7" x14ac:dyDescent="0.25">
      <c r="A5" s="68">
        <v>4</v>
      </c>
      <c r="B5" s="1">
        <v>20.400000000000002</v>
      </c>
      <c r="C5" s="1">
        <v>62.400000000000006</v>
      </c>
      <c r="D5" s="7">
        <v>0.78</v>
      </c>
      <c r="E5" s="56">
        <v>0.76337399999999989</v>
      </c>
      <c r="F5" s="56">
        <v>0.76337399999999989</v>
      </c>
      <c r="G5" s="3" t="s">
        <v>3</v>
      </c>
    </row>
    <row r="6" spans="1:7" x14ac:dyDescent="0.25">
      <c r="A6" s="68">
        <v>5</v>
      </c>
      <c r="B6" s="1">
        <v>62.62</v>
      </c>
      <c r="C6" s="1">
        <v>106.64</v>
      </c>
      <c r="D6" s="7">
        <v>0.78</v>
      </c>
      <c r="E6" s="56">
        <v>0.76337399999999989</v>
      </c>
      <c r="F6" s="56">
        <v>0.76337399999999989</v>
      </c>
      <c r="G6" s="3" t="s">
        <v>4</v>
      </c>
    </row>
    <row r="7" spans="1:7" x14ac:dyDescent="0.25">
      <c r="A7" s="68">
        <v>6</v>
      </c>
      <c r="B7" s="1">
        <v>72.300000000000011</v>
      </c>
      <c r="C7" s="1">
        <v>118.5</v>
      </c>
      <c r="D7" s="7">
        <v>1.1499999999999999</v>
      </c>
      <c r="E7" s="56">
        <v>0.76337399999999989</v>
      </c>
      <c r="F7" s="56">
        <v>0.76337399999999989</v>
      </c>
      <c r="G7" s="3" t="s">
        <v>5</v>
      </c>
    </row>
    <row r="8" spans="1:7" x14ac:dyDescent="0.25">
      <c r="A8" s="68">
        <v>7</v>
      </c>
      <c r="B8" s="1">
        <v>73.78</v>
      </c>
      <c r="C8" s="1">
        <v>117.49</v>
      </c>
      <c r="D8" s="7">
        <v>1.1499999999999999</v>
      </c>
      <c r="E8" s="56">
        <v>0.76337399999999989</v>
      </c>
      <c r="F8" s="56">
        <v>0.76337399999999989</v>
      </c>
      <c r="G8" s="3" t="s">
        <v>6</v>
      </c>
    </row>
    <row r="9" spans="1:7" x14ac:dyDescent="0.25">
      <c r="A9" s="68">
        <v>8</v>
      </c>
      <c r="B9" s="1">
        <v>79.67</v>
      </c>
      <c r="C9" s="1">
        <v>96.72</v>
      </c>
      <c r="D9" s="7">
        <v>0.88</v>
      </c>
      <c r="E9" s="56">
        <v>0.76337399999999989</v>
      </c>
      <c r="F9" s="56">
        <v>0.76337399999999989</v>
      </c>
      <c r="G9" s="3" t="s">
        <v>7</v>
      </c>
    </row>
    <row r="10" spans="1:7" x14ac:dyDescent="0.25">
      <c r="A10" s="68">
        <v>9</v>
      </c>
      <c r="B10" s="1">
        <v>113.7</v>
      </c>
      <c r="C10" s="1">
        <v>53.1</v>
      </c>
      <c r="D10" s="5">
        <v>0</v>
      </c>
      <c r="E10" s="56">
        <v>0.76337399999999989</v>
      </c>
      <c r="F10" s="56">
        <v>0.76337399999999989</v>
      </c>
      <c r="G10" s="3" t="s">
        <v>8</v>
      </c>
    </row>
    <row r="11" spans="1:7" x14ac:dyDescent="0.25">
      <c r="A11" s="68">
        <v>10</v>
      </c>
      <c r="B11" s="1">
        <v>26.97</v>
      </c>
      <c r="C11" s="1">
        <v>33.79</v>
      </c>
      <c r="D11" s="5">
        <v>0</v>
      </c>
      <c r="E11" s="56">
        <v>0.76337399999999989</v>
      </c>
      <c r="F11" s="56">
        <v>0.76337399999999989</v>
      </c>
      <c r="G11" s="3" t="s">
        <v>9</v>
      </c>
    </row>
    <row r="12" spans="1:7" x14ac:dyDescent="0.25">
      <c r="A12" s="68">
        <v>11</v>
      </c>
      <c r="B12" s="1">
        <v>20.100000000000001</v>
      </c>
      <c r="C12" s="1">
        <v>12.9</v>
      </c>
      <c r="D12" s="5">
        <v>0</v>
      </c>
      <c r="E12" s="56">
        <v>0.76337399999999989</v>
      </c>
      <c r="F12" s="56">
        <v>0.76337399999999989</v>
      </c>
      <c r="G12" s="3" t="s">
        <v>10</v>
      </c>
    </row>
    <row r="13" spans="1:7" x14ac:dyDescent="0.25">
      <c r="A13" s="68">
        <v>12</v>
      </c>
      <c r="B13" s="1">
        <v>102.61</v>
      </c>
      <c r="C13" s="1">
        <v>7.13</v>
      </c>
      <c r="D13" s="5">
        <v>0</v>
      </c>
      <c r="E13" s="56">
        <v>0.76337399999999989</v>
      </c>
      <c r="F13" s="56">
        <v>0.76337399999999989</v>
      </c>
      <c r="G13" s="3" t="s">
        <v>11</v>
      </c>
    </row>
    <row r="14" spans="1:7" x14ac:dyDescent="0.25">
      <c r="A14" s="68">
        <v>13</v>
      </c>
      <c r="B14" s="1">
        <v>42.470000000000006</v>
      </c>
      <c r="C14" s="1">
        <v>6.2</v>
      </c>
      <c r="D14" s="6">
        <v>0</v>
      </c>
      <c r="E14" s="56">
        <v>0.76337399999999989</v>
      </c>
      <c r="F14" s="56">
        <v>0.76337399999999989</v>
      </c>
      <c r="G14" s="3" t="s">
        <v>12</v>
      </c>
    </row>
    <row r="15" spans="1:7" x14ac:dyDescent="0.25">
      <c r="A15" s="68">
        <v>14</v>
      </c>
      <c r="B15" s="1">
        <v>39.76</v>
      </c>
      <c r="C15" s="1">
        <v>11.479999999999999</v>
      </c>
      <c r="D15" s="6">
        <v>0</v>
      </c>
      <c r="E15" s="56">
        <v>0.76337399999999989</v>
      </c>
      <c r="F15" s="56">
        <v>0.76337399999999989</v>
      </c>
      <c r="G15" s="3" t="s">
        <v>13</v>
      </c>
    </row>
    <row r="16" spans="1:7" x14ac:dyDescent="0.25">
      <c r="A16" s="68">
        <v>15</v>
      </c>
      <c r="B16" s="1">
        <v>81.84</v>
      </c>
      <c r="C16" s="1">
        <v>32.24</v>
      </c>
      <c r="D16" s="7">
        <v>0.4</v>
      </c>
      <c r="E16" s="56">
        <v>0.76337399999999989</v>
      </c>
      <c r="F16" s="56">
        <v>0.76337399999999989</v>
      </c>
      <c r="G16" s="3" t="s">
        <v>14</v>
      </c>
    </row>
    <row r="17" spans="1:7" x14ac:dyDescent="0.25">
      <c r="A17" s="68">
        <v>16</v>
      </c>
      <c r="B17" s="1">
        <v>61.800000000000004</v>
      </c>
      <c r="C17" s="1">
        <v>59.1</v>
      </c>
      <c r="D17" s="7">
        <v>0.78</v>
      </c>
      <c r="E17" s="56">
        <v>0.76337399999999989</v>
      </c>
      <c r="F17" s="56">
        <v>0.76337399999999989</v>
      </c>
      <c r="G17" s="3" t="s">
        <v>15</v>
      </c>
    </row>
    <row r="18" spans="1:7" x14ac:dyDescent="0.25">
      <c r="A18" s="68">
        <v>17</v>
      </c>
      <c r="B18" s="1">
        <v>75.33</v>
      </c>
      <c r="C18" s="1">
        <v>111.60000000000001</v>
      </c>
      <c r="D18" s="7">
        <v>0.78</v>
      </c>
      <c r="E18" s="56">
        <v>0.76337399999999989</v>
      </c>
      <c r="F18" s="56">
        <v>0.76337399999999989</v>
      </c>
      <c r="G18" s="3" t="s">
        <v>16</v>
      </c>
    </row>
    <row r="19" spans="1:7" x14ac:dyDescent="0.25">
      <c r="A19" s="68">
        <v>18</v>
      </c>
      <c r="B19" s="1">
        <v>58.199999999999996</v>
      </c>
      <c r="C19" s="1">
        <v>120</v>
      </c>
      <c r="D19" s="7">
        <v>1.1499999999999999</v>
      </c>
      <c r="E19" s="56">
        <v>0.76337399999999989</v>
      </c>
      <c r="F19" s="56">
        <v>0.76337399999999989</v>
      </c>
      <c r="G19" s="3" t="s">
        <v>17</v>
      </c>
    </row>
    <row r="20" spans="1:7" x14ac:dyDescent="0.25">
      <c r="A20" s="68">
        <v>19</v>
      </c>
      <c r="B20" s="1">
        <v>77.5</v>
      </c>
      <c r="C20" s="1">
        <v>110.98</v>
      </c>
      <c r="D20" s="7">
        <v>1.1499999999999999</v>
      </c>
      <c r="E20" s="56">
        <v>0.76337399999999989</v>
      </c>
      <c r="F20" s="56">
        <v>0.76337399999999989</v>
      </c>
      <c r="G20" s="3" t="s">
        <v>18</v>
      </c>
    </row>
    <row r="21" spans="1:7" x14ac:dyDescent="0.25">
      <c r="A21" s="68">
        <v>20</v>
      </c>
      <c r="B21" s="1">
        <v>77.809999999999988</v>
      </c>
      <c r="C21" s="1">
        <v>100.13</v>
      </c>
      <c r="D21" s="7">
        <v>0.88</v>
      </c>
      <c r="E21" s="56">
        <v>0.76337399999999989</v>
      </c>
      <c r="F21" s="56">
        <v>0.76337399999999989</v>
      </c>
      <c r="G21" s="3" t="s">
        <v>19</v>
      </c>
    </row>
    <row r="22" spans="1:7" x14ac:dyDescent="0.25">
      <c r="A22" s="68">
        <v>21</v>
      </c>
      <c r="B22" s="1">
        <v>34.5</v>
      </c>
      <c r="C22" s="1">
        <v>65.099999999999994</v>
      </c>
      <c r="D22" s="5">
        <v>0</v>
      </c>
      <c r="E22" s="56">
        <v>0.76337399999999989</v>
      </c>
      <c r="F22" s="56">
        <v>0.76337399999999989</v>
      </c>
      <c r="G22" s="3" t="s">
        <v>20</v>
      </c>
    </row>
    <row r="23" spans="1:7" x14ac:dyDescent="0.25">
      <c r="A23" s="68">
        <v>22</v>
      </c>
      <c r="B23" s="1">
        <v>26.66</v>
      </c>
      <c r="C23" s="1">
        <v>36.58</v>
      </c>
      <c r="D23" s="5">
        <v>0</v>
      </c>
      <c r="E23" s="56">
        <v>0.76337399999999989</v>
      </c>
      <c r="F23" s="56">
        <v>0.76337399999999989</v>
      </c>
      <c r="G23" s="3" t="s">
        <v>21</v>
      </c>
    </row>
    <row r="24" spans="1:7" x14ac:dyDescent="0.25">
      <c r="A24" s="68">
        <v>23</v>
      </c>
      <c r="B24" s="1">
        <v>70.5</v>
      </c>
      <c r="C24" s="1">
        <v>12.299999999999999</v>
      </c>
      <c r="D24" s="5">
        <v>0</v>
      </c>
      <c r="E24" s="56">
        <v>0.76337399999999989</v>
      </c>
      <c r="F24" s="56">
        <v>0.76337399999999989</v>
      </c>
      <c r="G24" s="3" t="s">
        <v>22</v>
      </c>
    </row>
    <row r="25" spans="1:7" x14ac:dyDescent="0.25">
      <c r="A25" s="68">
        <v>24</v>
      </c>
      <c r="B25" s="1">
        <v>104.16</v>
      </c>
      <c r="C25" s="1">
        <v>8.370000000000001</v>
      </c>
      <c r="D25" s="5">
        <v>0</v>
      </c>
      <c r="E25" s="56">
        <v>0.76337399999999989</v>
      </c>
      <c r="F25" s="56">
        <v>0.76337399999999989</v>
      </c>
      <c r="G25" s="3" t="s">
        <v>23</v>
      </c>
    </row>
    <row r="26" spans="1:7" x14ac:dyDescent="0.25">
      <c r="A26" s="68">
        <v>25</v>
      </c>
      <c r="B26" s="1">
        <v>45.26</v>
      </c>
      <c r="C26" s="1">
        <v>7.75</v>
      </c>
      <c r="D26" s="6">
        <v>0</v>
      </c>
      <c r="E26" s="56">
        <v>0.76337399999999989</v>
      </c>
      <c r="F26" s="56">
        <v>0.76337399999999989</v>
      </c>
      <c r="G26" s="3" t="s">
        <v>24</v>
      </c>
    </row>
    <row r="27" spans="1:7" x14ac:dyDescent="0.25">
      <c r="A27" s="68">
        <v>26</v>
      </c>
      <c r="B27" s="1">
        <v>47.879999999999995</v>
      </c>
      <c r="C27" s="1">
        <v>15.680000000000001</v>
      </c>
      <c r="D27" s="6">
        <v>0</v>
      </c>
      <c r="E27" s="56">
        <v>0.76337399999999989</v>
      </c>
      <c r="F27" s="56">
        <v>0.76337399999999989</v>
      </c>
      <c r="G27" s="3" t="s">
        <v>25</v>
      </c>
    </row>
    <row r="28" spans="1:7" x14ac:dyDescent="0.25">
      <c r="A28" s="68">
        <v>27</v>
      </c>
      <c r="B28" s="1">
        <v>39.99</v>
      </c>
      <c r="C28" s="1">
        <v>34.720000000000006</v>
      </c>
      <c r="D28" s="7">
        <v>0.4</v>
      </c>
      <c r="E28" s="56">
        <v>0.76337399999999989</v>
      </c>
      <c r="F28" s="56">
        <v>0.76337399999999989</v>
      </c>
      <c r="G28" s="3" t="s">
        <v>26</v>
      </c>
    </row>
    <row r="29" spans="1:7" x14ac:dyDescent="0.25">
      <c r="A29" s="68">
        <v>28</v>
      </c>
      <c r="B29" s="1">
        <v>69.599999999999994</v>
      </c>
      <c r="C29" s="1">
        <v>63.9</v>
      </c>
      <c r="D29" s="7">
        <v>0.78</v>
      </c>
      <c r="E29" s="56">
        <v>0.76337399999999989</v>
      </c>
      <c r="F29" s="56">
        <v>0.76337399999999989</v>
      </c>
      <c r="G29" s="3" t="s">
        <v>27</v>
      </c>
    </row>
    <row r="30" spans="1:7" x14ac:dyDescent="0.25">
      <c r="A30" s="68">
        <v>29</v>
      </c>
      <c r="B30" s="1">
        <v>29.45</v>
      </c>
      <c r="C30" s="1">
        <v>111.60000000000001</v>
      </c>
      <c r="D30" s="7">
        <v>0.78</v>
      </c>
      <c r="E30" s="56">
        <v>0.76337399999999989</v>
      </c>
      <c r="F30" s="56">
        <v>0.76337399999999989</v>
      </c>
      <c r="G30" s="3" t="s">
        <v>28</v>
      </c>
    </row>
    <row r="31" spans="1:7" x14ac:dyDescent="0.25">
      <c r="A31" s="68">
        <v>30</v>
      </c>
      <c r="B31" s="1">
        <v>114</v>
      </c>
      <c r="C31" s="1">
        <v>114.3</v>
      </c>
      <c r="D31" s="7">
        <v>1.1499999999999999</v>
      </c>
      <c r="E31" s="56">
        <v>0.76337399999999989</v>
      </c>
      <c r="F31" s="56">
        <v>0.76337399999999989</v>
      </c>
      <c r="G31" s="3" t="s">
        <v>29</v>
      </c>
    </row>
    <row r="32" spans="1:7" x14ac:dyDescent="0.25">
      <c r="A32" s="68">
        <v>31</v>
      </c>
      <c r="B32" s="1">
        <v>122.14</v>
      </c>
      <c r="C32" s="1">
        <v>107.57000000000001</v>
      </c>
      <c r="D32" s="7">
        <v>1.1499999999999999</v>
      </c>
      <c r="E32" s="56">
        <v>0.76337399999999989</v>
      </c>
      <c r="F32" s="56">
        <v>0.76337399999999989</v>
      </c>
      <c r="G32" s="3" t="s">
        <v>30</v>
      </c>
    </row>
    <row r="33" spans="1:7" x14ac:dyDescent="0.25">
      <c r="A33" s="68">
        <v>32</v>
      </c>
      <c r="B33" s="1">
        <v>70.679999999999993</v>
      </c>
      <c r="C33" s="1">
        <v>103.23</v>
      </c>
      <c r="D33" s="7">
        <v>0.88</v>
      </c>
      <c r="E33" s="56">
        <v>0.76337399999999989</v>
      </c>
      <c r="F33" s="56">
        <v>0.76337399999999989</v>
      </c>
      <c r="G33" s="3" t="s">
        <v>31</v>
      </c>
    </row>
    <row r="34" spans="1:7" x14ac:dyDescent="0.25">
      <c r="A34" s="68">
        <v>33</v>
      </c>
      <c r="B34" s="1">
        <v>62.099999999999994</v>
      </c>
      <c r="C34" s="1">
        <v>65.400000000000006</v>
      </c>
      <c r="D34" s="5">
        <v>0</v>
      </c>
      <c r="E34" s="56">
        <v>0.76337399999999989</v>
      </c>
      <c r="F34" s="56">
        <v>0.76337399999999989</v>
      </c>
      <c r="G34" s="3" t="s">
        <v>32</v>
      </c>
    </row>
    <row r="35" spans="1:7" x14ac:dyDescent="0.25">
      <c r="A35" s="68">
        <v>34</v>
      </c>
      <c r="B35" s="1">
        <v>58.589999999999996</v>
      </c>
      <c r="C35" s="1">
        <v>31</v>
      </c>
      <c r="D35" s="5">
        <v>0</v>
      </c>
      <c r="E35" s="56">
        <v>0.76337399999999989</v>
      </c>
      <c r="F35" s="56">
        <v>0.76337399999999989</v>
      </c>
      <c r="G35" s="3" t="s">
        <v>33</v>
      </c>
    </row>
    <row r="36" spans="1:7" x14ac:dyDescent="0.25">
      <c r="A36" s="68">
        <v>35</v>
      </c>
      <c r="B36" s="1">
        <v>64.5</v>
      </c>
      <c r="C36" s="1">
        <v>10.799999999999999</v>
      </c>
      <c r="D36" s="5">
        <v>0</v>
      </c>
      <c r="E36" s="56">
        <v>0.76337399999999989</v>
      </c>
      <c r="F36" s="56">
        <v>0.76337399999999989</v>
      </c>
      <c r="G36" s="3" t="s">
        <v>34</v>
      </c>
    </row>
    <row r="37" spans="1:7" x14ac:dyDescent="0.25">
      <c r="A37" s="68">
        <v>36</v>
      </c>
      <c r="B37" s="1">
        <v>67.58</v>
      </c>
      <c r="C37" s="1">
        <v>7.75</v>
      </c>
      <c r="D37" s="5">
        <v>0</v>
      </c>
      <c r="E37" s="56">
        <v>0.76337399999999989</v>
      </c>
      <c r="F37" s="56">
        <v>0.76337399999999989</v>
      </c>
      <c r="G37" s="3" t="s">
        <v>35</v>
      </c>
    </row>
    <row r="38" spans="1:7" x14ac:dyDescent="0.25">
      <c r="A38" s="68">
        <v>37</v>
      </c>
      <c r="B38" s="1">
        <v>91.45</v>
      </c>
      <c r="C38" s="1">
        <v>8.99</v>
      </c>
      <c r="D38" s="6">
        <v>0</v>
      </c>
      <c r="E38" s="56">
        <v>0.76337399999999989</v>
      </c>
      <c r="F38" s="56">
        <v>0.76337399999999989</v>
      </c>
      <c r="G38" s="3" t="s">
        <v>36</v>
      </c>
    </row>
    <row r="39" spans="1:7" x14ac:dyDescent="0.25">
      <c r="A39" s="68">
        <v>38</v>
      </c>
      <c r="B39" s="1">
        <v>36.96</v>
      </c>
      <c r="C39" s="1">
        <v>12.32</v>
      </c>
      <c r="D39" s="6">
        <v>0</v>
      </c>
      <c r="E39" s="56">
        <v>0.76337399999999989</v>
      </c>
      <c r="F39" s="56">
        <v>0.76337399999999989</v>
      </c>
      <c r="G39" s="3" t="s">
        <v>37</v>
      </c>
    </row>
    <row r="40" spans="1:7" x14ac:dyDescent="0.25">
      <c r="A40" s="68">
        <v>39</v>
      </c>
      <c r="B40" s="1">
        <v>126.78999999999999</v>
      </c>
      <c r="C40" s="1">
        <v>40.92</v>
      </c>
      <c r="D40" s="7">
        <v>0.4</v>
      </c>
      <c r="E40" s="56">
        <v>0.76337399999999989</v>
      </c>
      <c r="F40" s="56">
        <v>0.76337399999999989</v>
      </c>
      <c r="G40" s="3" t="s">
        <v>38</v>
      </c>
    </row>
    <row r="41" spans="1:7" x14ac:dyDescent="0.25">
      <c r="A41" s="68">
        <v>40</v>
      </c>
      <c r="B41" s="1">
        <v>28.2</v>
      </c>
      <c r="C41" s="1">
        <v>67.2</v>
      </c>
      <c r="D41" s="7">
        <v>0.78</v>
      </c>
      <c r="E41" s="56">
        <v>0.76337399999999989</v>
      </c>
      <c r="F41" s="56">
        <v>0.76337399999999989</v>
      </c>
      <c r="G41" s="3" t="s">
        <v>39</v>
      </c>
    </row>
    <row r="42" spans="1:7" x14ac:dyDescent="0.25">
      <c r="A42" s="68">
        <v>41</v>
      </c>
      <c r="B42" s="1">
        <v>76.260000000000005</v>
      </c>
      <c r="C42" s="1">
        <v>116.55999999999999</v>
      </c>
      <c r="D42" s="7">
        <v>0.78</v>
      </c>
      <c r="E42" s="56">
        <v>0.76337399999999989</v>
      </c>
      <c r="F42" s="56">
        <v>0.76337399999999989</v>
      </c>
      <c r="G42" s="3" t="s">
        <v>40</v>
      </c>
    </row>
    <row r="43" spans="1:7" x14ac:dyDescent="0.25">
      <c r="A43" s="68">
        <v>42</v>
      </c>
      <c r="B43" s="1">
        <v>124.50000000000001</v>
      </c>
      <c r="C43" s="1">
        <v>110.4</v>
      </c>
      <c r="D43" s="7">
        <v>1.1499999999999999</v>
      </c>
      <c r="E43" s="56">
        <v>0.76337399999999989</v>
      </c>
      <c r="F43" s="56">
        <v>0.76337399999999989</v>
      </c>
      <c r="G43" s="3" t="s">
        <v>41</v>
      </c>
    </row>
    <row r="44" spans="1:7" x14ac:dyDescent="0.25">
      <c r="A44" s="68">
        <v>43</v>
      </c>
      <c r="B44" s="1">
        <v>65.72</v>
      </c>
      <c r="C44" s="1">
        <v>116.25</v>
      </c>
      <c r="D44" s="7">
        <v>1.1499999999999999</v>
      </c>
      <c r="E44" s="56">
        <v>0.76337399999999989</v>
      </c>
      <c r="F44" s="56">
        <v>0.76337399999999989</v>
      </c>
      <c r="G44" s="3" t="s">
        <v>42</v>
      </c>
    </row>
    <row r="45" spans="1:7" x14ac:dyDescent="0.25">
      <c r="A45" s="68">
        <v>44</v>
      </c>
      <c r="B45" s="1">
        <v>80.600000000000009</v>
      </c>
      <c r="C45" s="1">
        <v>101.67999999999999</v>
      </c>
      <c r="D45" s="7">
        <v>0.88</v>
      </c>
      <c r="E45" s="56">
        <v>0.76337399999999989</v>
      </c>
      <c r="F45" s="56">
        <v>0.76337399999999989</v>
      </c>
      <c r="G45" s="3" t="s">
        <v>43</v>
      </c>
    </row>
    <row r="46" spans="1:7" x14ac:dyDescent="0.25">
      <c r="A46" s="68">
        <v>45</v>
      </c>
      <c r="B46" s="1">
        <v>59.1</v>
      </c>
      <c r="C46" s="1">
        <v>67.8</v>
      </c>
      <c r="D46" s="5">
        <v>0</v>
      </c>
      <c r="E46" s="56">
        <v>0.76337399999999989</v>
      </c>
      <c r="F46" s="56">
        <v>0.76337399999999989</v>
      </c>
      <c r="G46" s="3" t="s">
        <v>44</v>
      </c>
    </row>
    <row r="47" spans="1:7" x14ac:dyDescent="0.25">
      <c r="A47" s="68">
        <v>46</v>
      </c>
      <c r="B47" s="1">
        <v>97.34</v>
      </c>
      <c r="C47" s="1">
        <v>30.38</v>
      </c>
      <c r="D47" s="5">
        <v>0</v>
      </c>
      <c r="E47" s="56">
        <v>0.76337399999999989</v>
      </c>
      <c r="F47" s="56">
        <v>0.76337399999999989</v>
      </c>
      <c r="G47" s="3" t="s">
        <v>45</v>
      </c>
    </row>
    <row r="48" spans="1:7" x14ac:dyDescent="0.25">
      <c r="A48" s="68">
        <v>47</v>
      </c>
      <c r="B48" s="1">
        <v>89.7</v>
      </c>
      <c r="C48" s="1">
        <v>13.2</v>
      </c>
      <c r="D48" s="5">
        <v>0</v>
      </c>
      <c r="E48" s="56">
        <v>0.76337399999999989</v>
      </c>
      <c r="F48" s="56">
        <v>0.76337399999999989</v>
      </c>
      <c r="G48" s="3" t="s">
        <v>46</v>
      </c>
    </row>
    <row r="49" spans="1:7" x14ac:dyDescent="0.25">
      <c r="A49" s="68">
        <v>48</v>
      </c>
      <c r="B49" s="1">
        <v>71.61</v>
      </c>
      <c r="C49" s="1">
        <v>5.89</v>
      </c>
      <c r="D49" s="5">
        <v>0</v>
      </c>
      <c r="E49" s="56">
        <v>0.76337399999999989</v>
      </c>
      <c r="F49" s="56">
        <v>0.76337399999999989</v>
      </c>
      <c r="G49" s="3" t="s">
        <v>47</v>
      </c>
    </row>
    <row r="50" spans="1:7" x14ac:dyDescent="0.25">
      <c r="A50" s="68">
        <v>49</v>
      </c>
      <c r="B50" s="1">
        <v>67.89</v>
      </c>
      <c r="C50" s="1">
        <v>8.370000000000001</v>
      </c>
      <c r="D50" s="6">
        <v>0</v>
      </c>
      <c r="E50" s="56">
        <v>0.76337399999999989</v>
      </c>
      <c r="F50" s="56">
        <v>0.76337399999999989</v>
      </c>
      <c r="G50" s="3" t="s">
        <v>48</v>
      </c>
    </row>
    <row r="51" spans="1:7" x14ac:dyDescent="0.25">
      <c r="A51" s="68">
        <v>50</v>
      </c>
      <c r="B51" s="1">
        <v>12.6</v>
      </c>
      <c r="C51" s="1">
        <v>14.280000000000001</v>
      </c>
      <c r="D51" s="6">
        <v>0</v>
      </c>
      <c r="E51" s="56">
        <v>0.76337399999999989</v>
      </c>
      <c r="F51" s="56">
        <v>0.76337399999999989</v>
      </c>
      <c r="G51" s="3" t="s">
        <v>49</v>
      </c>
    </row>
    <row r="52" spans="1:7" x14ac:dyDescent="0.25">
      <c r="A52" s="68">
        <v>51</v>
      </c>
      <c r="B52" s="1">
        <v>55.800000000000004</v>
      </c>
      <c r="C52" s="1">
        <v>40.300000000000004</v>
      </c>
      <c r="D52" s="7">
        <v>0.4</v>
      </c>
      <c r="E52" s="56">
        <v>0.76337399999999989</v>
      </c>
      <c r="F52" s="56">
        <v>0.76337399999999989</v>
      </c>
      <c r="G52" s="3" t="s">
        <v>50</v>
      </c>
    </row>
    <row r="53" spans="1:7" x14ac:dyDescent="0.25">
      <c r="A53" s="68">
        <v>52</v>
      </c>
      <c r="B53" s="1">
        <v>40.200000000000003</v>
      </c>
      <c r="C53" s="1">
        <v>66.600000000000009</v>
      </c>
      <c r="D53" s="7">
        <v>0.78</v>
      </c>
      <c r="E53" s="56">
        <v>0.76337399999999989</v>
      </c>
      <c r="F53" s="56">
        <v>0.76337399999999989</v>
      </c>
      <c r="G53" s="3" t="s">
        <v>51</v>
      </c>
    </row>
    <row r="54" spans="1:7" x14ac:dyDescent="0.25">
      <c r="A54" s="68">
        <v>53</v>
      </c>
      <c r="B54" s="1">
        <v>65.72</v>
      </c>
      <c r="C54" s="1">
        <v>112.53</v>
      </c>
      <c r="D54" s="7">
        <v>0.78</v>
      </c>
      <c r="E54" s="56">
        <v>0.76337399999999989</v>
      </c>
      <c r="F54" s="56">
        <v>0.76337399999999989</v>
      </c>
      <c r="G54" s="3" t="s">
        <v>52</v>
      </c>
    </row>
    <row r="55" spans="1:7" x14ac:dyDescent="0.25">
      <c r="A55" s="68">
        <v>54</v>
      </c>
      <c r="B55" s="1">
        <v>75.899999999999991</v>
      </c>
      <c r="C55" s="1">
        <v>122.69999999999999</v>
      </c>
      <c r="D55" s="7">
        <v>1.1499999999999999</v>
      </c>
      <c r="E55" s="56">
        <v>0.76337399999999989</v>
      </c>
      <c r="F55" s="56">
        <v>0.76337399999999989</v>
      </c>
      <c r="G55" s="3" t="s">
        <v>53</v>
      </c>
    </row>
    <row r="56" spans="1:7" x14ac:dyDescent="0.25">
      <c r="A56" s="68">
        <v>55</v>
      </c>
      <c r="B56" s="1">
        <v>29.45</v>
      </c>
      <c r="C56" s="1">
        <v>144.15</v>
      </c>
      <c r="D56" s="7">
        <v>1.1499999999999999</v>
      </c>
      <c r="E56" s="56">
        <v>0.76337399999999989</v>
      </c>
      <c r="F56" s="56">
        <v>0.76337399999999989</v>
      </c>
      <c r="G56" s="3" t="s">
        <v>54</v>
      </c>
    </row>
    <row r="57" spans="1:7" x14ac:dyDescent="0.25">
      <c r="A57" s="68">
        <v>56</v>
      </c>
      <c r="B57" s="1">
        <v>68.820000000000007</v>
      </c>
      <c r="C57" s="1">
        <v>111.60000000000001</v>
      </c>
      <c r="D57" s="7">
        <v>0.88</v>
      </c>
      <c r="E57" s="56">
        <v>0.76337399999999989</v>
      </c>
      <c r="F57" s="56">
        <v>0.76337399999999989</v>
      </c>
      <c r="G57" s="3" t="s">
        <v>55</v>
      </c>
    </row>
    <row r="58" spans="1:7" x14ac:dyDescent="0.25">
      <c r="A58" s="68">
        <v>57</v>
      </c>
      <c r="B58" s="1">
        <v>19.2</v>
      </c>
      <c r="C58" s="1">
        <v>74.7</v>
      </c>
      <c r="D58" s="5">
        <v>0</v>
      </c>
      <c r="E58" s="56">
        <v>0.76337399999999989</v>
      </c>
      <c r="F58" s="56">
        <v>0.76337399999999989</v>
      </c>
      <c r="G58" s="3" t="s">
        <v>56</v>
      </c>
    </row>
    <row r="59" spans="1:7" x14ac:dyDescent="0.25">
      <c r="A59" s="68">
        <v>58</v>
      </c>
      <c r="B59" s="1">
        <v>81.22</v>
      </c>
      <c r="C59" s="1">
        <v>32.24</v>
      </c>
      <c r="D59" s="5">
        <v>0</v>
      </c>
      <c r="E59" s="56">
        <v>0.76337399999999989</v>
      </c>
      <c r="F59" s="56">
        <v>0.76337399999999989</v>
      </c>
      <c r="G59" s="3" t="s">
        <v>57</v>
      </c>
    </row>
    <row r="60" spans="1:7" x14ac:dyDescent="0.25">
      <c r="A60" s="68">
        <v>59</v>
      </c>
      <c r="B60" s="1">
        <v>50.099999999999994</v>
      </c>
      <c r="C60" s="1">
        <v>14.399999999999999</v>
      </c>
      <c r="D60" s="5">
        <v>0</v>
      </c>
      <c r="E60" s="56">
        <v>0.76337399999999989</v>
      </c>
      <c r="F60" s="56">
        <v>0.76337399999999989</v>
      </c>
      <c r="G60" s="3" t="s">
        <v>58</v>
      </c>
    </row>
    <row r="61" spans="1:7" x14ac:dyDescent="0.25">
      <c r="A61" s="68">
        <v>60</v>
      </c>
      <c r="B61" s="1">
        <v>66.03</v>
      </c>
      <c r="C61" s="1">
        <v>7.75</v>
      </c>
      <c r="D61" s="5">
        <v>0</v>
      </c>
      <c r="E61" s="56">
        <v>0.76337399999999989</v>
      </c>
      <c r="F61" s="56">
        <v>0.76337399999999989</v>
      </c>
      <c r="G61" s="3" t="s">
        <v>59</v>
      </c>
    </row>
    <row r="62" spans="1:7" x14ac:dyDescent="0.25">
      <c r="A62" s="68">
        <v>61</v>
      </c>
      <c r="B62" s="1">
        <v>101.99</v>
      </c>
      <c r="C62" s="1">
        <v>10.85</v>
      </c>
      <c r="D62" s="6">
        <v>0</v>
      </c>
      <c r="E62" s="56">
        <v>0.76337399999999989</v>
      </c>
      <c r="F62" s="56">
        <v>0.76337399999999989</v>
      </c>
      <c r="G62" s="3" t="s">
        <v>60</v>
      </c>
    </row>
    <row r="63" spans="1:7" x14ac:dyDescent="0.25">
      <c r="A63" s="68">
        <v>62</v>
      </c>
      <c r="B63" s="1">
        <v>39.76</v>
      </c>
      <c r="C63" s="1">
        <v>13.16</v>
      </c>
      <c r="D63" s="6">
        <v>0</v>
      </c>
      <c r="E63" s="56">
        <v>0.76337399999999989</v>
      </c>
      <c r="F63" s="56">
        <v>0.76337399999999989</v>
      </c>
      <c r="G63" s="3" t="s">
        <v>61</v>
      </c>
    </row>
    <row r="64" spans="1:7" x14ac:dyDescent="0.25">
      <c r="A64" s="68">
        <v>63</v>
      </c>
      <c r="B64" s="1">
        <v>70.679999999999993</v>
      </c>
      <c r="C64" s="1">
        <v>34.720000000000006</v>
      </c>
      <c r="D64" s="7">
        <v>0.4</v>
      </c>
      <c r="E64" s="56">
        <v>0.76337399999999989</v>
      </c>
      <c r="F64" s="56">
        <v>0.76337399999999989</v>
      </c>
      <c r="G64" s="3" t="s">
        <v>62</v>
      </c>
    </row>
    <row r="65" spans="1:7" x14ac:dyDescent="0.25">
      <c r="A65" s="68">
        <v>64</v>
      </c>
      <c r="B65" s="1">
        <v>97.5</v>
      </c>
      <c r="C65" s="1">
        <v>67.5</v>
      </c>
      <c r="D65" s="7">
        <v>0.78</v>
      </c>
      <c r="E65" s="56">
        <v>0.76337399999999989</v>
      </c>
      <c r="F65" s="56">
        <v>0.76337399999999989</v>
      </c>
      <c r="G65" s="3" t="s">
        <v>63</v>
      </c>
    </row>
    <row r="66" spans="1:7" x14ac:dyDescent="0.25">
      <c r="A66" s="68">
        <v>65</v>
      </c>
      <c r="B66" s="1">
        <v>105.71000000000001</v>
      </c>
      <c r="C66" s="1">
        <v>91.76</v>
      </c>
      <c r="D66" s="7">
        <v>0.78</v>
      </c>
      <c r="E66" s="56">
        <v>0.76337399999999989</v>
      </c>
      <c r="F66" s="56">
        <v>0.76337399999999989</v>
      </c>
      <c r="G66" s="3" t="s">
        <v>64</v>
      </c>
    </row>
    <row r="67" spans="1:7" x14ac:dyDescent="0.25">
      <c r="A67" s="68">
        <v>66</v>
      </c>
      <c r="B67" s="1">
        <v>51</v>
      </c>
      <c r="C67" s="1">
        <v>129.9</v>
      </c>
      <c r="D67" s="7">
        <v>1.1499999999999999</v>
      </c>
      <c r="E67" s="56">
        <v>0.76337399999999989</v>
      </c>
      <c r="F67" s="56">
        <v>0.76337399999999989</v>
      </c>
      <c r="G67" s="3" t="s">
        <v>65</v>
      </c>
    </row>
    <row r="68" spans="1:7" x14ac:dyDescent="0.25">
      <c r="A68" s="68">
        <v>67</v>
      </c>
      <c r="B68" s="1">
        <v>22.009999999999998</v>
      </c>
      <c r="C68" s="1">
        <v>155.31</v>
      </c>
      <c r="D68" s="7">
        <v>1.1499999999999999</v>
      </c>
      <c r="E68" s="56">
        <v>0.76337399999999989</v>
      </c>
      <c r="F68" s="56">
        <v>0.76337399999999989</v>
      </c>
      <c r="G68" s="3" t="s">
        <v>66</v>
      </c>
    </row>
    <row r="69" spans="1:7" x14ac:dyDescent="0.25">
      <c r="A69" s="68">
        <v>68</v>
      </c>
      <c r="B69" s="1">
        <v>32.550000000000004</v>
      </c>
      <c r="C69" s="1">
        <v>120.89999999999999</v>
      </c>
      <c r="D69" s="7">
        <v>0.88</v>
      </c>
      <c r="E69" s="56">
        <v>0.76337399999999989</v>
      </c>
      <c r="F69" s="56">
        <v>0.76337399999999989</v>
      </c>
      <c r="G69" s="3" t="s">
        <v>67</v>
      </c>
    </row>
    <row r="70" spans="1:7" x14ac:dyDescent="0.25">
      <c r="A70" s="68">
        <v>69</v>
      </c>
      <c r="B70" s="1">
        <v>51.3</v>
      </c>
      <c r="C70" s="1">
        <v>62.099999999999994</v>
      </c>
      <c r="D70" s="5">
        <v>0</v>
      </c>
      <c r="E70" s="56">
        <v>0.76337399999999989</v>
      </c>
      <c r="F70" s="56">
        <v>0.76337399999999989</v>
      </c>
      <c r="G70" s="3" t="s">
        <v>68</v>
      </c>
    </row>
    <row r="71" spans="1:7" x14ac:dyDescent="0.25">
      <c r="A71" s="68">
        <v>70</v>
      </c>
      <c r="B71" s="1">
        <v>55.800000000000004</v>
      </c>
      <c r="C71" s="1">
        <v>34.1</v>
      </c>
      <c r="D71" s="5">
        <v>0</v>
      </c>
      <c r="E71" s="56">
        <v>0.76337399999999989</v>
      </c>
      <c r="F71" s="56">
        <v>0.76337399999999989</v>
      </c>
      <c r="G71" s="3" t="s">
        <v>69</v>
      </c>
    </row>
    <row r="72" spans="1:7" x14ac:dyDescent="0.25">
      <c r="A72" s="68">
        <v>71</v>
      </c>
      <c r="B72" s="1">
        <v>63.3</v>
      </c>
      <c r="C72" s="1">
        <v>14.399999999999999</v>
      </c>
      <c r="D72" s="5">
        <v>0</v>
      </c>
      <c r="E72" s="56">
        <v>0.76337399999999989</v>
      </c>
      <c r="F72" s="56">
        <v>0.76337399999999989</v>
      </c>
      <c r="G72" s="3" t="s">
        <v>70</v>
      </c>
    </row>
    <row r="73" spans="1:7" x14ac:dyDescent="0.25">
      <c r="A73" s="68">
        <v>72</v>
      </c>
      <c r="B73" s="1">
        <v>68.2</v>
      </c>
      <c r="C73" s="1">
        <v>8.06</v>
      </c>
      <c r="D73" s="5">
        <v>0</v>
      </c>
      <c r="E73" s="56">
        <v>0.76337399999999989</v>
      </c>
      <c r="F73" s="56">
        <v>0.76337399999999989</v>
      </c>
      <c r="G73" s="3" t="s">
        <v>71</v>
      </c>
    </row>
    <row r="74" spans="1:7" x14ac:dyDescent="0.25">
      <c r="A74" s="68">
        <v>73</v>
      </c>
      <c r="B74" s="1">
        <v>104.16</v>
      </c>
      <c r="C74" s="1">
        <v>8.99</v>
      </c>
      <c r="D74" s="6">
        <v>0</v>
      </c>
      <c r="E74" s="56">
        <v>0.76337399999999989</v>
      </c>
      <c r="F74" s="56">
        <v>0.76337399999999989</v>
      </c>
      <c r="G74" s="3" t="s">
        <v>72</v>
      </c>
    </row>
    <row r="75" spans="1:7" x14ac:dyDescent="0.25">
      <c r="A75" s="68">
        <v>74</v>
      </c>
      <c r="B75" s="1">
        <v>53.199999999999996</v>
      </c>
      <c r="C75" s="1">
        <v>12.88</v>
      </c>
      <c r="D75" s="6">
        <v>0</v>
      </c>
      <c r="E75" s="56">
        <v>0.76337399999999989</v>
      </c>
      <c r="F75" s="56">
        <v>0.76337399999999989</v>
      </c>
      <c r="G75" s="3" t="s">
        <v>73</v>
      </c>
    </row>
    <row r="76" spans="1:7" x14ac:dyDescent="0.25">
      <c r="A76" s="68">
        <v>75</v>
      </c>
      <c r="B76" s="1">
        <v>23.56</v>
      </c>
      <c r="C76" s="1">
        <v>36.269999999999996</v>
      </c>
      <c r="D76" s="7">
        <v>0.4</v>
      </c>
      <c r="E76" s="56">
        <v>0.76337399999999989</v>
      </c>
      <c r="F76" s="56">
        <v>0.76337399999999989</v>
      </c>
      <c r="G76" s="3" t="s">
        <v>74</v>
      </c>
    </row>
    <row r="77" spans="1:7" x14ac:dyDescent="0.25">
      <c r="A77" s="68">
        <v>76</v>
      </c>
      <c r="B77" s="1">
        <v>34.5</v>
      </c>
      <c r="C77" s="1">
        <v>72</v>
      </c>
      <c r="D77" s="7">
        <v>0.78</v>
      </c>
      <c r="E77" s="56">
        <v>0.76337399999999989</v>
      </c>
      <c r="F77" s="56">
        <v>0.76337399999999989</v>
      </c>
      <c r="G77" s="3" t="s">
        <v>75</v>
      </c>
    </row>
    <row r="78" spans="1:7" x14ac:dyDescent="0.25">
      <c r="A78" s="68">
        <v>77</v>
      </c>
      <c r="B78" s="1">
        <v>122.45</v>
      </c>
      <c r="C78" s="1">
        <v>95.48</v>
      </c>
      <c r="D78" s="7">
        <v>0.78</v>
      </c>
      <c r="E78" s="56">
        <v>0.76337399999999989</v>
      </c>
      <c r="F78" s="56">
        <v>0.76337399999999989</v>
      </c>
      <c r="G78" s="3" t="s">
        <v>76</v>
      </c>
    </row>
    <row r="79" spans="1:7" x14ac:dyDescent="0.25">
      <c r="A79" s="68">
        <v>78</v>
      </c>
      <c r="B79" s="1">
        <v>67.8</v>
      </c>
      <c r="C79" s="1">
        <v>102</v>
      </c>
      <c r="D79" s="7">
        <v>1.1499999999999999</v>
      </c>
      <c r="E79" s="56">
        <v>0.76337399999999989</v>
      </c>
      <c r="F79" s="56">
        <v>0.76337399999999989</v>
      </c>
      <c r="G79" s="3" t="s">
        <v>77</v>
      </c>
    </row>
    <row r="80" spans="1:7" x14ac:dyDescent="0.25">
      <c r="A80" s="68">
        <v>79</v>
      </c>
      <c r="B80" s="1">
        <v>74.399999999999991</v>
      </c>
      <c r="C80" s="1">
        <v>111.60000000000001</v>
      </c>
      <c r="D80" s="7">
        <v>1.1499999999999999</v>
      </c>
      <c r="E80" s="56">
        <v>0.76337399999999989</v>
      </c>
      <c r="F80" s="56">
        <v>0.76337399999999989</v>
      </c>
      <c r="G80" s="3" t="s">
        <v>78</v>
      </c>
    </row>
    <row r="81" spans="1:7" x14ac:dyDescent="0.25">
      <c r="A81" s="68">
        <v>80</v>
      </c>
      <c r="B81" s="1">
        <v>41.54</v>
      </c>
      <c r="C81" s="1">
        <v>109.74</v>
      </c>
      <c r="D81" s="7">
        <v>0.88</v>
      </c>
      <c r="E81" s="56">
        <v>0.76337399999999989</v>
      </c>
      <c r="F81" s="56">
        <v>0.76337399999999989</v>
      </c>
      <c r="G81" s="3" t="s">
        <v>79</v>
      </c>
    </row>
    <row r="82" spans="1:7" x14ac:dyDescent="0.25">
      <c r="A82" s="68">
        <v>81</v>
      </c>
      <c r="B82" s="1">
        <v>105</v>
      </c>
      <c r="C82" s="1">
        <v>52.5</v>
      </c>
      <c r="D82" s="5">
        <v>0</v>
      </c>
      <c r="E82" s="56">
        <v>0.76337399999999989</v>
      </c>
      <c r="F82" s="56">
        <v>0.76337399999999989</v>
      </c>
      <c r="G82" s="3" t="s">
        <v>80</v>
      </c>
    </row>
    <row r="83" spans="1:7" x14ac:dyDescent="0.25">
      <c r="A83" s="68">
        <v>82</v>
      </c>
      <c r="B83" s="1">
        <v>85.25</v>
      </c>
      <c r="C83" s="1">
        <v>32.550000000000004</v>
      </c>
      <c r="D83" s="5">
        <v>0</v>
      </c>
      <c r="E83" s="56">
        <v>0.76337399999999989</v>
      </c>
      <c r="F83" s="56">
        <v>0.76337399999999989</v>
      </c>
      <c r="G83" s="3" t="s">
        <v>81</v>
      </c>
    </row>
    <row r="84" spans="1:7" x14ac:dyDescent="0.25">
      <c r="A84" s="68">
        <v>83</v>
      </c>
      <c r="B84" s="1">
        <v>55.800000000000004</v>
      </c>
      <c r="C84" s="1">
        <v>13.8</v>
      </c>
      <c r="D84" s="5">
        <v>0</v>
      </c>
      <c r="E84" s="56">
        <v>0.76337399999999989</v>
      </c>
      <c r="F84" s="56">
        <v>0.76337399999999989</v>
      </c>
      <c r="G84" s="3" t="s">
        <v>82</v>
      </c>
    </row>
    <row r="85" spans="1:7" x14ac:dyDescent="0.25">
      <c r="A85" s="68">
        <v>84</v>
      </c>
      <c r="B85" s="1">
        <v>42.779999999999994</v>
      </c>
      <c r="C85" s="1">
        <v>7.4399999999999995</v>
      </c>
      <c r="D85" s="5">
        <v>0</v>
      </c>
      <c r="E85" s="56">
        <v>0.76337399999999989</v>
      </c>
      <c r="F85" s="56">
        <v>0.76337399999999989</v>
      </c>
      <c r="G85" s="3" t="s">
        <v>83</v>
      </c>
    </row>
    <row r="86" spans="1:7" x14ac:dyDescent="0.25">
      <c r="A86" s="68">
        <v>85</v>
      </c>
      <c r="B86" s="1">
        <v>57.970000000000006</v>
      </c>
      <c r="C86" s="1">
        <v>6.51</v>
      </c>
      <c r="D86" s="5">
        <v>0</v>
      </c>
      <c r="E86" s="56">
        <v>0.76337399999999989</v>
      </c>
      <c r="F86" s="56">
        <v>0.76337399999999989</v>
      </c>
      <c r="G86" s="3" t="s">
        <v>84</v>
      </c>
    </row>
    <row r="87" spans="1:7" x14ac:dyDescent="0.25">
      <c r="A87" s="68">
        <v>86</v>
      </c>
      <c r="B87" s="1">
        <v>11.479999999999999</v>
      </c>
      <c r="C87" s="1">
        <v>12.04</v>
      </c>
      <c r="D87" s="6">
        <v>0</v>
      </c>
      <c r="E87" s="56">
        <v>0.76337399999999989</v>
      </c>
      <c r="F87" s="56">
        <v>0.76337399999999989</v>
      </c>
      <c r="G87" s="3" t="s">
        <v>85</v>
      </c>
    </row>
    <row r="88" spans="1:7" x14ac:dyDescent="0.25">
      <c r="A88" s="68">
        <v>87</v>
      </c>
      <c r="B88" s="1">
        <v>52.699999999999996</v>
      </c>
      <c r="C88" s="1">
        <v>32.24</v>
      </c>
      <c r="D88" s="7">
        <v>0.4</v>
      </c>
      <c r="E88" s="56">
        <v>0.76337399999999989</v>
      </c>
      <c r="F88" s="56">
        <v>0.76337399999999989</v>
      </c>
      <c r="G88" s="3" t="s">
        <v>86</v>
      </c>
    </row>
    <row r="89" spans="1:7" x14ac:dyDescent="0.25">
      <c r="A89" s="68">
        <v>88</v>
      </c>
      <c r="B89" s="1">
        <v>64.800000000000011</v>
      </c>
      <c r="C89" s="1">
        <v>61.499999999999993</v>
      </c>
      <c r="D89" s="7">
        <v>0.78</v>
      </c>
      <c r="E89" s="56">
        <v>0.76337399999999989</v>
      </c>
      <c r="F89" s="56">
        <v>0.76337399999999989</v>
      </c>
      <c r="G89" s="3" t="s">
        <v>87</v>
      </c>
    </row>
    <row r="90" spans="1:7" x14ac:dyDescent="0.25">
      <c r="A90" s="68">
        <v>89</v>
      </c>
      <c r="B90" s="1">
        <v>45.57</v>
      </c>
      <c r="C90" s="1">
        <v>114.7</v>
      </c>
      <c r="D90" s="7">
        <v>0.78</v>
      </c>
      <c r="E90" s="56">
        <v>0.76337399999999989</v>
      </c>
      <c r="F90" s="56">
        <v>0.76337399999999989</v>
      </c>
      <c r="G90" s="3" t="s">
        <v>88</v>
      </c>
    </row>
    <row r="91" spans="1:7" x14ac:dyDescent="0.25">
      <c r="A91" s="68">
        <v>90</v>
      </c>
      <c r="B91" s="1">
        <v>112.8</v>
      </c>
      <c r="C91" s="1">
        <v>106.8</v>
      </c>
      <c r="D91" s="7">
        <v>1.1499999999999999</v>
      </c>
      <c r="E91" s="56">
        <v>0.76337399999999989</v>
      </c>
      <c r="F91" s="56">
        <v>0.76337399999999989</v>
      </c>
      <c r="G91" s="3" t="s">
        <v>89</v>
      </c>
    </row>
    <row r="92" spans="1:7" x14ac:dyDescent="0.25">
      <c r="A92" s="68">
        <v>91</v>
      </c>
      <c r="B92" s="1">
        <v>78.12</v>
      </c>
      <c r="C92" s="1">
        <v>128.34</v>
      </c>
      <c r="D92" s="7">
        <v>1.1499999999999999</v>
      </c>
      <c r="E92" s="56">
        <v>0.76337399999999989</v>
      </c>
      <c r="F92" s="56">
        <v>0.76337399999999989</v>
      </c>
      <c r="G92" s="3" t="s">
        <v>90</v>
      </c>
    </row>
    <row r="93" spans="1:7" x14ac:dyDescent="0.25">
      <c r="A93" s="68">
        <v>92</v>
      </c>
      <c r="B93" s="1">
        <v>76.570000000000007</v>
      </c>
      <c r="C93" s="1">
        <v>105.09</v>
      </c>
      <c r="D93" s="7">
        <v>0.88</v>
      </c>
      <c r="E93" s="56">
        <v>0.76337399999999989</v>
      </c>
      <c r="F93" s="56">
        <v>0.76337399999999989</v>
      </c>
      <c r="G93" s="3" t="s">
        <v>91</v>
      </c>
    </row>
    <row r="94" spans="1:7" x14ac:dyDescent="0.25">
      <c r="A94" s="68">
        <v>93</v>
      </c>
      <c r="B94" s="1">
        <v>51.9</v>
      </c>
      <c r="C94" s="1">
        <v>60.3</v>
      </c>
      <c r="D94" s="5">
        <v>0</v>
      </c>
      <c r="E94" s="56">
        <v>0.76337399999999989</v>
      </c>
      <c r="F94" s="56">
        <v>0.76337399999999989</v>
      </c>
      <c r="G94" s="3" t="s">
        <v>92</v>
      </c>
    </row>
    <row r="95" spans="1:7" x14ac:dyDescent="0.25">
      <c r="A95" s="68">
        <v>94</v>
      </c>
      <c r="B95" s="1">
        <v>20.77</v>
      </c>
      <c r="C95" s="1">
        <v>34.720000000000006</v>
      </c>
      <c r="D95" s="5">
        <v>0</v>
      </c>
      <c r="E95" s="56">
        <v>0.76337399999999989</v>
      </c>
      <c r="F95" s="56">
        <v>0.76337399999999989</v>
      </c>
      <c r="G95" s="3" t="s">
        <v>93</v>
      </c>
    </row>
    <row r="96" spans="1:7" x14ac:dyDescent="0.25">
      <c r="A96" s="68">
        <v>95</v>
      </c>
      <c r="B96" s="1">
        <v>63.9</v>
      </c>
      <c r="C96" s="1">
        <v>11.1</v>
      </c>
      <c r="D96" s="5">
        <v>0</v>
      </c>
      <c r="E96" s="56">
        <v>0.76337399999999989</v>
      </c>
      <c r="F96" s="56">
        <v>0.76337399999999989</v>
      </c>
      <c r="G96" s="3" t="s">
        <v>94</v>
      </c>
    </row>
    <row r="97" spans="1:7" x14ac:dyDescent="0.25">
      <c r="A97" s="68">
        <v>96</v>
      </c>
      <c r="B97" s="1">
        <v>80.600000000000009</v>
      </c>
      <c r="C97" s="1">
        <v>8.6800000000000015</v>
      </c>
      <c r="D97" s="5">
        <v>0</v>
      </c>
      <c r="E97" s="56">
        <v>0.76337399999999989</v>
      </c>
      <c r="F97" s="56">
        <v>0.76337399999999989</v>
      </c>
      <c r="G97" s="3" t="s">
        <v>95</v>
      </c>
    </row>
    <row r="98" spans="1:7" x14ac:dyDescent="0.25">
      <c r="A98" s="68">
        <v>97</v>
      </c>
      <c r="B98" s="1">
        <v>106.02</v>
      </c>
      <c r="C98" s="1">
        <v>8.99</v>
      </c>
      <c r="D98" s="6">
        <v>0</v>
      </c>
      <c r="E98" s="56">
        <v>0.76337399999999989</v>
      </c>
      <c r="F98" s="56">
        <v>0.76337399999999989</v>
      </c>
      <c r="G98" s="3" t="s">
        <v>96</v>
      </c>
    </row>
    <row r="99" spans="1:7" x14ac:dyDescent="0.25">
      <c r="A99" s="68">
        <v>98</v>
      </c>
      <c r="B99" s="1">
        <v>12.32</v>
      </c>
      <c r="C99" s="1">
        <v>8.1199999999999992</v>
      </c>
      <c r="D99" s="6">
        <v>0</v>
      </c>
      <c r="E99" s="56">
        <v>0.76337399999999989</v>
      </c>
      <c r="F99" s="56">
        <v>0.76337399999999989</v>
      </c>
      <c r="G99" s="3" t="s">
        <v>97</v>
      </c>
    </row>
    <row r="100" spans="1:7" x14ac:dyDescent="0.25">
      <c r="A100" s="68">
        <v>99</v>
      </c>
      <c r="B100" s="1">
        <v>73.78</v>
      </c>
      <c r="C100" s="1">
        <v>35.029999999999994</v>
      </c>
      <c r="D100" s="7">
        <v>0.4</v>
      </c>
      <c r="E100" s="56">
        <v>0.76337399999999989</v>
      </c>
      <c r="F100" s="56">
        <v>0.76337399999999989</v>
      </c>
      <c r="G100" s="3" t="s">
        <v>98</v>
      </c>
    </row>
    <row r="101" spans="1:7" x14ac:dyDescent="0.25">
      <c r="A101" s="68">
        <v>100</v>
      </c>
      <c r="B101" s="1">
        <v>51</v>
      </c>
      <c r="C101" s="1">
        <v>57.3</v>
      </c>
      <c r="D101" s="7">
        <v>0.78</v>
      </c>
      <c r="E101" s="56">
        <v>0.76337399999999989</v>
      </c>
      <c r="F101" s="56">
        <v>0.76337399999999989</v>
      </c>
      <c r="G101" s="3" t="s">
        <v>99</v>
      </c>
    </row>
    <row r="102" spans="1:7" x14ac:dyDescent="0.25">
      <c r="A102" s="68">
        <v>101</v>
      </c>
      <c r="B102" s="1">
        <v>64.789999999999992</v>
      </c>
      <c r="C102" s="1">
        <v>116.87</v>
      </c>
      <c r="D102" s="7">
        <v>0.78</v>
      </c>
      <c r="E102" s="56">
        <v>0.76337399999999989</v>
      </c>
      <c r="F102" s="56">
        <v>0.76337399999999989</v>
      </c>
      <c r="G102" s="3" t="s">
        <v>100</v>
      </c>
    </row>
    <row r="103" spans="1:7" x14ac:dyDescent="0.25">
      <c r="A103" s="68">
        <v>102</v>
      </c>
      <c r="B103" s="1">
        <v>69.3</v>
      </c>
      <c r="C103" s="1">
        <v>130.5</v>
      </c>
      <c r="D103" s="7">
        <v>1.1499999999999999</v>
      </c>
      <c r="E103" s="56">
        <v>0.76337399999999989</v>
      </c>
      <c r="F103" s="56">
        <v>0.76337399999999989</v>
      </c>
      <c r="G103" s="3" t="s">
        <v>101</v>
      </c>
    </row>
    <row r="104" spans="1:7" x14ac:dyDescent="0.25">
      <c r="A104" s="68">
        <v>103</v>
      </c>
      <c r="B104" s="1">
        <v>62.309999999999995</v>
      </c>
      <c r="C104" s="1">
        <v>132.36999999999998</v>
      </c>
      <c r="D104" s="7">
        <v>1.1499999999999999</v>
      </c>
      <c r="E104" s="56">
        <v>0.76337399999999989</v>
      </c>
      <c r="F104" s="56">
        <v>0.76337399999999989</v>
      </c>
      <c r="G104" s="3" t="s">
        <v>102</v>
      </c>
    </row>
    <row r="105" spans="1:7" x14ac:dyDescent="0.25">
      <c r="A105" s="68">
        <v>104</v>
      </c>
      <c r="B105" s="1">
        <v>67.58</v>
      </c>
      <c r="C105" s="1">
        <v>105.39999999999999</v>
      </c>
      <c r="D105" s="7">
        <v>0.88</v>
      </c>
      <c r="E105" s="56">
        <v>0.76337399999999989</v>
      </c>
      <c r="F105" s="56">
        <v>0.76337399999999989</v>
      </c>
      <c r="G105" s="3" t="s">
        <v>103</v>
      </c>
    </row>
    <row r="106" spans="1:7" x14ac:dyDescent="0.25">
      <c r="A106" s="68">
        <v>105</v>
      </c>
      <c r="B106" s="1">
        <v>54.6</v>
      </c>
      <c r="C106" s="1">
        <v>56.4</v>
      </c>
      <c r="D106" s="5">
        <v>0</v>
      </c>
      <c r="E106" s="56">
        <v>0.76337399999999989</v>
      </c>
      <c r="F106" s="56">
        <v>0.76337399999999989</v>
      </c>
      <c r="G106" s="3" t="s">
        <v>104</v>
      </c>
    </row>
    <row r="107" spans="1:7" x14ac:dyDescent="0.25">
      <c r="A107" s="68">
        <v>106</v>
      </c>
      <c r="B107" s="1">
        <v>78.12</v>
      </c>
      <c r="C107" s="1">
        <v>36.89</v>
      </c>
      <c r="D107" s="5">
        <v>0</v>
      </c>
      <c r="E107" s="56">
        <v>0.76337399999999989</v>
      </c>
      <c r="F107" s="56">
        <v>0.76337399999999989</v>
      </c>
      <c r="G107" s="3" t="s">
        <v>105</v>
      </c>
    </row>
    <row r="108" spans="1:7" x14ac:dyDescent="0.25">
      <c r="A108" s="68">
        <v>107</v>
      </c>
      <c r="B108" s="1">
        <v>40.200000000000003</v>
      </c>
      <c r="C108" s="1">
        <v>14.7</v>
      </c>
      <c r="D108" s="5">
        <v>0</v>
      </c>
      <c r="E108" s="56">
        <v>0.76337399999999989</v>
      </c>
      <c r="F108" s="56">
        <v>0.76337399999999989</v>
      </c>
      <c r="G108" s="3" t="s">
        <v>106</v>
      </c>
    </row>
    <row r="109" spans="1:7" x14ac:dyDescent="0.25">
      <c r="A109" s="68">
        <v>108</v>
      </c>
      <c r="B109" s="1">
        <v>136.4</v>
      </c>
      <c r="C109" s="1">
        <v>8.370000000000001</v>
      </c>
      <c r="D109" s="5">
        <v>0</v>
      </c>
      <c r="E109" s="56">
        <v>0.76337399999999989</v>
      </c>
      <c r="F109" s="56">
        <v>0.76337399999999989</v>
      </c>
      <c r="G109" s="3" t="s">
        <v>107</v>
      </c>
    </row>
    <row r="110" spans="1:7" x14ac:dyDescent="0.25">
      <c r="A110" s="68">
        <v>109</v>
      </c>
      <c r="B110" s="1">
        <v>77.809999999999988</v>
      </c>
      <c r="C110" s="1">
        <v>5.89</v>
      </c>
      <c r="D110" s="5">
        <v>0</v>
      </c>
      <c r="E110" s="56">
        <v>0.76337399999999989</v>
      </c>
      <c r="F110" s="56">
        <v>0.76337399999999989</v>
      </c>
      <c r="G110" s="3" t="s">
        <v>108</v>
      </c>
    </row>
    <row r="111" spans="1:7" x14ac:dyDescent="0.25">
      <c r="A111" s="68">
        <v>110</v>
      </c>
      <c r="B111" s="1">
        <v>43.96</v>
      </c>
      <c r="C111" s="1">
        <v>12.88</v>
      </c>
      <c r="D111" s="6">
        <v>0</v>
      </c>
      <c r="E111" s="56">
        <v>0.76337399999999989</v>
      </c>
      <c r="F111" s="56">
        <v>0.76337399999999989</v>
      </c>
      <c r="G111" s="3" t="s">
        <v>109</v>
      </c>
    </row>
    <row r="112" spans="1:7" x14ac:dyDescent="0.25">
      <c r="A112" s="68">
        <v>111</v>
      </c>
      <c r="B112" s="1">
        <v>67.58</v>
      </c>
      <c r="C112" s="1">
        <v>29.45</v>
      </c>
      <c r="D112" s="7">
        <v>0.4</v>
      </c>
      <c r="E112" s="56">
        <v>0.76337399999999989</v>
      </c>
      <c r="F112" s="56">
        <v>0.76337399999999989</v>
      </c>
      <c r="G112" s="3" t="s">
        <v>110</v>
      </c>
    </row>
    <row r="113" spans="1:7" x14ac:dyDescent="0.25">
      <c r="A113" s="68">
        <v>112</v>
      </c>
      <c r="B113" s="1">
        <v>34.199999999999996</v>
      </c>
      <c r="C113" s="1">
        <v>75.3</v>
      </c>
      <c r="D113" s="7">
        <v>0.78</v>
      </c>
      <c r="E113" s="56">
        <v>0.76337399999999989</v>
      </c>
      <c r="F113" s="56">
        <v>0.76337399999999989</v>
      </c>
      <c r="G113" s="3" t="s">
        <v>111</v>
      </c>
    </row>
    <row r="114" spans="1:7" x14ac:dyDescent="0.25">
      <c r="A114" s="68">
        <v>113</v>
      </c>
      <c r="B114" s="1">
        <v>72.539999999999992</v>
      </c>
      <c r="C114" s="1">
        <v>92.38</v>
      </c>
      <c r="D114" s="7">
        <v>0.78</v>
      </c>
      <c r="E114" s="56">
        <v>0.76337399999999989</v>
      </c>
      <c r="F114" s="56">
        <v>0.76337399999999989</v>
      </c>
      <c r="G114" s="3" t="s">
        <v>112</v>
      </c>
    </row>
    <row r="115" spans="1:7" x14ac:dyDescent="0.25">
      <c r="A115" s="68">
        <v>114</v>
      </c>
      <c r="B115" s="1">
        <v>103.2</v>
      </c>
      <c r="C115" s="1">
        <v>103.2</v>
      </c>
      <c r="D115" s="7">
        <v>1.1499999999999999</v>
      </c>
      <c r="E115" s="56">
        <v>0.76337399999999989</v>
      </c>
      <c r="F115" s="56">
        <v>0.76337399999999989</v>
      </c>
      <c r="G115" s="3" t="s">
        <v>113</v>
      </c>
    </row>
    <row r="116" spans="1:7" x14ac:dyDescent="0.25">
      <c r="A116" s="68">
        <v>115</v>
      </c>
      <c r="B116" s="1">
        <v>90.52</v>
      </c>
      <c r="C116" s="1">
        <v>124</v>
      </c>
      <c r="D116" s="7">
        <v>1.1499999999999999</v>
      </c>
      <c r="E116" s="56">
        <v>0.76337399999999989</v>
      </c>
      <c r="F116" s="56">
        <v>0.76337399999999989</v>
      </c>
      <c r="G116" s="3" t="s">
        <v>114</v>
      </c>
    </row>
    <row r="117" spans="1:7" x14ac:dyDescent="0.25">
      <c r="A117" s="68">
        <v>116</v>
      </c>
      <c r="B117" s="1">
        <v>77.5</v>
      </c>
      <c r="C117" s="1">
        <v>91.76</v>
      </c>
      <c r="D117" s="7">
        <v>0.88</v>
      </c>
      <c r="E117" s="56">
        <v>0.76337399999999989</v>
      </c>
      <c r="F117" s="56">
        <v>0.76337399999999989</v>
      </c>
      <c r="G117" s="3" t="s">
        <v>115</v>
      </c>
    </row>
    <row r="118" spans="1:7" x14ac:dyDescent="0.25">
      <c r="A118" s="68">
        <v>117</v>
      </c>
      <c r="B118" s="1">
        <v>86.100000000000009</v>
      </c>
      <c r="C118" s="1">
        <v>63</v>
      </c>
      <c r="D118" s="5">
        <v>0</v>
      </c>
      <c r="E118" s="56">
        <v>0.76337399999999989</v>
      </c>
      <c r="F118" s="56">
        <v>0.76337399999999989</v>
      </c>
      <c r="G118" s="3" t="s">
        <v>116</v>
      </c>
    </row>
    <row r="119" spans="1:7" x14ac:dyDescent="0.25">
      <c r="A119" s="68">
        <v>118</v>
      </c>
      <c r="B119" s="1">
        <v>49.6</v>
      </c>
      <c r="C119" s="1">
        <v>34.720000000000006</v>
      </c>
      <c r="D119" s="5">
        <v>0</v>
      </c>
      <c r="E119" s="56">
        <v>0.76337399999999989</v>
      </c>
      <c r="F119" s="56">
        <v>0.76337399999999989</v>
      </c>
      <c r="G119" s="3" t="s">
        <v>117</v>
      </c>
    </row>
    <row r="120" spans="1:7" x14ac:dyDescent="0.25">
      <c r="A120" s="68">
        <v>119</v>
      </c>
      <c r="B120" s="1">
        <v>82.2</v>
      </c>
      <c r="C120" s="1">
        <v>11.4</v>
      </c>
      <c r="D120" s="5">
        <v>0</v>
      </c>
      <c r="E120" s="56">
        <v>0.76337399999999989</v>
      </c>
      <c r="F120" s="56">
        <v>0.76337399999999989</v>
      </c>
      <c r="G120" s="3" t="s">
        <v>118</v>
      </c>
    </row>
    <row r="121" spans="1:7" x14ac:dyDescent="0.25">
      <c r="A121" s="68">
        <v>120</v>
      </c>
      <c r="B121" s="1">
        <v>53.63</v>
      </c>
      <c r="C121" s="1">
        <v>7.4399999999999995</v>
      </c>
      <c r="D121" s="5">
        <v>0</v>
      </c>
      <c r="E121" s="56">
        <v>0.76337399999999989</v>
      </c>
      <c r="F121" s="56">
        <v>0.76337399999999989</v>
      </c>
      <c r="G121" s="3" t="s">
        <v>119</v>
      </c>
    </row>
    <row r="122" spans="1:7" x14ac:dyDescent="0.25">
      <c r="A122" s="68">
        <v>121</v>
      </c>
      <c r="B122" s="1">
        <v>87.11</v>
      </c>
      <c r="C122" s="1">
        <v>10.540000000000001</v>
      </c>
      <c r="D122" s="8">
        <v>0</v>
      </c>
      <c r="E122" s="56">
        <v>0.76337399999999989</v>
      </c>
      <c r="F122" s="56">
        <v>0.76337399999999989</v>
      </c>
      <c r="G122" s="3" t="s">
        <v>120</v>
      </c>
    </row>
    <row r="123" spans="1:7" x14ac:dyDescent="0.25">
      <c r="A123" s="68">
        <v>122</v>
      </c>
      <c r="B123" s="1">
        <v>75.600000000000009</v>
      </c>
      <c r="C123" s="1">
        <v>14.280000000000001</v>
      </c>
      <c r="D123" s="6">
        <v>0</v>
      </c>
      <c r="E123" s="56">
        <v>0.76337399999999989</v>
      </c>
      <c r="F123" s="56">
        <v>0.76337399999999989</v>
      </c>
      <c r="G123" s="3" t="s">
        <v>121</v>
      </c>
    </row>
    <row r="124" spans="1:7" x14ac:dyDescent="0.25">
      <c r="A124" s="68">
        <v>123</v>
      </c>
      <c r="B124" s="1">
        <v>117.8</v>
      </c>
      <c r="C124" s="1">
        <v>31.93</v>
      </c>
      <c r="D124" s="7">
        <v>0.4</v>
      </c>
      <c r="E124" s="56">
        <v>0.76337399999999989</v>
      </c>
      <c r="F124" s="56">
        <v>0.76337399999999989</v>
      </c>
      <c r="G124" s="3" t="s">
        <v>122</v>
      </c>
    </row>
    <row r="125" spans="1:7" x14ac:dyDescent="0.25">
      <c r="A125" s="68">
        <v>124</v>
      </c>
      <c r="B125" s="1">
        <v>14.7</v>
      </c>
      <c r="C125" s="1">
        <v>71.7</v>
      </c>
      <c r="D125" s="7">
        <v>0.78</v>
      </c>
      <c r="E125" s="56">
        <v>0.76337399999999989</v>
      </c>
      <c r="F125" s="56">
        <v>0.76337399999999989</v>
      </c>
      <c r="G125" s="3" t="s">
        <v>123</v>
      </c>
    </row>
    <row r="126" spans="1:7" x14ac:dyDescent="0.25">
      <c r="A126" s="68">
        <v>125</v>
      </c>
      <c r="B126" s="1">
        <v>28.830000000000002</v>
      </c>
      <c r="C126" s="1">
        <v>124.30999999999999</v>
      </c>
      <c r="D126" s="7">
        <v>0.78</v>
      </c>
      <c r="E126" s="56">
        <v>0.76337399999999989</v>
      </c>
      <c r="F126" s="56">
        <v>0.76337399999999989</v>
      </c>
      <c r="G126" s="3" t="s">
        <v>124</v>
      </c>
    </row>
    <row r="127" spans="1:7" x14ac:dyDescent="0.25">
      <c r="A127" s="68">
        <v>126</v>
      </c>
      <c r="B127" s="1">
        <v>57.9</v>
      </c>
      <c r="C127" s="1">
        <v>107.69999999999999</v>
      </c>
      <c r="D127" s="7">
        <v>1.1499999999999999</v>
      </c>
      <c r="E127" s="56">
        <v>0.76337399999999989</v>
      </c>
      <c r="F127" s="56">
        <v>0.76337399999999989</v>
      </c>
      <c r="G127" s="3" t="s">
        <v>125</v>
      </c>
    </row>
    <row r="128" spans="1:7" x14ac:dyDescent="0.25">
      <c r="A128" s="68">
        <v>127</v>
      </c>
      <c r="B128" s="1">
        <v>111.91</v>
      </c>
      <c r="C128" s="1">
        <v>122.45</v>
      </c>
      <c r="D128" s="7">
        <v>1.1499999999999999</v>
      </c>
      <c r="E128" s="56">
        <v>0.76337399999999989</v>
      </c>
      <c r="F128" s="56">
        <v>0.76337399999999989</v>
      </c>
      <c r="G128" s="3" t="s">
        <v>126</v>
      </c>
    </row>
    <row r="129" spans="1:7" x14ac:dyDescent="0.25">
      <c r="A129" s="68">
        <v>128</v>
      </c>
      <c r="B129" s="1">
        <v>41.54</v>
      </c>
      <c r="C129" s="1">
        <v>109.12</v>
      </c>
      <c r="D129" s="7">
        <v>0.88</v>
      </c>
      <c r="E129" s="56">
        <v>0.76337399999999989</v>
      </c>
      <c r="F129" s="56">
        <v>0.76337399999999989</v>
      </c>
      <c r="G129" s="3" t="s">
        <v>127</v>
      </c>
    </row>
    <row r="130" spans="1:7" x14ac:dyDescent="0.25">
      <c r="A130" s="68">
        <v>129</v>
      </c>
      <c r="B130" s="1">
        <v>69</v>
      </c>
      <c r="C130" s="1">
        <v>57.599999999999994</v>
      </c>
      <c r="D130" s="5">
        <v>0</v>
      </c>
      <c r="E130" s="56">
        <v>0.76337399999999989</v>
      </c>
      <c r="F130" s="56">
        <v>0.76337399999999989</v>
      </c>
      <c r="G130" s="3" t="s">
        <v>128</v>
      </c>
    </row>
    <row r="131" spans="1:7" x14ac:dyDescent="0.25">
      <c r="A131" s="68">
        <v>130</v>
      </c>
      <c r="B131" s="1">
        <v>47.12</v>
      </c>
      <c r="C131" s="1">
        <v>31.31</v>
      </c>
      <c r="D131" s="5">
        <v>0</v>
      </c>
      <c r="E131" s="56">
        <v>0.76337399999999989</v>
      </c>
      <c r="F131" s="56">
        <v>0.76337399999999989</v>
      </c>
      <c r="G131" s="3" t="s">
        <v>129</v>
      </c>
    </row>
    <row r="132" spans="1:7" x14ac:dyDescent="0.25">
      <c r="A132" s="68">
        <v>131</v>
      </c>
      <c r="B132" s="1">
        <v>63</v>
      </c>
      <c r="C132" s="1">
        <v>12.6</v>
      </c>
      <c r="D132" s="5">
        <v>0</v>
      </c>
      <c r="E132" s="56">
        <v>0.76337399999999989</v>
      </c>
      <c r="F132" s="56">
        <v>0.76337399999999989</v>
      </c>
      <c r="G132" s="3" t="s">
        <v>130</v>
      </c>
    </row>
    <row r="133" spans="1:7" x14ac:dyDescent="0.25">
      <c r="A133" s="68">
        <v>132</v>
      </c>
      <c r="B133" s="1">
        <v>90.210000000000008</v>
      </c>
      <c r="C133" s="1">
        <v>8.370000000000001</v>
      </c>
      <c r="D133" s="5">
        <v>0</v>
      </c>
      <c r="E133" s="56">
        <v>0.76337399999999989</v>
      </c>
      <c r="F133" s="56">
        <v>0.76337399999999989</v>
      </c>
      <c r="G133" s="3" t="s">
        <v>131</v>
      </c>
    </row>
    <row r="134" spans="1:7" x14ac:dyDescent="0.25">
      <c r="A134" s="68">
        <v>133</v>
      </c>
      <c r="B134" s="1">
        <v>20.46</v>
      </c>
      <c r="C134" s="1">
        <v>10.85</v>
      </c>
      <c r="D134" s="6">
        <v>0</v>
      </c>
      <c r="E134" s="56">
        <v>0.76337399999999989</v>
      </c>
      <c r="F134" s="56">
        <v>0.76337399999999989</v>
      </c>
      <c r="G134" s="3" t="s">
        <v>132</v>
      </c>
    </row>
    <row r="135" spans="1:7" x14ac:dyDescent="0.25">
      <c r="A135" s="68">
        <v>134</v>
      </c>
      <c r="B135" s="1">
        <v>46.76</v>
      </c>
      <c r="C135" s="1">
        <v>17.079999999999998</v>
      </c>
      <c r="D135" s="6">
        <v>0</v>
      </c>
      <c r="E135" s="56">
        <v>0.76337399999999989</v>
      </c>
      <c r="F135" s="56">
        <v>0.76337399999999989</v>
      </c>
      <c r="G135" s="3" t="s">
        <v>133</v>
      </c>
    </row>
    <row r="136" spans="1:7" x14ac:dyDescent="0.25">
      <c r="A136" s="68">
        <v>135</v>
      </c>
      <c r="B136" s="1">
        <v>64.48</v>
      </c>
      <c r="C136" s="1">
        <v>46.81</v>
      </c>
      <c r="D136" s="7">
        <v>0.4</v>
      </c>
      <c r="E136" s="56">
        <v>0.76337399999999989</v>
      </c>
      <c r="F136" s="56">
        <v>0.76337399999999989</v>
      </c>
      <c r="G136" s="3" t="s">
        <v>134</v>
      </c>
    </row>
    <row r="137" spans="1:7" x14ac:dyDescent="0.25">
      <c r="A137" s="68">
        <v>136</v>
      </c>
      <c r="B137" s="1">
        <v>56.4</v>
      </c>
      <c r="C137" s="1">
        <v>59.4</v>
      </c>
      <c r="D137" s="7">
        <v>0.78</v>
      </c>
      <c r="E137" s="56">
        <v>0.76337399999999989</v>
      </c>
      <c r="F137" s="56">
        <v>0.76337399999999989</v>
      </c>
      <c r="G137" s="3" t="s">
        <v>135</v>
      </c>
    </row>
    <row r="138" spans="1:7" x14ac:dyDescent="0.25">
      <c r="A138" s="68">
        <v>137</v>
      </c>
      <c r="B138" s="1">
        <v>12.709999999999999</v>
      </c>
      <c r="C138" s="1">
        <v>129.27000000000001</v>
      </c>
      <c r="D138" s="7">
        <v>0.78</v>
      </c>
      <c r="E138" s="56">
        <v>0.76337399999999989</v>
      </c>
      <c r="F138" s="56">
        <v>0.76337399999999989</v>
      </c>
      <c r="G138" s="3" t="s">
        <v>136</v>
      </c>
    </row>
    <row r="139" spans="1:7" x14ac:dyDescent="0.25">
      <c r="A139" s="68">
        <v>138</v>
      </c>
      <c r="B139" s="1">
        <v>59.7</v>
      </c>
      <c r="C139" s="1">
        <v>131.4</v>
      </c>
      <c r="D139" s="7">
        <v>1.1499999999999999</v>
      </c>
      <c r="E139" s="56">
        <v>0.76337399999999989</v>
      </c>
      <c r="F139" s="56">
        <v>0.76337399999999989</v>
      </c>
      <c r="G139" s="3" t="s">
        <v>137</v>
      </c>
    </row>
    <row r="140" spans="1:7" x14ac:dyDescent="0.25">
      <c r="A140" s="68">
        <v>139</v>
      </c>
      <c r="B140" s="1">
        <v>66.960000000000008</v>
      </c>
      <c r="C140" s="1">
        <v>133.29999999999998</v>
      </c>
      <c r="D140" s="7">
        <v>1.1499999999999999</v>
      </c>
      <c r="E140" s="56">
        <v>0.76337399999999989</v>
      </c>
      <c r="F140" s="56">
        <v>0.76337399999999989</v>
      </c>
      <c r="G140" s="3" t="s">
        <v>138</v>
      </c>
    </row>
    <row r="141" spans="1:7" x14ac:dyDescent="0.25">
      <c r="A141" s="68">
        <v>140</v>
      </c>
      <c r="B141" s="1">
        <v>75.95</v>
      </c>
      <c r="C141" s="1">
        <v>111.60000000000001</v>
      </c>
      <c r="D141" s="7">
        <v>0.88</v>
      </c>
      <c r="E141" s="56">
        <v>0.76337399999999989</v>
      </c>
      <c r="F141" s="56">
        <v>0.76337399999999989</v>
      </c>
      <c r="G141" s="3" t="s">
        <v>139</v>
      </c>
    </row>
    <row r="142" spans="1:7" x14ac:dyDescent="0.25">
      <c r="A142" s="68">
        <v>141</v>
      </c>
      <c r="B142" s="1">
        <v>43.5</v>
      </c>
      <c r="C142" s="1">
        <v>67.2</v>
      </c>
      <c r="D142" s="5">
        <v>0</v>
      </c>
      <c r="E142" s="56">
        <v>0.76337399999999989</v>
      </c>
      <c r="F142" s="56">
        <v>0.76337399999999989</v>
      </c>
      <c r="G142" s="3" t="s">
        <v>140</v>
      </c>
    </row>
    <row r="143" spans="1:7" x14ac:dyDescent="0.25">
      <c r="A143" s="68">
        <v>142</v>
      </c>
      <c r="B143" s="1">
        <v>69.75</v>
      </c>
      <c r="C143" s="1">
        <v>34.720000000000006</v>
      </c>
      <c r="D143" s="5">
        <v>0</v>
      </c>
      <c r="E143" s="56">
        <v>0.76337399999999989</v>
      </c>
      <c r="F143" s="56">
        <v>0.76337399999999989</v>
      </c>
      <c r="G143" s="3" t="s">
        <v>141</v>
      </c>
    </row>
    <row r="144" spans="1:7" x14ac:dyDescent="0.25">
      <c r="A144" s="68">
        <v>143</v>
      </c>
      <c r="B144" s="1">
        <v>33.9</v>
      </c>
      <c r="C144" s="1">
        <v>13.8</v>
      </c>
      <c r="D144" s="5">
        <v>0</v>
      </c>
      <c r="E144" s="56">
        <v>0.76337399999999989</v>
      </c>
      <c r="F144" s="56">
        <v>0.76337399999999989</v>
      </c>
      <c r="G144" s="3" t="s">
        <v>142</v>
      </c>
    </row>
    <row r="145" spans="1:11" x14ac:dyDescent="0.25">
      <c r="A145" s="68">
        <v>144</v>
      </c>
      <c r="B145" s="1">
        <v>84.320000000000007</v>
      </c>
      <c r="C145" s="1">
        <v>8.99</v>
      </c>
      <c r="D145" s="5">
        <v>0</v>
      </c>
      <c r="E145" s="56">
        <v>0.76337399999999989</v>
      </c>
      <c r="F145" s="56">
        <v>0.76337399999999989</v>
      </c>
      <c r="G145" s="3" t="s">
        <v>143</v>
      </c>
    </row>
    <row r="146" spans="1:11" x14ac:dyDescent="0.25">
      <c r="A146" s="68">
        <v>145</v>
      </c>
      <c r="B146" s="1">
        <v>48.67</v>
      </c>
      <c r="C146" s="1">
        <v>10.85</v>
      </c>
      <c r="D146" s="6">
        <v>0</v>
      </c>
      <c r="E146" s="61">
        <v>0.76337399999999989</v>
      </c>
      <c r="F146" s="61">
        <v>0.76337399999999989</v>
      </c>
      <c r="G146" s="3" t="s">
        <v>144</v>
      </c>
      <c r="J146" s="53"/>
      <c r="K146" s="53"/>
    </row>
    <row r="147" spans="1:11" x14ac:dyDescent="0.25">
      <c r="A147" s="68">
        <v>146</v>
      </c>
      <c r="B147" s="1">
        <v>85.12</v>
      </c>
      <c r="C147" s="1">
        <v>20.439999999999998</v>
      </c>
      <c r="D147" s="6">
        <v>0</v>
      </c>
      <c r="E147" s="56">
        <v>0.76337399999999989</v>
      </c>
      <c r="F147" s="56">
        <v>0.76337399999999989</v>
      </c>
      <c r="G147" s="3" t="s">
        <v>145</v>
      </c>
      <c r="J147" s="55"/>
      <c r="K147" s="56"/>
    </row>
    <row r="148" spans="1:11" x14ac:dyDescent="0.25">
      <c r="A148" s="68">
        <v>147</v>
      </c>
      <c r="B148" s="1">
        <v>39.68</v>
      </c>
      <c r="C148" s="1">
        <v>44.949999999999996</v>
      </c>
      <c r="D148" s="7">
        <v>0.4</v>
      </c>
      <c r="E148" s="56">
        <v>0.76337399999999989</v>
      </c>
      <c r="F148" s="56">
        <v>0.76337399999999989</v>
      </c>
      <c r="G148" s="3" t="s">
        <v>146</v>
      </c>
      <c r="J148" s="55"/>
      <c r="K148" s="56"/>
    </row>
    <row r="149" spans="1:11" x14ac:dyDescent="0.25">
      <c r="A149" s="68">
        <v>148</v>
      </c>
      <c r="B149" s="1">
        <v>44.7</v>
      </c>
      <c r="C149" s="1">
        <v>69</v>
      </c>
      <c r="D149" s="7">
        <v>0.78</v>
      </c>
      <c r="E149" s="56">
        <v>0.76337399999999989</v>
      </c>
      <c r="F149" s="56">
        <v>0.76337399999999989</v>
      </c>
      <c r="G149" s="3" t="s">
        <v>147</v>
      </c>
      <c r="J149" s="55"/>
      <c r="K149" s="56"/>
    </row>
    <row r="150" spans="1:11" x14ac:dyDescent="0.25">
      <c r="A150" s="68">
        <v>149</v>
      </c>
      <c r="B150" s="1">
        <v>29.139999999999997</v>
      </c>
      <c r="C150" s="1">
        <v>125.55</v>
      </c>
      <c r="D150" s="7">
        <v>0.78</v>
      </c>
      <c r="E150" s="56">
        <v>0.76337399999999989</v>
      </c>
      <c r="F150" s="56">
        <v>0.76337399999999989</v>
      </c>
      <c r="G150" s="3" t="s">
        <v>148</v>
      </c>
      <c r="J150" s="55"/>
      <c r="K150" s="56"/>
    </row>
    <row r="151" spans="1:11" x14ac:dyDescent="0.25">
      <c r="A151" s="68">
        <v>150</v>
      </c>
      <c r="B151" s="1">
        <v>94.2</v>
      </c>
      <c r="C151" s="1">
        <v>109.80000000000001</v>
      </c>
      <c r="D151" s="7">
        <v>1.1499999999999999</v>
      </c>
      <c r="E151" s="56">
        <v>0.76337399999999989</v>
      </c>
      <c r="F151" s="56">
        <v>0.76337399999999989</v>
      </c>
      <c r="G151" s="3" t="s">
        <v>149</v>
      </c>
      <c r="J151" s="55"/>
      <c r="K151" s="56"/>
    </row>
    <row r="152" spans="1:11" x14ac:dyDescent="0.25">
      <c r="A152" s="68">
        <v>151</v>
      </c>
      <c r="B152" s="1">
        <v>34.1</v>
      </c>
      <c r="C152" s="1">
        <v>128.03</v>
      </c>
      <c r="D152" s="7">
        <v>1.1499999999999999</v>
      </c>
      <c r="E152" s="56">
        <v>0.76337399999999989</v>
      </c>
      <c r="F152" s="56">
        <v>0.76337399999999989</v>
      </c>
      <c r="G152" s="3" t="s">
        <v>150</v>
      </c>
      <c r="J152" s="55"/>
      <c r="K152" s="56"/>
    </row>
    <row r="153" spans="1:11" x14ac:dyDescent="0.25">
      <c r="A153" s="68">
        <v>152</v>
      </c>
      <c r="B153" s="1">
        <v>79.36</v>
      </c>
      <c r="C153" s="1">
        <v>120.89999999999999</v>
      </c>
      <c r="D153" s="7">
        <v>0.88</v>
      </c>
      <c r="E153" s="56">
        <v>0.76337399999999989</v>
      </c>
      <c r="F153" s="56">
        <v>0.76337399999999989</v>
      </c>
      <c r="G153" s="3" t="s">
        <v>151</v>
      </c>
      <c r="J153" s="55"/>
      <c r="K153" s="56"/>
    </row>
    <row r="154" spans="1:11" x14ac:dyDescent="0.25">
      <c r="A154" s="68">
        <v>153</v>
      </c>
      <c r="B154" s="1">
        <v>95.1</v>
      </c>
      <c r="C154" s="1">
        <v>53.1</v>
      </c>
      <c r="D154" s="5">
        <v>0</v>
      </c>
      <c r="E154" s="56">
        <v>0.76337399999999989</v>
      </c>
      <c r="F154" s="56">
        <v>0.76337399999999989</v>
      </c>
      <c r="G154" s="3" t="s">
        <v>152</v>
      </c>
      <c r="J154" s="55"/>
      <c r="K154" s="56"/>
    </row>
    <row r="155" spans="1:11" x14ac:dyDescent="0.25">
      <c r="A155" s="68">
        <v>154</v>
      </c>
      <c r="B155" s="1">
        <v>41.230000000000004</v>
      </c>
      <c r="C155" s="1">
        <v>37.51</v>
      </c>
      <c r="D155" s="5">
        <v>0</v>
      </c>
      <c r="E155" s="56">
        <v>0.76337399999999989</v>
      </c>
      <c r="F155" s="56">
        <v>0.76337399999999989</v>
      </c>
      <c r="G155" s="3" t="s">
        <v>153</v>
      </c>
      <c r="J155" s="55"/>
      <c r="K155" s="56"/>
    </row>
    <row r="156" spans="1:11" x14ac:dyDescent="0.25">
      <c r="A156" s="68">
        <v>155</v>
      </c>
      <c r="B156" s="1">
        <v>96.600000000000009</v>
      </c>
      <c r="C156" s="1">
        <v>12</v>
      </c>
      <c r="D156" s="5">
        <v>0</v>
      </c>
      <c r="E156" s="56">
        <v>0.76337399999999989</v>
      </c>
      <c r="F156" s="56">
        <v>0.76337399999999989</v>
      </c>
      <c r="G156" s="3" t="s">
        <v>154</v>
      </c>
      <c r="J156" s="55"/>
      <c r="K156" s="56"/>
    </row>
    <row r="157" spans="1:11" x14ac:dyDescent="0.25">
      <c r="A157" s="68">
        <v>156</v>
      </c>
      <c r="B157" s="1">
        <v>75.64</v>
      </c>
      <c r="C157" s="1">
        <v>7.13</v>
      </c>
      <c r="D157" s="5">
        <v>0</v>
      </c>
      <c r="E157" s="56">
        <v>0.76337399999999989</v>
      </c>
      <c r="F157" s="56">
        <v>0.76337399999999989</v>
      </c>
      <c r="G157" s="3" t="s">
        <v>155</v>
      </c>
      <c r="J157" s="55"/>
      <c r="K157" s="56"/>
    </row>
    <row r="158" spans="1:11" x14ac:dyDescent="0.25">
      <c r="A158" s="68">
        <v>157</v>
      </c>
      <c r="B158" s="1">
        <v>49.910000000000004</v>
      </c>
      <c r="C158" s="1">
        <v>9.61</v>
      </c>
      <c r="D158" s="6">
        <v>0</v>
      </c>
      <c r="E158" s="56">
        <v>0.75306799999999996</v>
      </c>
      <c r="F158" s="56">
        <v>0.75306799999999996</v>
      </c>
      <c r="G158" s="3" t="s">
        <v>156</v>
      </c>
      <c r="J158" s="55"/>
      <c r="K158" s="56"/>
    </row>
    <row r="159" spans="1:11" x14ac:dyDescent="0.25">
      <c r="A159" s="68">
        <v>158</v>
      </c>
      <c r="B159" s="1">
        <v>22.959999999999997</v>
      </c>
      <c r="C159" s="1">
        <v>13.16</v>
      </c>
      <c r="D159" s="6">
        <v>0</v>
      </c>
      <c r="E159" s="56">
        <v>0.75306799999999996</v>
      </c>
      <c r="F159" s="56">
        <v>0.75306799999999996</v>
      </c>
      <c r="G159" s="3" t="s">
        <v>157</v>
      </c>
      <c r="J159" s="55"/>
      <c r="K159" s="56"/>
    </row>
    <row r="160" spans="1:11" x14ac:dyDescent="0.25">
      <c r="A160" s="68">
        <v>159</v>
      </c>
      <c r="B160" s="1">
        <v>27.900000000000002</v>
      </c>
      <c r="C160" s="1">
        <v>44.33</v>
      </c>
      <c r="D160" s="7">
        <v>0.4</v>
      </c>
      <c r="E160" s="56">
        <v>0.75306799999999996</v>
      </c>
      <c r="F160" s="56">
        <v>0.75306799999999996</v>
      </c>
      <c r="G160" s="3" t="s">
        <v>158</v>
      </c>
      <c r="J160" s="55"/>
      <c r="K160" s="56"/>
    </row>
    <row r="161" spans="1:11" x14ac:dyDescent="0.25">
      <c r="A161" s="68">
        <v>160</v>
      </c>
      <c r="B161" s="1">
        <v>27.3</v>
      </c>
      <c r="C161" s="1">
        <v>68.399999999999991</v>
      </c>
      <c r="D161" s="7">
        <v>0.78</v>
      </c>
      <c r="E161" s="56">
        <v>0.75306799999999996</v>
      </c>
      <c r="F161" s="56">
        <v>0.75306799999999996</v>
      </c>
      <c r="G161" s="3" t="s">
        <v>159</v>
      </c>
      <c r="J161" s="55"/>
      <c r="K161" s="56"/>
    </row>
    <row r="162" spans="1:11" x14ac:dyDescent="0.25">
      <c r="A162" s="68">
        <v>161</v>
      </c>
      <c r="B162" s="1">
        <v>35.029999999999994</v>
      </c>
      <c r="C162" s="1">
        <v>94.86</v>
      </c>
      <c r="D162" s="7">
        <v>0.78</v>
      </c>
      <c r="E162" s="56">
        <v>0.75306799999999996</v>
      </c>
      <c r="F162" s="56">
        <v>0.75306799999999996</v>
      </c>
      <c r="G162" s="3" t="s">
        <v>160</v>
      </c>
      <c r="J162" s="55"/>
      <c r="K162" s="56"/>
    </row>
    <row r="163" spans="1:11" x14ac:dyDescent="0.25">
      <c r="A163" s="68">
        <v>162</v>
      </c>
      <c r="B163" s="1">
        <v>102.30000000000001</v>
      </c>
      <c r="C163" s="1">
        <v>101.39999999999999</v>
      </c>
      <c r="D163" s="7">
        <v>1.1499999999999999</v>
      </c>
      <c r="E163" s="56">
        <v>0.75306799999999996</v>
      </c>
      <c r="F163" s="56">
        <v>0.75306799999999996</v>
      </c>
      <c r="G163" s="3" t="s">
        <v>161</v>
      </c>
      <c r="J163" s="55"/>
      <c r="K163" s="56"/>
    </row>
    <row r="164" spans="1:11" x14ac:dyDescent="0.25">
      <c r="A164" s="68">
        <v>163</v>
      </c>
      <c r="B164" s="1">
        <v>46.19</v>
      </c>
      <c r="C164" s="1">
        <v>143.22</v>
      </c>
      <c r="D164" s="7">
        <v>1.1499999999999999</v>
      </c>
      <c r="E164" s="56">
        <v>0.75306799999999996</v>
      </c>
      <c r="F164" s="56">
        <v>0.75306799999999996</v>
      </c>
      <c r="G164" s="3" t="s">
        <v>162</v>
      </c>
      <c r="J164" s="55"/>
      <c r="K164" s="56"/>
    </row>
    <row r="165" spans="1:11" x14ac:dyDescent="0.25">
      <c r="A165" s="68">
        <v>164</v>
      </c>
      <c r="B165" s="1">
        <v>47.12</v>
      </c>
      <c r="C165" s="1">
        <v>112.22</v>
      </c>
      <c r="D165" s="7">
        <v>0.88</v>
      </c>
      <c r="E165" s="56">
        <v>0.75306799999999996</v>
      </c>
      <c r="F165" s="56">
        <v>0.75306799999999996</v>
      </c>
      <c r="G165" s="3" t="s">
        <v>163</v>
      </c>
      <c r="J165" s="55"/>
      <c r="K165" s="56"/>
    </row>
    <row r="166" spans="1:11" x14ac:dyDescent="0.25">
      <c r="A166" s="68">
        <v>165</v>
      </c>
      <c r="B166" s="1">
        <v>51</v>
      </c>
      <c r="C166" s="1">
        <v>70.5</v>
      </c>
      <c r="D166" s="5">
        <v>0</v>
      </c>
      <c r="E166" s="56">
        <v>0.75306799999999996</v>
      </c>
      <c r="F166" s="56">
        <v>0.75306799999999996</v>
      </c>
      <c r="G166" s="3" t="s">
        <v>164</v>
      </c>
      <c r="J166" s="55"/>
      <c r="K166" s="56"/>
    </row>
    <row r="167" spans="1:11" x14ac:dyDescent="0.25">
      <c r="A167" s="68">
        <v>166</v>
      </c>
      <c r="B167" s="1">
        <v>42.160000000000004</v>
      </c>
      <c r="C167" s="1">
        <v>35.029999999999994</v>
      </c>
      <c r="D167" s="5">
        <v>0</v>
      </c>
      <c r="E167" s="56">
        <v>0.75306799999999996</v>
      </c>
      <c r="F167" s="56">
        <v>0.75306799999999996</v>
      </c>
      <c r="G167" s="3" t="s">
        <v>165</v>
      </c>
      <c r="J167" s="55"/>
      <c r="K167" s="56"/>
    </row>
    <row r="168" spans="1:11" x14ac:dyDescent="0.25">
      <c r="A168" s="68">
        <v>167</v>
      </c>
      <c r="B168" s="1">
        <v>87.6</v>
      </c>
      <c r="C168" s="1">
        <v>12.6</v>
      </c>
      <c r="D168" s="5">
        <v>0</v>
      </c>
      <c r="E168" s="56">
        <v>0.75306799999999996</v>
      </c>
      <c r="F168" s="56">
        <v>0.75306799999999996</v>
      </c>
      <c r="G168" s="3" t="s">
        <v>166</v>
      </c>
      <c r="J168" s="55"/>
      <c r="K168" s="56"/>
    </row>
    <row r="169" spans="1:11" x14ac:dyDescent="0.25">
      <c r="A169" s="68">
        <v>168</v>
      </c>
      <c r="B169" s="1">
        <v>75.33</v>
      </c>
      <c r="C169" s="1">
        <v>8.06</v>
      </c>
      <c r="D169" s="5">
        <v>0</v>
      </c>
      <c r="E169" s="56">
        <v>0.75306799999999996</v>
      </c>
      <c r="F169" s="56">
        <v>0.75306799999999996</v>
      </c>
      <c r="G169" s="3" t="s">
        <v>167</v>
      </c>
      <c r="J169" s="55"/>
      <c r="K169" s="56"/>
    </row>
    <row r="170" spans="1:11" x14ac:dyDescent="0.25">
      <c r="A170" s="68">
        <v>169</v>
      </c>
      <c r="B170" s="1">
        <v>42.160000000000004</v>
      </c>
      <c r="C170" s="1">
        <v>9.2999999999999989</v>
      </c>
      <c r="D170" s="6">
        <v>0</v>
      </c>
      <c r="E170" s="56">
        <v>0.74276199999999992</v>
      </c>
      <c r="F170" s="56">
        <v>0.74276199999999992</v>
      </c>
      <c r="G170" s="3" t="s">
        <v>168</v>
      </c>
      <c r="J170" s="55"/>
      <c r="K170" s="56"/>
    </row>
    <row r="171" spans="1:11" x14ac:dyDescent="0.25">
      <c r="A171" s="68">
        <v>170</v>
      </c>
      <c r="B171" s="1">
        <v>35</v>
      </c>
      <c r="C171" s="1">
        <v>17.64</v>
      </c>
      <c r="D171" s="6">
        <v>0</v>
      </c>
      <c r="E171" s="56">
        <v>0.74276199999999992</v>
      </c>
      <c r="F171" s="56">
        <v>0.74276199999999992</v>
      </c>
      <c r="G171" s="3" t="s">
        <v>169</v>
      </c>
      <c r="J171" s="55"/>
      <c r="K171" s="56"/>
    </row>
    <row r="172" spans="1:11" x14ac:dyDescent="0.25">
      <c r="A172" s="68">
        <v>171</v>
      </c>
      <c r="B172" s="1">
        <v>95.789999999999992</v>
      </c>
      <c r="C172" s="1">
        <v>39.68</v>
      </c>
      <c r="D172" s="7">
        <v>0.4</v>
      </c>
      <c r="E172" s="56">
        <v>0.74276199999999992</v>
      </c>
      <c r="F172" s="56">
        <v>0.74276199999999992</v>
      </c>
      <c r="G172" s="3" t="s">
        <v>170</v>
      </c>
      <c r="J172" s="55"/>
      <c r="K172" s="56"/>
    </row>
    <row r="173" spans="1:11" x14ac:dyDescent="0.25">
      <c r="A173" s="68">
        <v>172</v>
      </c>
      <c r="B173" s="1">
        <v>58.199999999999996</v>
      </c>
      <c r="C173" s="1">
        <v>66.900000000000006</v>
      </c>
      <c r="D173" s="7">
        <v>0.78</v>
      </c>
      <c r="E173" s="56">
        <v>0.74276199999999992</v>
      </c>
      <c r="F173" s="56">
        <v>0.74276199999999992</v>
      </c>
      <c r="G173" s="3" t="s">
        <v>171</v>
      </c>
      <c r="J173" s="55"/>
      <c r="K173" s="56"/>
    </row>
    <row r="174" spans="1:11" x14ac:dyDescent="0.25">
      <c r="A174" s="68">
        <v>173</v>
      </c>
      <c r="B174" s="1">
        <v>33.480000000000004</v>
      </c>
      <c r="C174" s="1">
        <v>128.65</v>
      </c>
      <c r="D174" s="7">
        <v>0.78</v>
      </c>
      <c r="E174" s="56">
        <v>0.74276199999999992</v>
      </c>
      <c r="F174" s="56">
        <v>0.74276199999999992</v>
      </c>
      <c r="G174" s="3" t="s">
        <v>172</v>
      </c>
      <c r="J174" s="55"/>
      <c r="K174" s="56"/>
    </row>
    <row r="175" spans="1:11" x14ac:dyDescent="0.25">
      <c r="A175" s="68">
        <v>174</v>
      </c>
      <c r="B175" s="1">
        <v>51.9</v>
      </c>
      <c r="C175" s="1">
        <v>138.9</v>
      </c>
      <c r="D175" s="7">
        <v>1.1499999999999999</v>
      </c>
      <c r="E175" s="56">
        <v>0.74276199999999992</v>
      </c>
      <c r="F175" s="56">
        <v>0.74276199999999992</v>
      </c>
      <c r="G175" s="3" t="s">
        <v>173</v>
      </c>
      <c r="J175" s="55"/>
      <c r="K175" s="56"/>
    </row>
    <row r="176" spans="1:11" x14ac:dyDescent="0.25">
      <c r="A176" s="68">
        <v>175</v>
      </c>
      <c r="B176" s="1">
        <v>71.61</v>
      </c>
      <c r="C176" s="1">
        <v>140.43</v>
      </c>
      <c r="D176" s="7">
        <v>1.1499999999999999</v>
      </c>
      <c r="E176" s="56">
        <v>0.74276199999999992</v>
      </c>
      <c r="F176" s="56">
        <v>0.74276199999999992</v>
      </c>
      <c r="G176" s="3" t="s">
        <v>174</v>
      </c>
      <c r="J176" s="55"/>
      <c r="K176" s="60"/>
    </row>
    <row r="177" spans="1:11" x14ac:dyDescent="0.25">
      <c r="A177" s="68">
        <v>176</v>
      </c>
      <c r="B177" s="1">
        <v>95.789999999999992</v>
      </c>
      <c r="C177" s="1">
        <v>114.08</v>
      </c>
      <c r="D177" s="7">
        <v>0.88</v>
      </c>
      <c r="E177" s="56">
        <v>0.74276199999999992</v>
      </c>
      <c r="F177" s="56">
        <v>0.74276199999999992</v>
      </c>
      <c r="G177" s="3" t="s">
        <v>175</v>
      </c>
      <c r="J177" s="55"/>
      <c r="K177" s="55"/>
    </row>
    <row r="178" spans="1:11" x14ac:dyDescent="0.25">
      <c r="A178" s="68">
        <v>177</v>
      </c>
      <c r="B178" s="1">
        <v>36.9</v>
      </c>
      <c r="C178" s="1">
        <v>64.5</v>
      </c>
      <c r="D178" s="5">
        <v>0</v>
      </c>
      <c r="E178" s="56">
        <v>0.74276199999999992</v>
      </c>
      <c r="F178" s="56">
        <v>0.74276199999999992</v>
      </c>
      <c r="G178" s="3" t="s">
        <v>176</v>
      </c>
      <c r="J178" s="55"/>
      <c r="K178" s="55"/>
    </row>
    <row r="179" spans="1:11" x14ac:dyDescent="0.25">
      <c r="A179" s="68">
        <v>178</v>
      </c>
      <c r="B179" s="1">
        <v>82.149999999999991</v>
      </c>
      <c r="C179" s="1">
        <v>28.52</v>
      </c>
      <c r="D179" s="5">
        <v>0</v>
      </c>
      <c r="E179" s="56">
        <v>0.74276199999999992</v>
      </c>
      <c r="F179" s="56">
        <v>0.74276199999999992</v>
      </c>
      <c r="G179" s="3" t="s">
        <v>177</v>
      </c>
      <c r="J179" s="55"/>
      <c r="K179" s="55"/>
    </row>
    <row r="180" spans="1:11" x14ac:dyDescent="0.25">
      <c r="A180" s="68">
        <v>179</v>
      </c>
      <c r="B180" s="1">
        <v>108.60000000000001</v>
      </c>
      <c r="C180" s="1">
        <v>13.2</v>
      </c>
      <c r="D180" s="5">
        <v>0</v>
      </c>
      <c r="E180" s="56">
        <v>0.74276199999999992</v>
      </c>
      <c r="F180" s="56">
        <v>0.74276199999999992</v>
      </c>
      <c r="G180" s="3" t="s">
        <v>178</v>
      </c>
      <c r="J180" s="55"/>
      <c r="K180" s="55"/>
    </row>
    <row r="181" spans="1:11" x14ac:dyDescent="0.25">
      <c r="A181" s="68">
        <v>180</v>
      </c>
      <c r="B181" s="1">
        <v>59.21</v>
      </c>
      <c r="C181" s="1">
        <v>7.4399999999999995</v>
      </c>
      <c r="D181" s="5">
        <v>0</v>
      </c>
      <c r="E181" s="56">
        <v>0.74276199999999992</v>
      </c>
      <c r="F181" s="56">
        <v>0.74276199999999992</v>
      </c>
      <c r="G181" s="3" t="s">
        <v>179</v>
      </c>
      <c r="J181" s="55"/>
      <c r="K181" s="55"/>
    </row>
    <row r="182" spans="1:11" x14ac:dyDescent="0.25">
      <c r="A182" s="68">
        <v>181</v>
      </c>
      <c r="B182" s="1">
        <v>110.98</v>
      </c>
      <c r="C182" s="1">
        <v>11.47</v>
      </c>
      <c r="D182" s="6">
        <v>0</v>
      </c>
      <c r="E182" s="56">
        <v>0.73245599999999988</v>
      </c>
      <c r="F182" s="56">
        <v>0.73245599999999988</v>
      </c>
      <c r="G182" s="3" t="s">
        <v>180</v>
      </c>
      <c r="J182" s="55"/>
      <c r="K182" s="55"/>
    </row>
    <row r="183" spans="1:11" x14ac:dyDescent="0.25">
      <c r="A183" s="68">
        <v>182</v>
      </c>
      <c r="B183" s="1">
        <v>29.68</v>
      </c>
      <c r="C183" s="1">
        <v>12.32</v>
      </c>
      <c r="D183" s="6">
        <v>0</v>
      </c>
      <c r="E183" s="56">
        <v>0.73245599999999988</v>
      </c>
      <c r="F183" s="56">
        <v>0.73245599999999988</v>
      </c>
      <c r="G183" s="3" t="s">
        <v>181</v>
      </c>
      <c r="J183" s="55"/>
      <c r="K183" s="55"/>
    </row>
    <row r="184" spans="1:11" x14ac:dyDescent="0.25">
      <c r="A184" s="68">
        <v>183</v>
      </c>
      <c r="B184" s="1">
        <v>14.569999999999999</v>
      </c>
      <c r="C184" s="1">
        <v>41.54</v>
      </c>
      <c r="D184" s="7">
        <v>0.4</v>
      </c>
      <c r="E184" s="56">
        <v>0.73245599999999988</v>
      </c>
      <c r="F184" s="56">
        <v>0.73245599999999988</v>
      </c>
      <c r="G184" s="3" t="s">
        <v>182</v>
      </c>
      <c r="J184" s="55"/>
      <c r="K184" s="55"/>
    </row>
    <row r="185" spans="1:11" x14ac:dyDescent="0.25">
      <c r="A185" s="68">
        <v>184</v>
      </c>
      <c r="B185" s="1">
        <v>44.4</v>
      </c>
      <c r="C185" s="1">
        <v>80.400000000000006</v>
      </c>
      <c r="D185" s="7">
        <v>0.78</v>
      </c>
      <c r="E185" s="56">
        <v>0.73245599999999988</v>
      </c>
      <c r="F185" s="56">
        <v>0.73245599999999988</v>
      </c>
      <c r="G185" s="3" t="s">
        <v>183</v>
      </c>
      <c r="J185" s="55"/>
      <c r="K185" s="55"/>
    </row>
    <row r="186" spans="1:11" x14ac:dyDescent="0.25">
      <c r="A186" s="68">
        <v>185</v>
      </c>
      <c r="B186" s="1">
        <v>72.850000000000009</v>
      </c>
      <c r="C186" s="1">
        <v>122.76</v>
      </c>
      <c r="D186" s="7">
        <v>0.78</v>
      </c>
      <c r="E186" s="56">
        <v>0.73245599999999988</v>
      </c>
      <c r="F186" s="56">
        <v>0.73245599999999988</v>
      </c>
      <c r="G186" s="3" t="s">
        <v>184</v>
      </c>
      <c r="J186" s="55"/>
      <c r="K186" s="55"/>
    </row>
    <row r="187" spans="1:11" x14ac:dyDescent="0.25">
      <c r="A187" s="68">
        <v>186</v>
      </c>
      <c r="B187" s="1">
        <v>62.099999999999994</v>
      </c>
      <c r="C187" s="1">
        <v>119.4</v>
      </c>
      <c r="D187" s="7">
        <v>1.1499999999999999</v>
      </c>
      <c r="E187" s="56">
        <v>0.73245599999999988</v>
      </c>
      <c r="F187" s="56">
        <v>0.73245599999999988</v>
      </c>
      <c r="G187" s="3" t="s">
        <v>185</v>
      </c>
      <c r="J187" s="55"/>
      <c r="K187" s="55"/>
    </row>
    <row r="188" spans="1:11" x14ac:dyDescent="0.25">
      <c r="A188" s="68">
        <v>187</v>
      </c>
      <c r="B188" s="1">
        <v>143.53</v>
      </c>
      <c r="C188" s="1">
        <v>118.42</v>
      </c>
      <c r="D188" s="7">
        <v>1.1499999999999999</v>
      </c>
      <c r="E188" s="56">
        <v>0.73245599999999988</v>
      </c>
      <c r="F188" s="56">
        <v>0.73245599999999988</v>
      </c>
      <c r="G188" s="3" t="s">
        <v>186</v>
      </c>
      <c r="J188" s="55"/>
      <c r="K188" s="55"/>
    </row>
    <row r="189" spans="1:11" x14ac:dyDescent="0.25">
      <c r="A189" s="68">
        <v>188</v>
      </c>
      <c r="B189" s="1">
        <v>62</v>
      </c>
      <c r="C189" s="1">
        <v>101.99</v>
      </c>
      <c r="D189" s="7">
        <v>0.88</v>
      </c>
      <c r="E189" s="56">
        <v>0.73245599999999988</v>
      </c>
      <c r="F189" s="56">
        <v>0.73245599999999988</v>
      </c>
      <c r="G189" s="3" t="s">
        <v>187</v>
      </c>
      <c r="J189" s="55"/>
      <c r="K189" s="55"/>
    </row>
    <row r="190" spans="1:11" x14ac:dyDescent="0.25">
      <c r="A190" s="68">
        <v>189</v>
      </c>
      <c r="B190" s="1">
        <v>104.7</v>
      </c>
      <c r="C190" s="1">
        <v>54.900000000000006</v>
      </c>
      <c r="D190" s="5">
        <v>0</v>
      </c>
      <c r="E190" s="56">
        <v>0.73245599999999988</v>
      </c>
      <c r="F190" s="56">
        <v>0.73245599999999988</v>
      </c>
      <c r="G190" s="3" t="s">
        <v>188</v>
      </c>
      <c r="J190" s="55"/>
      <c r="K190" s="55"/>
    </row>
    <row r="191" spans="1:11" x14ac:dyDescent="0.25">
      <c r="A191" s="68">
        <v>190</v>
      </c>
      <c r="B191" s="1">
        <v>77.190000000000012</v>
      </c>
      <c r="C191" s="1">
        <v>30.69</v>
      </c>
      <c r="D191" s="5">
        <v>0</v>
      </c>
      <c r="E191" s="56">
        <v>0.73245599999999988</v>
      </c>
      <c r="F191" s="56">
        <v>0.73245599999999988</v>
      </c>
      <c r="G191" s="3" t="s">
        <v>189</v>
      </c>
      <c r="J191" s="55"/>
      <c r="K191" s="55"/>
    </row>
    <row r="192" spans="1:11" x14ac:dyDescent="0.25">
      <c r="A192" s="68">
        <v>191</v>
      </c>
      <c r="B192" s="1">
        <v>34.799999999999997</v>
      </c>
      <c r="C192" s="1">
        <v>9.9</v>
      </c>
      <c r="D192" s="5">
        <v>0</v>
      </c>
      <c r="E192" s="56">
        <v>0.73245599999999988</v>
      </c>
      <c r="F192" s="56">
        <v>0.73245599999999988</v>
      </c>
      <c r="G192" s="3" t="s">
        <v>190</v>
      </c>
      <c r="J192" s="55"/>
      <c r="K192" s="55"/>
    </row>
    <row r="193" spans="1:11" x14ac:dyDescent="0.25">
      <c r="A193" s="68">
        <v>192</v>
      </c>
      <c r="B193" s="1">
        <v>154.07</v>
      </c>
      <c r="C193" s="1">
        <v>8.06</v>
      </c>
      <c r="D193" s="5">
        <v>0</v>
      </c>
      <c r="E193" s="56">
        <v>0.73245599999999988</v>
      </c>
      <c r="F193" s="56">
        <v>0.73245599999999988</v>
      </c>
      <c r="G193" s="3" t="s">
        <v>191</v>
      </c>
      <c r="J193" s="55"/>
      <c r="K193" s="55"/>
    </row>
    <row r="194" spans="1:11" x14ac:dyDescent="0.25">
      <c r="A194" s="68">
        <v>193</v>
      </c>
      <c r="B194" s="1">
        <v>110.67</v>
      </c>
      <c r="C194" s="1">
        <v>10.23</v>
      </c>
      <c r="D194" s="6">
        <v>0</v>
      </c>
      <c r="E194" s="56">
        <v>0.72214999999999996</v>
      </c>
      <c r="F194" s="56">
        <v>0.72214999999999996</v>
      </c>
      <c r="G194" s="3" t="s">
        <v>192</v>
      </c>
      <c r="J194" s="55"/>
      <c r="K194" s="55"/>
    </row>
    <row r="195" spans="1:11" x14ac:dyDescent="0.25">
      <c r="A195" s="68">
        <v>194</v>
      </c>
      <c r="B195" s="1">
        <v>22.400000000000002</v>
      </c>
      <c r="C195" s="1">
        <v>13.16</v>
      </c>
      <c r="D195" s="6">
        <v>0</v>
      </c>
      <c r="E195" s="56">
        <v>0.72214999999999996</v>
      </c>
      <c r="F195" s="56">
        <v>0.72214999999999996</v>
      </c>
      <c r="G195" s="3" t="s">
        <v>193</v>
      </c>
      <c r="J195" s="55"/>
      <c r="K195" s="55"/>
    </row>
    <row r="196" spans="1:11" x14ac:dyDescent="0.25">
      <c r="A196" s="68">
        <v>195</v>
      </c>
      <c r="B196" s="1">
        <v>123.07000000000001</v>
      </c>
      <c r="C196" s="1">
        <v>39.369999999999997</v>
      </c>
      <c r="D196" s="7">
        <v>0.4</v>
      </c>
      <c r="E196" s="56">
        <v>0.72214999999999996</v>
      </c>
      <c r="F196" s="56">
        <v>0.72214999999999996</v>
      </c>
      <c r="G196" s="3" t="s">
        <v>194</v>
      </c>
      <c r="J196" s="55"/>
      <c r="K196" s="55"/>
    </row>
    <row r="197" spans="1:11" x14ac:dyDescent="0.25">
      <c r="A197" s="68">
        <v>196</v>
      </c>
      <c r="B197" s="1">
        <v>68.7</v>
      </c>
      <c r="C197" s="1">
        <v>69</v>
      </c>
      <c r="D197" s="7">
        <v>0.78</v>
      </c>
      <c r="E197" s="56">
        <v>0.72214999999999996</v>
      </c>
      <c r="F197" s="56">
        <v>0.72214999999999996</v>
      </c>
      <c r="G197" s="3" t="s">
        <v>195</v>
      </c>
      <c r="J197" s="55"/>
      <c r="K197" s="55"/>
    </row>
    <row r="198" spans="1:11" x14ac:dyDescent="0.25">
      <c r="A198" s="68">
        <v>197</v>
      </c>
      <c r="B198" s="1">
        <v>68.510000000000005</v>
      </c>
      <c r="C198" s="1">
        <v>106.02</v>
      </c>
      <c r="D198" s="7">
        <v>0.78</v>
      </c>
      <c r="E198" s="56">
        <v>0.72214999999999996</v>
      </c>
      <c r="F198" s="56">
        <v>0.72214999999999996</v>
      </c>
      <c r="G198" s="3" t="s">
        <v>196</v>
      </c>
      <c r="J198" s="55"/>
      <c r="K198" s="55"/>
    </row>
    <row r="199" spans="1:11" x14ac:dyDescent="0.25">
      <c r="A199" s="68">
        <v>198</v>
      </c>
      <c r="B199" s="1">
        <v>62.400000000000006</v>
      </c>
      <c r="C199" s="1">
        <v>120.3</v>
      </c>
      <c r="D199" s="7">
        <v>1.1499999999999999</v>
      </c>
      <c r="E199" s="56">
        <v>0.72214999999999996</v>
      </c>
      <c r="F199" s="56">
        <v>0.72214999999999996</v>
      </c>
      <c r="G199" s="3" t="s">
        <v>197</v>
      </c>
      <c r="J199" s="55"/>
      <c r="K199" s="55"/>
    </row>
    <row r="200" spans="1:11" x14ac:dyDescent="0.25">
      <c r="A200" s="68">
        <v>199</v>
      </c>
      <c r="B200" s="1">
        <v>49.6</v>
      </c>
      <c r="C200" s="1">
        <v>165.85</v>
      </c>
      <c r="D200" s="7">
        <v>1.1499999999999999</v>
      </c>
      <c r="E200" s="56">
        <v>0.72214999999999996</v>
      </c>
      <c r="F200" s="56">
        <v>0.72214999999999996</v>
      </c>
      <c r="G200" s="3" t="s">
        <v>198</v>
      </c>
      <c r="J200" s="55"/>
      <c r="K200" s="55"/>
    </row>
    <row r="201" spans="1:11" x14ac:dyDescent="0.25">
      <c r="A201" s="68">
        <v>200</v>
      </c>
      <c r="B201" s="1">
        <v>97.03</v>
      </c>
      <c r="C201" s="1">
        <v>112.53</v>
      </c>
      <c r="D201" s="7">
        <v>0.88</v>
      </c>
      <c r="E201" s="56">
        <v>0.72214999999999996</v>
      </c>
      <c r="F201" s="56">
        <v>0.72214999999999996</v>
      </c>
      <c r="G201" s="3" t="s">
        <v>199</v>
      </c>
      <c r="J201" s="55"/>
      <c r="K201" s="55"/>
    </row>
    <row r="202" spans="1:11" x14ac:dyDescent="0.25">
      <c r="A202" s="68">
        <v>201</v>
      </c>
      <c r="B202" s="1">
        <v>91.2</v>
      </c>
      <c r="C202" s="1">
        <v>56.1</v>
      </c>
      <c r="D202" s="5">
        <v>0</v>
      </c>
      <c r="E202" s="56">
        <v>0.72214999999999996</v>
      </c>
      <c r="F202" s="56">
        <v>0.72214999999999996</v>
      </c>
      <c r="G202" s="3" t="s">
        <v>200</v>
      </c>
      <c r="J202" s="55"/>
      <c r="K202" s="55"/>
    </row>
    <row r="203" spans="1:11" x14ac:dyDescent="0.25">
      <c r="A203" s="68">
        <v>202</v>
      </c>
      <c r="B203" s="1">
        <v>70.37</v>
      </c>
      <c r="C203" s="1">
        <v>33.17</v>
      </c>
      <c r="D203" s="5">
        <v>0</v>
      </c>
      <c r="E203" s="56">
        <v>0.72214999999999996</v>
      </c>
      <c r="F203" s="56">
        <v>0.72214999999999996</v>
      </c>
      <c r="G203" s="3" t="s">
        <v>201</v>
      </c>
      <c r="J203" s="55"/>
      <c r="K203" s="55"/>
    </row>
    <row r="204" spans="1:11" x14ac:dyDescent="0.25">
      <c r="A204" s="68">
        <v>203</v>
      </c>
      <c r="B204" s="1">
        <v>62.400000000000006</v>
      </c>
      <c r="C204" s="1">
        <v>14.7</v>
      </c>
      <c r="D204" s="5">
        <v>0</v>
      </c>
      <c r="E204" s="56">
        <v>0.72214999999999996</v>
      </c>
      <c r="F204" s="56">
        <v>0.72214999999999996</v>
      </c>
      <c r="G204" s="3" t="s">
        <v>202</v>
      </c>
      <c r="J204" s="55"/>
      <c r="K204" s="55"/>
    </row>
    <row r="205" spans="1:11" x14ac:dyDescent="0.25">
      <c r="A205" s="68">
        <v>204</v>
      </c>
      <c r="B205" s="1">
        <v>92.38</v>
      </c>
      <c r="C205" s="1">
        <v>8.99</v>
      </c>
      <c r="D205" s="5">
        <v>0</v>
      </c>
      <c r="E205" s="56">
        <v>0.72214999999999996</v>
      </c>
      <c r="F205" s="56">
        <v>0.72214999999999996</v>
      </c>
      <c r="G205" s="3" t="s">
        <v>203</v>
      </c>
      <c r="J205" s="55"/>
      <c r="K205" s="55"/>
    </row>
    <row r="206" spans="1:11" x14ac:dyDescent="0.25">
      <c r="A206" s="68">
        <v>205</v>
      </c>
      <c r="B206" s="1">
        <v>121.52</v>
      </c>
      <c r="C206" s="1">
        <v>9.92</v>
      </c>
      <c r="D206" s="6">
        <v>0</v>
      </c>
      <c r="E206" s="56">
        <v>0.71184399999999992</v>
      </c>
      <c r="F206" s="56">
        <v>0.71184399999999992</v>
      </c>
      <c r="G206" s="3" t="s">
        <v>204</v>
      </c>
      <c r="J206" s="55"/>
      <c r="K206" s="55"/>
    </row>
    <row r="207" spans="1:11" x14ac:dyDescent="0.25">
      <c r="A207" s="68">
        <v>206</v>
      </c>
      <c r="B207" s="1">
        <v>78.399999999999991</v>
      </c>
      <c r="C207" s="1">
        <v>17.079999999999998</v>
      </c>
      <c r="D207" s="6">
        <v>0</v>
      </c>
      <c r="E207" s="56">
        <v>0.71184399999999992</v>
      </c>
      <c r="F207" s="56">
        <v>0.71184399999999992</v>
      </c>
      <c r="G207" s="3" t="s">
        <v>205</v>
      </c>
      <c r="J207" s="55"/>
      <c r="K207" s="55"/>
    </row>
    <row r="208" spans="1:11" x14ac:dyDescent="0.25">
      <c r="A208" s="68">
        <v>207</v>
      </c>
      <c r="B208" s="1">
        <v>82.460000000000008</v>
      </c>
      <c r="C208" s="1">
        <v>36.89</v>
      </c>
      <c r="D208" s="7">
        <v>0.4</v>
      </c>
      <c r="E208" s="56">
        <v>0.71184399999999992</v>
      </c>
      <c r="F208" s="56">
        <v>0.71184399999999992</v>
      </c>
      <c r="G208" s="3" t="s">
        <v>206</v>
      </c>
      <c r="J208" s="55"/>
      <c r="K208" s="55"/>
    </row>
    <row r="209" spans="1:11" x14ac:dyDescent="0.25">
      <c r="A209" s="68">
        <v>208</v>
      </c>
      <c r="B209" s="1">
        <v>46.2</v>
      </c>
      <c r="C209" s="1">
        <v>65.7</v>
      </c>
      <c r="D209" s="7">
        <v>0.78</v>
      </c>
      <c r="E209" s="56">
        <v>0.71184399999999992</v>
      </c>
      <c r="F209" s="56">
        <v>0.71184399999999992</v>
      </c>
      <c r="G209" s="3" t="s">
        <v>207</v>
      </c>
      <c r="J209" s="55"/>
      <c r="K209" s="55"/>
    </row>
    <row r="210" spans="1:11" x14ac:dyDescent="0.25">
      <c r="A210" s="68">
        <v>209</v>
      </c>
      <c r="B210" s="1">
        <v>61.38</v>
      </c>
      <c r="C210" s="1">
        <v>109.42999999999999</v>
      </c>
      <c r="D210" s="7">
        <v>0.78</v>
      </c>
      <c r="E210" s="56">
        <v>0.71184399999999992</v>
      </c>
      <c r="F210" s="56">
        <v>0.71184399999999992</v>
      </c>
      <c r="G210" s="3" t="s">
        <v>208</v>
      </c>
      <c r="J210" s="55"/>
      <c r="K210" s="55"/>
    </row>
    <row r="211" spans="1:11" x14ac:dyDescent="0.25">
      <c r="A211" s="68">
        <v>210</v>
      </c>
      <c r="B211" s="1">
        <v>59.4</v>
      </c>
      <c r="C211" s="1">
        <v>114</v>
      </c>
      <c r="D211" s="7">
        <v>1.1499999999999999</v>
      </c>
      <c r="E211" s="56">
        <v>0.71184399999999992</v>
      </c>
      <c r="F211" s="56">
        <v>0.71184399999999992</v>
      </c>
      <c r="G211" s="3" t="s">
        <v>209</v>
      </c>
      <c r="J211" s="55"/>
      <c r="K211" s="55"/>
    </row>
    <row r="212" spans="1:11" x14ac:dyDescent="0.25">
      <c r="A212" s="68">
        <v>211</v>
      </c>
      <c r="B212" s="1">
        <v>59.83</v>
      </c>
      <c r="C212" s="1">
        <v>151.9</v>
      </c>
      <c r="D212" s="7">
        <v>1.1499999999999999</v>
      </c>
      <c r="E212" s="56">
        <v>0.71184399999999992</v>
      </c>
      <c r="F212" s="56">
        <v>0.71184399999999992</v>
      </c>
      <c r="G212" s="3" t="s">
        <v>210</v>
      </c>
      <c r="J212" s="55"/>
      <c r="K212" s="55"/>
    </row>
    <row r="213" spans="1:11" x14ac:dyDescent="0.25">
      <c r="A213" s="68">
        <v>212</v>
      </c>
      <c r="B213" s="1">
        <v>47.74</v>
      </c>
      <c r="C213" s="1">
        <v>128.65</v>
      </c>
      <c r="D213" s="7">
        <v>0.88</v>
      </c>
      <c r="E213" s="56">
        <v>0.71184399999999992</v>
      </c>
      <c r="F213" s="56">
        <v>0.71184399999999992</v>
      </c>
      <c r="G213" s="3" t="s">
        <v>211</v>
      </c>
      <c r="J213" s="55"/>
      <c r="K213" s="55"/>
    </row>
    <row r="214" spans="1:11" x14ac:dyDescent="0.25">
      <c r="A214" s="68">
        <v>213</v>
      </c>
      <c r="B214" s="1">
        <v>102.9</v>
      </c>
      <c r="C214" s="1">
        <v>58.5</v>
      </c>
      <c r="D214" s="5">
        <v>0</v>
      </c>
      <c r="E214" s="56">
        <v>0.71184399999999992</v>
      </c>
      <c r="F214" s="56">
        <v>0.71184399999999992</v>
      </c>
      <c r="G214" s="3" t="s">
        <v>212</v>
      </c>
      <c r="J214" s="55"/>
      <c r="K214" s="55"/>
    </row>
    <row r="215" spans="1:11" x14ac:dyDescent="0.25">
      <c r="A215" s="68">
        <v>214</v>
      </c>
      <c r="B215" s="1">
        <v>18.599999999999998</v>
      </c>
      <c r="C215" s="1">
        <v>39.369999999999997</v>
      </c>
      <c r="D215" s="5">
        <v>0</v>
      </c>
      <c r="E215" s="56">
        <v>0.71184399999999992</v>
      </c>
      <c r="F215" s="56">
        <v>0.71184399999999992</v>
      </c>
      <c r="G215" s="3" t="s">
        <v>213</v>
      </c>
      <c r="J215" s="55"/>
      <c r="K215" s="55"/>
    </row>
    <row r="216" spans="1:11" x14ac:dyDescent="0.25">
      <c r="A216" s="68">
        <v>215</v>
      </c>
      <c r="B216" s="1">
        <v>44.1</v>
      </c>
      <c r="C216" s="1">
        <v>12.6</v>
      </c>
      <c r="D216" s="5">
        <v>0</v>
      </c>
      <c r="E216" s="56">
        <v>0.71184399999999992</v>
      </c>
      <c r="F216" s="56">
        <v>0.71184399999999992</v>
      </c>
      <c r="G216" s="3" t="s">
        <v>214</v>
      </c>
      <c r="J216" s="55"/>
      <c r="K216" s="55"/>
    </row>
    <row r="217" spans="1:11" x14ac:dyDescent="0.25">
      <c r="A217" s="68">
        <v>216</v>
      </c>
      <c r="B217" s="1">
        <v>32.86</v>
      </c>
      <c r="C217" s="1">
        <v>6.2</v>
      </c>
      <c r="D217" s="5">
        <v>0</v>
      </c>
      <c r="E217" s="56">
        <v>0.71184399999999992</v>
      </c>
      <c r="F217" s="56">
        <v>0.71184399999999992</v>
      </c>
      <c r="G217" s="3" t="s">
        <v>215</v>
      </c>
      <c r="J217" s="55"/>
      <c r="K217" s="55"/>
    </row>
    <row r="218" spans="1:11" x14ac:dyDescent="0.25">
      <c r="A218" s="68">
        <v>217</v>
      </c>
      <c r="B218" s="1">
        <v>6.51</v>
      </c>
      <c r="C218" s="1">
        <v>7.13</v>
      </c>
      <c r="D218" s="6">
        <v>0</v>
      </c>
      <c r="E218" s="56">
        <v>0.70153799999999999</v>
      </c>
      <c r="F218" s="56">
        <v>0.70153799999999999</v>
      </c>
      <c r="G218" s="3" t="s">
        <v>216</v>
      </c>
      <c r="J218" s="55"/>
      <c r="K218" s="55"/>
    </row>
    <row r="219" spans="1:11" x14ac:dyDescent="0.25">
      <c r="A219" s="68">
        <v>218</v>
      </c>
      <c r="B219" s="1">
        <v>50.120000000000005</v>
      </c>
      <c r="C219" s="1">
        <v>12.6</v>
      </c>
      <c r="D219" s="6">
        <v>0</v>
      </c>
      <c r="E219" s="56">
        <v>0.70153799999999999</v>
      </c>
      <c r="F219" s="56">
        <v>0.70153799999999999</v>
      </c>
      <c r="G219" s="3" t="s">
        <v>217</v>
      </c>
      <c r="J219" s="55"/>
      <c r="K219" s="55"/>
    </row>
    <row r="220" spans="1:11" x14ac:dyDescent="0.25">
      <c r="A220" s="68">
        <v>219</v>
      </c>
      <c r="B220" s="1">
        <v>14.26</v>
      </c>
      <c r="C220" s="1">
        <v>31.31</v>
      </c>
      <c r="D220" s="7">
        <v>0.4</v>
      </c>
      <c r="E220" s="56">
        <v>0.70153799999999999</v>
      </c>
      <c r="F220" s="56">
        <v>0.70153799999999999</v>
      </c>
      <c r="G220" s="3" t="s">
        <v>218</v>
      </c>
      <c r="J220" s="55"/>
      <c r="K220" s="55"/>
    </row>
    <row r="221" spans="1:11" x14ac:dyDescent="0.25">
      <c r="A221" s="68">
        <v>220</v>
      </c>
      <c r="B221" s="1">
        <v>18.3</v>
      </c>
      <c r="C221" s="1">
        <v>79.5</v>
      </c>
      <c r="D221" s="7">
        <v>0.78</v>
      </c>
      <c r="E221" s="56">
        <v>0.70153799999999999</v>
      </c>
      <c r="F221" s="56">
        <v>0.70153799999999999</v>
      </c>
      <c r="G221" s="3" t="s">
        <v>219</v>
      </c>
      <c r="J221" s="55"/>
      <c r="K221" s="55"/>
    </row>
    <row r="222" spans="1:11" x14ac:dyDescent="0.25">
      <c r="A222" s="68">
        <v>221</v>
      </c>
      <c r="B222" s="1">
        <v>74.09</v>
      </c>
      <c r="C222" s="1">
        <v>95.48</v>
      </c>
      <c r="D222" s="7">
        <v>0.78</v>
      </c>
      <c r="E222" s="56">
        <v>0.70153799999999999</v>
      </c>
      <c r="F222" s="56">
        <v>0.70153799999999999</v>
      </c>
      <c r="G222" s="3" t="s">
        <v>220</v>
      </c>
      <c r="J222" s="55"/>
      <c r="K222" s="55"/>
    </row>
    <row r="223" spans="1:11" x14ac:dyDescent="0.25">
      <c r="A223" s="68">
        <v>222</v>
      </c>
      <c r="B223" s="1">
        <v>36.6</v>
      </c>
      <c r="C223" s="1">
        <v>118.8</v>
      </c>
      <c r="D223" s="7">
        <v>1.1499999999999999</v>
      </c>
      <c r="E223" s="56">
        <v>0.70153799999999999</v>
      </c>
      <c r="F223" s="56">
        <v>0.70153799999999999</v>
      </c>
      <c r="G223" s="3" t="s">
        <v>221</v>
      </c>
      <c r="J223" s="55"/>
      <c r="K223" s="55"/>
    </row>
    <row r="224" spans="1:11" x14ac:dyDescent="0.25">
      <c r="A224" s="68">
        <v>223</v>
      </c>
      <c r="B224" s="1">
        <v>66.960000000000008</v>
      </c>
      <c r="C224" s="1">
        <v>121.52</v>
      </c>
      <c r="D224" s="7">
        <v>1.1499999999999999</v>
      </c>
      <c r="E224" s="56">
        <v>0.70153799999999999</v>
      </c>
      <c r="F224" s="56">
        <v>0.70153799999999999</v>
      </c>
      <c r="G224" s="3" t="s">
        <v>222</v>
      </c>
      <c r="J224" s="55"/>
      <c r="K224" s="55"/>
    </row>
    <row r="225" spans="1:11" x14ac:dyDescent="0.25">
      <c r="A225" s="68">
        <v>224</v>
      </c>
      <c r="B225" s="1">
        <v>91.45</v>
      </c>
      <c r="C225" s="1">
        <v>110.98</v>
      </c>
      <c r="D225" s="7">
        <v>0.88</v>
      </c>
      <c r="E225" s="56">
        <v>0.70153799999999999</v>
      </c>
      <c r="F225" s="56">
        <v>0.70153799999999999</v>
      </c>
      <c r="G225" s="3" t="s">
        <v>223</v>
      </c>
      <c r="J225" s="55"/>
      <c r="K225" s="55"/>
    </row>
    <row r="226" spans="1:11" x14ac:dyDescent="0.25">
      <c r="A226" s="68">
        <v>225</v>
      </c>
      <c r="B226" s="1">
        <v>46.800000000000004</v>
      </c>
      <c r="C226" s="1">
        <v>56.699999999999996</v>
      </c>
      <c r="D226" s="5">
        <v>0</v>
      </c>
      <c r="E226" s="56">
        <v>0.70153799999999999</v>
      </c>
      <c r="F226" s="56">
        <v>0.70153799999999999</v>
      </c>
      <c r="G226" s="3" t="s">
        <v>224</v>
      </c>
      <c r="J226" s="55"/>
      <c r="K226" s="55"/>
    </row>
    <row r="227" spans="1:11" x14ac:dyDescent="0.25">
      <c r="A227" s="68">
        <v>226</v>
      </c>
      <c r="B227" s="1">
        <v>82.77</v>
      </c>
      <c r="C227" s="1">
        <v>33.480000000000004</v>
      </c>
      <c r="D227" s="5">
        <v>0</v>
      </c>
      <c r="E227" s="56">
        <v>0.70153799999999999</v>
      </c>
      <c r="F227" s="56">
        <v>0.70153799999999999</v>
      </c>
      <c r="G227" s="3" t="s">
        <v>225</v>
      </c>
      <c r="J227" s="55"/>
      <c r="K227" s="55"/>
    </row>
    <row r="228" spans="1:11" x14ac:dyDescent="0.25">
      <c r="A228" s="68">
        <v>227</v>
      </c>
      <c r="B228" s="1">
        <v>88.5</v>
      </c>
      <c r="C228" s="1">
        <v>11.700000000000001</v>
      </c>
      <c r="D228" s="5">
        <v>0</v>
      </c>
      <c r="E228" s="56">
        <v>0.70153799999999999</v>
      </c>
      <c r="F228" s="56">
        <v>0.70153799999999999</v>
      </c>
      <c r="G228" s="3" t="s">
        <v>226</v>
      </c>
      <c r="J228" s="55"/>
      <c r="K228" s="55"/>
    </row>
    <row r="229" spans="1:11" x14ac:dyDescent="0.25">
      <c r="A229" s="68">
        <v>228</v>
      </c>
      <c r="B229" s="1">
        <v>41.85</v>
      </c>
      <c r="C229" s="1">
        <v>5.89</v>
      </c>
      <c r="D229" s="5">
        <v>0</v>
      </c>
      <c r="E229" s="56">
        <v>0.70153799999999999</v>
      </c>
      <c r="F229" s="56">
        <v>0.70153799999999999</v>
      </c>
      <c r="G229" s="3" t="s">
        <v>227</v>
      </c>
      <c r="J229" s="55"/>
      <c r="K229" s="55"/>
    </row>
    <row r="230" spans="1:11" x14ac:dyDescent="0.25">
      <c r="A230" s="68">
        <v>229</v>
      </c>
      <c r="B230" s="1">
        <v>8.99</v>
      </c>
      <c r="C230" s="1">
        <v>8.06</v>
      </c>
      <c r="D230" s="6">
        <v>0</v>
      </c>
      <c r="E230" s="56">
        <v>0.69123199999999996</v>
      </c>
      <c r="F230" s="56">
        <v>0.69123199999999996</v>
      </c>
      <c r="G230" s="3" t="s">
        <v>228</v>
      </c>
      <c r="J230" s="55"/>
      <c r="K230" s="55"/>
    </row>
    <row r="231" spans="1:11" x14ac:dyDescent="0.25">
      <c r="A231" s="68">
        <v>230</v>
      </c>
      <c r="B231" s="1">
        <v>84</v>
      </c>
      <c r="C231" s="1">
        <v>17.64</v>
      </c>
      <c r="D231" s="6">
        <v>0</v>
      </c>
      <c r="E231" s="56">
        <v>0.69123199999999996</v>
      </c>
      <c r="F231" s="56">
        <v>0.69123199999999996</v>
      </c>
      <c r="G231" s="3" t="s">
        <v>229</v>
      </c>
      <c r="J231" s="55"/>
      <c r="K231" s="55"/>
    </row>
    <row r="232" spans="1:11" x14ac:dyDescent="0.25">
      <c r="A232" s="68">
        <v>231</v>
      </c>
      <c r="B232" s="1">
        <v>45.57</v>
      </c>
      <c r="C232" s="1">
        <v>41.230000000000004</v>
      </c>
      <c r="D232" s="7">
        <v>0.4</v>
      </c>
      <c r="E232" s="56">
        <v>0.69123199999999996</v>
      </c>
      <c r="F232" s="56">
        <v>0.69123199999999996</v>
      </c>
      <c r="G232" s="3" t="s">
        <v>230</v>
      </c>
      <c r="J232" s="55"/>
      <c r="K232" s="55"/>
    </row>
    <row r="233" spans="1:11" x14ac:dyDescent="0.25">
      <c r="A233" s="68">
        <v>232</v>
      </c>
      <c r="B233" s="1">
        <v>39.6</v>
      </c>
      <c r="C233" s="1">
        <v>63.9</v>
      </c>
      <c r="D233" s="7">
        <v>0.78</v>
      </c>
      <c r="E233" s="56">
        <v>0.69123199999999996</v>
      </c>
      <c r="F233" s="56">
        <v>0.69123199999999996</v>
      </c>
      <c r="G233" s="3" t="s">
        <v>231</v>
      </c>
      <c r="J233" s="55"/>
      <c r="K233" s="55"/>
    </row>
    <row r="234" spans="1:11" x14ac:dyDescent="0.25">
      <c r="A234" s="68">
        <v>233</v>
      </c>
      <c r="B234" s="1">
        <v>80.600000000000009</v>
      </c>
      <c r="C234" s="1">
        <v>108.19000000000001</v>
      </c>
      <c r="D234" s="7">
        <v>0.78</v>
      </c>
      <c r="E234" s="56">
        <v>0.69123199999999996</v>
      </c>
      <c r="F234" s="56">
        <v>0.69123199999999996</v>
      </c>
      <c r="G234" s="3" t="s">
        <v>232</v>
      </c>
      <c r="J234" s="55"/>
      <c r="K234" s="55"/>
    </row>
    <row r="235" spans="1:11" x14ac:dyDescent="0.25">
      <c r="A235" s="68">
        <v>234</v>
      </c>
      <c r="B235" s="1">
        <v>78</v>
      </c>
      <c r="C235" s="1">
        <v>126.9</v>
      </c>
      <c r="D235" s="7">
        <v>1.1499999999999999</v>
      </c>
      <c r="E235" s="56">
        <v>0.69123199999999996</v>
      </c>
      <c r="F235" s="56">
        <v>0.69123199999999996</v>
      </c>
      <c r="G235" s="3" t="s">
        <v>233</v>
      </c>
      <c r="J235" s="55"/>
      <c r="K235" s="55"/>
    </row>
    <row r="236" spans="1:11" x14ac:dyDescent="0.25">
      <c r="A236" s="68">
        <v>235</v>
      </c>
      <c r="B236" s="1">
        <v>99.820000000000007</v>
      </c>
      <c r="C236" s="1">
        <v>128.03</v>
      </c>
      <c r="D236" s="7">
        <v>1.1499999999999999</v>
      </c>
      <c r="E236" s="56">
        <v>0.69123199999999996</v>
      </c>
      <c r="F236" s="56">
        <v>0.69123199999999996</v>
      </c>
      <c r="G236" s="3" t="s">
        <v>234</v>
      </c>
      <c r="J236" s="55"/>
      <c r="K236" s="55"/>
    </row>
    <row r="237" spans="1:11" x14ac:dyDescent="0.25">
      <c r="A237" s="68">
        <v>236</v>
      </c>
      <c r="B237" s="1">
        <v>42.779999999999994</v>
      </c>
      <c r="C237" s="1">
        <v>128.03</v>
      </c>
      <c r="D237" s="7">
        <v>0.88</v>
      </c>
      <c r="E237" s="56">
        <v>0.69123199999999996</v>
      </c>
      <c r="F237" s="56">
        <v>0.69123199999999996</v>
      </c>
      <c r="G237" s="3" t="s">
        <v>235</v>
      </c>
      <c r="J237" s="55"/>
      <c r="K237" s="55"/>
    </row>
    <row r="238" spans="1:11" x14ac:dyDescent="0.25">
      <c r="A238" s="68">
        <v>237</v>
      </c>
      <c r="B238" s="1">
        <v>23.1</v>
      </c>
      <c r="C238" s="1">
        <v>68.7</v>
      </c>
      <c r="D238" s="5">
        <v>0</v>
      </c>
      <c r="E238" s="56">
        <v>0.69123199999999996</v>
      </c>
      <c r="F238" s="56">
        <v>0.69123199999999996</v>
      </c>
      <c r="G238" s="3" t="s">
        <v>236</v>
      </c>
      <c r="J238" s="55"/>
      <c r="K238" s="55"/>
    </row>
    <row r="239" spans="1:11" x14ac:dyDescent="0.25">
      <c r="A239" s="68">
        <v>238</v>
      </c>
      <c r="B239" s="1">
        <v>60.449999999999996</v>
      </c>
      <c r="C239" s="1">
        <v>33.480000000000004</v>
      </c>
      <c r="D239" s="5">
        <v>0</v>
      </c>
      <c r="E239" s="56">
        <v>0.69123199999999996</v>
      </c>
      <c r="F239" s="56">
        <v>0.69123199999999996</v>
      </c>
      <c r="G239" s="3" t="s">
        <v>237</v>
      </c>
      <c r="J239" s="55"/>
      <c r="K239" s="55"/>
    </row>
    <row r="240" spans="1:11" x14ac:dyDescent="0.25">
      <c r="A240" s="68">
        <v>239</v>
      </c>
      <c r="B240" s="1">
        <v>39.6</v>
      </c>
      <c r="C240" s="1">
        <v>12.299999999999999</v>
      </c>
      <c r="D240" s="5">
        <v>0</v>
      </c>
      <c r="E240" s="56">
        <v>0.69123199999999996</v>
      </c>
      <c r="F240" s="56">
        <v>0.69123199999999996</v>
      </c>
      <c r="G240" s="3" t="s">
        <v>238</v>
      </c>
      <c r="J240" s="55"/>
      <c r="K240" s="55"/>
    </row>
    <row r="241" spans="1:11" x14ac:dyDescent="0.25">
      <c r="A241" s="68">
        <v>240</v>
      </c>
      <c r="B241" s="1">
        <v>80.600000000000009</v>
      </c>
      <c r="C241" s="1">
        <v>7.75</v>
      </c>
      <c r="D241" s="5">
        <v>0</v>
      </c>
      <c r="E241" s="56">
        <v>0.69123199999999996</v>
      </c>
      <c r="F241" s="56">
        <v>0.69123199999999996</v>
      </c>
      <c r="G241" s="3" t="s">
        <v>239</v>
      </c>
      <c r="J241" s="55"/>
      <c r="K241" s="55"/>
    </row>
    <row r="242" spans="1:11" x14ac:dyDescent="0.25">
      <c r="A242" s="68">
        <v>241</v>
      </c>
      <c r="B242" s="1">
        <v>73.16</v>
      </c>
      <c r="C242" s="1">
        <v>10.540000000000001</v>
      </c>
      <c r="D242" s="6">
        <v>0</v>
      </c>
      <c r="E242" s="56">
        <v>0.68092599999999992</v>
      </c>
      <c r="F242" s="56">
        <v>0.68092599999999992</v>
      </c>
      <c r="G242" s="3" t="s">
        <v>240</v>
      </c>
      <c r="J242" s="55"/>
      <c r="K242" s="55"/>
    </row>
    <row r="243" spans="1:11" x14ac:dyDescent="0.25">
      <c r="A243" s="68">
        <v>242</v>
      </c>
      <c r="B243" s="1">
        <v>17.64</v>
      </c>
      <c r="C243" s="1">
        <v>17.64</v>
      </c>
      <c r="D243" s="6">
        <v>0</v>
      </c>
      <c r="E243" s="56">
        <v>0.68092599999999992</v>
      </c>
      <c r="F243" s="56">
        <v>0.68092599999999992</v>
      </c>
      <c r="G243" s="3" t="s">
        <v>241</v>
      </c>
      <c r="J243" s="55"/>
      <c r="K243" s="55"/>
    </row>
    <row r="244" spans="1:11" x14ac:dyDescent="0.25">
      <c r="A244" s="68">
        <v>243</v>
      </c>
      <c r="B244" s="1">
        <v>79.36</v>
      </c>
      <c r="C244" s="1">
        <v>41.230000000000004</v>
      </c>
      <c r="D244" s="7">
        <v>0.4</v>
      </c>
      <c r="E244" s="56">
        <v>0.68092599999999992</v>
      </c>
      <c r="F244" s="56">
        <v>0.68092599999999992</v>
      </c>
      <c r="G244" s="3" t="s">
        <v>242</v>
      </c>
      <c r="J244" s="55"/>
      <c r="K244" s="55"/>
    </row>
    <row r="245" spans="1:11" x14ac:dyDescent="0.25">
      <c r="A245" s="68">
        <v>244</v>
      </c>
      <c r="B245" s="1">
        <v>88.2</v>
      </c>
      <c r="C245" s="1">
        <v>63.3</v>
      </c>
      <c r="D245" s="7">
        <v>0.78</v>
      </c>
      <c r="E245" s="56">
        <v>0.68092599999999992</v>
      </c>
      <c r="F245" s="56">
        <v>0.68092599999999992</v>
      </c>
      <c r="G245" s="3" t="s">
        <v>243</v>
      </c>
      <c r="J245" s="55"/>
      <c r="K245" s="55"/>
    </row>
    <row r="246" spans="1:11" x14ac:dyDescent="0.25">
      <c r="A246" s="68">
        <v>245</v>
      </c>
      <c r="B246" s="1">
        <v>41.230000000000004</v>
      </c>
      <c r="C246" s="1">
        <v>118.11</v>
      </c>
      <c r="D246" s="7">
        <v>0.78</v>
      </c>
      <c r="E246" s="56">
        <v>0.68092599999999992</v>
      </c>
      <c r="F246" s="56">
        <v>0.68092599999999992</v>
      </c>
      <c r="G246" s="3" t="s">
        <v>244</v>
      </c>
      <c r="J246" s="55"/>
      <c r="K246" s="55"/>
    </row>
    <row r="247" spans="1:11" x14ac:dyDescent="0.25">
      <c r="A247" s="68">
        <v>246</v>
      </c>
      <c r="B247" s="1">
        <v>108.60000000000001</v>
      </c>
      <c r="C247" s="1">
        <v>119.7</v>
      </c>
      <c r="D247" s="7">
        <v>1.1499999999999999</v>
      </c>
      <c r="E247" s="56">
        <v>0.68092599999999992</v>
      </c>
      <c r="F247" s="56">
        <v>0.68092599999999992</v>
      </c>
      <c r="G247" s="3" t="s">
        <v>245</v>
      </c>
      <c r="J247" s="55"/>
      <c r="K247" s="55"/>
    </row>
    <row r="248" spans="1:11" x14ac:dyDescent="0.25">
      <c r="A248" s="68">
        <v>247</v>
      </c>
      <c r="B248" s="1">
        <v>80.91</v>
      </c>
      <c r="C248" s="1">
        <v>115.63</v>
      </c>
      <c r="D248" s="7">
        <v>1.1499999999999999</v>
      </c>
      <c r="E248" s="56">
        <v>0.68092599999999992</v>
      </c>
      <c r="F248" s="56">
        <v>0.68092599999999992</v>
      </c>
      <c r="G248" s="3" t="s">
        <v>246</v>
      </c>
      <c r="J248" s="55"/>
      <c r="K248" s="55"/>
    </row>
    <row r="249" spans="1:11" x14ac:dyDescent="0.25">
      <c r="A249" s="68">
        <v>248</v>
      </c>
      <c r="B249" s="1">
        <v>72.539999999999992</v>
      </c>
      <c r="C249" s="1">
        <v>108.19000000000001</v>
      </c>
      <c r="D249" s="7">
        <v>0.88</v>
      </c>
      <c r="E249" s="56">
        <v>0.68092599999999992</v>
      </c>
      <c r="F249" s="56">
        <v>0.68092599999999992</v>
      </c>
      <c r="G249" s="3" t="s">
        <v>247</v>
      </c>
      <c r="J249" s="55"/>
      <c r="K249" s="55"/>
    </row>
    <row r="250" spans="1:11" x14ac:dyDescent="0.25">
      <c r="A250" s="68">
        <v>249</v>
      </c>
      <c r="B250" s="1">
        <v>98.7</v>
      </c>
      <c r="C250" s="1">
        <v>57</v>
      </c>
      <c r="D250" s="5">
        <v>0</v>
      </c>
      <c r="E250" s="56">
        <v>0.68092599999999992</v>
      </c>
      <c r="F250" s="56">
        <v>0.68092599999999992</v>
      </c>
      <c r="G250" s="3" t="s">
        <v>248</v>
      </c>
      <c r="J250" s="55"/>
      <c r="K250" s="55"/>
    </row>
    <row r="251" spans="1:11" x14ac:dyDescent="0.25">
      <c r="A251" s="68">
        <v>250</v>
      </c>
      <c r="B251" s="1">
        <v>185.38000000000002</v>
      </c>
      <c r="C251" s="1">
        <v>27.28</v>
      </c>
      <c r="D251" s="5">
        <v>0</v>
      </c>
      <c r="E251" s="56">
        <v>0.68092599999999992</v>
      </c>
      <c r="F251" s="56">
        <v>0.68092599999999992</v>
      </c>
      <c r="G251" s="3" t="s">
        <v>249</v>
      </c>
      <c r="J251" s="55"/>
      <c r="K251" s="55"/>
    </row>
    <row r="252" spans="1:11" x14ac:dyDescent="0.25">
      <c r="A252" s="68">
        <v>251</v>
      </c>
      <c r="B252" s="1">
        <v>66.900000000000006</v>
      </c>
      <c r="C252" s="1">
        <v>10.799999999999999</v>
      </c>
      <c r="D252" s="5">
        <v>0</v>
      </c>
      <c r="E252" s="56">
        <v>0.68092599999999992</v>
      </c>
      <c r="F252" s="56">
        <v>0.68092599999999992</v>
      </c>
      <c r="G252" s="3" t="s">
        <v>250</v>
      </c>
      <c r="J252" s="55"/>
      <c r="K252" s="55"/>
    </row>
    <row r="253" spans="1:11" x14ac:dyDescent="0.25">
      <c r="A253" s="68">
        <v>252</v>
      </c>
      <c r="B253" s="1">
        <v>64.48</v>
      </c>
      <c r="C253" s="1">
        <v>7.75</v>
      </c>
      <c r="D253" s="5">
        <v>0</v>
      </c>
      <c r="E253" s="56">
        <v>0.68092599999999992</v>
      </c>
      <c r="F253" s="56">
        <v>0.68092599999999992</v>
      </c>
      <c r="G253" s="3" t="s">
        <v>251</v>
      </c>
      <c r="J253" s="55"/>
      <c r="K253" s="55"/>
    </row>
    <row r="254" spans="1:11" x14ac:dyDescent="0.25">
      <c r="A254" s="68">
        <v>253</v>
      </c>
      <c r="B254" s="1">
        <v>67.89</v>
      </c>
      <c r="C254" s="1">
        <v>11.16</v>
      </c>
      <c r="D254" s="6">
        <v>0</v>
      </c>
      <c r="E254" s="56">
        <v>0.67061999999999999</v>
      </c>
      <c r="F254" s="56">
        <v>0.67061999999999999</v>
      </c>
      <c r="G254" s="3" t="s">
        <v>252</v>
      </c>
      <c r="J254" s="55"/>
      <c r="K254" s="55"/>
    </row>
    <row r="255" spans="1:11" x14ac:dyDescent="0.25">
      <c r="A255" s="68">
        <v>254</v>
      </c>
      <c r="B255" s="1">
        <v>66.64</v>
      </c>
      <c r="C255" s="1">
        <v>13.719999999999999</v>
      </c>
      <c r="D255" s="6">
        <v>0</v>
      </c>
      <c r="E255" s="56">
        <v>0.67061999999999999</v>
      </c>
      <c r="F255" s="56">
        <v>0.67061999999999999</v>
      </c>
      <c r="G255" s="3" t="s">
        <v>253</v>
      </c>
      <c r="J255" s="55"/>
      <c r="K255" s="55"/>
    </row>
    <row r="256" spans="1:11" x14ac:dyDescent="0.25">
      <c r="A256" s="68">
        <v>255</v>
      </c>
      <c r="B256" s="1">
        <v>60.449999999999996</v>
      </c>
      <c r="C256" s="1">
        <v>40.61</v>
      </c>
      <c r="D256" s="7">
        <v>0.4</v>
      </c>
      <c r="E256" s="56">
        <v>0.67061999999999999</v>
      </c>
      <c r="F256" s="56">
        <v>0.67061999999999999</v>
      </c>
      <c r="G256" s="3" t="s">
        <v>254</v>
      </c>
      <c r="J256" s="55"/>
      <c r="K256" s="55"/>
    </row>
    <row r="257" spans="1:11" x14ac:dyDescent="0.25">
      <c r="A257" s="68">
        <v>256</v>
      </c>
      <c r="B257" s="1">
        <v>51</v>
      </c>
      <c r="C257" s="1">
        <v>70.5</v>
      </c>
      <c r="D257" s="7">
        <v>0.78</v>
      </c>
      <c r="E257" s="56">
        <v>0.67061999999999999</v>
      </c>
      <c r="F257" s="56">
        <v>0.67061999999999999</v>
      </c>
      <c r="G257" s="3" t="s">
        <v>255</v>
      </c>
      <c r="J257" s="55"/>
      <c r="K257" s="55"/>
    </row>
    <row r="258" spans="1:11" x14ac:dyDescent="0.25">
      <c r="A258" s="68">
        <v>257</v>
      </c>
      <c r="B258" s="1">
        <v>54.25</v>
      </c>
      <c r="C258" s="1">
        <v>117.17999999999999</v>
      </c>
      <c r="D258" s="7">
        <v>0.78</v>
      </c>
      <c r="E258" s="56">
        <v>0.67061999999999999</v>
      </c>
      <c r="F258" s="56">
        <v>0.67061999999999999</v>
      </c>
      <c r="G258" s="3" t="s">
        <v>256</v>
      </c>
    </row>
    <row r="259" spans="1:11" x14ac:dyDescent="0.25">
      <c r="A259" s="68">
        <v>258</v>
      </c>
      <c r="B259" s="1">
        <v>62.099999999999994</v>
      </c>
      <c r="C259" s="1">
        <v>123.89999999999999</v>
      </c>
      <c r="D259" s="7">
        <v>1.1499999999999999</v>
      </c>
      <c r="E259" s="56">
        <v>0.67061999999999999</v>
      </c>
      <c r="F259" s="56">
        <v>0.67061999999999999</v>
      </c>
      <c r="G259" s="3" t="s">
        <v>257</v>
      </c>
    </row>
    <row r="260" spans="1:11" x14ac:dyDescent="0.25">
      <c r="A260" s="68">
        <v>259</v>
      </c>
      <c r="B260" s="1">
        <v>52.699999999999996</v>
      </c>
      <c r="C260" s="1">
        <v>145.70000000000002</v>
      </c>
      <c r="D260" s="7">
        <v>1.1499999999999999</v>
      </c>
      <c r="E260" s="56">
        <v>0.67061999999999999</v>
      </c>
      <c r="F260" s="56">
        <v>0.67061999999999999</v>
      </c>
      <c r="G260" s="3" t="s">
        <v>258</v>
      </c>
    </row>
    <row r="261" spans="1:11" x14ac:dyDescent="0.25">
      <c r="A261" s="68">
        <v>260</v>
      </c>
      <c r="B261" s="1">
        <v>75.95</v>
      </c>
      <c r="C261" s="1">
        <v>110.36</v>
      </c>
      <c r="D261" s="7">
        <v>0.88</v>
      </c>
      <c r="E261" s="56">
        <v>0.67061999999999999</v>
      </c>
      <c r="F261" s="56">
        <v>0.67061999999999999</v>
      </c>
      <c r="G261" s="3" t="s">
        <v>259</v>
      </c>
    </row>
    <row r="262" spans="1:11" x14ac:dyDescent="0.25">
      <c r="A262" s="68">
        <v>261</v>
      </c>
      <c r="B262" s="1">
        <v>51.9</v>
      </c>
      <c r="C262" s="1">
        <v>78.600000000000009</v>
      </c>
      <c r="D262" s="5">
        <v>0</v>
      </c>
      <c r="E262" s="56">
        <v>0.67061999999999999</v>
      </c>
      <c r="F262" s="56">
        <v>0.67061999999999999</v>
      </c>
      <c r="G262" s="3" t="s">
        <v>260</v>
      </c>
    </row>
    <row r="263" spans="1:11" x14ac:dyDescent="0.25">
      <c r="A263" s="68">
        <v>262</v>
      </c>
      <c r="B263" s="1">
        <v>41.230000000000004</v>
      </c>
      <c r="C263" s="1">
        <v>32.550000000000004</v>
      </c>
      <c r="D263" s="5">
        <v>0</v>
      </c>
      <c r="E263" s="56">
        <v>0.67061999999999999</v>
      </c>
      <c r="F263" s="56">
        <v>0.67061999999999999</v>
      </c>
      <c r="G263" s="3" t="s">
        <v>261</v>
      </c>
    </row>
    <row r="264" spans="1:11" x14ac:dyDescent="0.25">
      <c r="A264" s="68">
        <v>263</v>
      </c>
      <c r="B264" s="1">
        <v>42.599999999999994</v>
      </c>
      <c r="C264" s="1">
        <v>13.2</v>
      </c>
      <c r="D264" s="5">
        <v>0</v>
      </c>
      <c r="E264" s="56">
        <v>0.67061999999999999</v>
      </c>
      <c r="F264" s="56">
        <v>0.67061999999999999</v>
      </c>
      <c r="G264" s="3" t="s">
        <v>262</v>
      </c>
    </row>
    <row r="265" spans="1:11" x14ac:dyDescent="0.25">
      <c r="A265" s="68">
        <v>264</v>
      </c>
      <c r="B265" s="1">
        <v>126.17000000000002</v>
      </c>
      <c r="C265" s="1">
        <v>8.06</v>
      </c>
      <c r="D265" s="5">
        <v>0</v>
      </c>
      <c r="E265" s="56">
        <v>0.67061999999999999</v>
      </c>
      <c r="F265" s="56">
        <v>0.67061999999999999</v>
      </c>
      <c r="G265" s="3" t="s">
        <v>263</v>
      </c>
    </row>
    <row r="266" spans="1:11" x14ac:dyDescent="0.25">
      <c r="A266" s="68">
        <v>265</v>
      </c>
      <c r="B266" s="1">
        <v>61.07</v>
      </c>
      <c r="C266" s="1">
        <v>9.92</v>
      </c>
      <c r="D266" s="6">
        <v>0</v>
      </c>
      <c r="E266" s="56">
        <v>0.66031399999999996</v>
      </c>
      <c r="F266" s="56">
        <v>0.66031399999999996</v>
      </c>
      <c r="G266" s="3" t="s">
        <v>264</v>
      </c>
    </row>
    <row r="267" spans="1:11" x14ac:dyDescent="0.25">
      <c r="A267" s="68">
        <v>266</v>
      </c>
      <c r="B267" s="1">
        <v>74.2</v>
      </c>
      <c r="C267" s="1">
        <v>17.36</v>
      </c>
      <c r="D267" s="6">
        <v>0</v>
      </c>
      <c r="E267" s="56">
        <v>0.66031399999999996</v>
      </c>
      <c r="F267" s="56">
        <v>0.66031399999999996</v>
      </c>
      <c r="G267" s="3" t="s">
        <v>265</v>
      </c>
    </row>
    <row r="268" spans="1:11" x14ac:dyDescent="0.25">
      <c r="A268" s="68">
        <v>267</v>
      </c>
      <c r="B268" s="1">
        <v>101.37</v>
      </c>
      <c r="C268" s="1">
        <v>35.96</v>
      </c>
      <c r="D268" s="7">
        <v>0.4</v>
      </c>
      <c r="E268" s="56">
        <v>0.66031399999999996</v>
      </c>
      <c r="F268" s="56">
        <v>0.66031399999999996</v>
      </c>
      <c r="G268" s="3" t="s">
        <v>266</v>
      </c>
    </row>
    <row r="269" spans="1:11" x14ac:dyDescent="0.25">
      <c r="A269" s="68">
        <v>268</v>
      </c>
      <c r="B269" s="1">
        <v>33.6</v>
      </c>
      <c r="C269" s="1">
        <v>78.3</v>
      </c>
      <c r="D269" s="7">
        <v>0.78</v>
      </c>
      <c r="E269" s="56">
        <v>0.66031399999999996</v>
      </c>
      <c r="F269" s="56">
        <v>0.66031399999999996</v>
      </c>
      <c r="G269" s="3" t="s">
        <v>267</v>
      </c>
    </row>
    <row r="270" spans="1:11" x14ac:dyDescent="0.25">
      <c r="A270" s="68">
        <v>269</v>
      </c>
      <c r="B270" s="1">
        <v>49.29</v>
      </c>
      <c r="C270" s="1">
        <v>124.93</v>
      </c>
      <c r="D270" s="7">
        <v>0.78</v>
      </c>
      <c r="E270" s="56">
        <v>0.66031399999999996</v>
      </c>
      <c r="F270" s="56">
        <v>0.66031399999999996</v>
      </c>
      <c r="G270" s="3" t="s">
        <v>268</v>
      </c>
    </row>
    <row r="271" spans="1:11" x14ac:dyDescent="0.25">
      <c r="A271" s="68">
        <v>270</v>
      </c>
      <c r="B271" s="1">
        <v>53.4</v>
      </c>
      <c r="C271" s="1">
        <v>128.69999999999999</v>
      </c>
      <c r="D271" s="7">
        <v>1.1499999999999999</v>
      </c>
      <c r="E271" s="56">
        <v>0.66031399999999996</v>
      </c>
      <c r="F271" s="56">
        <v>0.66031399999999996</v>
      </c>
      <c r="G271" s="3" t="s">
        <v>269</v>
      </c>
    </row>
    <row r="272" spans="1:11" x14ac:dyDescent="0.25">
      <c r="A272" s="68">
        <v>271</v>
      </c>
      <c r="B272" s="1">
        <v>106.02</v>
      </c>
      <c r="C272" s="1">
        <v>107.26</v>
      </c>
      <c r="D272" s="7">
        <v>1.1499999999999999</v>
      </c>
      <c r="E272" s="56">
        <v>0.66031399999999996</v>
      </c>
      <c r="F272" s="56">
        <v>0.66031399999999996</v>
      </c>
      <c r="G272" s="3" t="s">
        <v>270</v>
      </c>
    </row>
    <row r="273" spans="1:7" x14ac:dyDescent="0.25">
      <c r="A273" s="68">
        <v>272</v>
      </c>
      <c r="B273" s="1">
        <v>65.72</v>
      </c>
      <c r="C273" s="1">
        <v>111.28999999999999</v>
      </c>
      <c r="D273" s="7">
        <v>0.88</v>
      </c>
      <c r="E273" s="56">
        <v>0.66031399999999996</v>
      </c>
      <c r="F273" s="56">
        <v>0.66031399999999996</v>
      </c>
      <c r="G273" s="3" t="s">
        <v>271</v>
      </c>
    </row>
    <row r="274" spans="1:7" x14ac:dyDescent="0.25">
      <c r="A274" s="68">
        <v>273</v>
      </c>
      <c r="B274" s="1">
        <v>66.3</v>
      </c>
      <c r="C274" s="1">
        <v>59.1</v>
      </c>
      <c r="D274" s="5">
        <v>0</v>
      </c>
      <c r="E274" s="56">
        <v>0.66031399999999996</v>
      </c>
      <c r="F274" s="56">
        <v>0.66031399999999996</v>
      </c>
      <c r="G274" s="3" t="s">
        <v>272</v>
      </c>
    </row>
    <row r="275" spans="1:7" x14ac:dyDescent="0.25">
      <c r="A275" s="68">
        <v>274</v>
      </c>
      <c r="B275" s="1">
        <v>51.15</v>
      </c>
      <c r="C275" s="1">
        <v>33.79</v>
      </c>
      <c r="D275" s="5">
        <v>0</v>
      </c>
      <c r="E275" s="56">
        <v>0.66031399999999996</v>
      </c>
      <c r="F275" s="56">
        <v>0.66031399999999996</v>
      </c>
      <c r="G275" s="3" t="s">
        <v>273</v>
      </c>
    </row>
    <row r="276" spans="1:7" x14ac:dyDescent="0.25">
      <c r="A276" s="68">
        <v>275</v>
      </c>
      <c r="B276" s="1">
        <v>38.1</v>
      </c>
      <c r="C276" s="1">
        <v>13.8</v>
      </c>
      <c r="D276" s="5">
        <v>0</v>
      </c>
      <c r="E276" s="56">
        <v>0.66031399999999996</v>
      </c>
      <c r="F276" s="56">
        <v>0.66031399999999996</v>
      </c>
      <c r="G276" s="3" t="s">
        <v>274</v>
      </c>
    </row>
    <row r="277" spans="1:7" x14ac:dyDescent="0.25">
      <c r="A277" s="68">
        <v>276</v>
      </c>
      <c r="B277" s="1">
        <v>53.01</v>
      </c>
      <c r="C277" s="1">
        <v>8.370000000000001</v>
      </c>
      <c r="D277" s="5">
        <v>0</v>
      </c>
      <c r="E277" s="56">
        <v>0.66031399999999996</v>
      </c>
      <c r="F277" s="56">
        <v>0.66031399999999996</v>
      </c>
      <c r="G277" s="3" t="s">
        <v>275</v>
      </c>
    </row>
    <row r="278" spans="1:7" x14ac:dyDescent="0.25">
      <c r="A278" s="68">
        <v>277</v>
      </c>
      <c r="B278" s="1">
        <v>56.42</v>
      </c>
      <c r="C278" s="1">
        <v>9.61</v>
      </c>
      <c r="D278" s="6">
        <v>0</v>
      </c>
      <c r="E278" s="56">
        <v>0.65000799999999992</v>
      </c>
      <c r="F278" s="56">
        <v>0.65000799999999992</v>
      </c>
      <c r="G278" s="3" t="s">
        <v>276</v>
      </c>
    </row>
    <row r="279" spans="1:7" x14ac:dyDescent="0.25">
      <c r="A279" s="68">
        <v>278</v>
      </c>
      <c r="B279" s="1">
        <v>54.6</v>
      </c>
      <c r="C279" s="1">
        <v>15.959999999999999</v>
      </c>
      <c r="D279" s="6">
        <v>0</v>
      </c>
      <c r="E279" s="56">
        <v>0.65000799999999992</v>
      </c>
      <c r="F279" s="56">
        <v>0.65000799999999992</v>
      </c>
      <c r="G279" s="3" t="s">
        <v>277</v>
      </c>
    </row>
    <row r="280" spans="1:7" x14ac:dyDescent="0.25">
      <c r="A280" s="68">
        <v>279</v>
      </c>
      <c r="B280" s="1">
        <v>78.12</v>
      </c>
      <c r="C280" s="1">
        <v>33.480000000000004</v>
      </c>
      <c r="D280" s="7">
        <v>0.4</v>
      </c>
      <c r="E280" s="56">
        <v>0.65000799999999992</v>
      </c>
      <c r="F280" s="56">
        <v>0.65000799999999992</v>
      </c>
      <c r="G280" s="3" t="s">
        <v>278</v>
      </c>
    </row>
    <row r="281" spans="1:7" x14ac:dyDescent="0.25">
      <c r="A281" s="68">
        <v>280</v>
      </c>
      <c r="B281" s="1">
        <v>67.2</v>
      </c>
      <c r="C281" s="1">
        <v>62.699999999999996</v>
      </c>
      <c r="D281" s="7">
        <v>0.78</v>
      </c>
      <c r="E281" s="56">
        <v>0.65000799999999992</v>
      </c>
      <c r="F281" s="56">
        <v>0.65000799999999992</v>
      </c>
      <c r="G281" s="3" t="s">
        <v>279</v>
      </c>
    </row>
    <row r="282" spans="1:7" x14ac:dyDescent="0.25">
      <c r="A282" s="68">
        <v>281</v>
      </c>
      <c r="B282" s="1">
        <v>35.029999999999994</v>
      </c>
      <c r="C282" s="1">
        <v>120.89999999999999</v>
      </c>
      <c r="D282" s="7">
        <v>0.78</v>
      </c>
      <c r="E282" s="56">
        <v>0.65000799999999992</v>
      </c>
      <c r="F282" s="56">
        <v>0.65000799999999992</v>
      </c>
      <c r="G282" s="3" t="s">
        <v>280</v>
      </c>
    </row>
    <row r="283" spans="1:7" x14ac:dyDescent="0.25">
      <c r="A283" s="68">
        <v>282</v>
      </c>
      <c r="B283" s="1">
        <v>93.600000000000009</v>
      </c>
      <c r="C283" s="1">
        <v>113.7</v>
      </c>
      <c r="D283" s="7">
        <v>1.1499999999999999</v>
      </c>
      <c r="E283" s="56">
        <v>0.65000799999999992</v>
      </c>
      <c r="F283" s="56">
        <v>0.65000799999999992</v>
      </c>
      <c r="G283" s="3" t="s">
        <v>281</v>
      </c>
    </row>
    <row r="284" spans="1:7" x14ac:dyDescent="0.25">
      <c r="A284" s="68">
        <v>283</v>
      </c>
      <c r="B284" s="1">
        <v>67.27</v>
      </c>
      <c r="C284" s="1">
        <v>138.26</v>
      </c>
      <c r="D284" s="7">
        <v>1.1499999999999999</v>
      </c>
      <c r="E284" s="56">
        <v>0.65000799999999992</v>
      </c>
      <c r="F284" s="56">
        <v>0.65000799999999992</v>
      </c>
      <c r="G284" s="3" t="s">
        <v>282</v>
      </c>
    </row>
    <row r="285" spans="1:7" x14ac:dyDescent="0.25">
      <c r="A285" s="68">
        <v>284</v>
      </c>
      <c r="B285" s="1">
        <v>70.37</v>
      </c>
      <c r="C285" s="1">
        <v>115.01</v>
      </c>
      <c r="D285" s="7">
        <v>0.88</v>
      </c>
      <c r="E285" s="56">
        <v>0.65000799999999992</v>
      </c>
      <c r="F285" s="56">
        <v>0.65000799999999992</v>
      </c>
      <c r="G285" s="3" t="s">
        <v>283</v>
      </c>
    </row>
    <row r="286" spans="1:7" x14ac:dyDescent="0.25">
      <c r="A286" s="68">
        <v>285</v>
      </c>
      <c r="B286" s="1">
        <v>152.69999999999999</v>
      </c>
      <c r="C286" s="1">
        <v>51.6</v>
      </c>
      <c r="D286" s="5">
        <v>0</v>
      </c>
      <c r="E286" s="56">
        <v>0.65000799999999992</v>
      </c>
      <c r="F286" s="56">
        <v>0.65000799999999992</v>
      </c>
      <c r="G286" s="3" t="s">
        <v>284</v>
      </c>
    </row>
    <row r="287" spans="1:7" x14ac:dyDescent="0.25">
      <c r="A287" s="68">
        <v>286</v>
      </c>
      <c r="B287" s="1">
        <v>41.54</v>
      </c>
      <c r="C287" s="1">
        <v>37.51</v>
      </c>
      <c r="D287" s="5">
        <v>0</v>
      </c>
      <c r="E287" s="56">
        <v>0.65000799999999992</v>
      </c>
      <c r="F287" s="56">
        <v>0.65000799999999992</v>
      </c>
      <c r="G287" s="3" t="s">
        <v>285</v>
      </c>
    </row>
    <row r="288" spans="1:7" x14ac:dyDescent="0.25">
      <c r="A288" s="68">
        <v>287</v>
      </c>
      <c r="B288" s="1">
        <v>74.7</v>
      </c>
      <c r="C288" s="1">
        <v>12.9</v>
      </c>
      <c r="D288" s="5">
        <v>0</v>
      </c>
      <c r="E288" s="56">
        <v>0.65000799999999992</v>
      </c>
      <c r="F288" s="56">
        <v>0.65000799999999992</v>
      </c>
      <c r="G288" s="3" t="s">
        <v>286</v>
      </c>
    </row>
    <row r="289" spans="1:7" x14ac:dyDescent="0.25">
      <c r="A289" s="68">
        <v>288</v>
      </c>
      <c r="B289" s="1">
        <v>94.86</v>
      </c>
      <c r="C289" s="1">
        <v>7.4399999999999995</v>
      </c>
      <c r="D289" s="5">
        <v>0</v>
      </c>
      <c r="E289" s="56">
        <v>0.65000799999999992</v>
      </c>
      <c r="F289" s="56">
        <v>0.65000799999999992</v>
      </c>
      <c r="G289" s="3" t="s">
        <v>287</v>
      </c>
    </row>
    <row r="290" spans="1:7" x14ac:dyDescent="0.25">
      <c r="A290" s="68">
        <v>289</v>
      </c>
      <c r="B290" s="1">
        <v>61.38</v>
      </c>
      <c r="C290" s="1">
        <v>10.540000000000001</v>
      </c>
      <c r="D290" s="6">
        <v>0</v>
      </c>
      <c r="E290" s="56">
        <v>0.63970199999999999</v>
      </c>
      <c r="F290" s="56">
        <v>0.63970199999999999</v>
      </c>
      <c r="G290" s="3" t="s">
        <v>288</v>
      </c>
    </row>
    <row r="291" spans="1:7" x14ac:dyDescent="0.25">
      <c r="A291" s="68">
        <v>290</v>
      </c>
      <c r="B291" s="1">
        <v>108.64</v>
      </c>
      <c r="C291" s="1">
        <v>17.920000000000002</v>
      </c>
      <c r="D291" s="6">
        <v>0</v>
      </c>
      <c r="E291" s="56">
        <v>0.63970199999999999</v>
      </c>
      <c r="F291" s="56">
        <v>0.63970199999999999</v>
      </c>
      <c r="G291" s="3" t="s">
        <v>289</v>
      </c>
    </row>
    <row r="292" spans="1:7" x14ac:dyDescent="0.25">
      <c r="A292" s="68">
        <v>291</v>
      </c>
      <c r="B292" s="1">
        <v>46.19</v>
      </c>
      <c r="C292" s="1">
        <v>42.160000000000004</v>
      </c>
      <c r="D292" s="7">
        <v>0.4</v>
      </c>
      <c r="E292" s="56">
        <v>0.63970199999999999</v>
      </c>
      <c r="F292" s="56">
        <v>0.63970199999999999</v>
      </c>
      <c r="G292" s="3" t="s">
        <v>290</v>
      </c>
    </row>
    <row r="293" spans="1:7" x14ac:dyDescent="0.25">
      <c r="A293" s="68">
        <v>292</v>
      </c>
      <c r="B293" s="1">
        <v>62.699999999999996</v>
      </c>
      <c r="C293" s="1">
        <v>65.400000000000006</v>
      </c>
      <c r="D293" s="7">
        <v>0.78</v>
      </c>
      <c r="E293" s="56">
        <v>0.63970199999999999</v>
      </c>
      <c r="F293" s="56">
        <v>0.63970199999999999</v>
      </c>
      <c r="G293" s="3" t="s">
        <v>291</v>
      </c>
    </row>
    <row r="294" spans="1:7" x14ac:dyDescent="0.25">
      <c r="A294" s="68">
        <v>293</v>
      </c>
      <c r="B294" s="1">
        <v>67.89</v>
      </c>
      <c r="C294" s="1">
        <v>107.57000000000001</v>
      </c>
      <c r="D294" s="7">
        <v>0.78</v>
      </c>
      <c r="E294" s="56">
        <v>0.63970199999999999</v>
      </c>
      <c r="F294" s="56">
        <v>0.63970199999999999</v>
      </c>
      <c r="G294" s="3" t="s">
        <v>292</v>
      </c>
    </row>
    <row r="295" spans="1:7" x14ac:dyDescent="0.25">
      <c r="A295" s="68">
        <v>294</v>
      </c>
      <c r="B295" s="1">
        <v>75.3</v>
      </c>
      <c r="C295" s="1">
        <v>122.69999999999999</v>
      </c>
      <c r="D295" s="7">
        <v>1.1499999999999999</v>
      </c>
      <c r="E295" s="56">
        <v>0.63970199999999999</v>
      </c>
      <c r="F295" s="56">
        <v>0.63970199999999999</v>
      </c>
      <c r="G295" s="3" t="s">
        <v>293</v>
      </c>
    </row>
    <row r="296" spans="1:7" x14ac:dyDescent="0.25">
      <c r="A296" s="68">
        <v>295</v>
      </c>
      <c r="B296" s="1">
        <v>145.39000000000001</v>
      </c>
      <c r="C296" s="1">
        <v>123.69000000000001</v>
      </c>
      <c r="D296" s="7">
        <v>1.1499999999999999</v>
      </c>
      <c r="E296" s="56">
        <v>0.63970199999999999</v>
      </c>
      <c r="F296" s="56">
        <v>0.63970199999999999</v>
      </c>
      <c r="G296" s="3" t="s">
        <v>294</v>
      </c>
    </row>
    <row r="297" spans="1:7" x14ac:dyDescent="0.25">
      <c r="A297" s="68">
        <v>296</v>
      </c>
      <c r="B297" s="1">
        <v>102.92</v>
      </c>
      <c r="C297" s="1">
        <v>112.22</v>
      </c>
      <c r="D297" s="7">
        <v>0.88</v>
      </c>
      <c r="E297" s="56">
        <v>0.63970199999999999</v>
      </c>
      <c r="F297" s="56">
        <v>0.63970199999999999</v>
      </c>
      <c r="G297" s="3" t="s">
        <v>295</v>
      </c>
    </row>
    <row r="298" spans="1:7" x14ac:dyDescent="0.25">
      <c r="A298" s="68">
        <v>297</v>
      </c>
      <c r="B298" s="1">
        <v>39</v>
      </c>
      <c r="C298" s="1">
        <v>65.099999999999994</v>
      </c>
      <c r="D298" s="5">
        <v>0</v>
      </c>
      <c r="E298" s="56">
        <v>0.63970199999999999</v>
      </c>
      <c r="F298" s="56">
        <v>0.63970199999999999</v>
      </c>
      <c r="G298" s="3" t="s">
        <v>296</v>
      </c>
    </row>
    <row r="299" spans="1:7" x14ac:dyDescent="0.25">
      <c r="A299" s="68">
        <v>298</v>
      </c>
      <c r="B299" s="1">
        <v>103.23</v>
      </c>
      <c r="C299" s="1">
        <v>31.93</v>
      </c>
      <c r="D299" s="5">
        <v>0</v>
      </c>
      <c r="E299" s="56">
        <v>0.63970199999999999</v>
      </c>
      <c r="F299" s="56">
        <v>0.63970199999999999</v>
      </c>
      <c r="G299" s="3" t="s">
        <v>297</v>
      </c>
    </row>
    <row r="300" spans="1:7" x14ac:dyDescent="0.25">
      <c r="A300" s="68">
        <v>299</v>
      </c>
      <c r="B300" s="1">
        <v>99.3</v>
      </c>
      <c r="C300" s="1">
        <v>12.6</v>
      </c>
      <c r="D300" s="5">
        <v>0</v>
      </c>
      <c r="E300" s="56">
        <v>0.63970199999999999</v>
      </c>
      <c r="F300" s="56">
        <v>0.63970199999999999</v>
      </c>
      <c r="G300" s="3" t="s">
        <v>298</v>
      </c>
    </row>
    <row r="301" spans="1:7" x14ac:dyDescent="0.25">
      <c r="A301" s="68">
        <v>300</v>
      </c>
      <c r="B301" s="1">
        <v>75.64</v>
      </c>
      <c r="C301" s="1">
        <v>6.51</v>
      </c>
      <c r="D301" s="5">
        <v>0</v>
      </c>
      <c r="E301" s="56">
        <v>0.63970199999999999</v>
      </c>
      <c r="F301" s="56">
        <v>0.63970199999999999</v>
      </c>
      <c r="G301" s="3" t="s">
        <v>299</v>
      </c>
    </row>
    <row r="302" spans="1:7" x14ac:dyDescent="0.25">
      <c r="A302" s="68">
        <v>301</v>
      </c>
      <c r="B302" s="1">
        <v>82.460000000000008</v>
      </c>
      <c r="C302" s="1">
        <v>9.2999999999999989</v>
      </c>
      <c r="D302" s="6">
        <v>0</v>
      </c>
      <c r="E302" s="56">
        <v>0.62939599999999996</v>
      </c>
      <c r="F302" s="56">
        <v>0.62939599999999996</v>
      </c>
      <c r="G302" s="3" t="s">
        <v>300</v>
      </c>
    </row>
    <row r="303" spans="1:7" x14ac:dyDescent="0.25">
      <c r="A303" s="68">
        <v>302</v>
      </c>
      <c r="B303" s="1">
        <v>16.239999999999998</v>
      </c>
      <c r="C303" s="1">
        <v>14.56</v>
      </c>
      <c r="D303" s="6">
        <v>0</v>
      </c>
      <c r="E303" s="56">
        <v>0.62939599999999996</v>
      </c>
      <c r="F303" s="56">
        <v>0.62939599999999996</v>
      </c>
      <c r="G303" s="3" t="s">
        <v>301</v>
      </c>
    </row>
    <row r="304" spans="1:7" x14ac:dyDescent="0.25">
      <c r="A304" s="68">
        <v>303</v>
      </c>
      <c r="B304" s="1">
        <v>31.93</v>
      </c>
      <c r="C304" s="1">
        <v>45.88</v>
      </c>
      <c r="D304" s="7">
        <v>0.4</v>
      </c>
      <c r="E304" s="56">
        <v>0.62939599999999996</v>
      </c>
      <c r="F304" s="56">
        <v>0.62939599999999996</v>
      </c>
      <c r="G304" s="3" t="s">
        <v>302</v>
      </c>
    </row>
    <row r="305" spans="1:7" x14ac:dyDescent="0.25">
      <c r="A305" s="68">
        <v>304</v>
      </c>
      <c r="B305" s="1">
        <v>43.199999999999996</v>
      </c>
      <c r="C305" s="1">
        <v>77.699999999999989</v>
      </c>
      <c r="D305" s="7">
        <v>0.78</v>
      </c>
      <c r="E305" s="56">
        <v>0.62939599999999996</v>
      </c>
      <c r="F305" s="56">
        <v>0.62939599999999996</v>
      </c>
      <c r="G305" s="3" t="s">
        <v>303</v>
      </c>
    </row>
    <row r="306" spans="1:7" x14ac:dyDescent="0.25">
      <c r="A306" s="68">
        <v>305</v>
      </c>
      <c r="B306" s="1">
        <v>61.38</v>
      </c>
      <c r="C306" s="1">
        <v>114.7</v>
      </c>
      <c r="D306" s="7">
        <v>0.78</v>
      </c>
      <c r="E306" s="56">
        <v>0.62939599999999996</v>
      </c>
      <c r="F306" s="56">
        <v>0.62939599999999996</v>
      </c>
      <c r="G306" s="3" t="s">
        <v>304</v>
      </c>
    </row>
    <row r="307" spans="1:7" x14ac:dyDescent="0.25">
      <c r="A307" s="68">
        <v>306</v>
      </c>
      <c r="B307" s="1">
        <v>51.3</v>
      </c>
      <c r="C307" s="1">
        <v>144.9</v>
      </c>
      <c r="D307" s="7">
        <v>1.1499999999999999</v>
      </c>
      <c r="E307" s="56">
        <v>0.62939599999999996</v>
      </c>
      <c r="F307" s="56">
        <v>0.62939599999999996</v>
      </c>
      <c r="G307" s="3" t="s">
        <v>305</v>
      </c>
    </row>
    <row r="308" spans="1:7" x14ac:dyDescent="0.25">
      <c r="A308" s="68">
        <v>307</v>
      </c>
      <c r="B308" s="1">
        <v>61.69</v>
      </c>
      <c r="C308" s="1">
        <v>141.97999999999999</v>
      </c>
      <c r="D308" s="7">
        <v>1.1499999999999999</v>
      </c>
      <c r="E308" s="56">
        <v>0.62939599999999996</v>
      </c>
      <c r="F308" s="56">
        <v>0.62939599999999996</v>
      </c>
      <c r="G308" s="3" t="s">
        <v>306</v>
      </c>
    </row>
    <row r="309" spans="1:7" x14ac:dyDescent="0.25">
      <c r="A309" s="68">
        <v>308</v>
      </c>
      <c r="B309" s="1">
        <v>32.86</v>
      </c>
      <c r="C309" s="1">
        <v>133.92000000000002</v>
      </c>
      <c r="D309" s="7">
        <v>0.88</v>
      </c>
      <c r="E309" s="56">
        <v>0.62939599999999996</v>
      </c>
      <c r="F309" s="56">
        <v>0.62939599999999996</v>
      </c>
      <c r="G309" s="3" t="s">
        <v>307</v>
      </c>
    </row>
    <row r="310" spans="1:7" x14ac:dyDescent="0.25">
      <c r="A310" s="68">
        <v>309</v>
      </c>
      <c r="B310" s="1">
        <v>69</v>
      </c>
      <c r="C310" s="1">
        <v>72.599999999999994</v>
      </c>
      <c r="D310" s="5">
        <v>0</v>
      </c>
      <c r="E310" s="56">
        <v>0.62939599999999996</v>
      </c>
      <c r="F310" s="56">
        <v>0.62939599999999996</v>
      </c>
      <c r="G310" s="3" t="s">
        <v>308</v>
      </c>
    </row>
    <row r="311" spans="1:7" x14ac:dyDescent="0.25">
      <c r="A311" s="68">
        <v>310</v>
      </c>
      <c r="B311" s="1">
        <v>64.789999999999992</v>
      </c>
      <c r="C311" s="1">
        <v>31</v>
      </c>
      <c r="D311" s="5">
        <v>0</v>
      </c>
      <c r="E311" s="56">
        <v>0.62939599999999996</v>
      </c>
      <c r="F311" s="56">
        <v>0.62939599999999996</v>
      </c>
      <c r="G311" s="3" t="s">
        <v>309</v>
      </c>
    </row>
    <row r="312" spans="1:7" x14ac:dyDescent="0.25">
      <c r="A312" s="68">
        <v>311</v>
      </c>
      <c r="B312" s="1">
        <v>36.6</v>
      </c>
      <c r="C312" s="1">
        <v>14.1</v>
      </c>
      <c r="D312" s="5">
        <v>0</v>
      </c>
      <c r="E312" s="56">
        <v>0.62939599999999996</v>
      </c>
      <c r="F312" s="56">
        <v>0.62939599999999996</v>
      </c>
      <c r="G312" s="3" t="s">
        <v>310</v>
      </c>
    </row>
    <row r="313" spans="1:7" x14ac:dyDescent="0.25">
      <c r="A313" s="68">
        <v>312</v>
      </c>
      <c r="B313" s="1">
        <v>70.37</v>
      </c>
      <c r="C313" s="1">
        <v>8.6800000000000015</v>
      </c>
      <c r="D313" s="5">
        <v>0</v>
      </c>
      <c r="E313" s="56">
        <v>0.62939599999999996</v>
      </c>
      <c r="F313" s="56">
        <v>0.62939599999999996</v>
      </c>
      <c r="G313" s="3" t="s">
        <v>311</v>
      </c>
    </row>
    <row r="314" spans="1:7" x14ac:dyDescent="0.25">
      <c r="A314" s="68">
        <v>313</v>
      </c>
      <c r="B314" s="1">
        <v>108.19000000000001</v>
      </c>
      <c r="C314" s="1">
        <v>8.99</v>
      </c>
      <c r="D314" s="6">
        <v>0</v>
      </c>
      <c r="E314" s="56">
        <v>0.61908999999999992</v>
      </c>
      <c r="F314" s="56">
        <v>0.61908999999999992</v>
      </c>
      <c r="G314" s="3" t="s">
        <v>312</v>
      </c>
    </row>
    <row r="315" spans="1:7" x14ac:dyDescent="0.25">
      <c r="A315" s="68">
        <v>314</v>
      </c>
      <c r="B315" s="1">
        <v>59.08</v>
      </c>
      <c r="C315" s="1">
        <v>15.680000000000001</v>
      </c>
      <c r="D315" s="6">
        <v>0</v>
      </c>
      <c r="E315" s="56">
        <v>0.61908999999999992</v>
      </c>
      <c r="F315" s="56">
        <v>0.61908999999999992</v>
      </c>
      <c r="G315" s="3" t="s">
        <v>313</v>
      </c>
    </row>
    <row r="316" spans="1:7" x14ac:dyDescent="0.25">
      <c r="A316" s="68">
        <v>315</v>
      </c>
      <c r="B316" s="1">
        <v>37.82</v>
      </c>
      <c r="C316" s="1">
        <v>41.54</v>
      </c>
      <c r="D316" s="7">
        <v>0.4</v>
      </c>
      <c r="E316" s="56">
        <v>0.61908999999999992</v>
      </c>
      <c r="F316" s="56">
        <v>0.61908999999999992</v>
      </c>
      <c r="G316" s="3" t="s">
        <v>314</v>
      </c>
    </row>
    <row r="317" spans="1:7" x14ac:dyDescent="0.25">
      <c r="A317" s="68">
        <v>316</v>
      </c>
      <c r="B317" s="1">
        <v>42.9</v>
      </c>
      <c r="C317" s="1">
        <v>77.099999999999994</v>
      </c>
      <c r="D317" s="7">
        <v>0.78</v>
      </c>
      <c r="E317" s="56">
        <v>0.61908999999999992</v>
      </c>
      <c r="F317" s="56">
        <v>0.61908999999999992</v>
      </c>
      <c r="G317" s="3" t="s">
        <v>315</v>
      </c>
    </row>
    <row r="318" spans="1:7" x14ac:dyDescent="0.25">
      <c r="A318" s="68">
        <v>317</v>
      </c>
      <c r="B318" s="1">
        <v>63.55</v>
      </c>
      <c r="C318" s="1">
        <v>103.53999999999999</v>
      </c>
      <c r="D318" s="7">
        <v>0.78</v>
      </c>
      <c r="E318" s="56">
        <v>0.61908999999999992</v>
      </c>
      <c r="F318" s="56">
        <v>0.61908999999999992</v>
      </c>
      <c r="G318" s="3" t="s">
        <v>316</v>
      </c>
    </row>
    <row r="319" spans="1:7" x14ac:dyDescent="0.25">
      <c r="A319" s="68">
        <v>318</v>
      </c>
      <c r="B319" s="1">
        <v>72</v>
      </c>
      <c r="C319" s="1">
        <v>117.30000000000001</v>
      </c>
      <c r="D319" s="7">
        <v>1.1499999999999999</v>
      </c>
      <c r="E319" s="56">
        <v>0.61908999999999992</v>
      </c>
      <c r="F319" s="56">
        <v>0.61908999999999992</v>
      </c>
      <c r="G319" s="3" t="s">
        <v>317</v>
      </c>
    </row>
    <row r="320" spans="1:7" x14ac:dyDescent="0.25">
      <c r="A320" s="68">
        <v>319</v>
      </c>
      <c r="B320" s="1">
        <v>114.39</v>
      </c>
      <c r="C320" s="1">
        <v>124.30999999999999</v>
      </c>
      <c r="D320" s="7">
        <v>1.1499999999999999</v>
      </c>
      <c r="E320" s="56">
        <v>0.61908999999999992</v>
      </c>
      <c r="F320" s="56">
        <v>0.61908999999999992</v>
      </c>
      <c r="G320" s="3" t="s">
        <v>318</v>
      </c>
    </row>
    <row r="321" spans="1:7" x14ac:dyDescent="0.25">
      <c r="A321" s="68">
        <v>320</v>
      </c>
      <c r="B321" s="1">
        <v>89.899999999999991</v>
      </c>
      <c r="C321" s="1">
        <v>116.55999999999999</v>
      </c>
      <c r="D321" s="7">
        <v>0.88</v>
      </c>
      <c r="E321" s="56">
        <v>0.61908999999999992</v>
      </c>
      <c r="F321" s="56">
        <v>0.61908999999999992</v>
      </c>
      <c r="G321" s="3" t="s">
        <v>319</v>
      </c>
    </row>
    <row r="322" spans="1:7" x14ac:dyDescent="0.25">
      <c r="A322" s="68">
        <v>321</v>
      </c>
      <c r="B322" s="1">
        <v>68.099999999999994</v>
      </c>
      <c r="C322" s="1">
        <v>68.099999999999994</v>
      </c>
      <c r="D322" s="5">
        <v>0</v>
      </c>
      <c r="E322" s="56">
        <v>0.61908999999999992</v>
      </c>
      <c r="F322" s="56">
        <v>0.61908999999999992</v>
      </c>
      <c r="G322" s="3" t="s">
        <v>320</v>
      </c>
    </row>
    <row r="323" spans="1:7" x14ac:dyDescent="0.25">
      <c r="A323" s="68">
        <v>322</v>
      </c>
      <c r="B323" s="1">
        <v>38.44</v>
      </c>
      <c r="C323" s="1">
        <v>34.720000000000006</v>
      </c>
      <c r="D323" s="5">
        <v>0</v>
      </c>
      <c r="E323" s="56">
        <v>0.61908999999999992</v>
      </c>
      <c r="F323" s="56">
        <v>0.61908999999999992</v>
      </c>
      <c r="G323" s="3" t="s">
        <v>321</v>
      </c>
    </row>
    <row r="324" spans="1:7" x14ac:dyDescent="0.25">
      <c r="A324" s="68">
        <v>323</v>
      </c>
      <c r="B324" s="1">
        <v>85.8</v>
      </c>
      <c r="C324" s="1">
        <v>12.9</v>
      </c>
      <c r="D324" s="5">
        <v>0</v>
      </c>
      <c r="E324" s="56">
        <v>0.61908999999999992</v>
      </c>
      <c r="F324" s="56">
        <v>0.61908999999999992</v>
      </c>
      <c r="G324" s="3" t="s">
        <v>322</v>
      </c>
    </row>
    <row r="325" spans="1:7" x14ac:dyDescent="0.25">
      <c r="A325" s="68">
        <v>324</v>
      </c>
      <c r="B325" s="1">
        <v>41.85</v>
      </c>
      <c r="C325" s="1">
        <v>7.75</v>
      </c>
      <c r="D325" s="5">
        <v>0</v>
      </c>
      <c r="E325" s="56">
        <v>0.61908999999999992</v>
      </c>
      <c r="F325" s="56">
        <v>0.61908999999999992</v>
      </c>
      <c r="G325" s="3" t="s">
        <v>323</v>
      </c>
    </row>
    <row r="326" spans="1:7" x14ac:dyDescent="0.25">
      <c r="A326" s="68">
        <v>325</v>
      </c>
      <c r="B326" s="1">
        <v>73.16</v>
      </c>
      <c r="C326" s="1">
        <v>10.540000000000001</v>
      </c>
      <c r="D326" s="6">
        <v>0</v>
      </c>
      <c r="E326" s="56">
        <v>0.60878399999999999</v>
      </c>
      <c r="F326" s="56">
        <v>0.60878399999999999</v>
      </c>
      <c r="G326" s="3" t="s">
        <v>324</v>
      </c>
    </row>
    <row r="327" spans="1:7" x14ac:dyDescent="0.25">
      <c r="A327" s="68">
        <v>326</v>
      </c>
      <c r="B327" s="1">
        <v>54.04</v>
      </c>
      <c r="C327" s="1">
        <v>12.32</v>
      </c>
      <c r="D327" s="6">
        <v>0</v>
      </c>
      <c r="E327" s="56">
        <v>0.60878399999999999</v>
      </c>
      <c r="F327" s="56">
        <v>0.60878399999999999</v>
      </c>
      <c r="G327" s="3" t="s">
        <v>325</v>
      </c>
    </row>
    <row r="328" spans="1:7" x14ac:dyDescent="0.25">
      <c r="A328" s="68">
        <v>327</v>
      </c>
      <c r="B328" s="1">
        <v>47.74</v>
      </c>
      <c r="C328" s="1">
        <v>39.99</v>
      </c>
      <c r="D328" s="7">
        <v>0.4</v>
      </c>
      <c r="E328" s="56">
        <v>0.60878399999999999</v>
      </c>
      <c r="F328" s="56">
        <v>0.60878399999999999</v>
      </c>
      <c r="G328" s="3" t="s">
        <v>326</v>
      </c>
    </row>
    <row r="329" spans="1:7" x14ac:dyDescent="0.25">
      <c r="A329" s="68">
        <v>328</v>
      </c>
      <c r="B329" s="1">
        <v>39.6</v>
      </c>
      <c r="C329" s="1">
        <v>76.8</v>
      </c>
      <c r="D329" s="7">
        <v>0.78</v>
      </c>
      <c r="E329" s="56">
        <v>0.60878399999999999</v>
      </c>
      <c r="F329" s="56">
        <v>0.60878399999999999</v>
      </c>
      <c r="G329" s="3" t="s">
        <v>327</v>
      </c>
    </row>
    <row r="330" spans="1:7" x14ac:dyDescent="0.25">
      <c r="A330" s="68">
        <v>329</v>
      </c>
      <c r="B330" s="1">
        <v>85.25</v>
      </c>
      <c r="C330" s="1">
        <v>112.22</v>
      </c>
      <c r="D330" s="7">
        <v>0.78</v>
      </c>
      <c r="E330" s="56">
        <v>0.60878399999999999</v>
      </c>
      <c r="F330" s="56">
        <v>0.60878399999999999</v>
      </c>
      <c r="G330" s="3" t="s">
        <v>328</v>
      </c>
    </row>
    <row r="331" spans="1:7" x14ac:dyDescent="0.25">
      <c r="A331" s="68">
        <v>330</v>
      </c>
      <c r="B331" s="1">
        <v>50.099999999999994</v>
      </c>
      <c r="C331" s="1">
        <v>131.69999999999999</v>
      </c>
      <c r="D331" s="7">
        <v>1.1499999999999999</v>
      </c>
      <c r="E331" s="56">
        <v>0.60878399999999999</v>
      </c>
      <c r="F331" s="56">
        <v>0.60878399999999999</v>
      </c>
      <c r="G331" s="3" t="s">
        <v>329</v>
      </c>
    </row>
    <row r="332" spans="1:7" x14ac:dyDescent="0.25">
      <c r="A332" s="68">
        <v>331</v>
      </c>
      <c r="B332" s="1">
        <v>105.39999999999999</v>
      </c>
      <c r="C332" s="1">
        <v>133.92000000000002</v>
      </c>
      <c r="D332" s="7">
        <v>1.1499999999999999</v>
      </c>
      <c r="E332" s="56">
        <v>0.60878399999999999</v>
      </c>
      <c r="F332" s="56">
        <v>0.60878399999999999</v>
      </c>
      <c r="G332" s="3" t="s">
        <v>330</v>
      </c>
    </row>
    <row r="333" spans="1:7" x14ac:dyDescent="0.25">
      <c r="A333" s="68">
        <v>332</v>
      </c>
      <c r="B333" s="1">
        <v>70.059999999999988</v>
      </c>
      <c r="C333" s="1">
        <v>100.75</v>
      </c>
      <c r="D333" s="7">
        <v>0.88</v>
      </c>
      <c r="E333" s="56">
        <v>0.60878399999999999</v>
      </c>
      <c r="F333" s="56">
        <v>0.60878399999999999</v>
      </c>
      <c r="G333" s="3" t="s">
        <v>331</v>
      </c>
    </row>
    <row r="334" spans="1:7" x14ac:dyDescent="0.25">
      <c r="A334" s="68">
        <v>333</v>
      </c>
      <c r="B334" s="1">
        <v>55.5</v>
      </c>
      <c r="C334" s="1">
        <v>75</v>
      </c>
      <c r="D334" s="5">
        <v>0</v>
      </c>
      <c r="E334" s="56">
        <v>0.60878399999999999</v>
      </c>
      <c r="F334" s="56">
        <v>0.60878399999999999</v>
      </c>
      <c r="G334" s="3" t="s">
        <v>332</v>
      </c>
    </row>
    <row r="335" spans="1:7" x14ac:dyDescent="0.25">
      <c r="A335" s="68">
        <v>334</v>
      </c>
      <c r="B335" s="1">
        <v>44.019999999999996</v>
      </c>
      <c r="C335" s="1">
        <v>40.61</v>
      </c>
      <c r="D335" s="5">
        <v>0</v>
      </c>
      <c r="E335" s="56">
        <v>0.60878399999999999</v>
      </c>
      <c r="F335" s="56">
        <v>0.60878399999999999</v>
      </c>
      <c r="G335" s="3" t="s">
        <v>333</v>
      </c>
    </row>
    <row r="336" spans="1:7" x14ac:dyDescent="0.25">
      <c r="A336" s="68">
        <v>335</v>
      </c>
      <c r="B336" s="1">
        <v>55.5</v>
      </c>
      <c r="C336" s="1">
        <v>13.8</v>
      </c>
      <c r="D336" s="5">
        <v>0</v>
      </c>
      <c r="E336" s="56">
        <v>0.60878399999999999</v>
      </c>
      <c r="F336" s="56">
        <v>0.60878399999999999</v>
      </c>
      <c r="G336" s="3" t="s">
        <v>334</v>
      </c>
    </row>
    <row r="337" spans="1:7" x14ac:dyDescent="0.25">
      <c r="A337" s="68">
        <v>336</v>
      </c>
      <c r="B337" s="1">
        <v>69.440000000000012</v>
      </c>
      <c r="C337" s="1">
        <v>7.75</v>
      </c>
      <c r="D337" s="5">
        <v>0</v>
      </c>
      <c r="E337" s="56">
        <v>0.60878399999999999</v>
      </c>
      <c r="F337" s="56">
        <v>0.60878399999999999</v>
      </c>
      <c r="G337" s="3" t="s">
        <v>335</v>
      </c>
    </row>
    <row r="338" spans="1:7" x14ac:dyDescent="0.25">
      <c r="A338" s="68">
        <v>337</v>
      </c>
      <c r="B338" s="1">
        <v>25.110000000000003</v>
      </c>
      <c r="C338" s="1">
        <v>8.6800000000000015</v>
      </c>
      <c r="D338" s="6">
        <v>0</v>
      </c>
      <c r="E338" s="56">
        <v>0.59847799999999995</v>
      </c>
      <c r="F338" s="56">
        <v>0.59847799999999995</v>
      </c>
      <c r="G338" s="3" t="s">
        <v>336</v>
      </c>
    </row>
    <row r="339" spans="1:7" x14ac:dyDescent="0.25">
      <c r="A339" s="68">
        <v>338</v>
      </c>
      <c r="B339" s="1">
        <v>48.16</v>
      </c>
      <c r="C339" s="1">
        <v>12.32</v>
      </c>
      <c r="D339" s="6">
        <v>0</v>
      </c>
      <c r="E339" s="56">
        <v>0.59847799999999995</v>
      </c>
      <c r="F339" s="56">
        <v>0.59847799999999995</v>
      </c>
      <c r="G339" s="3" t="s">
        <v>337</v>
      </c>
    </row>
    <row r="340" spans="1:7" x14ac:dyDescent="0.25">
      <c r="A340" s="68">
        <v>339</v>
      </c>
      <c r="B340" s="1">
        <v>73.47</v>
      </c>
      <c r="C340" s="1">
        <v>33.480000000000004</v>
      </c>
      <c r="D340" s="7">
        <v>0.4</v>
      </c>
      <c r="E340" s="56">
        <v>0.59847799999999995</v>
      </c>
      <c r="F340" s="56">
        <v>0.59847799999999995</v>
      </c>
      <c r="G340" s="3" t="s">
        <v>338</v>
      </c>
    </row>
    <row r="341" spans="1:7" x14ac:dyDescent="0.25">
      <c r="A341" s="68">
        <v>340</v>
      </c>
      <c r="B341" s="1">
        <v>60.3</v>
      </c>
      <c r="C341" s="1">
        <v>65.400000000000006</v>
      </c>
      <c r="D341" s="7">
        <v>0.78</v>
      </c>
      <c r="E341" s="56">
        <v>0.59847799999999995</v>
      </c>
      <c r="F341" s="56">
        <v>0.59847799999999995</v>
      </c>
      <c r="G341" s="3" t="s">
        <v>339</v>
      </c>
    </row>
    <row r="342" spans="1:7" x14ac:dyDescent="0.25">
      <c r="A342" s="68">
        <v>341</v>
      </c>
      <c r="B342" s="1">
        <v>85.25</v>
      </c>
      <c r="C342" s="1">
        <v>113.77</v>
      </c>
      <c r="D342" s="7">
        <v>0.78</v>
      </c>
      <c r="E342" s="56">
        <v>0.59847799999999995</v>
      </c>
      <c r="F342" s="56">
        <v>0.59847799999999995</v>
      </c>
      <c r="G342" s="3" t="s">
        <v>340</v>
      </c>
    </row>
    <row r="343" spans="1:7" x14ac:dyDescent="0.25">
      <c r="A343" s="68">
        <v>342</v>
      </c>
      <c r="B343" s="1">
        <v>37.5</v>
      </c>
      <c r="C343" s="1">
        <v>136.79999999999998</v>
      </c>
      <c r="D343" s="7">
        <v>1.1499999999999999</v>
      </c>
      <c r="E343" s="56">
        <v>0.59847799999999995</v>
      </c>
      <c r="F343" s="56">
        <v>0.59847799999999995</v>
      </c>
      <c r="G343" s="3" t="s">
        <v>341</v>
      </c>
    </row>
    <row r="344" spans="1:7" x14ac:dyDescent="0.25">
      <c r="A344" s="68">
        <v>343</v>
      </c>
      <c r="B344" s="1">
        <v>45.57</v>
      </c>
      <c r="C344" s="1">
        <v>176.07999999999998</v>
      </c>
      <c r="D344" s="7">
        <v>1.1499999999999999</v>
      </c>
      <c r="E344" s="56">
        <v>0.59847799999999995</v>
      </c>
      <c r="F344" s="56">
        <v>0.59847799999999995</v>
      </c>
      <c r="G344" s="3" t="s">
        <v>342</v>
      </c>
    </row>
    <row r="345" spans="1:7" x14ac:dyDescent="0.25">
      <c r="A345" s="68">
        <v>344</v>
      </c>
      <c r="B345" s="1">
        <v>131.75</v>
      </c>
      <c r="C345" s="1">
        <v>100.13</v>
      </c>
      <c r="D345" s="7">
        <v>0.88</v>
      </c>
      <c r="E345" s="56">
        <v>0.59847799999999995</v>
      </c>
      <c r="F345" s="56">
        <v>0.59847799999999995</v>
      </c>
      <c r="G345" s="3" t="s">
        <v>343</v>
      </c>
    </row>
    <row r="346" spans="1:7" x14ac:dyDescent="0.25">
      <c r="A346" s="68">
        <v>345</v>
      </c>
      <c r="B346" s="1">
        <v>19.2</v>
      </c>
      <c r="C346" s="1">
        <v>77.699999999999989</v>
      </c>
      <c r="D346" s="5">
        <v>0</v>
      </c>
      <c r="E346" s="56">
        <v>0.59847799999999995</v>
      </c>
      <c r="F346" s="56">
        <v>0.59847799999999995</v>
      </c>
      <c r="G346" s="3" t="s">
        <v>344</v>
      </c>
    </row>
    <row r="347" spans="1:7" x14ac:dyDescent="0.25">
      <c r="A347" s="68">
        <v>346</v>
      </c>
      <c r="B347" s="1">
        <v>54.25</v>
      </c>
      <c r="C347" s="1">
        <v>37.82</v>
      </c>
      <c r="D347" s="5">
        <v>0</v>
      </c>
      <c r="E347" s="56">
        <v>0.59847799999999995</v>
      </c>
      <c r="F347" s="56">
        <v>0.59847799999999995</v>
      </c>
      <c r="G347" s="3" t="s">
        <v>345</v>
      </c>
    </row>
    <row r="348" spans="1:7" x14ac:dyDescent="0.25">
      <c r="A348" s="68">
        <v>347</v>
      </c>
      <c r="B348" s="1">
        <v>64.800000000000011</v>
      </c>
      <c r="C348" s="1">
        <v>15.600000000000001</v>
      </c>
      <c r="D348" s="5">
        <v>0</v>
      </c>
      <c r="E348" s="56">
        <v>0.59847799999999995</v>
      </c>
      <c r="F348" s="56">
        <v>0.59847799999999995</v>
      </c>
      <c r="G348" s="3" t="s">
        <v>346</v>
      </c>
    </row>
    <row r="349" spans="1:7" x14ac:dyDescent="0.25">
      <c r="A349" s="68">
        <v>348</v>
      </c>
      <c r="B349" s="1">
        <v>53.32</v>
      </c>
      <c r="C349" s="1">
        <v>9.2999999999999989</v>
      </c>
      <c r="D349" s="5">
        <v>0</v>
      </c>
      <c r="E349" s="56">
        <v>0.59847799999999995</v>
      </c>
      <c r="F349" s="56">
        <v>0.59847799999999995</v>
      </c>
      <c r="G349" s="3" t="s">
        <v>347</v>
      </c>
    </row>
    <row r="350" spans="1:7" x14ac:dyDescent="0.25">
      <c r="A350" s="68">
        <v>349</v>
      </c>
      <c r="B350" s="1">
        <v>119.97</v>
      </c>
      <c r="C350" s="1">
        <v>11.78</v>
      </c>
      <c r="D350" s="6">
        <v>0</v>
      </c>
      <c r="E350" s="56">
        <v>0.58817200000000003</v>
      </c>
      <c r="F350" s="56">
        <v>0.58817200000000003</v>
      </c>
      <c r="G350" s="3" t="s">
        <v>348</v>
      </c>
    </row>
    <row r="351" spans="1:7" x14ac:dyDescent="0.25">
      <c r="A351" s="68">
        <v>350</v>
      </c>
      <c r="B351" s="1">
        <v>70.28</v>
      </c>
      <c r="C351" s="1">
        <v>16.239999999999998</v>
      </c>
      <c r="D351" s="6">
        <v>0</v>
      </c>
      <c r="E351" s="56">
        <v>0.58817200000000003</v>
      </c>
      <c r="F351" s="56">
        <v>0.58817200000000003</v>
      </c>
      <c r="G351" s="3" t="s">
        <v>349</v>
      </c>
    </row>
    <row r="352" spans="1:7" x14ac:dyDescent="0.25">
      <c r="A352" s="68">
        <v>351</v>
      </c>
      <c r="B352" s="1">
        <v>66.649999999999991</v>
      </c>
      <c r="C352" s="1">
        <v>47.74</v>
      </c>
      <c r="D352" s="7">
        <v>0.4</v>
      </c>
      <c r="E352" s="56">
        <v>0.58817200000000003</v>
      </c>
      <c r="F352" s="56">
        <v>0.58817200000000003</v>
      </c>
      <c r="G352" s="3" t="s">
        <v>350</v>
      </c>
    </row>
    <row r="353" spans="1:7" x14ac:dyDescent="0.25">
      <c r="A353" s="68">
        <v>352</v>
      </c>
      <c r="B353" s="1">
        <v>3.5999999999999996</v>
      </c>
      <c r="C353" s="1">
        <v>92.4</v>
      </c>
      <c r="D353" s="7">
        <v>0.78</v>
      </c>
      <c r="E353" s="56">
        <v>0.58817200000000003</v>
      </c>
      <c r="F353" s="56">
        <v>0.58817200000000003</v>
      </c>
      <c r="G353" s="3" t="s">
        <v>351</v>
      </c>
    </row>
    <row r="354" spans="1:7" x14ac:dyDescent="0.25">
      <c r="A354" s="68">
        <v>353</v>
      </c>
      <c r="B354" s="1">
        <v>127.72</v>
      </c>
      <c r="C354" s="1">
        <v>118.11</v>
      </c>
      <c r="D354" s="7">
        <v>0.78</v>
      </c>
      <c r="E354" s="56">
        <v>0.58817200000000003</v>
      </c>
      <c r="F354" s="56">
        <v>0.58817200000000003</v>
      </c>
      <c r="G354" s="3" t="s">
        <v>352</v>
      </c>
    </row>
    <row r="355" spans="1:7" x14ac:dyDescent="0.25">
      <c r="A355" s="68">
        <v>354</v>
      </c>
      <c r="B355" s="1">
        <v>100.5</v>
      </c>
      <c r="C355" s="1">
        <v>127.8</v>
      </c>
      <c r="D355" s="7">
        <v>1.1499999999999999</v>
      </c>
      <c r="E355" s="56">
        <v>0.58817200000000003</v>
      </c>
      <c r="F355" s="56">
        <v>0.58817200000000003</v>
      </c>
      <c r="G355" s="3" t="s">
        <v>353</v>
      </c>
    </row>
    <row r="356" spans="1:7" x14ac:dyDescent="0.25">
      <c r="A356" s="68">
        <v>355</v>
      </c>
      <c r="B356" s="1">
        <v>124.61999999999999</v>
      </c>
      <c r="C356" s="1">
        <v>126.48</v>
      </c>
      <c r="D356" s="7">
        <v>1.1499999999999999</v>
      </c>
      <c r="E356" s="56">
        <v>0.58817200000000003</v>
      </c>
      <c r="F356" s="56">
        <v>0.58817200000000003</v>
      </c>
      <c r="G356" s="3" t="s">
        <v>354</v>
      </c>
    </row>
    <row r="357" spans="1:7" x14ac:dyDescent="0.25">
      <c r="A357" s="68">
        <v>356</v>
      </c>
      <c r="B357" s="1">
        <v>100.44000000000001</v>
      </c>
      <c r="C357" s="1">
        <v>105.71000000000001</v>
      </c>
      <c r="D357" s="7">
        <v>0.88</v>
      </c>
      <c r="E357" s="56">
        <v>0.58817200000000003</v>
      </c>
      <c r="F357" s="56">
        <v>0.58817200000000003</v>
      </c>
      <c r="G357" s="3" t="s">
        <v>355</v>
      </c>
    </row>
    <row r="358" spans="1:7" x14ac:dyDescent="0.25">
      <c r="A358" s="68">
        <v>357</v>
      </c>
      <c r="B358" s="1">
        <v>102.6</v>
      </c>
      <c r="C358" s="1">
        <v>57.9</v>
      </c>
      <c r="D358" s="5">
        <v>0</v>
      </c>
      <c r="E358" s="56">
        <v>0.58817200000000003</v>
      </c>
      <c r="F358" s="56">
        <v>0.58817200000000003</v>
      </c>
      <c r="G358" s="3" t="s">
        <v>356</v>
      </c>
    </row>
    <row r="359" spans="1:7" x14ac:dyDescent="0.25">
      <c r="A359" s="68">
        <v>358</v>
      </c>
      <c r="B359" s="1">
        <v>38.75</v>
      </c>
      <c r="C359" s="1">
        <v>33.79</v>
      </c>
      <c r="D359" s="5">
        <v>0</v>
      </c>
      <c r="E359" s="56">
        <v>0.58817200000000003</v>
      </c>
      <c r="F359" s="56">
        <v>0.58817200000000003</v>
      </c>
      <c r="G359" s="3" t="s">
        <v>357</v>
      </c>
    </row>
    <row r="360" spans="1:7" x14ac:dyDescent="0.25">
      <c r="A360" s="68">
        <v>359</v>
      </c>
      <c r="B360" s="1">
        <v>86.100000000000009</v>
      </c>
      <c r="C360" s="1">
        <v>12.299999999999999</v>
      </c>
      <c r="D360" s="5">
        <v>0</v>
      </c>
      <c r="E360" s="56">
        <v>0.58817200000000003</v>
      </c>
      <c r="F360" s="56">
        <v>0.58817200000000003</v>
      </c>
      <c r="G360" s="3" t="s">
        <v>358</v>
      </c>
    </row>
    <row r="361" spans="1:7" x14ac:dyDescent="0.25">
      <c r="A361" s="68">
        <v>360</v>
      </c>
      <c r="B361" s="1">
        <v>66.03</v>
      </c>
      <c r="C361" s="1">
        <v>7.75</v>
      </c>
      <c r="D361" s="5">
        <v>0</v>
      </c>
      <c r="E361" s="56">
        <v>0.58817200000000003</v>
      </c>
      <c r="F361" s="56">
        <v>0.58817200000000003</v>
      </c>
      <c r="G361" s="3" t="s">
        <v>359</v>
      </c>
    </row>
    <row r="362" spans="1:7" x14ac:dyDescent="0.25">
      <c r="A362" s="68">
        <v>361</v>
      </c>
      <c r="B362" s="1">
        <v>100.75</v>
      </c>
      <c r="C362" s="1">
        <v>11.16</v>
      </c>
      <c r="D362" s="6">
        <v>0</v>
      </c>
      <c r="E362" s="56">
        <v>0.57786599999999999</v>
      </c>
      <c r="F362" s="56">
        <v>0.57786599999999999</v>
      </c>
      <c r="G362" s="3" t="s">
        <v>360</v>
      </c>
    </row>
    <row r="363" spans="1:7" x14ac:dyDescent="0.25">
      <c r="A363" s="68">
        <v>362</v>
      </c>
      <c r="B363" s="1">
        <v>40.6</v>
      </c>
      <c r="C363" s="1">
        <v>19.32</v>
      </c>
      <c r="D363" s="6">
        <v>0</v>
      </c>
      <c r="E363" s="56">
        <v>0.57786599999999999</v>
      </c>
      <c r="F363" s="56">
        <v>0.57786599999999999</v>
      </c>
      <c r="G363" s="3" t="s">
        <v>361</v>
      </c>
    </row>
    <row r="364" spans="1:7" x14ac:dyDescent="0.25">
      <c r="A364" s="68">
        <v>363</v>
      </c>
      <c r="B364" s="1">
        <v>83.7</v>
      </c>
      <c r="C364" s="1">
        <v>38.44</v>
      </c>
      <c r="D364" s="7">
        <v>0.4</v>
      </c>
      <c r="E364" s="56">
        <v>0.57786599999999999</v>
      </c>
      <c r="F364" s="56">
        <v>0.57786599999999999</v>
      </c>
      <c r="G364" s="3" t="s">
        <v>362</v>
      </c>
    </row>
    <row r="365" spans="1:7" x14ac:dyDescent="0.25">
      <c r="A365" s="68">
        <v>364</v>
      </c>
      <c r="B365" s="1">
        <v>57.3</v>
      </c>
      <c r="C365" s="1">
        <v>67.5</v>
      </c>
      <c r="D365" s="7">
        <v>0.78</v>
      </c>
      <c r="E365" s="56">
        <v>0.57786599999999999</v>
      </c>
      <c r="F365" s="56">
        <v>0.57786599999999999</v>
      </c>
      <c r="G365" s="3" t="s">
        <v>363</v>
      </c>
    </row>
    <row r="366" spans="1:7" x14ac:dyDescent="0.25">
      <c r="A366" s="68">
        <v>365</v>
      </c>
      <c r="B366" s="1">
        <v>26.349999999999998</v>
      </c>
      <c r="C366" s="1">
        <v>129.89000000000001</v>
      </c>
      <c r="D366" s="7">
        <v>0.78</v>
      </c>
      <c r="E366" s="56">
        <v>0.57786599999999999</v>
      </c>
      <c r="F366" s="56">
        <v>0.57786599999999999</v>
      </c>
      <c r="G366" s="3" t="s">
        <v>364</v>
      </c>
    </row>
    <row r="367" spans="1:7" x14ac:dyDescent="0.25">
      <c r="A367" s="68">
        <v>366</v>
      </c>
      <c r="B367" s="1">
        <v>49.8</v>
      </c>
      <c r="C367" s="1">
        <v>138</v>
      </c>
      <c r="D367" s="7">
        <v>1.1499999999999999</v>
      </c>
      <c r="E367" s="56">
        <v>0.57786599999999999</v>
      </c>
      <c r="F367" s="56">
        <v>0.57786599999999999</v>
      </c>
      <c r="G367" s="3" t="s">
        <v>365</v>
      </c>
    </row>
    <row r="368" spans="1:7" x14ac:dyDescent="0.25">
      <c r="A368" s="68">
        <v>367</v>
      </c>
      <c r="B368" s="1">
        <v>103.23</v>
      </c>
      <c r="C368" s="1">
        <v>140.43</v>
      </c>
      <c r="D368" s="7">
        <v>1.1499999999999999</v>
      </c>
      <c r="E368" s="56">
        <v>0.57786599999999999</v>
      </c>
      <c r="F368" s="56">
        <v>0.57786599999999999</v>
      </c>
      <c r="G368" s="3" t="s">
        <v>366</v>
      </c>
    </row>
    <row r="369" spans="1:7" x14ac:dyDescent="0.25">
      <c r="A369" s="68">
        <v>368</v>
      </c>
      <c r="B369" s="1">
        <v>92.38</v>
      </c>
      <c r="C369" s="1">
        <v>105.39999999999999</v>
      </c>
      <c r="D369" s="7">
        <v>0.88</v>
      </c>
      <c r="E369" s="56">
        <v>0.57786599999999999</v>
      </c>
      <c r="F369" s="56">
        <v>0.57786599999999999</v>
      </c>
      <c r="G369" s="3" t="s">
        <v>367</v>
      </c>
    </row>
    <row r="370" spans="1:7" x14ac:dyDescent="0.25">
      <c r="A370" s="68">
        <v>369</v>
      </c>
      <c r="B370" s="1">
        <v>47.7</v>
      </c>
      <c r="C370" s="1">
        <v>63</v>
      </c>
      <c r="D370" s="5">
        <v>0</v>
      </c>
      <c r="E370" s="56">
        <v>0.57786599999999999</v>
      </c>
      <c r="F370" s="56">
        <v>0.57786599999999999</v>
      </c>
      <c r="G370" s="3" t="s">
        <v>368</v>
      </c>
    </row>
    <row r="371" spans="1:7" x14ac:dyDescent="0.25">
      <c r="A371" s="68">
        <v>370</v>
      </c>
      <c r="B371" s="1">
        <v>74.09</v>
      </c>
      <c r="C371" s="1">
        <v>33.79</v>
      </c>
      <c r="D371" s="5">
        <v>0</v>
      </c>
      <c r="E371" s="56">
        <v>0.57786599999999999</v>
      </c>
      <c r="F371" s="56">
        <v>0.57786599999999999</v>
      </c>
      <c r="G371" s="3" t="s">
        <v>369</v>
      </c>
    </row>
    <row r="372" spans="1:7" x14ac:dyDescent="0.25">
      <c r="A372" s="68">
        <v>371</v>
      </c>
      <c r="B372" s="1">
        <v>51.6</v>
      </c>
      <c r="C372" s="1">
        <v>12.9</v>
      </c>
      <c r="D372" s="5">
        <v>0</v>
      </c>
      <c r="E372" s="56">
        <v>0.57786599999999999</v>
      </c>
      <c r="F372" s="56">
        <v>0.57786599999999999</v>
      </c>
      <c r="G372" s="3" t="s">
        <v>370</v>
      </c>
    </row>
    <row r="373" spans="1:7" x14ac:dyDescent="0.25">
      <c r="A373" s="68">
        <v>372</v>
      </c>
      <c r="B373" s="1">
        <v>34.1</v>
      </c>
      <c r="C373" s="1">
        <v>6.82</v>
      </c>
      <c r="D373" s="5">
        <v>0</v>
      </c>
      <c r="E373" s="56">
        <v>0.57786599999999999</v>
      </c>
      <c r="F373" s="56">
        <v>0.57786599999999999</v>
      </c>
      <c r="G373" s="3" t="s">
        <v>371</v>
      </c>
    </row>
    <row r="374" spans="1:7" x14ac:dyDescent="0.25">
      <c r="A374" s="68">
        <v>373</v>
      </c>
      <c r="B374" s="1">
        <v>35.65</v>
      </c>
      <c r="C374" s="1">
        <v>8.370000000000001</v>
      </c>
      <c r="D374" s="6">
        <v>0</v>
      </c>
      <c r="E374" s="56">
        <v>0.56755999999999995</v>
      </c>
      <c r="F374" s="56">
        <v>0.56755999999999995</v>
      </c>
      <c r="G374" s="3" t="s">
        <v>372</v>
      </c>
    </row>
    <row r="375" spans="1:7" x14ac:dyDescent="0.25">
      <c r="A375" s="68">
        <v>374</v>
      </c>
      <c r="B375" s="1">
        <v>56.839999999999996</v>
      </c>
      <c r="C375" s="1">
        <v>12.32</v>
      </c>
      <c r="D375" s="6">
        <v>0</v>
      </c>
      <c r="E375" s="56">
        <v>0.56755999999999995</v>
      </c>
      <c r="F375" s="56">
        <v>0.56755999999999995</v>
      </c>
      <c r="G375" s="3" t="s">
        <v>373</v>
      </c>
    </row>
    <row r="376" spans="1:7" x14ac:dyDescent="0.25">
      <c r="A376" s="68">
        <v>375</v>
      </c>
      <c r="B376" s="1">
        <v>73.47</v>
      </c>
      <c r="C376" s="1">
        <v>36.58</v>
      </c>
      <c r="D376" s="7">
        <v>0.4</v>
      </c>
      <c r="E376" s="56">
        <v>0.56755999999999995</v>
      </c>
      <c r="F376" s="56">
        <v>0.56755999999999995</v>
      </c>
      <c r="G376" s="3" t="s">
        <v>374</v>
      </c>
    </row>
    <row r="377" spans="1:7" x14ac:dyDescent="0.25">
      <c r="A377" s="68">
        <v>376</v>
      </c>
      <c r="B377" s="1">
        <v>22.8</v>
      </c>
      <c r="C377" s="1">
        <v>88.8</v>
      </c>
      <c r="D377" s="7">
        <v>0.78</v>
      </c>
      <c r="E377" s="56">
        <v>0.56755999999999995</v>
      </c>
      <c r="F377" s="56">
        <v>0.56755999999999995</v>
      </c>
      <c r="G377" s="3" t="s">
        <v>375</v>
      </c>
    </row>
    <row r="378" spans="1:7" x14ac:dyDescent="0.25">
      <c r="A378" s="68">
        <v>377</v>
      </c>
      <c r="B378" s="1">
        <v>54.56</v>
      </c>
      <c r="C378" s="1">
        <v>118.11</v>
      </c>
      <c r="D378" s="7">
        <v>0.78</v>
      </c>
      <c r="E378" s="56">
        <v>0.56755999999999995</v>
      </c>
      <c r="F378" s="56">
        <v>0.56755999999999995</v>
      </c>
      <c r="G378" s="3" t="s">
        <v>376</v>
      </c>
    </row>
    <row r="379" spans="1:7" x14ac:dyDescent="0.25">
      <c r="A379" s="68">
        <v>378</v>
      </c>
      <c r="B379" s="1">
        <v>61.499999999999993</v>
      </c>
      <c r="C379" s="1">
        <v>117.9</v>
      </c>
      <c r="D379" s="7">
        <v>1.1499999999999999</v>
      </c>
      <c r="E379" s="56">
        <v>0.56755999999999995</v>
      </c>
      <c r="F379" s="56">
        <v>0.56755999999999995</v>
      </c>
      <c r="G379" s="3" t="s">
        <v>377</v>
      </c>
    </row>
    <row r="380" spans="1:7" x14ac:dyDescent="0.25">
      <c r="A380" s="68">
        <v>379</v>
      </c>
      <c r="B380" s="1">
        <v>105.39999999999999</v>
      </c>
      <c r="C380" s="1">
        <v>138.26</v>
      </c>
      <c r="D380" s="7">
        <v>1.1499999999999999</v>
      </c>
      <c r="E380" s="56">
        <v>0.56755999999999995</v>
      </c>
      <c r="F380" s="56">
        <v>0.56755999999999995</v>
      </c>
      <c r="G380" s="3" t="s">
        <v>378</v>
      </c>
    </row>
    <row r="381" spans="1:7" x14ac:dyDescent="0.25">
      <c r="A381" s="68">
        <v>380</v>
      </c>
      <c r="B381" s="1">
        <v>32.24</v>
      </c>
      <c r="C381" s="1">
        <v>126.78999999999999</v>
      </c>
      <c r="D381" s="7">
        <v>0.88</v>
      </c>
      <c r="E381" s="56">
        <v>0.56755999999999995</v>
      </c>
      <c r="F381" s="56">
        <v>0.56755999999999995</v>
      </c>
      <c r="G381" s="3" t="s">
        <v>379</v>
      </c>
    </row>
    <row r="382" spans="1:7" x14ac:dyDescent="0.25">
      <c r="A382" s="68">
        <v>381</v>
      </c>
      <c r="B382" s="1">
        <v>41.1</v>
      </c>
      <c r="C382" s="1">
        <v>69.900000000000006</v>
      </c>
      <c r="D382" s="5">
        <v>0</v>
      </c>
      <c r="E382" s="56">
        <v>0.56755999999999995</v>
      </c>
      <c r="F382" s="56">
        <v>0.56755999999999995</v>
      </c>
      <c r="G382" s="3" t="s">
        <v>380</v>
      </c>
    </row>
    <row r="383" spans="1:7" x14ac:dyDescent="0.25">
      <c r="A383" s="68">
        <v>382</v>
      </c>
      <c r="B383" s="1">
        <v>89.59</v>
      </c>
      <c r="C383" s="1">
        <v>31.62</v>
      </c>
      <c r="D383" s="5">
        <v>0</v>
      </c>
      <c r="E383" s="56">
        <v>0.56755999999999995</v>
      </c>
      <c r="F383" s="56">
        <v>0.56755999999999995</v>
      </c>
      <c r="G383" s="3" t="s">
        <v>381</v>
      </c>
    </row>
    <row r="384" spans="1:7" x14ac:dyDescent="0.25">
      <c r="A384" s="68">
        <v>383</v>
      </c>
      <c r="B384" s="1">
        <v>103.8</v>
      </c>
      <c r="C384" s="1">
        <v>13.5</v>
      </c>
      <c r="D384" s="5">
        <v>0</v>
      </c>
      <c r="E384" s="56">
        <v>0.56755999999999995</v>
      </c>
      <c r="F384" s="56">
        <v>0.56755999999999995</v>
      </c>
      <c r="G384" s="3" t="s">
        <v>382</v>
      </c>
    </row>
    <row r="385" spans="1:7" x14ac:dyDescent="0.25">
      <c r="A385" s="68">
        <v>384</v>
      </c>
      <c r="B385" s="1">
        <v>82.460000000000008</v>
      </c>
      <c r="C385" s="1">
        <v>7.13</v>
      </c>
      <c r="D385" s="5">
        <v>0</v>
      </c>
      <c r="E385" s="56">
        <v>0.56755999999999995</v>
      </c>
      <c r="F385" s="56">
        <v>0.56755999999999995</v>
      </c>
      <c r="G385" s="3" t="s">
        <v>383</v>
      </c>
    </row>
    <row r="386" spans="1:7" x14ac:dyDescent="0.25">
      <c r="A386" s="68">
        <v>385</v>
      </c>
      <c r="B386" s="1">
        <v>43.4</v>
      </c>
      <c r="C386" s="1">
        <v>6.51</v>
      </c>
      <c r="D386" s="6">
        <v>0</v>
      </c>
      <c r="E386" s="56">
        <v>0.55725399999999992</v>
      </c>
      <c r="F386" s="56">
        <v>0.55725399999999992</v>
      </c>
      <c r="G386" s="3" t="s">
        <v>384</v>
      </c>
    </row>
    <row r="387" spans="1:7" x14ac:dyDescent="0.25">
      <c r="A387" s="68">
        <v>386</v>
      </c>
      <c r="B387" s="1">
        <v>47.6</v>
      </c>
      <c r="C387" s="1">
        <v>13.16</v>
      </c>
      <c r="D387" s="6">
        <v>0</v>
      </c>
      <c r="E387" s="56">
        <v>0.55725399999999992</v>
      </c>
      <c r="F387" s="56">
        <v>0.55725399999999992</v>
      </c>
      <c r="G387" s="3" t="s">
        <v>385</v>
      </c>
    </row>
    <row r="388" spans="1:7" x14ac:dyDescent="0.25">
      <c r="A388" s="68">
        <v>387</v>
      </c>
      <c r="B388" s="1">
        <v>61.38</v>
      </c>
      <c r="C388" s="1">
        <v>41.54</v>
      </c>
      <c r="D388" s="7">
        <v>0.4</v>
      </c>
      <c r="E388" s="56">
        <v>0.55725399999999992</v>
      </c>
      <c r="F388" s="56">
        <v>0.55725399999999992</v>
      </c>
      <c r="G388" s="3" t="s">
        <v>386</v>
      </c>
    </row>
    <row r="389" spans="1:7" x14ac:dyDescent="0.25">
      <c r="A389" s="68">
        <v>388</v>
      </c>
      <c r="B389" s="1">
        <v>18.899999999999999</v>
      </c>
      <c r="C389" s="1">
        <v>76.8</v>
      </c>
      <c r="D389" s="7">
        <v>0.78</v>
      </c>
      <c r="E389" s="56">
        <v>0.55725399999999992</v>
      </c>
      <c r="F389" s="56">
        <v>0.55725399999999992</v>
      </c>
      <c r="G389" s="3" t="s">
        <v>387</v>
      </c>
    </row>
    <row r="390" spans="1:7" x14ac:dyDescent="0.25">
      <c r="A390" s="68">
        <v>389</v>
      </c>
      <c r="B390" s="1">
        <v>84.01</v>
      </c>
      <c r="C390" s="1">
        <v>90.83</v>
      </c>
      <c r="D390" s="7">
        <v>0.78</v>
      </c>
      <c r="E390" s="56">
        <v>0.55725399999999992</v>
      </c>
      <c r="F390" s="56">
        <v>0.55725399999999992</v>
      </c>
      <c r="G390" s="3" t="s">
        <v>388</v>
      </c>
    </row>
    <row r="391" spans="1:7" x14ac:dyDescent="0.25">
      <c r="A391" s="68">
        <v>390</v>
      </c>
      <c r="B391" s="1">
        <v>29.099999999999998</v>
      </c>
      <c r="C391" s="1">
        <v>136.5</v>
      </c>
      <c r="D391" s="7">
        <v>1.1499999999999999</v>
      </c>
      <c r="E391" s="56">
        <v>0.55725399999999992</v>
      </c>
      <c r="F391" s="56">
        <v>0.55725399999999992</v>
      </c>
      <c r="G391" s="3" t="s">
        <v>389</v>
      </c>
    </row>
    <row r="392" spans="1:7" x14ac:dyDescent="0.25">
      <c r="A392" s="68">
        <v>391</v>
      </c>
      <c r="B392" s="1">
        <v>52.699999999999996</v>
      </c>
      <c r="C392" s="1">
        <v>163.99</v>
      </c>
      <c r="D392" s="7">
        <v>1.1499999999999999</v>
      </c>
      <c r="E392" s="56">
        <v>0.55725399999999992</v>
      </c>
      <c r="F392" s="56">
        <v>0.55725399999999992</v>
      </c>
      <c r="G392" s="3" t="s">
        <v>390</v>
      </c>
    </row>
    <row r="393" spans="1:7" x14ac:dyDescent="0.25">
      <c r="A393" s="68">
        <v>392</v>
      </c>
      <c r="B393" s="1">
        <v>159.34</v>
      </c>
      <c r="C393" s="1">
        <v>101.37</v>
      </c>
      <c r="D393" s="7">
        <v>0.88</v>
      </c>
      <c r="E393" s="56">
        <v>0.55725399999999992</v>
      </c>
      <c r="F393" s="56">
        <v>0.55725399999999992</v>
      </c>
      <c r="G393" s="3" t="s">
        <v>391</v>
      </c>
    </row>
    <row r="394" spans="1:7" x14ac:dyDescent="0.25">
      <c r="A394" s="68">
        <v>393</v>
      </c>
      <c r="B394" s="1">
        <v>96.3</v>
      </c>
      <c r="C394" s="1">
        <v>58.5</v>
      </c>
      <c r="D394" s="5">
        <v>0</v>
      </c>
      <c r="E394" s="56">
        <v>0.55725399999999992</v>
      </c>
      <c r="F394" s="56">
        <v>0.55725399999999992</v>
      </c>
      <c r="G394" s="3" t="s">
        <v>392</v>
      </c>
    </row>
    <row r="395" spans="1:7" x14ac:dyDescent="0.25">
      <c r="A395" s="68">
        <v>394</v>
      </c>
      <c r="B395" s="1">
        <v>41.230000000000004</v>
      </c>
      <c r="C395" s="1">
        <v>34.1</v>
      </c>
      <c r="D395" s="5">
        <v>0</v>
      </c>
      <c r="E395" s="56">
        <v>0.55725399999999992</v>
      </c>
      <c r="F395" s="56">
        <v>0.55725399999999992</v>
      </c>
      <c r="G395" s="3" t="s">
        <v>393</v>
      </c>
    </row>
    <row r="396" spans="1:7" x14ac:dyDescent="0.25">
      <c r="A396" s="68">
        <v>395</v>
      </c>
      <c r="B396" s="1">
        <v>99</v>
      </c>
      <c r="C396" s="1">
        <v>12</v>
      </c>
      <c r="D396" s="5">
        <v>0</v>
      </c>
      <c r="E396" s="56">
        <v>0.55725399999999992</v>
      </c>
      <c r="F396" s="56">
        <v>0.55725399999999992</v>
      </c>
      <c r="G396" s="3" t="s">
        <v>394</v>
      </c>
    </row>
    <row r="397" spans="1:7" x14ac:dyDescent="0.25">
      <c r="A397" s="68">
        <v>396</v>
      </c>
      <c r="B397" s="1">
        <v>69.440000000000012</v>
      </c>
      <c r="C397" s="1">
        <v>5.89</v>
      </c>
      <c r="D397" s="5">
        <v>0</v>
      </c>
      <c r="E397" s="56">
        <v>0.55725399999999992</v>
      </c>
      <c r="F397" s="56">
        <v>0.55725399999999992</v>
      </c>
      <c r="G397" s="3" t="s">
        <v>395</v>
      </c>
    </row>
    <row r="398" spans="1:7" x14ac:dyDescent="0.25">
      <c r="A398" s="68">
        <v>397</v>
      </c>
      <c r="B398" s="1">
        <v>64.17</v>
      </c>
      <c r="C398" s="1">
        <v>9.2999999999999989</v>
      </c>
      <c r="D398" s="6">
        <v>0</v>
      </c>
      <c r="E398" s="56">
        <v>0.54694799999999999</v>
      </c>
      <c r="F398" s="56">
        <v>0.54694799999999999</v>
      </c>
      <c r="G398" s="3" t="s">
        <v>396</v>
      </c>
    </row>
    <row r="399" spans="1:7" x14ac:dyDescent="0.25">
      <c r="A399" s="68">
        <v>398</v>
      </c>
      <c r="B399" s="1">
        <v>34.44</v>
      </c>
      <c r="C399" s="1">
        <v>13.719999999999999</v>
      </c>
      <c r="D399" s="6">
        <v>0</v>
      </c>
      <c r="E399" s="56">
        <v>0.54694799999999999</v>
      </c>
      <c r="F399" s="56">
        <v>0.54694799999999999</v>
      </c>
      <c r="G399" s="3" t="s">
        <v>397</v>
      </c>
    </row>
    <row r="400" spans="1:7" x14ac:dyDescent="0.25">
      <c r="A400" s="68">
        <v>399</v>
      </c>
      <c r="B400" s="1">
        <v>12.709999999999999</v>
      </c>
      <c r="C400" s="1">
        <v>45.26</v>
      </c>
      <c r="D400" s="7">
        <v>0.4</v>
      </c>
      <c r="E400" s="56">
        <v>0.54694799999999999</v>
      </c>
      <c r="F400" s="56">
        <v>0.54694799999999999</v>
      </c>
      <c r="G400" s="3" t="s">
        <v>398</v>
      </c>
    </row>
    <row r="401" spans="1:7" x14ac:dyDescent="0.25">
      <c r="A401" s="68">
        <v>400</v>
      </c>
      <c r="B401" s="1">
        <v>24</v>
      </c>
      <c r="C401" s="1">
        <v>90.3</v>
      </c>
      <c r="D401" s="7">
        <v>0.78</v>
      </c>
      <c r="E401" s="56">
        <v>0.54694799999999999</v>
      </c>
      <c r="F401" s="56">
        <v>0.54694799999999999</v>
      </c>
      <c r="G401" s="3" t="s">
        <v>399</v>
      </c>
    </row>
    <row r="402" spans="1:7" x14ac:dyDescent="0.25">
      <c r="A402" s="68">
        <v>401</v>
      </c>
      <c r="B402" s="1">
        <v>31.31</v>
      </c>
      <c r="C402" s="1">
        <v>128.65</v>
      </c>
      <c r="D402" s="7">
        <v>0.78</v>
      </c>
      <c r="E402" s="56">
        <v>0.54694799999999999</v>
      </c>
      <c r="F402" s="56">
        <v>0.54694799999999999</v>
      </c>
      <c r="G402" s="3" t="s">
        <v>400</v>
      </c>
    </row>
    <row r="403" spans="1:7" x14ac:dyDescent="0.25">
      <c r="A403" s="68">
        <v>402</v>
      </c>
      <c r="B403" s="1">
        <v>88.5</v>
      </c>
      <c r="C403" s="1">
        <v>132.89999999999998</v>
      </c>
      <c r="D403" s="7">
        <v>1.1499999999999999</v>
      </c>
      <c r="E403" s="56">
        <v>0.54694799999999999</v>
      </c>
      <c r="F403" s="56">
        <v>0.54694799999999999</v>
      </c>
      <c r="G403" s="3" t="s">
        <v>401</v>
      </c>
    </row>
    <row r="404" spans="1:7" x14ac:dyDescent="0.25">
      <c r="A404" s="68">
        <v>403</v>
      </c>
      <c r="B404" s="1">
        <v>80.289999999999992</v>
      </c>
      <c r="C404" s="1">
        <v>118.73</v>
      </c>
      <c r="D404" s="7">
        <v>1.1499999999999999</v>
      </c>
      <c r="E404" s="56">
        <v>0.54694799999999999</v>
      </c>
      <c r="F404" s="56">
        <v>0.54694799999999999</v>
      </c>
      <c r="G404" s="3" t="s">
        <v>402</v>
      </c>
    </row>
    <row r="405" spans="1:7" x14ac:dyDescent="0.25">
      <c r="A405" s="68">
        <v>404</v>
      </c>
      <c r="B405" s="1">
        <v>117.17999999999999</v>
      </c>
      <c r="C405" s="1">
        <v>108.5</v>
      </c>
      <c r="D405" s="7">
        <v>0.88</v>
      </c>
      <c r="E405" s="56">
        <v>0.54694799999999999</v>
      </c>
      <c r="F405" s="56">
        <v>0.54694799999999999</v>
      </c>
      <c r="G405" s="3" t="s">
        <v>403</v>
      </c>
    </row>
    <row r="406" spans="1:7" x14ac:dyDescent="0.25">
      <c r="A406" s="68">
        <v>405</v>
      </c>
      <c r="B406" s="1">
        <v>54</v>
      </c>
      <c r="C406" s="1">
        <v>70.5</v>
      </c>
      <c r="D406" s="5">
        <v>0</v>
      </c>
      <c r="E406" s="56">
        <v>0.54694799999999999</v>
      </c>
      <c r="F406" s="56">
        <v>0.54694799999999999</v>
      </c>
      <c r="G406" s="3" t="s">
        <v>404</v>
      </c>
    </row>
    <row r="407" spans="1:7" x14ac:dyDescent="0.25">
      <c r="A407" s="68">
        <v>406</v>
      </c>
      <c r="B407" s="1">
        <v>56.11</v>
      </c>
      <c r="C407" s="1">
        <v>39.06</v>
      </c>
      <c r="D407" s="5">
        <v>0</v>
      </c>
      <c r="E407" s="56">
        <v>0.54694799999999999</v>
      </c>
      <c r="F407" s="56">
        <v>0.54694799999999999</v>
      </c>
      <c r="G407" s="3" t="s">
        <v>405</v>
      </c>
    </row>
    <row r="408" spans="1:7" x14ac:dyDescent="0.25">
      <c r="A408" s="68">
        <v>407</v>
      </c>
      <c r="B408" s="1">
        <v>3.3</v>
      </c>
      <c r="C408" s="1">
        <v>14.7</v>
      </c>
      <c r="D408" s="5">
        <v>0</v>
      </c>
      <c r="E408" s="56">
        <v>0.54694799999999999</v>
      </c>
      <c r="F408" s="56">
        <v>0.54694799999999999</v>
      </c>
      <c r="G408" s="3" t="s">
        <v>406</v>
      </c>
    </row>
    <row r="409" spans="1:7" x14ac:dyDescent="0.25">
      <c r="A409" s="68">
        <v>408</v>
      </c>
      <c r="B409" s="1">
        <v>128.96</v>
      </c>
      <c r="C409" s="1">
        <v>8.6800000000000015</v>
      </c>
      <c r="D409" s="5">
        <v>0</v>
      </c>
      <c r="E409" s="56">
        <v>0.54694799999999999</v>
      </c>
      <c r="F409" s="56">
        <v>0.54694799999999999</v>
      </c>
      <c r="G409" s="3" t="s">
        <v>407</v>
      </c>
    </row>
    <row r="410" spans="1:7" x14ac:dyDescent="0.25">
      <c r="A410" s="68">
        <v>409</v>
      </c>
      <c r="B410" s="1">
        <v>113.46000000000001</v>
      </c>
      <c r="C410" s="1">
        <v>9.92</v>
      </c>
      <c r="D410" s="6">
        <v>0</v>
      </c>
      <c r="E410" s="56">
        <v>0.53664199999999995</v>
      </c>
      <c r="F410" s="56">
        <v>0.53664199999999995</v>
      </c>
      <c r="G410" s="3" t="s">
        <v>408</v>
      </c>
    </row>
    <row r="411" spans="1:7" x14ac:dyDescent="0.25">
      <c r="A411" s="68">
        <v>410</v>
      </c>
      <c r="B411" s="1">
        <v>22.12</v>
      </c>
      <c r="C411" s="1">
        <v>13.44</v>
      </c>
      <c r="D411" s="6">
        <v>0</v>
      </c>
      <c r="E411" s="56">
        <v>0.53664199999999995</v>
      </c>
      <c r="F411" s="56">
        <v>0.53664199999999995</v>
      </c>
      <c r="G411" s="3" t="s">
        <v>409</v>
      </c>
    </row>
    <row r="412" spans="1:7" x14ac:dyDescent="0.25">
      <c r="A412" s="68">
        <v>411</v>
      </c>
      <c r="B412" s="1">
        <v>13.950000000000001</v>
      </c>
      <c r="C412" s="1">
        <v>48.050000000000004</v>
      </c>
      <c r="D412" s="7">
        <v>0.4</v>
      </c>
      <c r="E412" s="56">
        <v>0.53664199999999995</v>
      </c>
      <c r="F412" s="56">
        <v>0.53664199999999995</v>
      </c>
      <c r="G412" s="3" t="s">
        <v>410</v>
      </c>
    </row>
    <row r="413" spans="1:7" x14ac:dyDescent="0.25">
      <c r="A413" s="68">
        <v>412</v>
      </c>
      <c r="B413" s="1">
        <v>37.5</v>
      </c>
      <c r="C413" s="1">
        <v>69</v>
      </c>
      <c r="D413" s="7">
        <v>0.78</v>
      </c>
      <c r="E413" s="56">
        <v>0.53664199999999995</v>
      </c>
      <c r="F413" s="56">
        <v>0.53664199999999995</v>
      </c>
      <c r="G413" s="3" t="s">
        <v>411</v>
      </c>
    </row>
    <row r="414" spans="1:7" x14ac:dyDescent="0.25">
      <c r="A414" s="68">
        <v>413</v>
      </c>
      <c r="B414" s="1">
        <v>50.529999999999994</v>
      </c>
      <c r="C414" s="1">
        <v>124.30999999999999</v>
      </c>
      <c r="D414" s="7">
        <v>0.78</v>
      </c>
      <c r="E414" s="56">
        <v>0.53664199999999995</v>
      </c>
      <c r="F414" s="56">
        <v>0.53664199999999995</v>
      </c>
      <c r="G414" s="3" t="s">
        <v>412</v>
      </c>
    </row>
    <row r="415" spans="1:7" x14ac:dyDescent="0.25">
      <c r="A415" s="68">
        <v>414</v>
      </c>
      <c r="B415" s="1">
        <v>79.5</v>
      </c>
      <c r="C415" s="1">
        <v>115.8</v>
      </c>
      <c r="D415" s="7">
        <v>1.1499999999999999</v>
      </c>
      <c r="E415" s="56">
        <v>0.53664199999999995</v>
      </c>
      <c r="F415" s="56">
        <v>0.53664199999999995</v>
      </c>
      <c r="G415" s="3" t="s">
        <v>413</v>
      </c>
    </row>
    <row r="416" spans="1:7" x14ac:dyDescent="0.25">
      <c r="A416" s="68">
        <v>415</v>
      </c>
      <c r="B416" s="1">
        <v>104.78</v>
      </c>
      <c r="C416" s="1">
        <v>131.75</v>
      </c>
      <c r="D416" s="7">
        <v>1.1499999999999999</v>
      </c>
      <c r="E416" s="56">
        <v>0.53664199999999995</v>
      </c>
      <c r="F416" s="56">
        <v>0.53664199999999995</v>
      </c>
      <c r="G416" s="3" t="s">
        <v>414</v>
      </c>
    </row>
    <row r="417" spans="1:7" x14ac:dyDescent="0.25">
      <c r="A417" s="68">
        <v>416</v>
      </c>
      <c r="B417" s="1">
        <v>52.39</v>
      </c>
      <c r="C417" s="1">
        <v>119.97</v>
      </c>
      <c r="D417" s="7">
        <v>0.88</v>
      </c>
      <c r="E417" s="56">
        <v>0.53664199999999995</v>
      </c>
      <c r="F417" s="56">
        <v>0.53664199999999995</v>
      </c>
      <c r="G417" s="3" t="s">
        <v>415</v>
      </c>
    </row>
    <row r="418" spans="1:7" x14ac:dyDescent="0.25">
      <c r="A418" s="68">
        <v>417</v>
      </c>
      <c r="B418" s="1">
        <v>42</v>
      </c>
      <c r="C418" s="1">
        <v>68.399999999999991</v>
      </c>
      <c r="D418" s="5">
        <v>0</v>
      </c>
      <c r="E418" s="56">
        <v>0.53664199999999995</v>
      </c>
      <c r="F418" s="56">
        <v>0.53664199999999995</v>
      </c>
      <c r="G418" s="3" t="s">
        <v>416</v>
      </c>
    </row>
    <row r="419" spans="1:7" x14ac:dyDescent="0.25">
      <c r="A419" s="68">
        <v>418</v>
      </c>
      <c r="B419" s="1">
        <v>65.41</v>
      </c>
      <c r="C419" s="1">
        <v>34.720000000000006</v>
      </c>
      <c r="D419" s="5">
        <v>0</v>
      </c>
      <c r="E419" s="56">
        <v>0.53664199999999995</v>
      </c>
      <c r="F419" s="56">
        <v>0.53664199999999995</v>
      </c>
      <c r="G419" s="3" t="s">
        <v>417</v>
      </c>
    </row>
    <row r="420" spans="1:7" x14ac:dyDescent="0.25">
      <c r="A420" s="68">
        <v>419</v>
      </c>
      <c r="B420" s="1">
        <v>37.200000000000003</v>
      </c>
      <c r="C420" s="1">
        <v>13.2</v>
      </c>
      <c r="D420" s="5">
        <v>0</v>
      </c>
      <c r="E420" s="56">
        <v>0.53664199999999995</v>
      </c>
      <c r="F420" s="56">
        <v>0.53664199999999995</v>
      </c>
      <c r="G420" s="3" t="s">
        <v>418</v>
      </c>
    </row>
    <row r="421" spans="1:7" x14ac:dyDescent="0.25">
      <c r="A421" s="68">
        <v>420</v>
      </c>
      <c r="B421" s="1">
        <v>99.820000000000007</v>
      </c>
      <c r="C421" s="1">
        <v>8.06</v>
      </c>
      <c r="D421" s="5">
        <v>0</v>
      </c>
      <c r="E421" s="56">
        <v>0.53664199999999995</v>
      </c>
      <c r="F421" s="56">
        <v>0.53664199999999995</v>
      </c>
      <c r="G421" s="3" t="s">
        <v>419</v>
      </c>
    </row>
    <row r="422" spans="1:7" x14ac:dyDescent="0.25">
      <c r="A422" s="68">
        <v>421</v>
      </c>
      <c r="B422" s="1">
        <v>62.929999999999993</v>
      </c>
      <c r="C422" s="1">
        <v>8.370000000000001</v>
      </c>
      <c r="D422" s="6">
        <v>0</v>
      </c>
      <c r="E422" s="56">
        <v>0.52633600000000003</v>
      </c>
      <c r="F422" s="56">
        <v>0.52633600000000003</v>
      </c>
      <c r="G422" s="3" t="s">
        <v>420</v>
      </c>
    </row>
    <row r="423" spans="1:7" x14ac:dyDescent="0.25">
      <c r="A423" s="68">
        <v>422</v>
      </c>
      <c r="B423" s="1">
        <v>40.32</v>
      </c>
      <c r="C423" s="1">
        <v>10.92</v>
      </c>
      <c r="D423" s="6">
        <v>0</v>
      </c>
      <c r="E423" s="56">
        <v>0.52633600000000003</v>
      </c>
      <c r="F423" s="56">
        <v>0.52633600000000003</v>
      </c>
      <c r="G423" s="3" t="s">
        <v>421</v>
      </c>
    </row>
    <row r="424" spans="1:7" x14ac:dyDescent="0.25">
      <c r="A424" s="68">
        <v>423</v>
      </c>
      <c r="B424" s="1">
        <v>31.31</v>
      </c>
      <c r="C424" s="1">
        <v>28.52</v>
      </c>
      <c r="D424" s="7">
        <v>0.4</v>
      </c>
      <c r="E424" s="56">
        <v>0.52633600000000003</v>
      </c>
      <c r="F424" s="56">
        <v>0.52633600000000003</v>
      </c>
      <c r="G424" s="3" t="s">
        <v>422</v>
      </c>
    </row>
    <row r="425" spans="1:7" x14ac:dyDescent="0.25">
      <c r="A425" s="68">
        <v>424</v>
      </c>
      <c r="B425" s="1">
        <v>30.900000000000002</v>
      </c>
      <c r="C425" s="1">
        <v>70.5</v>
      </c>
      <c r="D425" s="7">
        <v>0.78</v>
      </c>
      <c r="E425" s="56">
        <v>0.52633600000000003</v>
      </c>
      <c r="F425" s="56">
        <v>0.52633600000000003</v>
      </c>
      <c r="G425" s="3" t="s">
        <v>423</v>
      </c>
    </row>
    <row r="426" spans="1:7" x14ac:dyDescent="0.25">
      <c r="A426" s="68">
        <v>425</v>
      </c>
      <c r="B426" s="1">
        <v>118.11</v>
      </c>
      <c r="C426" s="1">
        <v>101.99</v>
      </c>
      <c r="D426" s="7">
        <v>0.78</v>
      </c>
      <c r="E426" s="56">
        <v>0.52633600000000003</v>
      </c>
      <c r="F426" s="56">
        <v>0.52633600000000003</v>
      </c>
      <c r="G426" s="3" t="s">
        <v>424</v>
      </c>
    </row>
    <row r="427" spans="1:7" x14ac:dyDescent="0.25">
      <c r="A427" s="68">
        <v>426</v>
      </c>
      <c r="B427" s="1">
        <v>66.900000000000006</v>
      </c>
      <c r="C427" s="1">
        <v>124.19999999999999</v>
      </c>
      <c r="D427" s="7">
        <v>1.1499999999999999</v>
      </c>
      <c r="E427" s="56">
        <v>0.52633600000000003</v>
      </c>
      <c r="F427" s="56">
        <v>0.52633600000000003</v>
      </c>
      <c r="G427" s="3" t="s">
        <v>425</v>
      </c>
    </row>
    <row r="428" spans="1:7" x14ac:dyDescent="0.25">
      <c r="A428" s="68">
        <v>427</v>
      </c>
      <c r="B428" s="1">
        <v>35.96</v>
      </c>
      <c r="C428" s="1">
        <v>153.45000000000002</v>
      </c>
      <c r="D428" s="7">
        <v>1.1499999999999999</v>
      </c>
      <c r="E428" s="56">
        <v>0.52633600000000003</v>
      </c>
      <c r="F428" s="56">
        <v>0.52633600000000003</v>
      </c>
      <c r="G428" s="3" t="s">
        <v>426</v>
      </c>
    </row>
    <row r="429" spans="1:7" x14ac:dyDescent="0.25">
      <c r="A429" s="68">
        <v>428</v>
      </c>
      <c r="B429" s="1">
        <v>42.779999999999994</v>
      </c>
      <c r="C429" s="1">
        <v>124.61999999999999</v>
      </c>
      <c r="D429" s="7">
        <v>0.88</v>
      </c>
      <c r="E429" s="56">
        <v>0.52633600000000003</v>
      </c>
      <c r="F429" s="56">
        <v>0.52633600000000003</v>
      </c>
      <c r="G429" s="3" t="s">
        <v>427</v>
      </c>
    </row>
    <row r="430" spans="1:7" x14ac:dyDescent="0.25">
      <c r="A430" s="68">
        <v>429</v>
      </c>
      <c r="B430" s="1">
        <v>78</v>
      </c>
      <c r="C430" s="1">
        <v>62.099999999999994</v>
      </c>
      <c r="D430" s="5">
        <v>0</v>
      </c>
      <c r="E430" s="56">
        <v>0.52633600000000003</v>
      </c>
      <c r="F430" s="56">
        <v>0.52633600000000003</v>
      </c>
      <c r="G430" s="3" t="s">
        <v>428</v>
      </c>
    </row>
    <row r="431" spans="1:7" x14ac:dyDescent="0.25">
      <c r="A431" s="68">
        <v>430</v>
      </c>
      <c r="B431" s="1">
        <v>76.260000000000005</v>
      </c>
      <c r="C431" s="1">
        <v>35.96</v>
      </c>
      <c r="D431" s="5">
        <v>0</v>
      </c>
      <c r="E431" s="56">
        <v>0.52633600000000003</v>
      </c>
      <c r="F431" s="56">
        <v>0.52633600000000003</v>
      </c>
      <c r="G431" s="3" t="s">
        <v>429</v>
      </c>
    </row>
    <row r="432" spans="1:7" x14ac:dyDescent="0.25">
      <c r="A432" s="68">
        <v>431</v>
      </c>
      <c r="B432" s="1">
        <v>74.400000000000006</v>
      </c>
      <c r="C432" s="1">
        <v>12.9</v>
      </c>
      <c r="D432" s="5">
        <v>0</v>
      </c>
      <c r="E432" s="56">
        <v>0.52633600000000003</v>
      </c>
      <c r="F432" s="56">
        <v>0.52633600000000003</v>
      </c>
      <c r="G432" s="3" t="s">
        <v>430</v>
      </c>
    </row>
    <row r="433" spans="1:7" x14ac:dyDescent="0.25">
      <c r="A433" s="68">
        <v>432</v>
      </c>
      <c r="B433" s="1">
        <v>52.699999999999996</v>
      </c>
      <c r="C433" s="1">
        <v>9.2999999999999989</v>
      </c>
      <c r="D433" s="5">
        <v>0</v>
      </c>
      <c r="E433" s="56">
        <v>0.52633600000000003</v>
      </c>
      <c r="F433" s="56">
        <v>0.52633600000000003</v>
      </c>
      <c r="G433" s="3" t="s">
        <v>431</v>
      </c>
    </row>
    <row r="434" spans="1:7" x14ac:dyDescent="0.25">
      <c r="A434" s="68">
        <v>433</v>
      </c>
      <c r="B434" s="1">
        <v>46.5</v>
      </c>
      <c r="C434" s="1">
        <v>9.92</v>
      </c>
      <c r="D434" s="6">
        <v>0</v>
      </c>
      <c r="E434" s="56">
        <v>0.51602999999999999</v>
      </c>
      <c r="F434" s="56">
        <v>0.51602999999999999</v>
      </c>
      <c r="G434" s="3" t="s">
        <v>432</v>
      </c>
    </row>
    <row r="435" spans="1:7" x14ac:dyDescent="0.25">
      <c r="A435" s="68">
        <v>434</v>
      </c>
      <c r="B435" s="1">
        <v>29.68</v>
      </c>
      <c r="C435" s="1">
        <v>19.32</v>
      </c>
      <c r="D435" s="6">
        <v>0</v>
      </c>
      <c r="E435" s="56">
        <v>0.51602999999999999</v>
      </c>
      <c r="F435" s="56">
        <v>0.51602999999999999</v>
      </c>
      <c r="G435" s="3" t="s">
        <v>433</v>
      </c>
    </row>
    <row r="436" spans="1:7" x14ac:dyDescent="0.25">
      <c r="A436" s="68">
        <v>435</v>
      </c>
      <c r="B436" s="1">
        <v>16.740000000000002</v>
      </c>
      <c r="C436" s="1">
        <v>51.46</v>
      </c>
      <c r="D436" s="7">
        <v>0.4</v>
      </c>
      <c r="E436" s="56">
        <v>0.51602999999999999</v>
      </c>
      <c r="F436" s="56">
        <v>0.51602999999999999</v>
      </c>
      <c r="G436" s="3" t="s">
        <v>434</v>
      </c>
    </row>
    <row r="437" spans="1:7" x14ac:dyDescent="0.25">
      <c r="A437" s="68">
        <v>436</v>
      </c>
      <c r="B437" s="1">
        <v>49.199999999999996</v>
      </c>
      <c r="C437" s="1">
        <v>80.400000000000006</v>
      </c>
      <c r="D437" s="7">
        <v>0.78</v>
      </c>
      <c r="E437" s="56">
        <v>0.51602999999999999</v>
      </c>
      <c r="F437" s="56">
        <v>0.51602999999999999</v>
      </c>
      <c r="G437" s="3" t="s">
        <v>435</v>
      </c>
    </row>
    <row r="438" spans="1:7" x14ac:dyDescent="0.25">
      <c r="A438" s="68">
        <v>437</v>
      </c>
      <c r="B438" s="1">
        <v>101.67999999999999</v>
      </c>
      <c r="C438" s="1">
        <v>108.5</v>
      </c>
      <c r="D438" s="7">
        <v>0.78</v>
      </c>
      <c r="E438" s="56">
        <v>0.51602999999999999</v>
      </c>
      <c r="F438" s="56">
        <v>0.51602999999999999</v>
      </c>
      <c r="G438" s="3" t="s">
        <v>436</v>
      </c>
    </row>
    <row r="439" spans="1:7" x14ac:dyDescent="0.25">
      <c r="A439" s="68">
        <v>438</v>
      </c>
      <c r="B439" s="1">
        <v>63</v>
      </c>
      <c r="C439" s="1">
        <v>128.1</v>
      </c>
      <c r="D439" s="7">
        <v>1.1499999999999999</v>
      </c>
      <c r="E439" s="56">
        <v>0.51602999999999999</v>
      </c>
      <c r="F439" s="56">
        <v>0.51602999999999999</v>
      </c>
      <c r="G439" s="3" t="s">
        <v>437</v>
      </c>
    </row>
    <row r="440" spans="1:7" x14ac:dyDescent="0.25">
      <c r="A440" s="68">
        <v>439</v>
      </c>
      <c r="B440" s="1">
        <v>115.32000000000001</v>
      </c>
      <c r="C440" s="1">
        <v>147.86999999999998</v>
      </c>
      <c r="D440" s="7">
        <v>1.1499999999999999</v>
      </c>
      <c r="E440" s="56">
        <v>0.51602999999999999</v>
      </c>
      <c r="F440" s="56">
        <v>0.51602999999999999</v>
      </c>
      <c r="G440" s="3" t="s">
        <v>438</v>
      </c>
    </row>
    <row r="441" spans="1:7" x14ac:dyDescent="0.25">
      <c r="A441" s="68">
        <v>440</v>
      </c>
      <c r="B441" s="1">
        <v>84.320000000000007</v>
      </c>
      <c r="C441" s="1">
        <v>107.57000000000001</v>
      </c>
      <c r="D441" s="7">
        <v>0.88</v>
      </c>
      <c r="E441" s="56">
        <v>0.51602999999999999</v>
      </c>
      <c r="F441" s="56">
        <v>0.51602999999999999</v>
      </c>
      <c r="G441" s="3" t="s">
        <v>439</v>
      </c>
    </row>
    <row r="442" spans="1:7" x14ac:dyDescent="0.25">
      <c r="A442" s="68">
        <v>441</v>
      </c>
      <c r="B442" s="1">
        <v>38.1</v>
      </c>
      <c r="C442" s="1">
        <v>68.399999999999991</v>
      </c>
      <c r="D442" s="5">
        <v>0</v>
      </c>
      <c r="E442" s="56">
        <v>0.51602999999999999</v>
      </c>
      <c r="F442" s="56">
        <v>0.51602999999999999</v>
      </c>
      <c r="G442" s="3" t="s">
        <v>440</v>
      </c>
    </row>
    <row r="443" spans="1:7" x14ac:dyDescent="0.25">
      <c r="A443" s="68">
        <v>442</v>
      </c>
      <c r="B443" s="1">
        <v>61.07</v>
      </c>
      <c r="C443" s="1">
        <v>38.130000000000003</v>
      </c>
      <c r="D443" s="5">
        <v>0</v>
      </c>
      <c r="E443" s="56">
        <v>0.51602999999999999</v>
      </c>
      <c r="F443" s="56">
        <v>0.51602999999999999</v>
      </c>
      <c r="G443" s="3" t="s">
        <v>441</v>
      </c>
    </row>
    <row r="444" spans="1:7" x14ac:dyDescent="0.25">
      <c r="A444" s="68">
        <v>443</v>
      </c>
      <c r="B444" s="1">
        <v>25.5</v>
      </c>
      <c r="C444" s="1">
        <v>14.399999999999999</v>
      </c>
      <c r="D444" s="5">
        <v>0</v>
      </c>
      <c r="E444" s="56">
        <v>0.51602999999999999</v>
      </c>
      <c r="F444" s="56">
        <v>0.51602999999999999</v>
      </c>
      <c r="G444" s="3" t="s">
        <v>442</v>
      </c>
    </row>
    <row r="445" spans="1:7" x14ac:dyDescent="0.25">
      <c r="A445" s="68">
        <v>444</v>
      </c>
      <c r="B445" s="1">
        <v>88.97</v>
      </c>
      <c r="C445" s="1">
        <v>8.06</v>
      </c>
      <c r="D445" s="5">
        <v>0</v>
      </c>
      <c r="E445" s="56">
        <v>0.51602999999999999</v>
      </c>
      <c r="F445" s="56">
        <v>0.51602999999999999</v>
      </c>
      <c r="G445" s="3" t="s">
        <v>443</v>
      </c>
    </row>
    <row r="446" spans="1:7" x14ac:dyDescent="0.25">
      <c r="A446" s="68">
        <v>445</v>
      </c>
      <c r="B446" s="1">
        <v>87.42</v>
      </c>
      <c r="C446" s="1">
        <v>9.92</v>
      </c>
      <c r="D446" s="6">
        <v>0</v>
      </c>
      <c r="E446" s="56">
        <v>0.50572399999999995</v>
      </c>
      <c r="F446" s="56">
        <v>0.50572399999999995</v>
      </c>
      <c r="G446" s="3" t="s">
        <v>444</v>
      </c>
    </row>
    <row r="447" spans="1:7" x14ac:dyDescent="0.25">
      <c r="A447" s="68">
        <v>446</v>
      </c>
      <c r="B447" s="1">
        <v>26.040000000000003</v>
      </c>
      <c r="C447" s="1">
        <v>15.400000000000002</v>
      </c>
      <c r="D447" s="6">
        <v>0</v>
      </c>
      <c r="E447" s="56">
        <v>0.50572399999999995</v>
      </c>
      <c r="F447" s="56">
        <v>0.50572399999999995</v>
      </c>
      <c r="G447" s="3" t="s">
        <v>445</v>
      </c>
    </row>
    <row r="448" spans="1:7" x14ac:dyDescent="0.25">
      <c r="A448" s="68">
        <v>447</v>
      </c>
      <c r="B448" s="1">
        <v>65.100000000000009</v>
      </c>
      <c r="C448" s="1">
        <v>42.160000000000004</v>
      </c>
      <c r="D448" s="7">
        <v>0.4</v>
      </c>
      <c r="E448" s="56">
        <v>0.50572399999999995</v>
      </c>
      <c r="F448" s="56">
        <v>0.50572399999999995</v>
      </c>
      <c r="G448" s="3" t="s">
        <v>446</v>
      </c>
    </row>
    <row r="449" spans="1:7" x14ac:dyDescent="0.25">
      <c r="A449" s="68">
        <v>448</v>
      </c>
      <c r="B449" s="1">
        <v>35.699999999999996</v>
      </c>
      <c r="C449" s="1">
        <v>77.099999999999994</v>
      </c>
      <c r="D449" s="7">
        <v>0.78</v>
      </c>
      <c r="E449" s="56">
        <v>0.50572399999999995</v>
      </c>
      <c r="F449" s="56">
        <v>0.50572399999999995</v>
      </c>
      <c r="G449" s="3" t="s">
        <v>447</v>
      </c>
    </row>
    <row r="450" spans="1:7" x14ac:dyDescent="0.25">
      <c r="A450" s="68">
        <v>449</v>
      </c>
      <c r="B450" s="1">
        <v>37.82</v>
      </c>
      <c r="C450" s="1">
        <v>114.7</v>
      </c>
      <c r="D450" s="7">
        <v>0.78</v>
      </c>
      <c r="E450" s="56">
        <v>0.50572399999999995</v>
      </c>
      <c r="F450" s="56">
        <v>0.50572399999999995</v>
      </c>
      <c r="G450" s="3" t="s">
        <v>448</v>
      </c>
    </row>
    <row r="451" spans="1:7" x14ac:dyDescent="0.25">
      <c r="A451" s="68">
        <v>450</v>
      </c>
      <c r="B451" s="1">
        <v>36.6</v>
      </c>
      <c r="C451" s="1">
        <v>129.29999999999998</v>
      </c>
      <c r="D451" s="7">
        <v>1.1499999999999999</v>
      </c>
      <c r="E451" s="56">
        <v>0.50572399999999995</v>
      </c>
      <c r="F451" s="56">
        <v>0.50572399999999995</v>
      </c>
      <c r="G451" s="3" t="s">
        <v>449</v>
      </c>
    </row>
    <row r="452" spans="1:7" x14ac:dyDescent="0.25">
      <c r="A452" s="68">
        <v>451</v>
      </c>
      <c r="B452" s="1">
        <v>107.88</v>
      </c>
      <c r="C452" s="1">
        <v>143.84</v>
      </c>
      <c r="D452" s="7">
        <v>1.1499999999999999</v>
      </c>
      <c r="E452" s="56">
        <v>0.50572399999999995</v>
      </c>
      <c r="F452" s="56">
        <v>0.50572399999999995</v>
      </c>
      <c r="G452" s="3" t="s">
        <v>450</v>
      </c>
    </row>
    <row r="453" spans="1:7" x14ac:dyDescent="0.25">
      <c r="A453" s="68">
        <v>452</v>
      </c>
      <c r="B453" s="1">
        <v>107.88</v>
      </c>
      <c r="C453" s="1">
        <v>125.55</v>
      </c>
      <c r="D453" s="7">
        <v>0.88</v>
      </c>
      <c r="E453" s="56">
        <v>0.50572399999999995</v>
      </c>
      <c r="F453" s="56">
        <v>0.50572399999999995</v>
      </c>
      <c r="G453" s="3" t="s">
        <v>451</v>
      </c>
    </row>
    <row r="454" spans="1:7" x14ac:dyDescent="0.25">
      <c r="A454" s="68">
        <v>453</v>
      </c>
      <c r="B454" s="1">
        <v>64.2</v>
      </c>
      <c r="C454" s="1">
        <v>62.400000000000006</v>
      </c>
      <c r="D454" s="5">
        <v>0</v>
      </c>
      <c r="E454" s="56">
        <v>0.50572399999999995</v>
      </c>
      <c r="F454" s="56">
        <v>0.50572399999999995</v>
      </c>
      <c r="G454" s="3" t="s">
        <v>452</v>
      </c>
    </row>
    <row r="455" spans="1:7" x14ac:dyDescent="0.25">
      <c r="A455" s="68">
        <v>454</v>
      </c>
      <c r="B455" s="1">
        <v>49.29</v>
      </c>
      <c r="C455" s="1">
        <v>32.550000000000004</v>
      </c>
      <c r="D455" s="5">
        <v>0</v>
      </c>
      <c r="E455" s="56">
        <v>0.50572399999999995</v>
      </c>
      <c r="F455" s="56">
        <v>0.50572399999999995</v>
      </c>
      <c r="G455" s="3" t="s">
        <v>453</v>
      </c>
    </row>
    <row r="456" spans="1:7" x14ac:dyDescent="0.25">
      <c r="A456" s="68">
        <v>455</v>
      </c>
      <c r="B456" s="1">
        <v>118.8</v>
      </c>
      <c r="C456" s="1">
        <v>15.600000000000001</v>
      </c>
      <c r="D456" s="5">
        <v>0</v>
      </c>
      <c r="E456" s="56">
        <v>0.50572399999999995</v>
      </c>
      <c r="F456" s="56">
        <v>0.50572399999999995</v>
      </c>
      <c r="G456" s="3" t="s">
        <v>454</v>
      </c>
    </row>
    <row r="457" spans="1:7" x14ac:dyDescent="0.25">
      <c r="A457" s="68">
        <v>456</v>
      </c>
      <c r="B457" s="1">
        <v>40.92</v>
      </c>
      <c r="C457" s="1">
        <v>10.85</v>
      </c>
      <c r="D457" s="5">
        <v>0</v>
      </c>
      <c r="E457" s="56">
        <v>0.50572399999999995</v>
      </c>
      <c r="F457" s="56">
        <v>0.50572399999999995</v>
      </c>
      <c r="G457" s="3" t="s">
        <v>455</v>
      </c>
    </row>
    <row r="458" spans="1:7" x14ac:dyDescent="0.25">
      <c r="A458" s="68">
        <v>457</v>
      </c>
      <c r="B458" s="1">
        <v>71.92</v>
      </c>
      <c r="C458" s="1">
        <v>10.23</v>
      </c>
      <c r="D458" s="6">
        <v>0</v>
      </c>
      <c r="E458" s="56">
        <v>0.49541800000000003</v>
      </c>
      <c r="F458" s="56">
        <v>0.49541800000000003</v>
      </c>
      <c r="G458" s="3" t="s">
        <v>456</v>
      </c>
    </row>
    <row r="459" spans="1:7" x14ac:dyDescent="0.25">
      <c r="A459" s="68">
        <v>458</v>
      </c>
      <c r="B459" s="1">
        <v>74.759999999999991</v>
      </c>
      <c r="C459" s="1">
        <v>16.8</v>
      </c>
      <c r="D459" s="6">
        <v>0</v>
      </c>
      <c r="E459" s="56">
        <v>0.49541800000000003</v>
      </c>
      <c r="F459" s="56">
        <v>0.49541800000000003</v>
      </c>
      <c r="G459" s="3" t="s">
        <v>457</v>
      </c>
    </row>
    <row r="460" spans="1:7" x14ac:dyDescent="0.25">
      <c r="A460" s="68">
        <v>459</v>
      </c>
      <c r="B460" s="1">
        <v>41.54</v>
      </c>
      <c r="C460" s="1">
        <v>37.82</v>
      </c>
      <c r="D460" s="7">
        <v>0.4</v>
      </c>
      <c r="E460" s="56">
        <v>0.49541800000000003</v>
      </c>
      <c r="F460" s="56">
        <v>0.49541800000000003</v>
      </c>
      <c r="G460" s="3" t="s">
        <v>458</v>
      </c>
    </row>
    <row r="461" spans="1:7" x14ac:dyDescent="0.25">
      <c r="A461" s="68">
        <v>460</v>
      </c>
      <c r="B461" s="1">
        <v>45.9</v>
      </c>
      <c r="C461" s="1">
        <v>69.900000000000006</v>
      </c>
      <c r="D461" s="7">
        <v>0.78</v>
      </c>
      <c r="E461" s="56">
        <v>0.49541800000000003</v>
      </c>
      <c r="F461" s="56">
        <v>0.49541800000000003</v>
      </c>
      <c r="G461" s="3" t="s">
        <v>459</v>
      </c>
    </row>
    <row r="462" spans="1:7" x14ac:dyDescent="0.25">
      <c r="A462" s="68">
        <v>461</v>
      </c>
      <c r="B462" s="1">
        <v>46.19</v>
      </c>
      <c r="C462" s="1">
        <v>120.89999999999999</v>
      </c>
      <c r="D462" s="7">
        <v>0.78</v>
      </c>
      <c r="E462" s="56">
        <v>0.49541800000000003</v>
      </c>
      <c r="F462" s="56">
        <v>0.49541800000000003</v>
      </c>
      <c r="G462" s="3" t="s">
        <v>460</v>
      </c>
    </row>
    <row r="463" spans="1:7" x14ac:dyDescent="0.25">
      <c r="A463" s="68">
        <v>462</v>
      </c>
      <c r="B463" s="1">
        <v>114</v>
      </c>
      <c r="C463" s="1">
        <v>128.69999999999999</v>
      </c>
      <c r="D463" s="7">
        <v>1.1499999999999999</v>
      </c>
      <c r="E463" s="56">
        <v>0.49541800000000003</v>
      </c>
      <c r="F463" s="56">
        <v>0.49541800000000003</v>
      </c>
      <c r="G463" s="3" t="s">
        <v>461</v>
      </c>
    </row>
    <row r="464" spans="1:7" x14ac:dyDescent="0.25">
      <c r="A464" s="68">
        <v>463</v>
      </c>
      <c r="B464" s="1">
        <v>58.589999999999996</v>
      </c>
      <c r="C464" s="1">
        <v>137.32999999999998</v>
      </c>
      <c r="D464" s="7">
        <v>1.1499999999999999</v>
      </c>
      <c r="E464" s="56">
        <v>0.49541800000000003</v>
      </c>
      <c r="F464" s="56">
        <v>0.49541800000000003</v>
      </c>
      <c r="G464" s="3" t="s">
        <v>462</v>
      </c>
    </row>
    <row r="465" spans="1:7" x14ac:dyDescent="0.25">
      <c r="A465" s="68">
        <v>464</v>
      </c>
      <c r="B465" s="1">
        <v>41.230000000000004</v>
      </c>
      <c r="C465" s="1">
        <v>116.55999999999999</v>
      </c>
      <c r="D465" s="7">
        <v>0.88</v>
      </c>
      <c r="E465" s="56">
        <v>0.49541800000000003</v>
      </c>
      <c r="F465" s="56">
        <v>0.49541800000000003</v>
      </c>
      <c r="G465" s="3" t="s">
        <v>463</v>
      </c>
    </row>
    <row r="466" spans="1:7" x14ac:dyDescent="0.25">
      <c r="A466" s="68">
        <v>465</v>
      </c>
      <c r="B466" s="1">
        <v>26.7</v>
      </c>
      <c r="C466" s="1">
        <v>81.600000000000009</v>
      </c>
      <c r="D466" s="5">
        <v>0</v>
      </c>
      <c r="E466" s="56">
        <v>0.49541800000000003</v>
      </c>
      <c r="F466" s="56">
        <v>0.49541800000000003</v>
      </c>
      <c r="G466" s="3" t="s">
        <v>464</v>
      </c>
    </row>
    <row r="467" spans="1:7" x14ac:dyDescent="0.25">
      <c r="A467" s="68">
        <v>466</v>
      </c>
      <c r="B467" s="1">
        <v>53.63</v>
      </c>
      <c r="C467" s="1">
        <v>30.07</v>
      </c>
      <c r="D467" s="5">
        <v>0</v>
      </c>
      <c r="E467" s="56">
        <v>0.49541800000000003</v>
      </c>
      <c r="F467" s="56">
        <v>0.49541800000000003</v>
      </c>
      <c r="G467" s="3" t="s">
        <v>465</v>
      </c>
    </row>
    <row r="468" spans="1:7" x14ac:dyDescent="0.25">
      <c r="A468" s="68">
        <v>467</v>
      </c>
      <c r="B468" s="1">
        <v>52.2</v>
      </c>
      <c r="C468" s="1">
        <v>13.2</v>
      </c>
      <c r="D468" s="5">
        <v>0</v>
      </c>
      <c r="E468" s="56">
        <v>0.49541800000000003</v>
      </c>
      <c r="F468" s="56">
        <v>0.49541800000000003</v>
      </c>
      <c r="G468" s="3" t="s">
        <v>466</v>
      </c>
    </row>
    <row r="469" spans="1:7" x14ac:dyDescent="0.25">
      <c r="A469" s="68">
        <v>468</v>
      </c>
      <c r="B469" s="1">
        <v>35.65</v>
      </c>
      <c r="C469" s="1">
        <v>8.6800000000000015</v>
      </c>
      <c r="D469" s="5">
        <v>0</v>
      </c>
      <c r="E469" s="56">
        <v>0.49541800000000003</v>
      </c>
      <c r="F469" s="56">
        <v>0.49541800000000003</v>
      </c>
      <c r="G469" s="3" t="s">
        <v>467</v>
      </c>
    </row>
    <row r="470" spans="1:7" x14ac:dyDescent="0.25">
      <c r="A470" s="68">
        <v>469</v>
      </c>
      <c r="B470" s="1">
        <v>56.42</v>
      </c>
      <c r="C470" s="1">
        <v>8.6800000000000015</v>
      </c>
      <c r="D470" s="6">
        <v>0</v>
      </c>
      <c r="E470" s="56">
        <v>0.48511199999999999</v>
      </c>
      <c r="F470" s="56">
        <v>0.48511199999999999</v>
      </c>
      <c r="G470" s="3" t="s">
        <v>468</v>
      </c>
    </row>
    <row r="471" spans="1:7" x14ac:dyDescent="0.25">
      <c r="A471" s="68">
        <v>470</v>
      </c>
      <c r="B471" s="1">
        <v>47.6</v>
      </c>
      <c r="C471" s="1">
        <v>15.959999999999999</v>
      </c>
      <c r="D471" s="6">
        <v>0</v>
      </c>
      <c r="E471" s="56">
        <v>0.48511199999999999</v>
      </c>
      <c r="F471" s="56">
        <v>0.48511199999999999</v>
      </c>
      <c r="G471" s="3" t="s">
        <v>469</v>
      </c>
    </row>
    <row r="472" spans="1:7" x14ac:dyDescent="0.25">
      <c r="A472" s="68">
        <v>471</v>
      </c>
      <c r="B472" s="1">
        <v>56.11</v>
      </c>
      <c r="C472" s="1">
        <v>48.980000000000004</v>
      </c>
      <c r="D472" s="7">
        <v>0.4</v>
      </c>
      <c r="E472" s="56">
        <v>0.48511199999999999</v>
      </c>
      <c r="F472" s="56">
        <v>0.48511199999999999</v>
      </c>
      <c r="G472" s="3" t="s">
        <v>470</v>
      </c>
    </row>
    <row r="473" spans="1:7" x14ac:dyDescent="0.25">
      <c r="A473" s="68">
        <v>472</v>
      </c>
      <c r="B473" s="1">
        <v>32.400000000000006</v>
      </c>
      <c r="C473" s="1">
        <v>67.2</v>
      </c>
      <c r="D473" s="7">
        <v>0.78</v>
      </c>
      <c r="E473" s="56">
        <v>0.48511199999999999</v>
      </c>
      <c r="F473" s="56">
        <v>0.48511199999999999</v>
      </c>
      <c r="G473" s="3" t="s">
        <v>471</v>
      </c>
    </row>
    <row r="474" spans="1:7" x14ac:dyDescent="0.25">
      <c r="A474" s="68">
        <v>473</v>
      </c>
      <c r="B474" s="1">
        <v>54.87</v>
      </c>
      <c r="C474" s="1">
        <v>122.76</v>
      </c>
      <c r="D474" s="7">
        <v>0.78</v>
      </c>
      <c r="E474" s="56">
        <v>0.48511199999999999</v>
      </c>
      <c r="F474" s="56">
        <v>0.48511199999999999</v>
      </c>
      <c r="G474" s="3" t="s">
        <v>472</v>
      </c>
    </row>
    <row r="475" spans="1:7" x14ac:dyDescent="0.25">
      <c r="A475" s="68">
        <v>474</v>
      </c>
      <c r="B475" s="1">
        <v>94.5</v>
      </c>
      <c r="C475" s="1">
        <v>134.4</v>
      </c>
      <c r="D475" s="7">
        <v>1.1499999999999999</v>
      </c>
      <c r="E475" s="56">
        <v>0.48511199999999999</v>
      </c>
      <c r="F475" s="56">
        <v>0.48511199999999999</v>
      </c>
      <c r="G475" s="3" t="s">
        <v>473</v>
      </c>
    </row>
    <row r="476" spans="1:7" x14ac:dyDescent="0.25">
      <c r="A476" s="68">
        <v>475</v>
      </c>
      <c r="B476" s="1">
        <v>144.77000000000001</v>
      </c>
      <c r="C476" s="1">
        <v>132.06</v>
      </c>
      <c r="D476" s="7">
        <v>1.1499999999999999</v>
      </c>
      <c r="E476" s="56">
        <v>0.48511199999999999</v>
      </c>
      <c r="F476" s="56">
        <v>0.48511199999999999</v>
      </c>
      <c r="G476" s="3" t="s">
        <v>474</v>
      </c>
    </row>
    <row r="477" spans="1:7" x14ac:dyDescent="0.25">
      <c r="A477" s="68">
        <v>476</v>
      </c>
      <c r="B477" s="1">
        <v>77.809999999999988</v>
      </c>
      <c r="C477" s="1">
        <v>112.84</v>
      </c>
      <c r="D477" s="7">
        <v>0.88</v>
      </c>
      <c r="E477" s="56">
        <v>0.48511199999999999</v>
      </c>
      <c r="F477" s="56">
        <v>0.48511199999999999</v>
      </c>
      <c r="G477" s="3" t="s">
        <v>475</v>
      </c>
    </row>
    <row r="478" spans="1:7" x14ac:dyDescent="0.25">
      <c r="A478" s="68">
        <v>477</v>
      </c>
      <c r="B478" s="1">
        <v>75.599999999999994</v>
      </c>
      <c r="C478" s="1">
        <v>62.099999999999994</v>
      </c>
      <c r="D478" s="5">
        <v>0</v>
      </c>
      <c r="E478" s="56">
        <v>0.48511199999999999</v>
      </c>
      <c r="F478" s="56">
        <v>0.48511199999999999</v>
      </c>
      <c r="G478" s="3" t="s">
        <v>476</v>
      </c>
    </row>
    <row r="479" spans="1:7" x14ac:dyDescent="0.25">
      <c r="A479" s="68">
        <v>478</v>
      </c>
      <c r="B479" s="1">
        <v>82.149999999999991</v>
      </c>
      <c r="C479" s="1">
        <v>34.1</v>
      </c>
      <c r="D479" s="5">
        <v>0</v>
      </c>
      <c r="E479" s="56">
        <v>0.48511199999999999</v>
      </c>
      <c r="F479" s="56">
        <v>0.48511199999999999</v>
      </c>
      <c r="G479" s="3" t="s">
        <v>477</v>
      </c>
    </row>
    <row r="480" spans="1:7" x14ac:dyDescent="0.25">
      <c r="A480" s="68">
        <v>479</v>
      </c>
      <c r="B480" s="1">
        <v>77.699999999999989</v>
      </c>
      <c r="C480" s="1">
        <v>13.5</v>
      </c>
      <c r="D480" s="5">
        <v>0</v>
      </c>
      <c r="E480" s="56">
        <v>0.48511199999999999</v>
      </c>
      <c r="F480" s="56">
        <v>0.48511199999999999</v>
      </c>
      <c r="G480" s="3" t="s">
        <v>478</v>
      </c>
    </row>
    <row r="481" spans="1:7" x14ac:dyDescent="0.25">
      <c r="A481" s="68">
        <v>480</v>
      </c>
      <c r="B481" s="1">
        <v>84.63</v>
      </c>
      <c r="C481" s="1">
        <v>7.75</v>
      </c>
      <c r="D481" s="5">
        <v>0</v>
      </c>
      <c r="E481" s="56">
        <v>0.48511199999999999</v>
      </c>
      <c r="F481" s="56">
        <v>0.48511199999999999</v>
      </c>
      <c r="G481" s="3" t="s">
        <v>479</v>
      </c>
    </row>
    <row r="482" spans="1:7" x14ac:dyDescent="0.25">
      <c r="A482" s="68">
        <v>481</v>
      </c>
      <c r="B482" s="1">
        <v>97.34</v>
      </c>
      <c r="C482" s="1">
        <v>10.85</v>
      </c>
      <c r="D482" s="6">
        <v>0</v>
      </c>
      <c r="E482" s="56">
        <v>0.47480600000000001</v>
      </c>
      <c r="F482" s="56">
        <v>0.47480600000000001</v>
      </c>
      <c r="G482" s="3" t="s">
        <v>480</v>
      </c>
    </row>
    <row r="483" spans="1:7" x14ac:dyDescent="0.25">
      <c r="A483" s="68">
        <v>482</v>
      </c>
      <c r="B483" s="1">
        <v>12.04</v>
      </c>
      <c r="C483" s="1">
        <v>12.88</v>
      </c>
      <c r="D483" s="6">
        <v>0</v>
      </c>
      <c r="E483" s="56">
        <v>0.47480600000000001</v>
      </c>
      <c r="F483" s="56">
        <v>0.47480600000000001</v>
      </c>
      <c r="G483" s="3" t="s">
        <v>481</v>
      </c>
    </row>
    <row r="484" spans="1:7" x14ac:dyDescent="0.25">
      <c r="A484" s="68">
        <v>483</v>
      </c>
      <c r="B484" s="1">
        <v>52.699999999999996</v>
      </c>
      <c r="C484" s="1">
        <v>36.58</v>
      </c>
      <c r="D484" s="7">
        <v>0.4</v>
      </c>
      <c r="E484" s="56">
        <v>0.47480600000000001</v>
      </c>
      <c r="F484" s="56">
        <v>0.47480600000000001</v>
      </c>
      <c r="G484" s="3" t="s">
        <v>482</v>
      </c>
    </row>
    <row r="485" spans="1:7" x14ac:dyDescent="0.25">
      <c r="A485" s="68">
        <v>484</v>
      </c>
      <c r="B485" s="1">
        <v>45.6</v>
      </c>
      <c r="C485" s="1">
        <v>88.8</v>
      </c>
      <c r="D485" s="7">
        <v>0.78</v>
      </c>
      <c r="E485" s="56">
        <v>0.47480600000000001</v>
      </c>
      <c r="F485" s="56">
        <v>0.47480600000000001</v>
      </c>
      <c r="G485" s="3" t="s">
        <v>483</v>
      </c>
    </row>
    <row r="486" spans="1:7" x14ac:dyDescent="0.25">
      <c r="A486" s="68">
        <v>485</v>
      </c>
      <c r="B486" s="1">
        <v>31.62</v>
      </c>
      <c r="C486" s="1">
        <v>141.04999999999998</v>
      </c>
      <c r="D486" s="7">
        <v>0.78</v>
      </c>
      <c r="E486" s="56">
        <v>0.47480600000000001</v>
      </c>
      <c r="F486" s="56">
        <v>0.47480600000000001</v>
      </c>
      <c r="G486" s="3" t="s">
        <v>484</v>
      </c>
    </row>
    <row r="487" spans="1:7" x14ac:dyDescent="0.25">
      <c r="A487" s="68">
        <v>486</v>
      </c>
      <c r="B487" s="1">
        <v>34.199999999999996</v>
      </c>
      <c r="C487" s="1">
        <v>133.20000000000002</v>
      </c>
      <c r="D487" s="7">
        <v>1.1499999999999999</v>
      </c>
      <c r="E487" s="56">
        <v>0.47480600000000001</v>
      </c>
      <c r="F487" s="56">
        <v>0.47480600000000001</v>
      </c>
      <c r="G487" s="3" t="s">
        <v>485</v>
      </c>
    </row>
    <row r="488" spans="1:7" x14ac:dyDescent="0.25">
      <c r="A488" s="68">
        <v>487</v>
      </c>
      <c r="B488" s="1">
        <v>29.139999999999997</v>
      </c>
      <c r="C488" s="1">
        <v>170.19</v>
      </c>
      <c r="D488" s="7">
        <v>1.1499999999999999</v>
      </c>
      <c r="E488" s="56">
        <v>0.47480600000000001</v>
      </c>
      <c r="F488" s="56">
        <v>0.47480600000000001</v>
      </c>
      <c r="G488" s="3" t="s">
        <v>486</v>
      </c>
    </row>
    <row r="489" spans="1:7" x14ac:dyDescent="0.25">
      <c r="A489" s="68">
        <v>488</v>
      </c>
      <c r="B489" s="1">
        <v>40.61</v>
      </c>
      <c r="C489" s="1">
        <v>133.92000000000002</v>
      </c>
      <c r="D489" s="7">
        <v>0.88</v>
      </c>
      <c r="E489" s="56">
        <v>0.47480600000000001</v>
      </c>
      <c r="F489" s="56">
        <v>0.47480600000000001</v>
      </c>
      <c r="G489" s="3" t="s">
        <v>487</v>
      </c>
    </row>
    <row r="490" spans="1:7" x14ac:dyDescent="0.25">
      <c r="A490" s="68">
        <v>489</v>
      </c>
      <c r="B490" s="1">
        <v>34.799999999999997</v>
      </c>
      <c r="C490" s="1">
        <v>77.699999999999989</v>
      </c>
      <c r="D490" s="5">
        <v>0</v>
      </c>
      <c r="E490" s="56">
        <v>0.47480600000000001</v>
      </c>
      <c r="F490" s="56">
        <v>0.47480600000000001</v>
      </c>
      <c r="G490" s="3" t="s">
        <v>488</v>
      </c>
    </row>
    <row r="491" spans="1:7" x14ac:dyDescent="0.25">
      <c r="A491" s="68">
        <v>490</v>
      </c>
      <c r="B491" s="1">
        <v>28.830000000000002</v>
      </c>
      <c r="C491" s="1">
        <v>43.089999999999996</v>
      </c>
      <c r="D491" s="5">
        <v>0</v>
      </c>
      <c r="E491" s="56">
        <v>0.47480600000000001</v>
      </c>
      <c r="F491" s="56">
        <v>0.47480600000000001</v>
      </c>
      <c r="G491" s="3" t="s">
        <v>489</v>
      </c>
    </row>
    <row r="492" spans="1:7" x14ac:dyDescent="0.25">
      <c r="A492" s="68">
        <v>491</v>
      </c>
      <c r="B492" s="1">
        <v>19.2</v>
      </c>
      <c r="C492" s="1">
        <v>15</v>
      </c>
      <c r="D492" s="5">
        <v>0</v>
      </c>
      <c r="E492" s="56">
        <v>0.47480600000000001</v>
      </c>
      <c r="F492" s="56">
        <v>0.47480600000000001</v>
      </c>
      <c r="G492" s="3" t="s">
        <v>490</v>
      </c>
    </row>
    <row r="493" spans="1:7" x14ac:dyDescent="0.25">
      <c r="A493" s="68">
        <v>492</v>
      </c>
      <c r="B493" s="1">
        <v>95.789999999999992</v>
      </c>
      <c r="C493" s="1">
        <v>8.6800000000000015</v>
      </c>
      <c r="D493" s="5">
        <v>0</v>
      </c>
      <c r="E493" s="56">
        <v>0.47480600000000001</v>
      </c>
      <c r="F493" s="56">
        <v>0.47480600000000001</v>
      </c>
      <c r="G493" s="3" t="s">
        <v>491</v>
      </c>
    </row>
    <row r="494" spans="1:7" x14ac:dyDescent="0.25">
      <c r="A494" s="68">
        <v>493</v>
      </c>
      <c r="D494" s="5"/>
      <c r="E494" s="56">
        <v>0.46450000000000002</v>
      </c>
      <c r="F494" s="56">
        <v>0.40099550000000089</v>
      </c>
    </row>
    <row r="495" spans="1:7" x14ac:dyDescent="0.25">
      <c r="A495" s="68">
        <v>494</v>
      </c>
      <c r="D495" s="5"/>
      <c r="E495" s="56">
        <v>0.46450000000000002</v>
      </c>
      <c r="F495" s="56">
        <v>0.40099550000000089</v>
      </c>
    </row>
    <row r="496" spans="1:7" x14ac:dyDescent="0.25">
      <c r="A496" s="68">
        <v>495</v>
      </c>
      <c r="D496" s="5"/>
      <c r="E496" s="56">
        <v>0.46450000000000002</v>
      </c>
      <c r="F496" s="56">
        <v>0.40099550000000089</v>
      </c>
    </row>
    <row r="497" spans="1:6" x14ac:dyDescent="0.25">
      <c r="A497" s="68">
        <v>496</v>
      </c>
      <c r="D497" s="5"/>
      <c r="E497" s="56">
        <v>0.46450000000000002</v>
      </c>
      <c r="F497" s="56">
        <v>0.40099550000000089</v>
      </c>
    </row>
    <row r="498" spans="1:6" x14ac:dyDescent="0.25">
      <c r="A498" s="68">
        <v>497</v>
      </c>
      <c r="D498" s="5"/>
      <c r="E498" s="56">
        <v>0.46450000000000002</v>
      </c>
      <c r="F498" s="56">
        <v>0.40099550000000089</v>
      </c>
    </row>
    <row r="499" spans="1:6" x14ac:dyDescent="0.25">
      <c r="A499" s="68">
        <v>498</v>
      </c>
      <c r="D499" s="5"/>
      <c r="E499" s="56">
        <v>0.46450000000000002</v>
      </c>
      <c r="F499" s="56">
        <v>0.40099550000000089</v>
      </c>
    </row>
    <row r="500" spans="1:6" x14ac:dyDescent="0.25">
      <c r="A500" s="68">
        <v>499</v>
      </c>
      <c r="D500" s="5"/>
      <c r="E500" s="56">
        <v>0.46450000000000002</v>
      </c>
      <c r="F500" s="56">
        <v>0.40099550000000089</v>
      </c>
    </row>
    <row r="501" spans="1:6" x14ac:dyDescent="0.25">
      <c r="A501" s="68">
        <v>500</v>
      </c>
      <c r="D501" s="5"/>
      <c r="E501" s="56">
        <v>0.46450000000000002</v>
      </c>
      <c r="F501" s="56">
        <v>0.40099550000000089</v>
      </c>
    </row>
    <row r="502" spans="1:6" x14ac:dyDescent="0.25">
      <c r="A502" s="68">
        <v>501</v>
      </c>
      <c r="D502" s="5"/>
      <c r="E502" s="56">
        <v>0.46450000000000002</v>
      </c>
      <c r="F502" s="56">
        <v>0.40099550000000089</v>
      </c>
    </row>
    <row r="503" spans="1:6" x14ac:dyDescent="0.25">
      <c r="A503" s="68">
        <v>502</v>
      </c>
      <c r="D503" s="5"/>
      <c r="E503" s="56">
        <v>0.46450000000000002</v>
      </c>
      <c r="F503" s="56">
        <v>0.40099550000000089</v>
      </c>
    </row>
    <row r="504" spans="1:6" x14ac:dyDescent="0.25">
      <c r="A504" s="68">
        <v>503</v>
      </c>
      <c r="D504" s="5"/>
      <c r="E504" s="56">
        <v>0.46450000000000002</v>
      </c>
      <c r="F504" s="56">
        <v>0.40099550000000089</v>
      </c>
    </row>
    <row r="505" spans="1:6" x14ac:dyDescent="0.25">
      <c r="A505" s="68">
        <v>504</v>
      </c>
      <c r="D505" s="5"/>
      <c r="E505" s="56">
        <v>0.46450000000000002</v>
      </c>
      <c r="F505" s="56">
        <v>0.40099550000000089</v>
      </c>
    </row>
    <row r="506" spans="1:6" x14ac:dyDescent="0.25">
      <c r="A506" s="68">
        <v>505</v>
      </c>
      <c r="D506" s="5"/>
      <c r="E506" s="56">
        <v>0.45419399999999999</v>
      </c>
      <c r="F506" s="56">
        <v>0.38806000000000129</v>
      </c>
    </row>
    <row r="507" spans="1:6" x14ac:dyDescent="0.25">
      <c r="A507" s="68">
        <v>506</v>
      </c>
      <c r="D507" s="5"/>
      <c r="E507" s="56">
        <v>0.45419399999999999</v>
      </c>
      <c r="F507" s="56">
        <v>0.38806000000000129</v>
      </c>
    </row>
    <row r="508" spans="1:6" x14ac:dyDescent="0.25">
      <c r="A508" s="68">
        <v>507</v>
      </c>
      <c r="D508" s="5"/>
      <c r="E508" s="56">
        <v>0.45419399999999999</v>
      </c>
      <c r="F508" s="56">
        <v>0.38806000000000129</v>
      </c>
    </row>
    <row r="509" spans="1:6" x14ac:dyDescent="0.25">
      <c r="A509" s="68">
        <v>508</v>
      </c>
      <c r="D509" s="5"/>
      <c r="E509" s="56">
        <v>0.45419399999999999</v>
      </c>
      <c r="F509" s="56">
        <v>0.38806000000000129</v>
      </c>
    </row>
    <row r="510" spans="1:6" x14ac:dyDescent="0.25">
      <c r="A510" s="68">
        <v>509</v>
      </c>
      <c r="D510" s="5"/>
      <c r="E510" s="56">
        <v>0.45419399999999999</v>
      </c>
      <c r="F510" s="56">
        <v>0.38806000000000129</v>
      </c>
    </row>
    <row r="511" spans="1:6" x14ac:dyDescent="0.25">
      <c r="A511" s="68">
        <v>510</v>
      </c>
      <c r="D511" s="5"/>
      <c r="E511" s="56">
        <v>0.45419399999999999</v>
      </c>
      <c r="F511" s="56">
        <v>0.38806000000000129</v>
      </c>
    </row>
    <row r="512" spans="1:6" x14ac:dyDescent="0.25">
      <c r="A512" s="68">
        <v>511</v>
      </c>
      <c r="D512" s="5"/>
      <c r="E512" s="56">
        <v>0.45419399999999999</v>
      </c>
      <c r="F512" s="56">
        <v>0.38806000000000129</v>
      </c>
    </row>
    <row r="513" spans="1:6" x14ac:dyDescent="0.25">
      <c r="A513" s="68">
        <v>512</v>
      </c>
      <c r="D513" s="5"/>
      <c r="E513" s="56">
        <v>0.45419399999999999</v>
      </c>
      <c r="F513" s="56">
        <v>0.38806000000000129</v>
      </c>
    </row>
    <row r="514" spans="1:6" x14ac:dyDescent="0.25">
      <c r="A514" s="68">
        <v>513</v>
      </c>
      <c r="D514" s="5"/>
      <c r="E514" s="56">
        <v>0.45419399999999999</v>
      </c>
      <c r="F514" s="56">
        <v>0.38806000000000129</v>
      </c>
    </row>
    <row r="515" spans="1:6" x14ac:dyDescent="0.25">
      <c r="A515" s="68">
        <v>514</v>
      </c>
      <c r="D515" s="5"/>
      <c r="E515" s="56">
        <v>0.45419399999999999</v>
      </c>
      <c r="F515" s="56">
        <v>0.38806000000000129</v>
      </c>
    </row>
    <row r="516" spans="1:6" x14ac:dyDescent="0.25">
      <c r="A516" s="68">
        <v>515</v>
      </c>
      <c r="D516" s="5"/>
      <c r="E516" s="56">
        <v>0.45419399999999999</v>
      </c>
      <c r="F516" s="56">
        <v>0.38806000000000129</v>
      </c>
    </row>
    <row r="517" spans="1:6" x14ac:dyDescent="0.25">
      <c r="A517" s="68">
        <v>516</v>
      </c>
      <c r="D517" s="5"/>
      <c r="E517" s="56">
        <v>0.45419399999999999</v>
      </c>
      <c r="F517" s="56">
        <v>0.38806000000000129</v>
      </c>
    </row>
    <row r="518" spans="1:6" x14ac:dyDescent="0.25">
      <c r="A518" s="68">
        <v>517</v>
      </c>
      <c r="D518" s="5"/>
      <c r="E518" s="56">
        <v>0.44388799999999989</v>
      </c>
      <c r="F518" s="56">
        <v>0.37512450000000169</v>
      </c>
    </row>
    <row r="519" spans="1:6" x14ac:dyDescent="0.25">
      <c r="A519" s="68">
        <v>518</v>
      </c>
      <c r="D519" s="5"/>
      <c r="E519" s="56">
        <v>0.44388799999999989</v>
      </c>
      <c r="F519" s="56">
        <v>0.37512450000000169</v>
      </c>
    </row>
    <row r="520" spans="1:6" x14ac:dyDescent="0.25">
      <c r="A520" s="68">
        <v>519</v>
      </c>
      <c r="D520" s="5"/>
      <c r="E520" s="56">
        <v>0.44388799999999989</v>
      </c>
      <c r="F520" s="56">
        <v>0.37512450000000169</v>
      </c>
    </row>
    <row r="521" spans="1:6" x14ac:dyDescent="0.25">
      <c r="A521" s="68">
        <v>520</v>
      </c>
      <c r="D521" s="5"/>
      <c r="E521" s="56">
        <v>0.44388799999999989</v>
      </c>
      <c r="F521" s="56">
        <v>0.37512450000000169</v>
      </c>
    </row>
    <row r="522" spans="1:6" x14ac:dyDescent="0.25">
      <c r="A522" s="68">
        <v>521</v>
      </c>
      <c r="D522" s="5"/>
      <c r="E522" s="56">
        <v>0.44388799999999989</v>
      </c>
      <c r="F522" s="56">
        <v>0.37512450000000169</v>
      </c>
    </row>
    <row r="523" spans="1:6" x14ac:dyDescent="0.25">
      <c r="A523" s="68">
        <v>522</v>
      </c>
      <c r="D523" s="5"/>
      <c r="E523" s="56">
        <v>0.44388799999999989</v>
      </c>
      <c r="F523" s="56">
        <v>0.37512450000000169</v>
      </c>
    </row>
    <row r="524" spans="1:6" x14ac:dyDescent="0.25">
      <c r="A524" s="68">
        <v>523</v>
      </c>
      <c r="D524" s="5"/>
      <c r="E524" s="56">
        <v>0.44388799999999989</v>
      </c>
      <c r="F524" s="56">
        <v>0.37512450000000169</v>
      </c>
    </row>
    <row r="525" spans="1:6" x14ac:dyDescent="0.25">
      <c r="A525" s="68">
        <v>524</v>
      </c>
      <c r="D525" s="5"/>
      <c r="E525" s="56">
        <v>0.44388799999999989</v>
      </c>
      <c r="F525" s="56">
        <v>0.37512450000000169</v>
      </c>
    </row>
    <row r="526" spans="1:6" x14ac:dyDescent="0.25">
      <c r="A526" s="68">
        <v>525</v>
      </c>
      <c r="D526" s="5"/>
      <c r="E526" s="56">
        <v>0.44388799999999989</v>
      </c>
      <c r="F526" s="56">
        <v>0.37512450000000169</v>
      </c>
    </row>
    <row r="527" spans="1:6" x14ac:dyDescent="0.25">
      <c r="A527" s="68">
        <v>526</v>
      </c>
      <c r="D527" s="5"/>
      <c r="E527" s="56">
        <v>0.44388799999999989</v>
      </c>
      <c r="F527" s="56">
        <v>0.37512450000000169</v>
      </c>
    </row>
    <row r="528" spans="1:6" x14ac:dyDescent="0.25">
      <c r="A528" s="68">
        <v>527</v>
      </c>
      <c r="D528" s="5"/>
      <c r="E528" s="56">
        <v>0.44388799999999989</v>
      </c>
      <c r="F528" s="56">
        <v>0.37512450000000169</v>
      </c>
    </row>
    <row r="529" spans="1:6" x14ac:dyDescent="0.25">
      <c r="A529" s="68">
        <v>528</v>
      </c>
      <c r="D529" s="5"/>
      <c r="E529" s="56">
        <v>0.44388799999999989</v>
      </c>
      <c r="F529" s="56">
        <v>0.37512450000000169</v>
      </c>
    </row>
    <row r="530" spans="1:6" x14ac:dyDescent="0.25">
      <c r="A530" s="68">
        <v>529</v>
      </c>
      <c r="D530" s="5"/>
      <c r="E530" s="56">
        <v>0.43358200000000002</v>
      </c>
      <c r="F530" s="56">
        <v>0.36218900000000209</v>
      </c>
    </row>
    <row r="531" spans="1:6" x14ac:dyDescent="0.25">
      <c r="A531" s="68">
        <v>530</v>
      </c>
      <c r="D531" s="5"/>
      <c r="E531" s="56">
        <v>0.43358200000000002</v>
      </c>
      <c r="F531" s="56">
        <v>0.36218900000000209</v>
      </c>
    </row>
    <row r="532" spans="1:6" x14ac:dyDescent="0.25">
      <c r="A532" s="68">
        <v>531</v>
      </c>
      <c r="D532" s="5"/>
      <c r="E532" s="56">
        <v>0.43358200000000002</v>
      </c>
      <c r="F532" s="56">
        <v>0.36218900000000209</v>
      </c>
    </row>
    <row r="533" spans="1:6" x14ac:dyDescent="0.25">
      <c r="A533" s="68">
        <v>532</v>
      </c>
      <c r="D533" s="5"/>
      <c r="E533" s="56">
        <v>0.43358200000000002</v>
      </c>
      <c r="F533" s="56">
        <v>0.36218900000000209</v>
      </c>
    </row>
    <row r="534" spans="1:6" x14ac:dyDescent="0.25">
      <c r="A534" s="68">
        <v>533</v>
      </c>
      <c r="D534" s="5"/>
      <c r="E534" s="56">
        <v>0.43358200000000002</v>
      </c>
      <c r="F534" s="56">
        <v>0.36218900000000209</v>
      </c>
    </row>
    <row r="535" spans="1:6" x14ac:dyDescent="0.25">
      <c r="A535" s="68">
        <v>534</v>
      </c>
      <c r="D535" s="5"/>
      <c r="E535" s="56">
        <v>0.43358200000000002</v>
      </c>
      <c r="F535" s="56">
        <v>0.36218900000000209</v>
      </c>
    </row>
    <row r="536" spans="1:6" x14ac:dyDescent="0.25">
      <c r="A536" s="68">
        <v>535</v>
      </c>
      <c r="D536" s="5"/>
      <c r="E536" s="56">
        <v>0.43358200000000002</v>
      </c>
      <c r="F536" s="56">
        <v>0.36218900000000209</v>
      </c>
    </row>
    <row r="537" spans="1:6" x14ac:dyDescent="0.25">
      <c r="A537" s="68">
        <v>536</v>
      </c>
      <c r="D537" s="5"/>
      <c r="E537" s="56">
        <v>0.43358200000000002</v>
      </c>
      <c r="F537" s="56">
        <v>0.36218900000000209</v>
      </c>
    </row>
    <row r="538" spans="1:6" x14ac:dyDescent="0.25">
      <c r="A538" s="68">
        <v>537</v>
      </c>
      <c r="D538" s="5"/>
      <c r="E538" s="56">
        <v>0.43358200000000002</v>
      </c>
      <c r="F538" s="56">
        <v>0.36218900000000209</v>
      </c>
    </row>
    <row r="539" spans="1:6" x14ac:dyDescent="0.25">
      <c r="A539" s="68">
        <v>538</v>
      </c>
      <c r="D539" s="5"/>
      <c r="E539" s="56">
        <v>0.43358200000000002</v>
      </c>
      <c r="F539" s="56">
        <v>0.36218900000000209</v>
      </c>
    </row>
    <row r="540" spans="1:6" x14ac:dyDescent="0.25">
      <c r="A540" s="68">
        <v>539</v>
      </c>
      <c r="D540" s="5"/>
      <c r="E540" s="56">
        <v>0.43358200000000002</v>
      </c>
      <c r="F540" s="56">
        <v>0.36218900000000209</v>
      </c>
    </row>
    <row r="541" spans="1:6" x14ac:dyDescent="0.25">
      <c r="A541" s="68">
        <v>540</v>
      </c>
      <c r="D541" s="5"/>
      <c r="E541" s="56">
        <v>0.43358200000000002</v>
      </c>
      <c r="F541" s="56">
        <v>0.36218900000000209</v>
      </c>
    </row>
    <row r="542" spans="1:6" x14ac:dyDescent="0.25">
      <c r="A542" s="68">
        <v>541</v>
      </c>
      <c r="D542" s="5"/>
      <c r="E542" s="56">
        <v>0.42327599999999987</v>
      </c>
      <c r="F542" s="56">
        <v>0.34925350000000249</v>
      </c>
    </row>
    <row r="543" spans="1:6" x14ac:dyDescent="0.25">
      <c r="A543" s="68">
        <v>542</v>
      </c>
      <c r="D543" s="5"/>
      <c r="E543" s="56">
        <v>0.42327599999999987</v>
      </c>
      <c r="F543" s="56">
        <v>0.34925350000000249</v>
      </c>
    </row>
    <row r="544" spans="1:6" x14ac:dyDescent="0.25">
      <c r="A544" s="68">
        <v>543</v>
      </c>
      <c r="D544" s="5"/>
      <c r="E544" s="56">
        <v>0.42327599999999987</v>
      </c>
      <c r="F544" s="56">
        <v>0.34925350000000249</v>
      </c>
    </row>
    <row r="545" spans="1:6" x14ac:dyDescent="0.25">
      <c r="A545" s="68">
        <v>544</v>
      </c>
      <c r="D545" s="5"/>
      <c r="E545" s="56">
        <v>0.42327599999999987</v>
      </c>
      <c r="F545" s="56">
        <v>0.34925350000000249</v>
      </c>
    </row>
    <row r="546" spans="1:6" x14ac:dyDescent="0.25">
      <c r="A546" s="68">
        <v>545</v>
      </c>
      <c r="D546" s="5"/>
      <c r="E546" s="56">
        <v>0.42327599999999987</v>
      </c>
      <c r="F546" s="56">
        <v>0.34925350000000249</v>
      </c>
    </row>
    <row r="547" spans="1:6" x14ac:dyDescent="0.25">
      <c r="A547" s="68">
        <v>546</v>
      </c>
      <c r="D547" s="5"/>
      <c r="E547" s="56">
        <v>0.42327599999999987</v>
      </c>
      <c r="F547" s="56">
        <v>0.34925350000000249</v>
      </c>
    </row>
    <row r="548" spans="1:6" x14ac:dyDescent="0.25">
      <c r="A548" s="68">
        <v>547</v>
      </c>
      <c r="D548" s="5"/>
      <c r="E548" s="56">
        <v>0.42327599999999987</v>
      </c>
      <c r="F548" s="56">
        <v>0.34925350000000249</v>
      </c>
    </row>
    <row r="549" spans="1:6" x14ac:dyDescent="0.25">
      <c r="A549" s="68">
        <v>548</v>
      </c>
      <c r="D549" s="5"/>
      <c r="E549" s="56">
        <v>0.42327599999999987</v>
      </c>
      <c r="F549" s="56">
        <v>0.34925350000000249</v>
      </c>
    </row>
    <row r="550" spans="1:6" x14ac:dyDescent="0.25">
      <c r="A550" s="68">
        <v>549</v>
      </c>
      <c r="D550" s="5"/>
      <c r="E550" s="56">
        <v>0.42327599999999987</v>
      </c>
      <c r="F550" s="56">
        <v>0.34925350000000249</v>
      </c>
    </row>
    <row r="551" spans="1:6" x14ac:dyDescent="0.25">
      <c r="A551" s="68">
        <v>550</v>
      </c>
      <c r="D551" s="5"/>
      <c r="E551" s="56">
        <v>0.42327599999999987</v>
      </c>
      <c r="F551" s="56">
        <v>0.34925350000000249</v>
      </c>
    </row>
    <row r="552" spans="1:6" x14ac:dyDescent="0.25">
      <c r="A552" s="68">
        <v>551</v>
      </c>
      <c r="D552" s="5"/>
      <c r="E552" s="56">
        <v>0.42327599999999987</v>
      </c>
      <c r="F552" s="56">
        <v>0.34925350000000249</v>
      </c>
    </row>
    <row r="553" spans="1:6" x14ac:dyDescent="0.25">
      <c r="A553" s="68">
        <v>552</v>
      </c>
      <c r="D553" s="5"/>
      <c r="E553" s="56">
        <v>0.42327599999999987</v>
      </c>
      <c r="F553" s="56">
        <v>0.34925350000000249</v>
      </c>
    </row>
    <row r="554" spans="1:6" x14ac:dyDescent="0.25">
      <c r="A554" s="68">
        <v>553</v>
      </c>
      <c r="D554" s="5"/>
      <c r="E554" s="56">
        <v>0.41296999999999989</v>
      </c>
      <c r="F554" s="56">
        <v>0.33631800000000289</v>
      </c>
    </row>
    <row r="555" spans="1:6" x14ac:dyDescent="0.25">
      <c r="A555" s="68">
        <v>554</v>
      </c>
      <c r="D555" s="5"/>
      <c r="E555" s="56">
        <v>0.41296999999999989</v>
      </c>
      <c r="F555" s="56">
        <v>0.33631800000000289</v>
      </c>
    </row>
    <row r="556" spans="1:6" x14ac:dyDescent="0.25">
      <c r="A556" s="68">
        <v>555</v>
      </c>
      <c r="D556" s="5"/>
      <c r="E556" s="56">
        <v>0.41296999999999989</v>
      </c>
      <c r="F556" s="56">
        <v>0.33631800000000289</v>
      </c>
    </row>
    <row r="557" spans="1:6" x14ac:dyDescent="0.25">
      <c r="A557" s="68">
        <v>556</v>
      </c>
      <c r="D557" s="5"/>
      <c r="E557" s="56">
        <v>0.41296999999999989</v>
      </c>
      <c r="F557" s="56">
        <v>0.33631800000000289</v>
      </c>
    </row>
    <row r="558" spans="1:6" x14ac:dyDescent="0.25">
      <c r="A558" s="68">
        <v>557</v>
      </c>
      <c r="D558" s="5"/>
      <c r="E558" s="56">
        <v>0.41296999999999989</v>
      </c>
      <c r="F558" s="56">
        <v>0.33631800000000289</v>
      </c>
    </row>
    <row r="559" spans="1:6" x14ac:dyDescent="0.25">
      <c r="A559" s="68">
        <v>558</v>
      </c>
      <c r="D559" s="5"/>
      <c r="E559" s="56">
        <v>0.41296999999999989</v>
      </c>
      <c r="F559" s="56">
        <v>0.33631800000000289</v>
      </c>
    </row>
    <row r="560" spans="1:6" x14ac:dyDescent="0.25">
      <c r="A560" s="68">
        <v>559</v>
      </c>
      <c r="D560" s="5"/>
      <c r="E560" s="56">
        <v>0.41296999999999989</v>
      </c>
      <c r="F560" s="56">
        <v>0.33631800000000289</v>
      </c>
    </row>
    <row r="561" spans="1:6" x14ac:dyDescent="0.25">
      <c r="A561" s="68">
        <v>560</v>
      </c>
      <c r="D561" s="5"/>
      <c r="E561" s="56">
        <v>0.41296999999999989</v>
      </c>
      <c r="F561" s="56">
        <v>0.33631800000000289</v>
      </c>
    </row>
    <row r="562" spans="1:6" x14ac:dyDescent="0.25">
      <c r="A562" s="68">
        <v>561</v>
      </c>
      <c r="D562" s="5"/>
      <c r="E562" s="56">
        <v>0.41296999999999989</v>
      </c>
      <c r="F562" s="56">
        <v>0.33631800000000289</v>
      </c>
    </row>
    <row r="563" spans="1:6" x14ac:dyDescent="0.25">
      <c r="A563" s="68">
        <v>562</v>
      </c>
      <c r="D563" s="5"/>
      <c r="E563" s="56">
        <v>0.41296999999999989</v>
      </c>
      <c r="F563" s="56">
        <v>0.33631800000000289</v>
      </c>
    </row>
    <row r="564" spans="1:6" x14ac:dyDescent="0.25">
      <c r="A564" s="68">
        <v>563</v>
      </c>
      <c r="D564" s="5"/>
      <c r="E564" s="56">
        <v>0.41296999999999989</v>
      </c>
      <c r="F564" s="56">
        <v>0.33631800000000289</v>
      </c>
    </row>
    <row r="565" spans="1:6" x14ac:dyDescent="0.25">
      <c r="A565" s="68">
        <v>564</v>
      </c>
      <c r="D565" s="5"/>
      <c r="E565" s="56">
        <v>0.41296999999999989</v>
      </c>
      <c r="F565" s="56">
        <v>0.33631800000000289</v>
      </c>
    </row>
    <row r="566" spans="1:6" x14ac:dyDescent="0.25">
      <c r="A566" s="68">
        <v>565</v>
      </c>
      <c r="D566" s="5"/>
      <c r="E566" s="56">
        <v>0.40266400000000002</v>
      </c>
      <c r="F566" s="56">
        <v>0.32338250000000329</v>
      </c>
    </row>
    <row r="567" spans="1:6" x14ac:dyDescent="0.25">
      <c r="A567" s="68">
        <v>566</v>
      </c>
      <c r="D567" s="5"/>
      <c r="E567" s="56">
        <v>0.40266400000000002</v>
      </c>
      <c r="F567" s="56">
        <v>0.32338250000000329</v>
      </c>
    </row>
    <row r="568" spans="1:6" x14ac:dyDescent="0.25">
      <c r="A568" s="68">
        <v>567</v>
      </c>
      <c r="D568" s="5"/>
      <c r="E568" s="56">
        <v>0.40266400000000002</v>
      </c>
      <c r="F568" s="56">
        <v>0.32338250000000329</v>
      </c>
    </row>
    <row r="569" spans="1:6" x14ac:dyDescent="0.25">
      <c r="A569" s="68">
        <v>568</v>
      </c>
      <c r="D569" s="5"/>
      <c r="E569" s="56">
        <v>0.40266400000000002</v>
      </c>
      <c r="F569" s="56">
        <v>0.32338250000000329</v>
      </c>
    </row>
    <row r="570" spans="1:6" x14ac:dyDescent="0.25">
      <c r="A570" s="68">
        <v>569</v>
      </c>
      <c r="D570" s="5"/>
      <c r="E570" s="56">
        <v>0.40266400000000002</v>
      </c>
      <c r="F570" s="56">
        <v>0.32338250000000329</v>
      </c>
    </row>
    <row r="571" spans="1:6" x14ac:dyDescent="0.25">
      <c r="A571" s="68">
        <v>570</v>
      </c>
      <c r="D571" s="5"/>
      <c r="E571" s="56">
        <v>0.40266400000000002</v>
      </c>
      <c r="F571" s="56">
        <v>0.32338250000000329</v>
      </c>
    </row>
    <row r="572" spans="1:6" x14ac:dyDescent="0.25">
      <c r="A572" s="68">
        <v>571</v>
      </c>
      <c r="D572" s="5"/>
      <c r="E572" s="56">
        <v>0.40266400000000002</v>
      </c>
      <c r="F572" s="56">
        <v>0.32338250000000329</v>
      </c>
    </row>
    <row r="573" spans="1:6" x14ac:dyDescent="0.25">
      <c r="A573" s="68">
        <v>572</v>
      </c>
      <c r="D573" s="5"/>
      <c r="E573" s="56">
        <v>0.40266400000000002</v>
      </c>
      <c r="F573" s="56">
        <v>0.32338250000000329</v>
      </c>
    </row>
    <row r="574" spans="1:6" x14ac:dyDescent="0.25">
      <c r="A574" s="68">
        <v>573</v>
      </c>
      <c r="D574" s="5"/>
      <c r="E574" s="56">
        <v>0.40266400000000002</v>
      </c>
      <c r="F574" s="56">
        <v>0.32338250000000329</v>
      </c>
    </row>
    <row r="575" spans="1:6" x14ac:dyDescent="0.25">
      <c r="A575" s="68">
        <v>574</v>
      </c>
      <c r="D575" s="5"/>
      <c r="E575" s="56">
        <v>0.40266400000000002</v>
      </c>
      <c r="F575" s="56">
        <v>0.32338250000000329</v>
      </c>
    </row>
    <row r="576" spans="1:6" x14ac:dyDescent="0.25">
      <c r="A576" s="68">
        <v>575</v>
      </c>
      <c r="D576" s="5"/>
      <c r="E576" s="56">
        <v>0.40266400000000002</v>
      </c>
      <c r="F576" s="56">
        <v>0.32338250000000329</v>
      </c>
    </row>
    <row r="577" spans="1:6" x14ac:dyDescent="0.25">
      <c r="A577" s="68">
        <v>576</v>
      </c>
      <c r="D577" s="5"/>
      <c r="E577" s="56">
        <v>0.40266400000000002</v>
      </c>
      <c r="F577" s="56">
        <v>0.32338250000000329</v>
      </c>
    </row>
    <row r="578" spans="1:6" x14ac:dyDescent="0.25">
      <c r="A578" s="68">
        <v>577</v>
      </c>
      <c r="D578" s="5"/>
      <c r="E578" s="56">
        <v>0.39235799999999998</v>
      </c>
      <c r="F578" s="56">
        <v>0.31044700000000008</v>
      </c>
    </row>
    <row r="579" spans="1:6" x14ac:dyDescent="0.25">
      <c r="A579" s="68">
        <v>578</v>
      </c>
      <c r="D579" s="5"/>
      <c r="E579" s="56">
        <v>0.39235799999999998</v>
      </c>
      <c r="F579" s="56">
        <v>0.31044700000000008</v>
      </c>
    </row>
    <row r="580" spans="1:6" x14ac:dyDescent="0.25">
      <c r="A580" s="68">
        <v>579</v>
      </c>
      <c r="D580" s="5"/>
      <c r="E580" s="56">
        <v>0.39235799999999998</v>
      </c>
      <c r="F580" s="56">
        <v>0.31044700000000008</v>
      </c>
    </row>
    <row r="581" spans="1:6" x14ac:dyDescent="0.25">
      <c r="A581" s="68">
        <v>580</v>
      </c>
      <c r="D581" s="5"/>
      <c r="E581" s="56">
        <v>0.39235799999999998</v>
      </c>
      <c r="F581" s="56">
        <v>0.31044700000000008</v>
      </c>
    </row>
    <row r="582" spans="1:6" x14ac:dyDescent="0.25">
      <c r="A582" s="68">
        <v>581</v>
      </c>
      <c r="D582" s="5"/>
      <c r="E582" s="56">
        <v>0.39235799999999998</v>
      </c>
      <c r="F582" s="56">
        <v>0.31044700000000008</v>
      </c>
    </row>
    <row r="583" spans="1:6" x14ac:dyDescent="0.25">
      <c r="A583" s="68">
        <v>582</v>
      </c>
      <c r="D583" s="5"/>
      <c r="E583" s="56">
        <v>0.39235799999999998</v>
      </c>
      <c r="F583" s="56">
        <v>0.31044700000000008</v>
      </c>
    </row>
    <row r="584" spans="1:6" x14ac:dyDescent="0.25">
      <c r="A584" s="68">
        <v>583</v>
      </c>
      <c r="D584" s="5"/>
      <c r="E584" s="56">
        <v>0.39235799999999998</v>
      </c>
      <c r="F584" s="56">
        <v>0.31044700000000008</v>
      </c>
    </row>
    <row r="585" spans="1:6" x14ac:dyDescent="0.25">
      <c r="A585" s="68">
        <v>584</v>
      </c>
      <c r="D585" s="5"/>
      <c r="E585" s="56">
        <v>0.39235799999999998</v>
      </c>
      <c r="F585" s="56">
        <v>0.31044700000000008</v>
      </c>
    </row>
    <row r="586" spans="1:6" x14ac:dyDescent="0.25">
      <c r="A586" s="68">
        <v>585</v>
      </c>
      <c r="D586" s="5"/>
      <c r="E586" s="56">
        <v>0.39235799999999998</v>
      </c>
      <c r="F586" s="56">
        <v>0.31044700000000008</v>
      </c>
    </row>
    <row r="587" spans="1:6" x14ac:dyDescent="0.25">
      <c r="A587" s="68">
        <v>586</v>
      </c>
      <c r="D587" s="5"/>
      <c r="E587" s="56">
        <v>0.39235799999999998</v>
      </c>
      <c r="F587" s="56">
        <v>0.31044700000000008</v>
      </c>
    </row>
    <row r="588" spans="1:6" x14ac:dyDescent="0.25">
      <c r="A588" s="68">
        <v>587</v>
      </c>
      <c r="D588" s="5"/>
      <c r="E588" s="56">
        <v>0.39235799999999998</v>
      </c>
      <c r="F588" s="56">
        <v>0.31044700000000008</v>
      </c>
    </row>
    <row r="589" spans="1:6" x14ac:dyDescent="0.25">
      <c r="A589" s="68">
        <v>588</v>
      </c>
      <c r="D589" s="5"/>
      <c r="E589" s="56">
        <v>0.39235799999999998</v>
      </c>
      <c r="F589" s="56">
        <v>0.31044700000000008</v>
      </c>
    </row>
    <row r="590" spans="1:6" x14ac:dyDescent="0.25">
      <c r="A590" s="68">
        <v>589</v>
      </c>
      <c r="D590" s="5"/>
      <c r="E590" s="56">
        <v>0.38205199999999989</v>
      </c>
      <c r="F590" s="56">
        <v>0.29751150000000048</v>
      </c>
    </row>
    <row r="591" spans="1:6" x14ac:dyDescent="0.25">
      <c r="A591" s="68">
        <v>590</v>
      </c>
      <c r="D591" s="5"/>
      <c r="E591" s="56">
        <v>0.38205199999999989</v>
      </c>
      <c r="F591" s="56">
        <v>0.29751150000000048</v>
      </c>
    </row>
    <row r="592" spans="1:6" x14ac:dyDescent="0.25">
      <c r="A592" s="68">
        <v>591</v>
      </c>
      <c r="D592" s="5"/>
      <c r="E592" s="56">
        <v>0.38205199999999989</v>
      </c>
      <c r="F592" s="56">
        <v>0.29751150000000048</v>
      </c>
    </row>
    <row r="593" spans="1:6" x14ac:dyDescent="0.25">
      <c r="A593" s="68">
        <v>592</v>
      </c>
      <c r="D593" s="5"/>
      <c r="E593" s="56">
        <v>0.38205199999999989</v>
      </c>
      <c r="F593" s="56">
        <v>0.29751150000000048</v>
      </c>
    </row>
    <row r="594" spans="1:6" x14ac:dyDescent="0.25">
      <c r="A594" s="68">
        <v>593</v>
      </c>
      <c r="D594" s="5"/>
      <c r="E594" s="56">
        <v>0.38205199999999989</v>
      </c>
      <c r="F594" s="56">
        <v>0.29751150000000048</v>
      </c>
    </row>
    <row r="595" spans="1:6" x14ac:dyDescent="0.25">
      <c r="A595" s="68">
        <v>594</v>
      </c>
      <c r="D595" s="5"/>
      <c r="E595" s="56">
        <v>0.38205199999999989</v>
      </c>
      <c r="F595" s="56">
        <v>0.29751150000000048</v>
      </c>
    </row>
    <row r="596" spans="1:6" x14ac:dyDescent="0.25">
      <c r="A596" s="68">
        <v>595</v>
      </c>
      <c r="D596" s="5"/>
      <c r="E596" s="56">
        <v>0.38205199999999989</v>
      </c>
      <c r="F596" s="56">
        <v>0.29751150000000048</v>
      </c>
    </row>
    <row r="597" spans="1:6" x14ac:dyDescent="0.25">
      <c r="A597" s="68">
        <v>596</v>
      </c>
      <c r="D597" s="5"/>
      <c r="E597" s="56">
        <v>0.38205199999999989</v>
      </c>
      <c r="F597" s="56">
        <v>0.29751150000000048</v>
      </c>
    </row>
    <row r="598" spans="1:6" x14ac:dyDescent="0.25">
      <c r="A598" s="68">
        <v>597</v>
      </c>
      <c r="D598" s="5"/>
      <c r="E598" s="56">
        <v>0.38205199999999989</v>
      </c>
      <c r="F598" s="56">
        <v>0.29751150000000048</v>
      </c>
    </row>
    <row r="599" spans="1:6" x14ac:dyDescent="0.25">
      <c r="A599" s="68">
        <v>598</v>
      </c>
      <c r="D599" s="5"/>
      <c r="E599" s="56">
        <v>0.38205199999999989</v>
      </c>
      <c r="F599" s="56">
        <v>0.29751150000000048</v>
      </c>
    </row>
    <row r="600" spans="1:6" x14ac:dyDescent="0.25">
      <c r="A600" s="68">
        <v>599</v>
      </c>
      <c r="D600" s="5"/>
      <c r="E600" s="56">
        <v>0.38205199999999989</v>
      </c>
      <c r="F600" s="56">
        <v>0.29751150000000048</v>
      </c>
    </row>
    <row r="601" spans="1:6" x14ac:dyDescent="0.25">
      <c r="A601" s="68">
        <v>600</v>
      </c>
      <c r="D601" s="5"/>
      <c r="E601" s="56">
        <v>0.38205199999999989</v>
      </c>
      <c r="F601" s="56">
        <v>0.29751150000000048</v>
      </c>
    </row>
    <row r="602" spans="1:6" x14ac:dyDescent="0.25">
      <c r="A602" s="68">
        <v>601</v>
      </c>
      <c r="E602" s="56">
        <v>0.37174600000000002</v>
      </c>
      <c r="F602" s="56">
        <v>0.28457600000000088</v>
      </c>
    </row>
    <row r="603" spans="1:6" x14ac:dyDescent="0.25">
      <c r="A603" s="68">
        <v>602</v>
      </c>
      <c r="E603" s="56">
        <v>0.37174600000000002</v>
      </c>
      <c r="F603" s="56">
        <v>0.28457600000000088</v>
      </c>
    </row>
    <row r="604" spans="1:6" x14ac:dyDescent="0.25">
      <c r="A604" s="68">
        <v>603</v>
      </c>
      <c r="E604" s="56">
        <v>0.37174600000000002</v>
      </c>
      <c r="F604" s="56">
        <v>0.28457600000000088</v>
      </c>
    </row>
    <row r="605" spans="1:6" x14ac:dyDescent="0.25">
      <c r="A605" s="68">
        <v>604</v>
      </c>
      <c r="E605" s="56">
        <v>0.37174600000000002</v>
      </c>
      <c r="F605" s="56">
        <v>0.28457600000000088</v>
      </c>
    </row>
    <row r="606" spans="1:6" x14ac:dyDescent="0.25">
      <c r="A606" s="68">
        <v>605</v>
      </c>
      <c r="E606" s="56">
        <v>0.37174600000000002</v>
      </c>
      <c r="F606" s="56">
        <v>0.28457600000000088</v>
      </c>
    </row>
    <row r="607" spans="1:6" x14ac:dyDescent="0.25">
      <c r="A607" s="68">
        <v>606</v>
      </c>
      <c r="E607" s="56">
        <v>0.37174600000000002</v>
      </c>
      <c r="F607" s="56">
        <v>0.28457600000000088</v>
      </c>
    </row>
    <row r="608" spans="1:6" x14ac:dyDescent="0.25">
      <c r="A608" s="68">
        <v>607</v>
      </c>
      <c r="E608" s="56">
        <v>0.37174600000000002</v>
      </c>
      <c r="F608" s="56">
        <v>0.28457600000000088</v>
      </c>
    </row>
    <row r="609" spans="1:6" x14ac:dyDescent="0.25">
      <c r="A609" s="68">
        <v>608</v>
      </c>
      <c r="E609" s="56">
        <v>0.37174600000000002</v>
      </c>
      <c r="F609" s="56">
        <v>0.28457600000000088</v>
      </c>
    </row>
    <row r="610" spans="1:6" x14ac:dyDescent="0.25">
      <c r="A610" s="68">
        <v>609</v>
      </c>
      <c r="E610" s="56">
        <v>0.37174600000000002</v>
      </c>
      <c r="F610" s="56">
        <v>0.28457600000000088</v>
      </c>
    </row>
    <row r="611" spans="1:6" x14ac:dyDescent="0.25">
      <c r="A611" s="68">
        <v>610</v>
      </c>
      <c r="E611" s="56">
        <v>0.37174600000000002</v>
      </c>
      <c r="F611" s="56">
        <v>0.28457600000000088</v>
      </c>
    </row>
    <row r="612" spans="1:6" x14ac:dyDescent="0.25">
      <c r="A612" s="68">
        <v>611</v>
      </c>
      <c r="E612" s="56">
        <v>0.37174600000000002</v>
      </c>
      <c r="F612" s="56">
        <v>0.28457600000000088</v>
      </c>
    </row>
    <row r="613" spans="1:6" x14ac:dyDescent="0.25">
      <c r="A613" s="68">
        <v>612</v>
      </c>
      <c r="E613" s="56">
        <v>0.37174600000000002</v>
      </c>
      <c r="F613" s="56">
        <v>0.28457600000000088</v>
      </c>
    </row>
    <row r="614" spans="1:6" x14ac:dyDescent="0.25">
      <c r="A614" s="68">
        <v>613</v>
      </c>
      <c r="E614" s="56">
        <v>0.36143999999999998</v>
      </c>
      <c r="F614" s="56">
        <v>0.27164050000000128</v>
      </c>
    </row>
    <row r="615" spans="1:6" x14ac:dyDescent="0.25">
      <c r="A615" s="68">
        <v>614</v>
      </c>
      <c r="E615" s="56">
        <v>0.36143999999999998</v>
      </c>
      <c r="F615" s="56">
        <v>0.27164050000000128</v>
      </c>
    </row>
    <row r="616" spans="1:6" x14ac:dyDescent="0.25">
      <c r="A616" s="68">
        <v>615</v>
      </c>
      <c r="E616" s="56">
        <v>0.36143999999999998</v>
      </c>
      <c r="F616" s="56">
        <v>0.27164050000000128</v>
      </c>
    </row>
    <row r="617" spans="1:6" x14ac:dyDescent="0.25">
      <c r="A617" s="68">
        <v>616</v>
      </c>
      <c r="E617" s="56">
        <v>0.36143999999999998</v>
      </c>
      <c r="F617" s="56">
        <v>0.27164050000000128</v>
      </c>
    </row>
    <row r="618" spans="1:6" x14ac:dyDescent="0.25">
      <c r="A618" s="68">
        <v>617</v>
      </c>
      <c r="E618" s="56">
        <v>0.36143999999999998</v>
      </c>
      <c r="F618" s="56">
        <v>0.27164050000000128</v>
      </c>
    </row>
    <row r="619" spans="1:6" x14ac:dyDescent="0.25">
      <c r="A619" s="68">
        <v>618</v>
      </c>
      <c r="E619" s="56">
        <v>0.36143999999999998</v>
      </c>
      <c r="F619" s="56">
        <v>0.27164050000000128</v>
      </c>
    </row>
    <row r="620" spans="1:6" x14ac:dyDescent="0.25">
      <c r="A620" s="68">
        <v>619</v>
      </c>
      <c r="E620" s="56">
        <v>0.36143999999999998</v>
      </c>
      <c r="F620" s="56">
        <v>0.27164050000000128</v>
      </c>
    </row>
    <row r="621" spans="1:6" x14ac:dyDescent="0.25">
      <c r="A621" s="68">
        <v>620</v>
      </c>
      <c r="E621" s="56">
        <v>0.36143999999999998</v>
      </c>
      <c r="F621" s="56">
        <v>0.27164050000000128</v>
      </c>
    </row>
    <row r="622" spans="1:6" x14ac:dyDescent="0.25">
      <c r="A622" s="68">
        <v>621</v>
      </c>
      <c r="E622" s="56">
        <v>0.36143999999999998</v>
      </c>
      <c r="F622" s="56">
        <v>0.27164050000000128</v>
      </c>
    </row>
    <row r="623" spans="1:6" x14ac:dyDescent="0.25">
      <c r="A623" s="68">
        <v>622</v>
      </c>
      <c r="E623" s="56">
        <v>0.36143999999999998</v>
      </c>
      <c r="F623" s="56">
        <v>0.27164050000000128</v>
      </c>
    </row>
    <row r="624" spans="1:6" x14ac:dyDescent="0.25">
      <c r="A624" s="68">
        <v>623</v>
      </c>
      <c r="E624" s="56">
        <v>0.36143999999999998</v>
      </c>
      <c r="F624" s="56">
        <v>0.27164050000000128</v>
      </c>
    </row>
    <row r="625" spans="1:6" x14ac:dyDescent="0.25">
      <c r="A625" s="68">
        <v>624</v>
      </c>
      <c r="E625" s="56">
        <v>0.36143999999999998</v>
      </c>
      <c r="F625" s="56">
        <v>0.27164050000000128</v>
      </c>
    </row>
    <row r="626" spans="1:6" x14ac:dyDescent="0.25">
      <c r="A626" s="68">
        <v>625</v>
      </c>
      <c r="E626" s="56">
        <v>0.35113399999999989</v>
      </c>
      <c r="F626" s="56">
        <v>0.25870500000000168</v>
      </c>
    </row>
    <row r="627" spans="1:6" x14ac:dyDescent="0.25">
      <c r="A627" s="68">
        <v>626</v>
      </c>
      <c r="E627" s="56">
        <v>0.35113399999999989</v>
      </c>
      <c r="F627" s="56">
        <v>0.25870500000000168</v>
      </c>
    </row>
    <row r="628" spans="1:6" x14ac:dyDescent="0.25">
      <c r="A628" s="68">
        <v>627</v>
      </c>
      <c r="E628" s="56">
        <v>0.35113399999999989</v>
      </c>
      <c r="F628" s="56">
        <v>0.25870500000000168</v>
      </c>
    </row>
    <row r="629" spans="1:6" x14ac:dyDescent="0.25">
      <c r="A629" s="68">
        <v>628</v>
      </c>
      <c r="E629" s="56">
        <v>0.35113399999999989</v>
      </c>
      <c r="F629" s="56">
        <v>0.25870500000000168</v>
      </c>
    </row>
    <row r="630" spans="1:6" x14ac:dyDescent="0.25">
      <c r="A630" s="68">
        <v>629</v>
      </c>
      <c r="E630" s="56">
        <v>0.35113399999999989</v>
      </c>
      <c r="F630" s="56">
        <v>0.25870500000000168</v>
      </c>
    </row>
    <row r="631" spans="1:6" x14ac:dyDescent="0.25">
      <c r="A631" s="68">
        <v>630</v>
      </c>
      <c r="E631" s="56">
        <v>0.35113399999999989</v>
      </c>
      <c r="F631" s="56">
        <v>0.25870500000000168</v>
      </c>
    </row>
    <row r="632" spans="1:6" x14ac:dyDescent="0.25">
      <c r="A632" s="68">
        <v>631</v>
      </c>
      <c r="E632" s="56">
        <v>0.35113399999999989</v>
      </c>
      <c r="F632" s="56">
        <v>0.25870500000000168</v>
      </c>
    </row>
    <row r="633" spans="1:6" x14ac:dyDescent="0.25">
      <c r="A633" s="68">
        <v>632</v>
      </c>
      <c r="E633" s="56">
        <v>0.35113399999999989</v>
      </c>
      <c r="F633" s="56">
        <v>0.25870500000000168</v>
      </c>
    </row>
    <row r="634" spans="1:6" x14ac:dyDescent="0.25">
      <c r="A634" s="68">
        <v>633</v>
      </c>
      <c r="E634" s="56">
        <v>0.35113399999999989</v>
      </c>
      <c r="F634" s="56">
        <v>0.25870500000000168</v>
      </c>
    </row>
    <row r="635" spans="1:6" x14ac:dyDescent="0.25">
      <c r="A635" s="68">
        <v>634</v>
      </c>
      <c r="E635" s="56">
        <v>0.35113399999999989</v>
      </c>
      <c r="F635" s="56">
        <v>0.25870500000000168</v>
      </c>
    </row>
    <row r="636" spans="1:6" x14ac:dyDescent="0.25">
      <c r="A636" s="68">
        <v>635</v>
      </c>
      <c r="E636" s="56">
        <v>0.35113399999999989</v>
      </c>
      <c r="F636" s="56">
        <v>0.25870500000000168</v>
      </c>
    </row>
    <row r="637" spans="1:6" x14ac:dyDescent="0.25">
      <c r="A637" s="68">
        <v>636</v>
      </c>
      <c r="E637" s="56">
        <v>0.35113399999999989</v>
      </c>
      <c r="F637" s="56">
        <v>0.25870500000000168</v>
      </c>
    </row>
    <row r="638" spans="1:6" x14ac:dyDescent="0.25">
      <c r="A638" s="68">
        <v>637</v>
      </c>
      <c r="E638" s="56">
        <v>0.34082800000000002</v>
      </c>
      <c r="F638" s="56">
        <v>0.24576950000000219</v>
      </c>
    </row>
    <row r="639" spans="1:6" x14ac:dyDescent="0.25">
      <c r="A639" s="68">
        <v>638</v>
      </c>
      <c r="E639" s="56">
        <v>0.34082800000000002</v>
      </c>
      <c r="F639" s="56">
        <v>0.24576950000000219</v>
      </c>
    </row>
    <row r="640" spans="1:6" x14ac:dyDescent="0.25">
      <c r="A640" s="68">
        <v>639</v>
      </c>
      <c r="E640" s="56">
        <v>0.34082800000000002</v>
      </c>
      <c r="F640" s="56">
        <v>0.24576950000000219</v>
      </c>
    </row>
    <row r="641" spans="1:6" x14ac:dyDescent="0.25">
      <c r="A641" s="68">
        <v>640</v>
      </c>
      <c r="E641" s="56">
        <v>0.34082800000000002</v>
      </c>
      <c r="F641" s="56">
        <v>0.24576950000000219</v>
      </c>
    </row>
    <row r="642" spans="1:6" x14ac:dyDescent="0.25">
      <c r="A642" s="68">
        <v>641</v>
      </c>
      <c r="E642" s="56">
        <v>0.34082800000000002</v>
      </c>
      <c r="F642" s="56">
        <v>0.24576950000000219</v>
      </c>
    </row>
    <row r="643" spans="1:6" x14ac:dyDescent="0.25">
      <c r="A643" s="68">
        <v>642</v>
      </c>
      <c r="E643" s="56">
        <v>0.34082800000000002</v>
      </c>
      <c r="F643" s="56">
        <v>0.24576950000000219</v>
      </c>
    </row>
    <row r="644" spans="1:6" x14ac:dyDescent="0.25">
      <c r="A644" s="68">
        <v>643</v>
      </c>
      <c r="E644" s="56">
        <v>0.34082800000000002</v>
      </c>
      <c r="F644" s="56">
        <v>0.24576950000000219</v>
      </c>
    </row>
    <row r="645" spans="1:6" x14ac:dyDescent="0.25">
      <c r="A645" s="68">
        <v>644</v>
      </c>
      <c r="E645" s="56">
        <v>0.34082800000000002</v>
      </c>
      <c r="F645" s="56">
        <v>0.24576950000000219</v>
      </c>
    </row>
    <row r="646" spans="1:6" x14ac:dyDescent="0.25">
      <c r="A646" s="68">
        <v>645</v>
      </c>
      <c r="E646" s="56">
        <v>0.34082800000000002</v>
      </c>
      <c r="F646" s="56">
        <v>0.24576950000000219</v>
      </c>
    </row>
    <row r="647" spans="1:6" x14ac:dyDescent="0.25">
      <c r="A647" s="68">
        <v>646</v>
      </c>
      <c r="E647" s="56">
        <v>0.34082800000000002</v>
      </c>
      <c r="F647" s="56">
        <v>0.24576950000000219</v>
      </c>
    </row>
    <row r="648" spans="1:6" x14ac:dyDescent="0.25">
      <c r="A648" s="68">
        <v>647</v>
      </c>
      <c r="E648" s="56">
        <v>0.34082800000000002</v>
      </c>
      <c r="F648" s="56">
        <v>0.24576950000000219</v>
      </c>
    </row>
    <row r="649" spans="1:6" x14ac:dyDescent="0.25">
      <c r="A649" s="68">
        <v>648</v>
      </c>
      <c r="E649" s="56">
        <v>0.34082800000000002</v>
      </c>
      <c r="F649" s="56">
        <v>0.24576950000000219</v>
      </c>
    </row>
    <row r="650" spans="1:6" x14ac:dyDescent="0.25">
      <c r="A650" s="68">
        <v>649</v>
      </c>
      <c r="E650" s="56">
        <v>0.33052199999999998</v>
      </c>
      <c r="F650" s="56">
        <v>0.23283400000000259</v>
      </c>
    </row>
    <row r="651" spans="1:6" x14ac:dyDescent="0.25">
      <c r="A651" s="68">
        <v>650</v>
      </c>
      <c r="E651" s="56">
        <v>0.33052199999999998</v>
      </c>
      <c r="F651" s="56">
        <v>0.23283400000000259</v>
      </c>
    </row>
    <row r="652" spans="1:6" x14ac:dyDescent="0.25">
      <c r="A652" s="68">
        <v>651</v>
      </c>
      <c r="E652" s="56">
        <v>0.33052199999999998</v>
      </c>
      <c r="F652" s="56">
        <v>0.23283400000000259</v>
      </c>
    </row>
    <row r="653" spans="1:6" x14ac:dyDescent="0.25">
      <c r="A653" s="68">
        <v>652</v>
      </c>
      <c r="E653" s="56">
        <v>0.33052199999999998</v>
      </c>
      <c r="F653" s="56">
        <v>0.23283400000000259</v>
      </c>
    </row>
    <row r="654" spans="1:6" x14ac:dyDescent="0.25">
      <c r="A654" s="68">
        <v>653</v>
      </c>
      <c r="E654" s="56">
        <v>0.33052199999999998</v>
      </c>
      <c r="F654" s="56">
        <v>0.23283400000000259</v>
      </c>
    </row>
    <row r="655" spans="1:6" x14ac:dyDescent="0.25">
      <c r="A655" s="68">
        <v>654</v>
      </c>
      <c r="E655" s="56">
        <v>0.33052199999999998</v>
      </c>
      <c r="F655" s="56">
        <v>0.23283400000000259</v>
      </c>
    </row>
    <row r="656" spans="1:6" x14ac:dyDescent="0.25">
      <c r="A656" s="68">
        <v>655</v>
      </c>
      <c r="E656" s="56">
        <v>0.33052199999999998</v>
      </c>
      <c r="F656" s="56">
        <v>0.23283400000000259</v>
      </c>
    </row>
    <row r="657" spans="1:6" x14ac:dyDescent="0.25">
      <c r="A657" s="68">
        <v>656</v>
      </c>
      <c r="E657" s="56">
        <v>0.33052199999999998</v>
      </c>
      <c r="F657" s="56">
        <v>0.23283400000000259</v>
      </c>
    </row>
    <row r="658" spans="1:6" x14ac:dyDescent="0.25">
      <c r="A658" s="68">
        <v>657</v>
      </c>
      <c r="E658" s="56">
        <v>0.33052199999999998</v>
      </c>
      <c r="F658" s="56">
        <v>0.23283400000000259</v>
      </c>
    </row>
    <row r="659" spans="1:6" x14ac:dyDescent="0.25">
      <c r="A659" s="68">
        <v>658</v>
      </c>
      <c r="E659" s="56">
        <v>0.33052199999999998</v>
      </c>
      <c r="F659" s="56">
        <v>0.23283400000000259</v>
      </c>
    </row>
    <row r="660" spans="1:6" x14ac:dyDescent="0.25">
      <c r="A660" s="68">
        <v>659</v>
      </c>
      <c r="E660" s="56">
        <v>0.33052199999999998</v>
      </c>
      <c r="F660" s="56">
        <v>0.23283400000000259</v>
      </c>
    </row>
    <row r="661" spans="1:6" x14ac:dyDescent="0.25">
      <c r="A661" s="68">
        <v>660</v>
      </c>
      <c r="E661" s="56">
        <v>0.33052199999999998</v>
      </c>
      <c r="F661" s="56">
        <v>0.23283400000000259</v>
      </c>
    </row>
    <row r="662" spans="1:6" x14ac:dyDescent="0.25">
      <c r="A662" s="68">
        <v>661</v>
      </c>
      <c r="E662" s="56">
        <v>0.320216</v>
      </c>
      <c r="F662" s="56">
        <v>0.21989850000000299</v>
      </c>
    </row>
    <row r="663" spans="1:6" x14ac:dyDescent="0.25">
      <c r="A663" s="68">
        <v>662</v>
      </c>
      <c r="E663" s="56">
        <v>0.320216</v>
      </c>
      <c r="F663" s="56">
        <v>0.21989850000000299</v>
      </c>
    </row>
    <row r="664" spans="1:6" x14ac:dyDescent="0.25">
      <c r="A664" s="68">
        <v>663</v>
      </c>
      <c r="E664" s="56">
        <v>0.320216</v>
      </c>
      <c r="F664" s="56">
        <v>0.21989850000000299</v>
      </c>
    </row>
    <row r="665" spans="1:6" x14ac:dyDescent="0.25">
      <c r="A665" s="68">
        <v>664</v>
      </c>
      <c r="E665" s="56">
        <v>0.320216</v>
      </c>
      <c r="F665" s="56">
        <v>0.21989850000000299</v>
      </c>
    </row>
    <row r="666" spans="1:6" x14ac:dyDescent="0.25">
      <c r="A666" s="68">
        <v>665</v>
      </c>
      <c r="E666" s="56">
        <v>0.320216</v>
      </c>
      <c r="F666" s="56">
        <v>0.21989850000000299</v>
      </c>
    </row>
    <row r="667" spans="1:6" x14ac:dyDescent="0.25">
      <c r="A667" s="68">
        <v>666</v>
      </c>
      <c r="E667" s="56">
        <v>0.320216</v>
      </c>
      <c r="F667" s="56">
        <v>0.21989850000000299</v>
      </c>
    </row>
    <row r="668" spans="1:6" x14ac:dyDescent="0.25">
      <c r="A668" s="68">
        <v>667</v>
      </c>
      <c r="E668" s="56">
        <v>0.320216</v>
      </c>
      <c r="F668" s="56">
        <v>0.21989850000000299</v>
      </c>
    </row>
    <row r="669" spans="1:6" x14ac:dyDescent="0.25">
      <c r="A669" s="68">
        <v>668</v>
      </c>
      <c r="E669" s="56">
        <v>0.320216</v>
      </c>
      <c r="F669" s="56">
        <v>0.21989850000000299</v>
      </c>
    </row>
    <row r="670" spans="1:6" x14ac:dyDescent="0.25">
      <c r="A670" s="68">
        <v>669</v>
      </c>
      <c r="E670" s="56">
        <v>0.320216</v>
      </c>
      <c r="F670" s="56">
        <v>0.21989850000000299</v>
      </c>
    </row>
    <row r="671" spans="1:6" x14ac:dyDescent="0.25">
      <c r="A671" s="68">
        <v>670</v>
      </c>
      <c r="E671" s="56">
        <v>0.320216</v>
      </c>
      <c r="F671" s="56">
        <v>0.21989850000000299</v>
      </c>
    </row>
    <row r="672" spans="1:6" x14ac:dyDescent="0.25">
      <c r="A672" s="68">
        <v>671</v>
      </c>
      <c r="E672" s="56">
        <v>0.320216</v>
      </c>
      <c r="F672" s="56">
        <v>0.21989850000000299</v>
      </c>
    </row>
    <row r="673" spans="1:6" x14ac:dyDescent="0.25">
      <c r="A673" s="68">
        <v>672</v>
      </c>
      <c r="E673" s="56">
        <v>0.320216</v>
      </c>
      <c r="F673" s="56">
        <v>0.21989850000000299</v>
      </c>
    </row>
    <row r="674" spans="1:6" x14ac:dyDescent="0.25">
      <c r="A674" s="68">
        <v>673</v>
      </c>
      <c r="E674" s="56">
        <v>0.30991000000000002</v>
      </c>
      <c r="F674" s="56">
        <v>0.20696300000000339</v>
      </c>
    </row>
    <row r="675" spans="1:6" x14ac:dyDescent="0.25">
      <c r="A675" s="68">
        <v>674</v>
      </c>
      <c r="E675" s="56">
        <v>0.30991000000000002</v>
      </c>
      <c r="F675" s="56">
        <v>0.20696300000000339</v>
      </c>
    </row>
    <row r="676" spans="1:6" x14ac:dyDescent="0.25">
      <c r="A676" s="68">
        <v>675</v>
      </c>
      <c r="E676" s="56">
        <v>0.30991000000000002</v>
      </c>
      <c r="F676" s="56">
        <v>0.20696300000000339</v>
      </c>
    </row>
    <row r="677" spans="1:6" x14ac:dyDescent="0.25">
      <c r="A677" s="68">
        <v>676</v>
      </c>
      <c r="E677" s="56">
        <v>0.30991000000000002</v>
      </c>
      <c r="F677" s="56">
        <v>0.20696300000000339</v>
      </c>
    </row>
    <row r="678" spans="1:6" x14ac:dyDescent="0.25">
      <c r="A678" s="68">
        <v>677</v>
      </c>
      <c r="E678" s="56">
        <v>0.30991000000000002</v>
      </c>
      <c r="F678" s="56">
        <v>0.20696300000000339</v>
      </c>
    </row>
    <row r="679" spans="1:6" x14ac:dyDescent="0.25">
      <c r="A679" s="68">
        <v>678</v>
      </c>
      <c r="E679" s="56">
        <v>0.30991000000000002</v>
      </c>
      <c r="F679" s="56">
        <v>0.20696300000000339</v>
      </c>
    </row>
    <row r="680" spans="1:6" x14ac:dyDescent="0.25">
      <c r="A680" s="68">
        <v>679</v>
      </c>
      <c r="E680" s="56">
        <v>0.30991000000000002</v>
      </c>
      <c r="F680" s="56">
        <v>0.20696300000000339</v>
      </c>
    </row>
    <row r="681" spans="1:6" x14ac:dyDescent="0.25">
      <c r="A681" s="68">
        <v>680</v>
      </c>
      <c r="E681" s="56">
        <v>0.30991000000000002</v>
      </c>
      <c r="F681" s="56">
        <v>0.20696300000000339</v>
      </c>
    </row>
    <row r="682" spans="1:6" x14ac:dyDescent="0.25">
      <c r="A682" s="68">
        <v>681</v>
      </c>
      <c r="E682" s="56">
        <v>0.30991000000000002</v>
      </c>
      <c r="F682" s="56">
        <v>0.20696300000000339</v>
      </c>
    </row>
    <row r="683" spans="1:6" x14ac:dyDescent="0.25">
      <c r="A683" s="68">
        <v>682</v>
      </c>
      <c r="E683" s="56">
        <v>0.30991000000000002</v>
      </c>
      <c r="F683" s="56">
        <v>0.20696300000000339</v>
      </c>
    </row>
    <row r="684" spans="1:6" x14ac:dyDescent="0.25">
      <c r="A684" s="68">
        <v>683</v>
      </c>
      <c r="E684" s="56">
        <v>0.30991000000000002</v>
      </c>
      <c r="F684" s="56">
        <v>0.20696300000000339</v>
      </c>
    </row>
    <row r="685" spans="1:6" x14ac:dyDescent="0.25">
      <c r="A685" s="68">
        <v>684</v>
      </c>
      <c r="E685" s="56">
        <v>0.30991000000000002</v>
      </c>
      <c r="F685" s="56">
        <v>0.20696300000000339</v>
      </c>
    </row>
    <row r="686" spans="1:6" x14ac:dyDescent="0.25">
      <c r="A686" s="68">
        <v>685</v>
      </c>
      <c r="E686" s="56">
        <v>0.29960399999999998</v>
      </c>
      <c r="F686" s="56">
        <v>0.19402750000000021</v>
      </c>
    </row>
    <row r="687" spans="1:6" x14ac:dyDescent="0.25">
      <c r="A687" s="68">
        <v>686</v>
      </c>
      <c r="E687" s="56">
        <v>0.29960399999999998</v>
      </c>
      <c r="F687" s="56">
        <v>0.19402750000000021</v>
      </c>
    </row>
    <row r="688" spans="1:6" x14ac:dyDescent="0.25">
      <c r="A688" s="68">
        <v>687</v>
      </c>
      <c r="E688" s="56">
        <v>0.29960399999999998</v>
      </c>
      <c r="F688" s="56">
        <v>0.19402750000000021</v>
      </c>
    </row>
    <row r="689" spans="1:6" x14ac:dyDescent="0.25">
      <c r="A689" s="68">
        <v>688</v>
      </c>
      <c r="E689" s="56">
        <v>0.29960399999999998</v>
      </c>
      <c r="F689" s="56">
        <v>0.19402750000000021</v>
      </c>
    </row>
    <row r="690" spans="1:6" x14ac:dyDescent="0.25">
      <c r="A690" s="68">
        <v>689</v>
      </c>
      <c r="E690" s="56">
        <v>0.29960399999999998</v>
      </c>
      <c r="F690" s="56">
        <v>0.19402750000000021</v>
      </c>
    </row>
    <row r="691" spans="1:6" x14ac:dyDescent="0.25">
      <c r="A691" s="68">
        <v>690</v>
      </c>
      <c r="E691" s="56">
        <v>0.29960399999999998</v>
      </c>
      <c r="F691" s="56">
        <v>0.19402750000000021</v>
      </c>
    </row>
    <row r="692" spans="1:6" x14ac:dyDescent="0.25">
      <c r="A692" s="68">
        <v>691</v>
      </c>
      <c r="E692" s="56">
        <v>0.29960399999999998</v>
      </c>
      <c r="F692" s="56">
        <v>0.19402750000000021</v>
      </c>
    </row>
    <row r="693" spans="1:6" x14ac:dyDescent="0.25">
      <c r="A693" s="68">
        <v>692</v>
      </c>
      <c r="E693" s="56">
        <v>0.29960399999999998</v>
      </c>
      <c r="F693" s="56">
        <v>0.19402750000000021</v>
      </c>
    </row>
    <row r="694" spans="1:6" x14ac:dyDescent="0.25">
      <c r="A694" s="68">
        <v>693</v>
      </c>
      <c r="E694" s="56">
        <v>0.29960399999999998</v>
      </c>
      <c r="F694" s="56">
        <v>0.19402750000000021</v>
      </c>
    </row>
    <row r="695" spans="1:6" x14ac:dyDescent="0.25">
      <c r="A695" s="68">
        <v>694</v>
      </c>
      <c r="E695" s="56">
        <v>0.29960399999999998</v>
      </c>
      <c r="F695" s="56">
        <v>0.19402750000000021</v>
      </c>
    </row>
    <row r="696" spans="1:6" x14ac:dyDescent="0.25">
      <c r="A696" s="68">
        <v>695</v>
      </c>
      <c r="E696" s="56">
        <v>0.29960399999999998</v>
      </c>
      <c r="F696" s="56">
        <v>0.19402750000000021</v>
      </c>
    </row>
    <row r="697" spans="1:6" x14ac:dyDescent="0.25">
      <c r="A697" s="68">
        <v>696</v>
      </c>
      <c r="E697" s="56">
        <v>0.29960399999999998</v>
      </c>
      <c r="F697" s="56">
        <v>0.19402750000000021</v>
      </c>
    </row>
    <row r="698" spans="1:6" x14ac:dyDescent="0.25">
      <c r="A698" s="68">
        <v>697</v>
      </c>
      <c r="E698" s="56">
        <v>0.289298</v>
      </c>
      <c r="F698" s="56">
        <v>0.18109200000000061</v>
      </c>
    </row>
    <row r="699" spans="1:6" x14ac:dyDescent="0.25">
      <c r="A699" s="68">
        <v>698</v>
      </c>
      <c r="E699" s="56">
        <v>0.289298</v>
      </c>
      <c r="F699" s="56">
        <v>0.18109200000000061</v>
      </c>
    </row>
    <row r="700" spans="1:6" x14ac:dyDescent="0.25">
      <c r="A700" s="68">
        <v>699</v>
      </c>
      <c r="E700" s="56">
        <v>0.289298</v>
      </c>
      <c r="F700" s="56">
        <v>0.18109200000000061</v>
      </c>
    </row>
    <row r="701" spans="1:6" x14ac:dyDescent="0.25">
      <c r="A701" s="68">
        <v>700</v>
      </c>
      <c r="E701" s="56">
        <v>0.289298</v>
      </c>
      <c r="F701" s="56">
        <v>0.18109200000000061</v>
      </c>
    </row>
    <row r="702" spans="1:6" x14ac:dyDescent="0.25">
      <c r="A702" s="68">
        <v>701</v>
      </c>
      <c r="E702" s="56">
        <v>0.289298</v>
      </c>
      <c r="F702" s="56">
        <v>0.18109200000000061</v>
      </c>
    </row>
    <row r="703" spans="1:6" x14ac:dyDescent="0.25">
      <c r="A703" s="68">
        <v>702</v>
      </c>
      <c r="E703" s="56">
        <v>0.289298</v>
      </c>
      <c r="F703" s="56">
        <v>0.18109200000000061</v>
      </c>
    </row>
    <row r="704" spans="1:6" x14ac:dyDescent="0.25">
      <c r="A704" s="68">
        <v>703</v>
      </c>
      <c r="E704" s="56">
        <v>0.289298</v>
      </c>
      <c r="F704" s="56">
        <v>0.18109200000000061</v>
      </c>
    </row>
    <row r="705" spans="1:6" x14ac:dyDescent="0.25">
      <c r="A705" s="68">
        <v>704</v>
      </c>
      <c r="E705" s="56">
        <v>0.289298</v>
      </c>
      <c r="F705" s="56">
        <v>0.18109200000000061</v>
      </c>
    </row>
    <row r="706" spans="1:6" x14ac:dyDescent="0.25">
      <c r="A706" s="68">
        <v>705</v>
      </c>
      <c r="E706" s="56">
        <v>0.289298</v>
      </c>
      <c r="F706" s="56">
        <v>0.18109200000000061</v>
      </c>
    </row>
    <row r="707" spans="1:6" x14ac:dyDescent="0.25">
      <c r="A707" s="68">
        <v>706</v>
      </c>
      <c r="E707" s="56">
        <v>0.289298</v>
      </c>
      <c r="F707" s="56">
        <v>0.18109200000000061</v>
      </c>
    </row>
    <row r="708" spans="1:6" x14ac:dyDescent="0.25">
      <c r="A708" s="68">
        <v>707</v>
      </c>
      <c r="E708" s="56">
        <v>0.289298</v>
      </c>
      <c r="F708" s="56">
        <v>0.18109200000000061</v>
      </c>
    </row>
    <row r="709" spans="1:6" x14ac:dyDescent="0.25">
      <c r="A709" s="68">
        <v>708</v>
      </c>
      <c r="E709" s="56">
        <v>0.289298</v>
      </c>
      <c r="F709" s="56">
        <v>0.18109200000000061</v>
      </c>
    </row>
    <row r="710" spans="1:6" x14ac:dyDescent="0.25">
      <c r="A710" s="68">
        <v>709</v>
      </c>
      <c r="E710" s="56">
        <v>0.27899200000000002</v>
      </c>
      <c r="F710" s="56">
        <v>0.16815650000000101</v>
      </c>
    </row>
    <row r="711" spans="1:6" x14ac:dyDescent="0.25">
      <c r="A711" s="68">
        <v>710</v>
      </c>
      <c r="E711" s="56">
        <v>0.27899200000000002</v>
      </c>
      <c r="F711" s="56">
        <v>0.16815650000000101</v>
      </c>
    </row>
    <row r="712" spans="1:6" x14ac:dyDescent="0.25">
      <c r="A712" s="68">
        <v>711</v>
      </c>
      <c r="E712" s="56">
        <v>0.27899200000000002</v>
      </c>
      <c r="F712" s="56">
        <v>0.16815650000000101</v>
      </c>
    </row>
    <row r="713" spans="1:6" x14ac:dyDescent="0.25">
      <c r="A713" s="68">
        <v>712</v>
      </c>
      <c r="E713" s="56">
        <v>0.27899200000000002</v>
      </c>
      <c r="F713" s="56">
        <v>0.16815650000000101</v>
      </c>
    </row>
    <row r="714" spans="1:6" x14ac:dyDescent="0.25">
      <c r="A714" s="68">
        <v>713</v>
      </c>
      <c r="E714" s="56">
        <v>0.27899200000000002</v>
      </c>
      <c r="F714" s="56">
        <v>0.16815650000000101</v>
      </c>
    </row>
    <row r="715" spans="1:6" x14ac:dyDescent="0.25">
      <c r="A715" s="68">
        <v>714</v>
      </c>
      <c r="E715" s="56">
        <v>0.27899200000000002</v>
      </c>
      <c r="F715" s="56">
        <v>0.16815650000000101</v>
      </c>
    </row>
    <row r="716" spans="1:6" x14ac:dyDescent="0.25">
      <c r="A716" s="68">
        <v>715</v>
      </c>
      <c r="E716" s="56">
        <v>0.27899200000000002</v>
      </c>
      <c r="F716" s="56">
        <v>0.16815650000000101</v>
      </c>
    </row>
    <row r="717" spans="1:6" x14ac:dyDescent="0.25">
      <c r="A717" s="68">
        <v>716</v>
      </c>
      <c r="E717" s="56">
        <v>0.27899200000000002</v>
      </c>
      <c r="F717" s="56">
        <v>0.16815650000000101</v>
      </c>
    </row>
    <row r="718" spans="1:6" x14ac:dyDescent="0.25">
      <c r="A718" s="68">
        <v>717</v>
      </c>
      <c r="E718" s="56">
        <v>0.27899200000000002</v>
      </c>
      <c r="F718" s="56">
        <v>0.16815650000000101</v>
      </c>
    </row>
    <row r="719" spans="1:6" x14ac:dyDescent="0.25">
      <c r="A719" s="68">
        <v>718</v>
      </c>
      <c r="E719" s="56">
        <v>0.27899200000000002</v>
      </c>
      <c r="F719" s="56">
        <v>0.16815650000000101</v>
      </c>
    </row>
    <row r="720" spans="1:6" x14ac:dyDescent="0.25">
      <c r="A720" s="68">
        <v>719</v>
      </c>
      <c r="E720" s="56">
        <v>0.27899200000000002</v>
      </c>
      <c r="F720" s="56">
        <v>0.16815650000000101</v>
      </c>
    </row>
    <row r="721" spans="1:6" x14ac:dyDescent="0.25">
      <c r="A721" s="68">
        <v>720</v>
      </c>
      <c r="E721" s="56">
        <v>0.27899200000000002</v>
      </c>
      <c r="F721" s="56">
        <v>0.16815650000000101</v>
      </c>
    </row>
    <row r="722" spans="1:6" x14ac:dyDescent="0.25">
      <c r="A722" s="68">
        <v>721</v>
      </c>
      <c r="E722" s="56">
        <v>0.26868599999999998</v>
      </c>
      <c r="F722" s="56">
        <v>0.15522100000000141</v>
      </c>
    </row>
    <row r="723" spans="1:6" x14ac:dyDescent="0.25">
      <c r="A723" s="68">
        <v>722</v>
      </c>
      <c r="E723" s="56">
        <v>0.26868599999999998</v>
      </c>
      <c r="F723" s="56">
        <v>0.15522100000000141</v>
      </c>
    </row>
    <row r="724" spans="1:6" x14ac:dyDescent="0.25">
      <c r="A724" s="68">
        <v>723</v>
      </c>
      <c r="E724" s="56">
        <v>0.26868599999999998</v>
      </c>
      <c r="F724" s="56">
        <v>0.15522100000000141</v>
      </c>
    </row>
    <row r="725" spans="1:6" x14ac:dyDescent="0.25">
      <c r="A725" s="68">
        <v>724</v>
      </c>
      <c r="E725" s="56">
        <v>0.26868599999999998</v>
      </c>
      <c r="F725" s="56">
        <v>0.15522100000000141</v>
      </c>
    </row>
    <row r="726" spans="1:6" x14ac:dyDescent="0.25">
      <c r="A726" s="68">
        <v>725</v>
      </c>
      <c r="E726" s="56">
        <v>0.26868599999999998</v>
      </c>
      <c r="F726" s="56">
        <v>0.15522100000000141</v>
      </c>
    </row>
    <row r="727" spans="1:6" x14ac:dyDescent="0.25">
      <c r="A727" s="68">
        <v>726</v>
      </c>
      <c r="E727" s="56">
        <v>0.26868599999999998</v>
      </c>
      <c r="F727" s="56">
        <v>0.15522100000000141</v>
      </c>
    </row>
    <row r="728" spans="1:6" x14ac:dyDescent="0.25">
      <c r="A728" s="68">
        <v>727</v>
      </c>
      <c r="E728" s="56">
        <v>0.26868599999999998</v>
      </c>
      <c r="F728" s="56">
        <v>0.15522100000000141</v>
      </c>
    </row>
    <row r="729" spans="1:6" x14ac:dyDescent="0.25">
      <c r="A729" s="68">
        <v>728</v>
      </c>
      <c r="E729" s="56">
        <v>0.26868599999999998</v>
      </c>
      <c r="F729" s="56">
        <v>0.15522100000000141</v>
      </c>
    </row>
    <row r="730" spans="1:6" x14ac:dyDescent="0.25">
      <c r="A730" s="68">
        <v>729</v>
      </c>
      <c r="E730" s="56">
        <v>0.26868599999999998</v>
      </c>
      <c r="F730" s="56">
        <v>0.15522100000000141</v>
      </c>
    </row>
    <row r="731" spans="1:6" x14ac:dyDescent="0.25">
      <c r="A731" s="68">
        <v>730</v>
      </c>
      <c r="E731" s="56">
        <v>0.26868599999999998</v>
      </c>
      <c r="F731" s="56">
        <v>0.15522100000000141</v>
      </c>
    </row>
    <row r="732" spans="1:6" x14ac:dyDescent="0.25">
      <c r="A732" s="68">
        <v>731</v>
      </c>
      <c r="E732" s="56">
        <v>0.26868599999999998</v>
      </c>
      <c r="F732" s="56">
        <v>0.15522100000000141</v>
      </c>
    </row>
    <row r="733" spans="1:6" x14ac:dyDescent="0.25">
      <c r="A733" s="68">
        <v>732</v>
      </c>
      <c r="E733" s="56">
        <v>0.26868599999999998</v>
      </c>
      <c r="F733" s="56">
        <v>0.15522100000000141</v>
      </c>
    </row>
    <row r="734" spans="1:6" x14ac:dyDescent="0.25">
      <c r="A734" s="68">
        <v>733</v>
      </c>
      <c r="E734" s="56">
        <v>0.25838</v>
      </c>
      <c r="F734" s="56">
        <v>0.14228550000000181</v>
      </c>
    </row>
    <row r="735" spans="1:6" x14ac:dyDescent="0.25">
      <c r="A735" s="68">
        <v>734</v>
      </c>
      <c r="E735" s="56">
        <v>0.25838</v>
      </c>
      <c r="F735" s="56">
        <v>0.14228550000000181</v>
      </c>
    </row>
    <row r="736" spans="1:6" x14ac:dyDescent="0.25">
      <c r="A736" s="68">
        <v>735</v>
      </c>
      <c r="E736" s="56">
        <v>0.25838</v>
      </c>
      <c r="F736" s="56">
        <v>0.14228550000000181</v>
      </c>
    </row>
    <row r="737" spans="1:6" x14ac:dyDescent="0.25">
      <c r="A737" s="68">
        <v>736</v>
      </c>
      <c r="E737" s="56">
        <v>0.25838</v>
      </c>
      <c r="F737" s="56">
        <v>0.14228550000000181</v>
      </c>
    </row>
    <row r="738" spans="1:6" x14ac:dyDescent="0.25">
      <c r="A738" s="68">
        <v>737</v>
      </c>
      <c r="E738" s="56">
        <v>0.25838</v>
      </c>
      <c r="F738" s="56">
        <v>0.14228550000000181</v>
      </c>
    </row>
    <row r="739" spans="1:6" x14ac:dyDescent="0.25">
      <c r="A739" s="68">
        <v>738</v>
      </c>
      <c r="E739" s="56">
        <v>0.25838</v>
      </c>
      <c r="F739" s="56">
        <v>0.14228550000000181</v>
      </c>
    </row>
    <row r="740" spans="1:6" x14ac:dyDescent="0.25">
      <c r="A740" s="68">
        <v>739</v>
      </c>
      <c r="E740" s="56">
        <v>0.25838</v>
      </c>
      <c r="F740" s="56">
        <v>0.14228550000000181</v>
      </c>
    </row>
    <row r="741" spans="1:6" x14ac:dyDescent="0.25">
      <c r="A741" s="68">
        <v>740</v>
      </c>
      <c r="E741" s="56">
        <v>0.25838</v>
      </c>
      <c r="F741" s="56">
        <v>0.14228550000000181</v>
      </c>
    </row>
    <row r="742" spans="1:6" x14ac:dyDescent="0.25">
      <c r="A742" s="68">
        <v>741</v>
      </c>
      <c r="E742" s="56">
        <v>0.25838</v>
      </c>
      <c r="F742" s="56">
        <v>0.14228550000000181</v>
      </c>
    </row>
    <row r="743" spans="1:6" x14ac:dyDescent="0.25">
      <c r="A743" s="68">
        <v>742</v>
      </c>
      <c r="E743" s="56">
        <v>0.25838</v>
      </c>
      <c r="F743" s="56">
        <v>0.14228550000000181</v>
      </c>
    </row>
    <row r="744" spans="1:6" x14ac:dyDescent="0.25">
      <c r="A744" s="68">
        <v>743</v>
      </c>
      <c r="E744" s="56">
        <v>0.25838</v>
      </c>
      <c r="F744" s="56">
        <v>0.14228550000000181</v>
      </c>
    </row>
    <row r="745" spans="1:6" x14ac:dyDescent="0.25">
      <c r="A745" s="68">
        <v>744</v>
      </c>
      <c r="E745" s="56">
        <v>0.25838</v>
      </c>
      <c r="F745" s="56">
        <v>0.14228550000000181</v>
      </c>
    </row>
    <row r="746" spans="1:6" x14ac:dyDescent="0.25">
      <c r="A746" s="68">
        <v>745</v>
      </c>
      <c r="E746" s="56">
        <v>0.24807399999999999</v>
      </c>
      <c r="F746" s="56">
        <v>0.12935000000000221</v>
      </c>
    </row>
    <row r="747" spans="1:6" x14ac:dyDescent="0.25">
      <c r="A747" s="68">
        <v>746</v>
      </c>
      <c r="E747" s="56">
        <v>0.24807399999999999</v>
      </c>
      <c r="F747" s="56">
        <v>0.12935000000000221</v>
      </c>
    </row>
    <row r="748" spans="1:6" x14ac:dyDescent="0.25">
      <c r="A748" s="68">
        <v>747</v>
      </c>
      <c r="E748" s="56">
        <v>0.24807399999999999</v>
      </c>
      <c r="F748" s="56">
        <v>0.12935000000000221</v>
      </c>
    </row>
    <row r="749" spans="1:6" x14ac:dyDescent="0.25">
      <c r="A749" s="68">
        <v>748</v>
      </c>
      <c r="E749" s="56">
        <v>0.24807399999999999</v>
      </c>
      <c r="F749" s="56">
        <v>0.12935000000000221</v>
      </c>
    </row>
    <row r="750" spans="1:6" x14ac:dyDescent="0.25">
      <c r="A750" s="68">
        <v>749</v>
      </c>
      <c r="E750" s="56">
        <v>0.24807399999999999</v>
      </c>
      <c r="F750" s="56">
        <v>0.12935000000000221</v>
      </c>
    </row>
    <row r="751" spans="1:6" x14ac:dyDescent="0.25">
      <c r="A751" s="68">
        <v>750</v>
      </c>
      <c r="E751" s="56">
        <v>0.24807399999999999</v>
      </c>
      <c r="F751" s="56">
        <v>0.12935000000000221</v>
      </c>
    </row>
    <row r="752" spans="1:6" x14ac:dyDescent="0.25">
      <c r="A752" s="68">
        <v>751</v>
      </c>
      <c r="E752" s="56">
        <v>0.24807399999999999</v>
      </c>
      <c r="F752" s="56">
        <v>0.12935000000000221</v>
      </c>
    </row>
    <row r="753" spans="1:6" x14ac:dyDescent="0.25">
      <c r="A753" s="68">
        <v>752</v>
      </c>
      <c r="E753" s="56">
        <v>0.24807399999999999</v>
      </c>
      <c r="F753" s="56">
        <v>0.12935000000000221</v>
      </c>
    </row>
    <row r="754" spans="1:6" x14ac:dyDescent="0.25">
      <c r="A754" s="68">
        <v>753</v>
      </c>
      <c r="E754" s="56">
        <v>0.24807399999999999</v>
      </c>
      <c r="F754" s="56">
        <v>0.12935000000000221</v>
      </c>
    </row>
    <row r="755" spans="1:6" x14ac:dyDescent="0.25">
      <c r="A755" s="68">
        <v>754</v>
      </c>
      <c r="E755" s="56">
        <v>0.24807399999999999</v>
      </c>
      <c r="F755" s="56">
        <v>0.12935000000000221</v>
      </c>
    </row>
    <row r="756" spans="1:6" x14ac:dyDescent="0.25">
      <c r="A756" s="68">
        <v>755</v>
      </c>
      <c r="E756" s="56">
        <v>0.24807399999999999</v>
      </c>
      <c r="F756" s="56">
        <v>0.12935000000000221</v>
      </c>
    </row>
    <row r="757" spans="1:6" x14ac:dyDescent="0.25">
      <c r="A757" s="68">
        <v>756</v>
      </c>
      <c r="E757" s="56">
        <v>0.24807399999999999</v>
      </c>
      <c r="F757" s="56">
        <v>0.12935000000000221</v>
      </c>
    </row>
    <row r="758" spans="1:6" x14ac:dyDescent="0.25">
      <c r="A758" s="68">
        <v>757</v>
      </c>
      <c r="E758" s="56">
        <v>0.23776800000000001</v>
      </c>
      <c r="F758" s="56">
        <v>0.1164145000000026</v>
      </c>
    </row>
    <row r="759" spans="1:6" x14ac:dyDescent="0.25">
      <c r="A759" s="68">
        <v>758</v>
      </c>
      <c r="E759" s="56">
        <v>0.23776800000000001</v>
      </c>
      <c r="F759" s="56">
        <v>0.1164145000000026</v>
      </c>
    </row>
    <row r="760" spans="1:6" x14ac:dyDescent="0.25">
      <c r="A760" s="68">
        <v>759</v>
      </c>
      <c r="E760" s="56">
        <v>0.23776800000000001</v>
      </c>
      <c r="F760" s="56">
        <v>0.1164145000000026</v>
      </c>
    </row>
    <row r="761" spans="1:6" x14ac:dyDescent="0.25">
      <c r="A761" s="68">
        <v>760</v>
      </c>
      <c r="E761" s="56">
        <v>0.23776800000000001</v>
      </c>
      <c r="F761" s="56">
        <v>0.1164145000000026</v>
      </c>
    </row>
    <row r="762" spans="1:6" x14ac:dyDescent="0.25">
      <c r="A762" s="68">
        <v>761</v>
      </c>
      <c r="E762" s="56">
        <v>0.23776800000000001</v>
      </c>
      <c r="F762" s="56">
        <v>0.1164145000000026</v>
      </c>
    </row>
    <row r="763" spans="1:6" x14ac:dyDescent="0.25">
      <c r="A763" s="68">
        <v>762</v>
      </c>
      <c r="E763" s="56">
        <v>0.23776800000000001</v>
      </c>
      <c r="F763" s="56">
        <v>0.1164145000000026</v>
      </c>
    </row>
    <row r="764" spans="1:6" x14ac:dyDescent="0.25">
      <c r="A764" s="68">
        <v>763</v>
      </c>
      <c r="E764" s="56">
        <v>0.23776800000000001</v>
      </c>
      <c r="F764" s="56">
        <v>0.1164145000000026</v>
      </c>
    </row>
    <row r="765" spans="1:6" x14ac:dyDescent="0.25">
      <c r="A765" s="68">
        <v>764</v>
      </c>
      <c r="E765" s="56">
        <v>0.23776800000000001</v>
      </c>
      <c r="F765" s="56">
        <v>0.1164145000000026</v>
      </c>
    </row>
    <row r="766" spans="1:6" x14ac:dyDescent="0.25">
      <c r="A766" s="68">
        <v>765</v>
      </c>
      <c r="E766" s="56">
        <v>0.23776800000000001</v>
      </c>
      <c r="F766" s="56">
        <v>0.1164145000000026</v>
      </c>
    </row>
    <row r="767" spans="1:6" x14ac:dyDescent="0.25">
      <c r="A767" s="68">
        <v>766</v>
      </c>
      <c r="E767" s="56">
        <v>0.23776800000000001</v>
      </c>
      <c r="F767" s="56">
        <v>0.1164145000000026</v>
      </c>
    </row>
    <row r="768" spans="1:6" x14ac:dyDescent="0.25">
      <c r="A768" s="68">
        <v>767</v>
      </c>
      <c r="E768" s="56">
        <v>0.23776800000000001</v>
      </c>
      <c r="F768" s="56">
        <v>0.1164145000000026</v>
      </c>
    </row>
    <row r="769" spans="1:6" x14ac:dyDescent="0.25">
      <c r="A769" s="68">
        <v>768</v>
      </c>
      <c r="E769" s="56">
        <v>0.23776800000000001</v>
      </c>
      <c r="F769" s="56">
        <v>0.1164145000000026</v>
      </c>
    </row>
    <row r="770" spans="1:6" x14ac:dyDescent="0.25">
      <c r="A770" s="68">
        <v>769</v>
      </c>
      <c r="E770" s="56">
        <v>0.227462</v>
      </c>
      <c r="F770" s="56">
        <v>0.103479000000003</v>
      </c>
    </row>
    <row r="771" spans="1:6" x14ac:dyDescent="0.25">
      <c r="A771" s="68">
        <v>770</v>
      </c>
      <c r="E771" s="56">
        <v>0.227462</v>
      </c>
      <c r="F771" s="56">
        <v>0.103479000000003</v>
      </c>
    </row>
    <row r="772" spans="1:6" x14ac:dyDescent="0.25">
      <c r="A772" s="68">
        <v>771</v>
      </c>
      <c r="E772" s="56">
        <v>0.227462</v>
      </c>
      <c r="F772" s="56">
        <v>0.103479000000003</v>
      </c>
    </row>
    <row r="773" spans="1:6" x14ac:dyDescent="0.25">
      <c r="A773" s="68">
        <v>772</v>
      </c>
      <c r="E773" s="56">
        <v>0.227462</v>
      </c>
      <c r="F773" s="56">
        <v>0.103479000000003</v>
      </c>
    </row>
    <row r="774" spans="1:6" x14ac:dyDescent="0.25">
      <c r="A774" s="68">
        <v>773</v>
      </c>
      <c r="E774" s="56">
        <v>0.227462</v>
      </c>
      <c r="F774" s="56">
        <v>0.103479000000003</v>
      </c>
    </row>
    <row r="775" spans="1:6" x14ac:dyDescent="0.25">
      <c r="A775" s="68">
        <v>774</v>
      </c>
      <c r="E775" s="56">
        <v>0.227462</v>
      </c>
      <c r="F775" s="56">
        <v>0.103479000000003</v>
      </c>
    </row>
    <row r="776" spans="1:6" x14ac:dyDescent="0.25">
      <c r="A776" s="68">
        <v>775</v>
      </c>
      <c r="E776" s="56">
        <v>0.227462</v>
      </c>
      <c r="F776" s="56">
        <v>0.103479000000003</v>
      </c>
    </row>
    <row r="777" spans="1:6" x14ac:dyDescent="0.25">
      <c r="A777" s="68">
        <v>776</v>
      </c>
      <c r="E777" s="56">
        <v>0.227462</v>
      </c>
      <c r="F777" s="56">
        <v>0.103479000000003</v>
      </c>
    </row>
    <row r="778" spans="1:6" x14ac:dyDescent="0.25">
      <c r="A778" s="68">
        <v>777</v>
      </c>
      <c r="E778" s="56">
        <v>0.227462</v>
      </c>
      <c r="F778" s="56">
        <v>0.103479000000003</v>
      </c>
    </row>
    <row r="779" spans="1:6" x14ac:dyDescent="0.25">
      <c r="A779" s="68">
        <v>778</v>
      </c>
      <c r="E779" s="56">
        <v>0.227462</v>
      </c>
      <c r="F779" s="56">
        <v>0.103479000000003</v>
      </c>
    </row>
    <row r="780" spans="1:6" x14ac:dyDescent="0.25">
      <c r="A780" s="68">
        <v>779</v>
      </c>
      <c r="E780" s="56">
        <v>0.227462</v>
      </c>
      <c r="F780" s="56">
        <v>0.103479000000003</v>
      </c>
    </row>
    <row r="781" spans="1:6" x14ac:dyDescent="0.25">
      <c r="A781" s="68">
        <v>780</v>
      </c>
      <c r="E781" s="56">
        <v>0.227462</v>
      </c>
      <c r="F781" s="56">
        <v>0.103479000000003</v>
      </c>
    </row>
    <row r="782" spans="1:6" x14ac:dyDescent="0.25">
      <c r="A782" s="68">
        <v>781</v>
      </c>
      <c r="E782" s="56">
        <v>0.21715599999999999</v>
      </c>
      <c r="F782" s="56">
        <v>9.0543500000003399E-2</v>
      </c>
    </row>
    <row r="783" spans="1:6" x14ac:dyDescent="0.25">
      <c r="A783" s="68">
        <v>782</v>
      </c>
      <c r="E783" s="56">
        <v>0.21715599999999999</v>
      </c>
      <c r="F783" s="56">
        <v>9.0543500000003399E-2</v>
      </c>
    </row>
    <row r="784" spans="1:6" x14ac:dyDescent="0.25">
      <c r="A784" s="68">
        <v>783</v>
      </c>
      <c r="E784" s="56">
        <v>0.21715599999999999</v>
      </c>
      <c r="F784" s="56">
        <v>9.0543500000003399E-2</v>
      </c>
    </row>
    <row r="785" spans="1:6" x14ac:dyDescent="0.25">
      <c r="A785" s="68">
        <v>784</v>
      </c>
      <c r="E785" s="56">
        <v>0.21715599999999999</v>
      </c>
      <c r="F785" s="56">
        <v>9.0543500000003399E-2</v>
      </c>
    </row>
    <row r="786" spans="1:6" x14ac:dyDescent="0.25">
      <c r="A786" s="68">
        <v>785</v>
      </c>
      <c r="E786" s="56">
        <v>0.21715599999999999</v>
      </c>
      <c r="F786" s="56">
        <v>9.0543500000003399E-2</v>
      </c>
    </row>
    <row r="787" spans="1:6" x14ac:dyDescent="0.25">
      <c r="A787" s="68">
        <v>786</v>
      </c>
      <c r="E787" s="56">
        <v>0.21715599999999999</v>
      </c>
      <c r="F787" s="56">
        <v>9.0543500000003399E-2</v>
      </c>
    </row>
    <row r="788" spans="1:6" x14ac:dyDescent="0.25">
      <c r="A788" s="68">
        <v>787</v>
      </c>
      <c r="E788" s="56">
        <v>0.21715599999999999</v>
      </c>
      <c r="F788" s="56">
        <v>9.0543500000003399E-2</v>
      </c>
    </row>
    <row r="789" spans="1:6" x14ac:dyDescent="0.25">
      <c r="A789" s="68">
        <v>788</v>
      </c>
      <c r="E789" s="56">
        <v>0.21715599999999999</v>
      </c>
      <c r="F789" s="56">
        <v>9.0543500000003399E-2</v>
      </c>
    </row>
    <row r="790" spans="1:6" x14ac:dyDescent="0.25">
      <c r="A790" s="68">
        <v>789</v>
      </c>
      <c r="E790" s="56">
        <v>0.21715599999999999</v>
      </c>
      <c r="F790" s="56">
        <v>9.0543500000003399E-2</v>
      </c>
    </row>
    <row r="791" spans="1:6" x14ac:dyDescent="0.25">
      <c r="A791" s="68">
        <v>790</v>
      </c>
      <c r="E791" s="56">
        <v>0.21715599999999999</v>
      </c>
      <c r="F791" s="56">
        <v>9.0543500000003399E-2</v>
      </c>
    </row>
    <row r="792" spans="1:6" x14ac:dyDescent="0.25">
      <c r="A792" s="68">
        <v>791</v>
      </c>
      <c r="E792" s="56">
        <v>0.21715599999999999</v>
      </c>
      <c r="F792" s="56">
        <v>9.0543500000003399E-2</v>
      </c>
    </row>
    <row r="793" spans="1:6" x14ac:dyDescent="0.25">
      <c r="A793" s="68">
        <v>792</v>
      </c>
      <c r="E793" s="56">
        <v>0.21715599999999999</v>
      </c>
      <c r="F793" s="56">
        <v>9.0543500000003399E-2</v>
      </c>
    </row>
    <row r="794" spans="1:6" x14ac:dyDescent="0.25">
      <c r="A794" s="68">
        <v>793</v>
      </c>
      <c r="E794" s="56">
        <v>0.20685000000000001</v>
      </c>
      <c r="F794" s="56">
        <v>7.7608000000000177E-2</v>
      </c>
    </row>
    <row r="795" spans="1:6" x14ac:dyDescent="0.25">
      <c r="A795" s="68">
        <v>794</v>
      </c>
      <c r="E795" s="56">
        <v>0.20685000000000001</v>
      </c>
      <c r="F795" s="56">
        <v>7.7608000000000177E-2</v>
      </c>
    </row>
    <row r="796" spans="1:6" x14ac:dyDescent="0.25">
      <c r="A796" s="68">
        <v>795</v>
      </c>
      <c r="E796" s="56">
        <v>0.20685000000000001</v>
      </c>
      <c r="F796" s="56">
        <v>7.7608000000000177E-2</v>
      </c>
    </row>
    <row r="797" spans="1:6" x14ac:dyDescent="0.25">
      <c r="A797" s="68">
        <v>796</v>
      </c>
      <c r="E797" s="56">
        <v>0.20685000000000001</v>
      </c>
      <c r="F797" s="56">
        <v>7.7608000000000177E-2</v>
      </c>
    </row>
    <row r="798" spans="1:6" x14ac:dyDescent="0.25">
      <c r="A798" s="68">
        <v>797</v>
      </c>
      <c r="E798" s="56">
        <v>0.20685000000000001</v>
      </c>
      <c r="F798" s="56">
        <v>7.7608000000000177E-2</v>
      </c>
    </row>
    <row r="799" spans="1:6" x14ac:dyDescent="0.25">
      <c r="A799" s="68">
        <v>798</v>
      </c>
      <c r="E799" s="56">
        <v>0.20685000000000001</v>
      </c>
      <c r="F799" s="56">
        <v>7.7608000000000177E-2</v>
      </c>
    </row>
    <row r="800" spans="1:6" x14ac:dyDescent="0.25">
      <c r="A800" s="68">
        <v>799</v>
      </c>
      <c r="E800" s="56">
        <v>0.20685000000000001</v>
      </c>
      <c r="F800" s="56">
        <v>7.7608000000000177E-2</v>
      </c>
    </row>
    <row r="801" spans="1:6" x14ac:dyDescent="0.25">
      <c r="A801" s="68">
        <v>800</v>
      </c>
      <c r="E801" s="56">
        <v>0.20685000000000001</v>
      </c>
      <c r="F801" s="56">
        <v>7.7608000000000177E-2</v>
      </c>
    </row>
    <row r="802" spans="1:6" x14ac:dyDescent="0.25">
      <c r="A802" s="68">
        <v>801</v>
      </c>
      <c r="E802" s="56">
        <v>0.20685000000000001</v>
      </c>
      <c r="F802" s="56">
        <v>7.7608000000000177E-2</v>
      </c>
    </row>
    <row r="803" spans="1:6" x14ac:dyDescent="0.25">
      <c r="A803" s="68">
        <v>802</v>
      </c>
      <c r="E803" s="56">
        <v>0.20685000000000001</v>
      </c>
      <c r="F803" s="56">
        <v>7.7608000000000177E-2</v>
      </c>
    </row>
    <row r="804" spans="1:6" x14ac:dyDescent="0.25">
      <c r="A804" s="68">
        <v>803</v>
      </c>
      <c r="E804" s="56">
        <v>0.20685000000000001</v>
      </c>
      <c r="F804" s="56">
        <v>7.7608000000000177E-2</v>
      </c>
    </row>
    <row r="805" spans="1:6" x14ac:dyDescent="0.25">
      <c r="A805" s="68">
        <v>804</v>
      </c>
      <c r="E805" s="56">
        <v>0.20685000000000001</v>
      </c>
      <c r="F805" s="56">
        <v>7.7608000000000177E-2</v>
      </c>
    </row>
    <row r="806" spans="1:6" x14ac:dyDescent="0.25">
      <c r="A806" s="68">
        <v>805</v>
      </c>
      <c r="E806" s="56">
        <v>0.196544</v>
      </c>
      <c r="F806" s="56">
        <v>6.4672500000000577E-2</v>
      </c>
    </row>
    <row r="807" spans="1:6" x14ac:dyDescent="0.25">
      <c r="A807" s="68">
        <v>806</v>
      </c>
      <c r="E807" s="56">
        <v>0.196544</v>
      </c>
      <c r="F807" s="56">
        <v>6.4672500000000577E-2</v>
      </c>
    </row>
    <row r="808" spans="1:6" x14ac:dyDescent="0.25">
      <c r="A808" s="68">
        <v>807</v>
      </c>
      <c r="E808" s="56">
        <v>0.196544</v>
      </c>
      <c r="F808" s="56">
        <v>6.4672500000000577E-2</v>
      </c>
    </row>
    <row r="809" spans="1:6" x14ac:dyDescent="0.25">
      <c r="A809" s="68">
        <v>808</v>
      </c>
      <c r="E809" s="56">
        <v>0.196544</v>
      </c>
      <c r="F809" s="56">
        <v>6.4672500000000577E-2</v>
      </c>
    </row>
    <row r="810" spans="1:6" x14ac:dyDescent="0.25">
      <c r="A810" s="68">
        <v>809</v>
      </c>
      <c r="E810" s="56">
        <v>0.196544</v>
      </c>
      <c r="F810" s="56">
        <v>6.4672500000000577E-2</v>
      </c>
    </row>
    <row r="811" spans="1:6" x14ac:dyDescent="0.25">
      <c r="A811" s="68">
        <v>810</v>
      </c>
      <c r="E811" s="56">
        <v>0.196544</v>
      </c>
      <c r="F811" s="56">
        <v>6.4672500000000577E-2</v>
      </c>
    </row>
    <row r="812" spans="1:6" x14ac:dyDescent="0.25">
      <c r="A812" s="68">
        <v>811</v>
      </c>
      <c r="E812" s="56">
        <v>0.196544</v>
      </c>
      <c r="F812" s="56">
        <v>6.4672500000000577E-2</v>
      </c>
    </row>
    <row r="813" spans="1:6" x14ac:dyDescent="0.25">
      <c r="A813" s="68">
        <v>812</v>
      </c>
      <c r="E813" s="56">
        <v>0.196544</v>
      </c>
      <c r="F813" s="56">
        <v>6.4672500000000577E-2</v>
      </c>
    </row>
    <row r="814" spans="1:6" x14ac:dyDescent="0.25">
      <c r="A814" s="68">
        <v>813</v>
      </c>
      <c r="E814" s="56">
        <v>0.196544</v>
      </c>
      <c r="F814" s="56">
        <v>6.4672500000000577E-2</v>
      </c>
    </row>
    <row r="815" spans="1:6" x14ac:dyDescent="0.25">
      <c r="A815" s="68">
        <v>814</v>
      </c>
      <c r="E815" s="56">
        <v>0.196544</v>
      </c>
      <c r="F815" s="56">
        <v>6.4672500000000577E-2</v>
      </c>
    </row>
    <row r="816" spans="1:6" x14ac:dyDescent="0.25">
      <c r="A816" s="68">
        <v>815</v>
      </c>
      <c r="E816" s="56">
        <v>0.196544</v>
      </c>
      <c r="F816" s="56">
        <v>6.4672500000000577E-2</v>
      </c>
    </row>
    <row r="817" spans="1:6" x14ac:dyDescent="0.25">
      <c r="A817" s="68">
        <v>816</v>
      </c>
      <c r="E817" s="56">
        <v>0.196544</v>
      </c>
      <c r="F817" s="56">
        <v>6.4672500000000577E-2</v>
      </c>
    </row>
    <row r="818" spans="1:6" x14ac:dyDescent="0.25">
      <c r="A818" s="68">
        <v>817</v>
      </c>
      <c r="E818" s="56">
        <v>0.1862379999999999</v>
      </c>
      <c r="F818" s="56">
        <v>5.1737000000000991E-2</v>
      </c>
    </row>
    <row r="819" spans="1:6" x14ac:dyDescent="0.25">
      <c r="A819" s="68">
        <v>818</v>
      </c>
      <c r="E819" s="56">
        <v>0.1862379999999999</v>
      </c>
      <c r="F819" s="56">
        <v>5.1737000000000991E-2</v>
      </c>
    </row>
    <row r="820" spans="1:6" x14ac:dyDescent="0.25">
      <c r="A820" s="68">
        <v>819</v>
      </c>
      <c r="E820" s="56">
        <v>0.1862379999999999</v>
      </c>
      <c r="F820" s="56">
        <v>5.1737000000000991E-2</v>
      </c>
    </row>
    <row r="821" spans="1:6" x14ac:dyDescent="0.25">
      <c r="A821" s="68">
        <v>820</v>
      </c>
      <c r="E821" s="56">
        <v>0.1862379999999999</v>
      </c>
      <c r="F821" s="56">
        <v>5.1737000000000991E-2</v>
      </c>
    </row>
    <row r="822" spans="1:6" x14ac:dyDescent="0.25">
      <c r="A822" s="68">
        <v>821</v>
      </c>
      <c r="E822" s="56">
        <v>0.1862379999999999</v>
      </c>
      <c r="F822" s="56">
        <v>5.1737000000000991E-2</v>
      </c>
    </row>
    <row r="823" spans="1:6" x14ac:dyDescent="0.25">
      <c r="A823" s="68">
        <v>822</v>
      </c>
      <c r="E823" s="56">
        <v>0.1862379999999999</v>
      </c>
      <c r="F823" s="56">
        <v>5.1737000000000991E-2</v>
      </c>
    </row>
    <row r="824" spans="1:6" x14ac:dyDescent="0.25">
      <c r="A824" s="68">
        <v>823</v>
      </c>
      <c r="E824" s="56">
        <v>0.1862379999999999</v>
      </c>
      <c r="F824" s="56">
        <v>5.1737000000000991E-2</v>
      </c>
    </row>
    <row r="825" spans="1:6" x14ac:dyDescent="0.25">
      <c r="A825" s="68">
        <v>824</v>
      </c>
      <c r="E825" s="56">
        <v>0.1862379999999999</v>
      </c>
      <c r="F825" s="56">
        <v>5.1737000000000991E-2</v>
      </c>
    </row>
    <row r="826" spans="1:6" x14ac:dyDescent="0.25">
      <c r="A826" s="68">
        <v>825</v>
      </c>
      <c r="E826" s="56">
        <v>0.1862379999999999</v>
      </c>
      <c r="F826" s="56">
        <v>5.1737000000000991E-2</v>
      </c>
    </row>
    <row r="827" spans="1:6" x14ac:dyDescent="0.25">
      <c r="A827" s="68">
        <v>826</v>
      </c>
      <c r="E827" s="56">
        <v>0.1862379999999999</v>
      </c>
      <c r="F827" s="56">
        <v>5.1737000000000991E-2</v>
      </c>
    </row>
    <row r="828" spans="1:6" x14ac:dyDescent="0.25">
      <c r="A828" s="68">
        <v>827</v>
      </c>
      <c r="E828" s="56">
        <v>0.1862379999999999</v>
      </c>
      <c r="F828" s="56">
        <v>5.1737000000000991E-2</v>
      </c>
    </row>
    <row r="829" spans="1:6" x14ac:dyDescent="0.25">
      <c r="A829" s="68">
        <v>828</v>
      </c>
      <c r="E829" s="56">
        <v>0.1862379999999999</v>
      </c>
      <c r="F829" s="56">
        <v>5.1737000000000991E-2</v>
      </c>
    </row>
    <row r="830" spans="1:6" x14ac:dyDescent="0.25">
      <c r="A830" s="68">
        <v>829</v>
      </c>
      <c r="E830" s="56">
        <v>0.17593200000000001</v>
      </c>
      <c r="F830" s="56">
        <v>3.8801500000001397E-2</v>
      </c>
    </row>
    <row r="831" spans="1:6" x14ac:dyDescent="0.25">
      <c r="A831" s="68">
        <v>830</v>
      </c>
      <c r="E831" s="56">
        <v>0.17593200000000001</v>
      </c>
      <c r="F831" s="56">
        <v>3.8801500000001397E-2</v>
      </c>
    </row>
    <row r="832" spans="1:6" x14ac:dyDescent="0.25">
      <c r="A832" s="68">
        <v>831</v>
      </c>
      <c r="E832" s="56">
        <v>0.17593200000000001</v>
      </c>
      <c r="F832" s="56">
        <v>3.8801500000001397E-2</v>
      </c>
    </row>
    <row r="833" spans="1:6" x14ac:dyDescent="0.25">
      <c r="A833" s="68">
        <v>832</v>
      </c>
      <c r="E833" s="56">
        <v>0.17593200000000001</v>
      </c>
      <c r="F833" s="56">
        <v>3.8801500000001397E-2</v>
      </c>
    </row>
    <row r="834" spans="1:6" x14ac:dyDescent="0.25">
      <c r="A834" s="68">
        <v>833</v>
      </c>
      <c r="E834" s="56">
        <v>0.17593200000000001</v>
      </c>
      <c r="F834" s="56">
        <v>3.8801500000001397E-2</v>
      </c>
    </row>
    <row r="835" spans="1:6" x14ac:dyDescent="0.25">
      <c r="A835" s="68">
        <v>834</v>
      </c>
      <c r="E835" s="56">
        <v>0.17593200000000001</v>
      </c>
      <c r="F835" s="56">
        <v>3.8801500000001397E-2</v>
      </c>
    </row>
    <row r="836" spans="1:6" x14ac:dyDescent="0.25">
      <c r="A836" s="68">
        <v>835</v>
      </c>
      <c r="E836" s="56">
        <v>0.17593200000000001</v>
      </c>
      <c r="F836" s="56">
        <v>3.8801500000001397E-2</v>
      </c>
    </row>
    <row r="837" spans="1:6" x14ac:dyDescent="0.25">
      <c r="A837" s="68">
        <v>836</v>
      </c>
      <c r="E837" s="56">
        <v>0.17593200000000001</v>
      </c>
      <c r="F837" s="56">
        <v>3.8801500000001397E-2</v>
      </c>
    </row>
    <row r="838" spans="1:6" x14ac:dyDescent="0.25">
      <c r="A838" s="68">
        <v>837</v>
      </c>
      <c r="E838" s="56">
        <v>0.17593200000000001</v>
      </c>
      <c r="F838" s="56">
        <v>3.8801500000001397E-2</v>
      </c>
    </row>
    <row r="839" spans="1:6" x14ac:dyDescent="0.25">
      <c r="A839" s="68">
        <v>838</v>
      </c>
      <c r="E839" s="56">
        <v>0.17593200000000001</v>
      </c>
      <c r="F839" s="56">
        <v>3.8801500000001397E-2</v>
      </c>
    </row>
    <row r="840" spans="1:6" x14ac:dyDescent="0.25">
      <c r="A840" s="68">
        <v>839</v>
      </c>
      <c r="E840" s="56">
        <v>0.17593200000000001</v>
      </c>
      <c r="F840" s="56">
        <v>3.8801500000001397E-2</v>
      </c>
    </row>
    <row r="841" spans="1:6" x14ac:dyDescent="0.25">
      <c r="A841" s="68">
        <v>840</v>
      </c>
      <c r="E841" s="56">
        <v>0.17593200000000001</v>
      </c>
      <c r="F841" s="56">
        <v>3.8801500000001397E-2</v>
      </c>
    </row>
    <row r="842" spans="1:6" x14ac:dyDescent="0.25">
      <c r="A842" s="68">
        <v>841</v>
      </c>
      <c r="E842" s="56">
        <v>0.165626</v>
      </c>
      <c r="F842" s="56">
        <v>2.5866000000001801E-2</v>
      </c>
    </row>
    <row r="843" spans="1:6" x14ac:dyDescent="0.25">
      <c r="A843" s="68">
        <v>842</v>
      </c>
      <c r="E843" s="56">
        <v>0.165626</v>
      </c>
      <c r="F843" s="56">
        <v>2.5866000000001801E-2</v>
      </c>
    </row>
    <row r="844" spans="1:6" x14ac:dyDescent="0.25">
      <c r="A844" s="68">
        <v>843</v>
      </c>
      <c r="E844" s="56">
        <v>0.165626</v>
      </c>
      <c r="F844" s="56">
        <v>2.5866000000001801E-2</v>
      </c>
    </row>
    <row r="845" spans="1:6" x14ac:dyDescent="0.25">
      <c r="A845" s="68">
        <v>844</v>
      </c>
      <c r="E845" s="56">
        <v>0.165626</v>
      </c>
      <c r="F845" s="56">
        <v>2.5866000000001801E-2</v>
      </c>
    </row>
    <row r="846" spans="1:6" x14ac:dyDescent="0.25">
      <c r="A846" s="68">
        <v>845</v>
      </c>
      <c r="E846" s="56">
        <v>0.165626</v>
      </c>
      <c r="F846" s="56">
        <v>2.5866000000001801E-2</v>
      </c>
    </row>
    <row r="847" spans="1:6" x14ac:dyDescent="0.25">
      <c r="A847" s="68">
        <v>846</v>
      </c>
      <c r="E847" s="56">
        <v>0.165626</v>
      </c>
      <c r="F847" s="56">
        <v>2.5866000000001801E-2</v>
      </c>
    </row>
    <row r="848" spans="1:6" x14ac:dyDescent="0.25">
      <c r="A848" s="68">
        <v>847</v>
      </c>
      <c r="E848" s="56">
        <v>0.165626</v>
      </c>
      <c r="F848" s="56">
        <v>2.5866000000001801E-2</v>
      </c>
    </row>
    <row r="849" spans="1:6" x14ac:dyDescent="0.25">
      <c r="A849" s="68">
        <v>848</v>
      </c>
      <c r="E849" s="56">
        <v>0.165626</v>
      </c>
      <c r="F849" s="56">
        <v>2.5866000000001801E-2</v>
      </c>
    </row>
    <row r="850" spans="1:6" x14ac:dyDescent="0.25">
      <c r="A850" s="68">
        <v>849</v>
      </c>
      <c r="E850" s="56">
        <v>0.165626</v>
      </c>
      <c r="F850" s="56">
        <v>2.5866000000001801E-2</v>
      </c>
    </row>
    <row r="851" spans="1:6" x14ac:dyDescent="0.25">
      <c r="A851" s="68">
        <v>850</v>
      </c>
      <c r="E851" s="56">
        <v>0.165626</v>
      </c>
      <c r="F851" s="56">
        <v>2.5866000000001801E-2</v>
      </c>
    </row>
    <row r="852" spans="1:6" x14ac:dyDescent="0.25">
      <c r="A852" s="68">
        <v>851</v>
      </c>
      <c r="E852" s="56">
        <v>0.165626</v>
      </c>
      <c r="F852" s="56">
        <v>2.5866000000001801E-2</v>
      </c>
    </row>
    <row r="853" spans="1:6" x14ac:dyDescent="0.25">
      <c r="A853" s="68">
        <v>852</v>
      </c>
      <c r="E853" s="56">
        <v>0.165626</v>
      </c>
      <c r="F853" s="56">
        <v>2.5866000000001801E-2</v>
      </c>
    </row>
    <row r="854" spans="1:6" x14ac:dyDescent="0.25">
      <c r="A854" s="68">
        <v>853</v>
      </c>
      <c r="E854" s="56">
        <v>0.15532000000000001</v>
      </c>
      <c r="F854" s="56">
        <v>1.2930500000002209E-2</v>
      </c>
    </row>
    <row r="855" spans="1:6" x14ac:dyDescent="0.25">
      <c r="A855" s="68">
        <v>854</v>
      </c>
      <c r="E855" s="56">
        <v>0.15532000000000001</v>
      </c>
      <c r="F855" s="56">
        <v>1.2930500000002209E-2</v>
      </c>
    </row>
    <row r="856" spans="1:6" x14ac:dyDescent="0.25">
      <c r="A856" s="68">
        <v>855</v>
      </c>
      <c r="E856" s="56">
        <v>0.15532000000000001</v>
      </c>
      <c r="F856" s="56">
        <v>1.2930500000002209E-2</v>
      </c>
    </row>
    <row r="857" spans="1:6" x14ac:dyDescent="0.25">
      <c r="A857" s="68">
        <v>856</v>
      </c>
      <c r="E857" s="56">
        <v>0.15532000000000001</v>
      </c>
      <c r="F857" s="56">
        <v>1.2930500000002209E-2</v>
      </c>
    </row>
    <row r="858" spans="1:6" x14ac:dyDescent="0.25">
      <c r="A858" s="68">
        <v>857</v>
      </c>
      <c r="E858" s="56">
        <v>0.15532000000000001</v>
      </c>
      <c r="F858" s="56">
        <v>1.2930500000002209E-2</v>
      </c>
    </row>
    <row r="859" spans="1:6" x14ac:dyDescent="0.25">
      <c r="A859" s="68">
        <v>858</v>
      </c>
      <c r="E859" s="56">
        <v>0.15532000000000001</v>
      </c>
      <c r="F859" s="56">
        <v>1.2930500000002209E-2</v>
      </c>
    </row>
    <row r="860" spans="1:6" x14ac:dyDescent="0.25">
      <c r="A860" s="68">
        <v>859</v>
      </c>
      <c r="E860" s="56">
        <v>0.15532000000000001</v>
      </c>
      <c r="F860" s="56">
        <v>1.2930500000002209E-2</v>
      </c>
    </row>
    <row r="861" spans="1:6" x14ac:dyDescent="0.25">
      <c r="A861" s="68">
        <v>860</v>
      </c>
      <c r="E861" s="56">
        <v>0.15532000000000001</v>
      </c>
      <c r="F861" s="56">
        <v>1.2930500000002209E-2</v>
      </c>
    </row>
    <row r="862" spans="1:6" x14ac:dyDescent="0.25">
      <c r="A862" s="68">
        <v>861</v>
      </c>
      <c r="E862" s="56">
        <v>0.15532000000000001</v>
      </c>
      <c r="F862" s="56">
        <v>1.2930500000002209E-2</v>
      </c>
    </row>
    <row r="863" spans="1:6" x14ac:dyDescent="0.25">
      <c r="A863" s="68">
        <v>862</v>
      </c>
      <c r="E863" s="56">
        <v>0.15532000000000001</v>
      </c>
      <c r="F863" s="56">
        <v>1.2930500000002209E-2</v>
      </c>
    </row>
    <row r="864" spans="1:6" x14ac:dyDescent="0.25">
      <c r="A864" s="68">
        <v>863</v>
      </c>
      <c r="E864" s="56">
        <v>0.15532000000000001</v>
      </c>
      <c r="F864" s="56">
        <v>1.2930500000002209E-2</v>
      </c>
    </row>
    <row r="865" spans="1:6" x14ac:dyDescent="0.25">
      <c r="A865" s="68">
        <v>864</v>
      </c>
      <c r="E865" s="56">
        <v>0.15532000000000001</v>
      </c>
      <c r="F865" s="56">
        <v>1.2930500000002209E-2</v>
      </c>
    </row>
    <row r="866" spans="1:6" x14ac:dyDescent="0.25">
      <c r="A866" s="68">
        <v>865</v>
      </c>
      <c r="E866" s="56">
        <v>0.145014</v>
      </c>
      <c r="F866" s="56">
        <v>-4.9999999973806552E-6</v>
      </c>
    </row>
    <row r="867" spans="1:6" x14ac:dyDescent="0.25">
      <c r="A867" s="68">
        <v>866</v>
      </c>
      <c r="E867" s="56">
        <v>0.145014</v>
      </c>
      <c r="F867" s="56">
        <v>-4.9999999973806552E-6</v>
      </c>
    </row>
    <row r="868" spans="1:6" x14ac:dyDescent="0.25">
      <c r="A868" s="68">
        <v>867</v>
      </c>
      <c r="E868" s="56">
        <v>0.145014</v>
      </c>
      <c r="F868" s="56">
        <v>-4.9999999973806552E-6</v>
      </c>
    </row>
    <row r="869" spans="1:6" x14ac:dyDescent="0.25">
      <c r="A869" s="68">
        <v>868</v>
      </c>
      <c r="E869" s="56">
        <v>0.145014</v>
      </c>
      <c r="F869" s="56">
        <v>-4.9999999973806552E-6</v>
      </c>
    </row>
    <row r="870" spans="1:6" x14ac:dyDescent="0.25">
      <c r="A870" s="68">
        <v>869</v>
      </c>
      <c r="E870" s="56">
        <v>0.145014</v>
      </c>
      <c r="F870" s="56">
        <v>-4.9999999973806552E-6</v>
      </c>
    </row>
    <row r="871" spans="1:6" x14ac:dyDescent="0.25">
      <c r="A871" s="68">
        <v>870</v>
      </c>
      <c r="E871" s="56">
        <v>0.145014</v>
      </c>
      <c r="F871" s="56">
        <v>-4.9999999973806552E-6</v>
      </c>
    </row>
    <row r="872" spans="1:6" x14ac:dyDescent="0.25">
      <c r="A872" s="68">
        <v>871</v>
      </c>
      <c r="E872" s="56">
        <v>0.145014</v>
      </c>
      <c r="F872" s="56">
        <v>-4.9999999973806552E-6</v>
      </c>
    </row>
    <row r="873" spans="1:6" x14ac:dyDescent="0.25">
      <c r="A873" s="68">
        <v>872</v>
      </c>
      <c r="E873" s="56">
        <v>0.145014</v>
      </c>
      <c r="F873" s="56">
        <v>-4.9999999973806552E-6</v>
      </c>
    </row>
    <row r="874" spans="1:6" x14ac:dyDescent="0.25">
      <c r="A874" s="68">
        <v>873</v>
      </c>
      <c r="E874" s="56">
        <v>0.145014</v>
      </c>
      <c r="F874" s="56">
        <v>-4.9999999973806552E-6</v>
      </c>
    </row>
    <row r="875" spans="1:6" x14ac:dyDescent="0.25">
      <c r="A875" s="68">
        <v>874</v>
      </c>
      <c r="E875" s="56">
        <v>0.145014</v>
      </c>
      <c r="F875" s="56">
        <v>-4.9999999973806552E-6</v>
      </c>
    </row>
    <row r="876" spans="1:6" x14ac:dyDescent="0.25">
      <c r="A876" s="68">
        <v>875</v>
      </c>
      <c r="E876" s="56">
        <v>0.145014</v>
      </c>
      <c r="F876" s="56">
        <v>-4.9999999973806552E-6</v>
      </c>
    </row>
    <row r="877" spans="1:6" x14ac:dyDescent="0.25">
      <c r="A877" s="68">
        <v>876</v>
      </c>
      <c r="E877" s="56">
        <v>0.145014</v>
      </c>
      <c r="F877" s="56">
        <v>-4.9999999973806552E-6</v>
      </c>
    </row>
    <row r="878" spans="1:6" x14ac:dyDescent="0.25">
      <c r="A878" s="68">
        <v>877</v>
      </c>
      <c r="E878" s="56">
        <v>0.13470799999999999</v>
      </c>
      <c r="F878" s="56">
        <v>0</v>
      </c>
    </row>
    <row r="879" spans="1:6" x14ac:dyDescent="0.25">
      <c r="A879" s="68">
        <v>878</v>
      </c>
      <c r="E879" s="56">
        <v>0.13470799999999999</v>
      </c>
      <c r="F879" s="56">
        <v>0</v>
      </c>
    </row>
    <row r="880" spans="1:6" x14ac:dyDescent="0.25">
      <c r="A880" s="68">
        <v>879</v>
      </c>
      <c r="E880" s="56">
        <v>0.13470799999999999</v>
      </c>
      <c r="F880" s="56">
        <v>0</v>
      </c>
    </row>
    <row r="881" spans="1:6" x14ac:dyDescent="0.25">
      <c r="A881" s="68">
        <v>880</v>
      </c>
      <c r="E881" s="56">
        <v>0.13470799999999999</v>
      </c>
      <c r="F881" s="56">
        <v>0</v>
      </c>
    </row>
    <row r="882" spans="1:6" x14ac:dyDescent="0.25">
      <c r="A882" s="68">
        <v>881</v>
      </c>
      <c r="E882" s="56">
        <v>0.13470799999999999</v>
      </c>
      <c r="F882" s="56">
        <v>0</v>
      </c>
    </row>
    <row r="883" spans="1:6" x14ac:dyDescent="0.25">
      <c r="A883" s="68">
        <v>882</v>
      </c>
      <c r="E883" s="56">
        <v>0.13470799999999999</v>
      </c>
      <c r="F883" s="56">
        <v>0</v>
      </c>
    </row>
    <row r="884" spans="1:6" x14ac:dyDescent="0.25">
      <c r="A884" s="68">
        <v>883</v>
      </c>
      <c r="E884" s="56">
        <v>0.13470799999999999</v>
      </c>
      <c r="F884" s="56">
        <v>0</v>
      </c>
    </row>
    <row r="885" spans="1:6" x14ac:dyDescent="0.25">
      <c r="A885" s="68">
        <v>884</v>
      </c>
      <c r="E885" s="56">
        <v>0.13470799999999999</v>
      </c>
      <c r="F885" s="56">
        <v>0</v>
      </c>
    </row>
    <row r="886" spans="1:6" x14ac:dyDescent="0.25">
      <c r="A886" s="68">
        <v>885</v>
      </c>
      <c r="E886" s="56">
        <v>0.13470799999999999</v>
      </c>
      <c r="F886" s="56">
        <v>0</v>
      </c>
    </row>
    <row r="887" spans="1:6" x14ac:dyDescent="0.25">
      <c r="A887" s="68">
        <v>886</v>
      </c>
      <c r="E887" s="56">
        <v>0.13470799999999999</v>
      </c>
      <c r="F887" s="56">
        <v>0</v>
      </c>
    </row>
    <row r="888" spans="1:6" x14ac:dyDescent="0.25">
      <c r="A888" s="68">
        <v>887</v>
      </c>
      <c r="E888" s="56">
        <v>0.13470799999999999</v>
      </c>
      <c r="F888" s="56">
        <v>0</v>
      </c>
    </row>
    <row r="889" spans="1:6" x14ac:dyDescent="0.25">
      <c r="A889" s="68">
        <v>888</v>
      </c>
      <c r="E889" s="56">
        <v>0.13470799999999999</v>
      </c>
      <c r="F889" s="56">
        <v>0</v>
      </c>
    </row>
    <row r="890" spans="1:6" x14ac:dyDescent="0.25">
      <c r="A890" s="68">
        <v>889</v>
      </c>
      <c r="E890" s="56">
        <v>0.124402</v>
      </c>
      <c r="F890" s="56">
        <v>0</v>
      </c>
    </row>
    <row r="891" spans="1:6" x14ac:dyDescent="0.25">
      <c r="A891" s="68">
        <v>890</v>
      </c>
      <c r="E891" s="56">
        <v>0.124402</v>
      </c>
      <c r="F891" s="56">
        <v>0</v>
      </c>
    </row>
    <row r="892" spans="1:6" x14ac:dyDescent="0.25">
      <c r="A892" s="68">
        <v>891</v>
      </c>
      <c r="E892" s="56">
        <v>0.124402</v>
      </c>
      <c r="F892" s="56">
        <v>0</v>
      </c>
    </row>
    <row r="893" spans="1:6" x14ac:dyDescent="0.25">
      <c r="A893" s="68">
        <v>892</v>
      </c>
      <c r="E893" s="56">
        <v>0.124402</v>
      </c>
      <c r="F893" s="56">
        <v>0</v>
      </c>
    </row>
    <row r="894" spans="1:6" x14ac:dyDescent="0.25">
      <c r="A894" s="68">
        <v>893</v>
      </c>
      <c r="E894" s="56">
        <v>0.124402</v>
      </c>
      <c r="F894" s="56">
        <v>0</v>
      </c>
    </row>
    <row r="895" spans="1:6" x14ac:dyDescent="0.25">
      <c r="A895" s="68">
        <v>894</v>
      </c>
      <c r="E895" s="56">
        <v>0.124402</v>
      </c>
      <c r="F895" s="56">
        <v>0</v>
      </c>
    </row>
    <row r="896" spans="1:6" x14ac:dyDescent="0.25">
      <c r="A896" s="68">
        <v>895</v>
      </c>
      <c r="E896" s="56">
        <v>0.124402</v>
      </c>
      <c r="F896" s="56">
        <v>0</v>
      </c>
    </row>
    <row r="897" spans="1:6" x14ac:dyDescent="0.25">
      <c r="A897" s="68">
        <v>896</v>
      </c>
      <c r="E897" s="56">
        <v>0.124402</v>
      </c>
      <c r="F897" s="56">
        <v>0</v>
      </c>
    </row>
    <row r="898" spans="1:6" x14ac:dyDescent="0.25">
      <c r="A898" s="68">
        <v>897</v>
      </c>
      <c r="E898" s="56">
        <v>0.124402</v>
      </c>
      <c r="F898" s="56">
        <v>0</v>
      </c>
    </row>
    <row r="899" spans="1:6" x14ac:dyDescent="0.25">
      <c r="A899" s="68">
        <v>898</v>
      </c>
      <c r="E899" s="56">
        <v>0.124402</v>
      </c>
      <c r="F899" s="56">
        <v>0</v>
      </c>
    </row>
    <row r="900" spans="1:6" x14ac:dyDescent="0.25">
      <c r="A900" s="68">
        <v>899</v>
      </c>
      <c r="E900" s="56">
        <v>0.124402</v>
      </c>
      <c r="F900" s="56">
        <v>0</v>
      </c>
    </row>
    <row r="901" spans="1:6" x14ac:dyDescent="0.25">
      <c r="A901" s="68">
        <v>900</v>
      </c>
      <c r="E901" s="56">
        <v>0.124402</v>
      </c>
      <c r="F901" s="56">
        <v>0</v>
      </c>
    </row>
    <row r="902" spans="1:6" x14ac:dyDescent="0.25">
      <c r="A902" s="68">
        <v>901</v>
      </c>
      <c r="E902" s="56">
        <v>0.114096</v>
      </c>
      <c r="F902" s="56">
        <v>0</v>
      </c>
    </row>
    <row r="903" spans="1:6" x14ac:dyDescent="0.25">
      <c r="A903" s="68">
        <v>902</v>
      </c>
      <c r="E903" s="56">
        <v>0.114096</v>
      </c>
      <c r="F903" s="56">
        <v>0</v>
      </c>
    </row>
    <row r="904" spans="1:6" x14ac:dyDescent="0.25">
      <c r="A904" s="68">
        <v>903</v>
      </c>
      <c r="E904" s="56">
        <v>0.114096</v>
      </c>
      <c r="F904" s="56">
        <v>0</v>
      </c>
    </row>
    <row r="905" spans="1:6" x14ac:dyDescent="0.25">
      <c r="A905" s="68">
        <v>904</v>
      </c>
      <c r="E905" s="56">
        <v>0.114096</v>
      </c>
      <c r="F905" s="56">
        <v>0</v>
      </c>
    </row>
    <row r="906" spans="1:6" x14ac:dyDescent="0.25">
      <c r="A906" s="68">
        <v>905</v>
      </c>
      <c r="E906" s="56">
        <v>0.114096</v>
      </c>
      <c r="F906" s="56">
        <v>0</v>
      </c>
    </row>
    <row r="907" spans="1:6" x14ac:dyDescent="0.25">
      <c r="A907" s="68">
        <v>906</v>
      </c>
      <c r="E907" s="56">
        <v>0.114096</v>
      </c>
      <c r="F907" s="56">
        <v>0</v>
      </c>
    </row>
    <row r="908" spans="1:6" x14ac:dyDescent="0.25">
      <c r="A908" s="68">
        <v>907</v>
      </c>
      <c r="E908" s="56">
        <v>0.114096</v>
      </c>
      <c r="F908" s="56">
        <v>0</v>
      </c>
    </row>
    <row r="909" spans="1:6" x14ac:dyDescent="0.25">
      <c r="A909" s="68">
        <v>908</v>
      </c>
      <c r="E909" s="56">
        <v>0.114096</v>
      </c>
      <c r="F909" s="56">
        <v>0</v>
      </c>
    </row>
    <row r="910" spans="1:6" x14ac:dyDescent="0.25">
      <c r="A910" s="68">
        <v>909</v>
      </c>
      <c r="E910" s="56">
        <v>0.114096</v>
      </c>
      <c r="F910" s="56">
        <v>0</v>
      </c>
    </row>
    <row r="911" spans="1:6" x14ac:dyDescent="0.25">
      <c r="A911" s="68">
        <v>910</v>
      </c>
      <c r="E911" s="56">
        <v>0.114096</v>
      </c>
      <c r="F911" s="56">
        <v>0</v>
      </c>
    </row>
    <row r="912" spans="1:6" x14ac:dyDescent="0.25">
      <c r="A912" s="68">
        <v>911</v>
      </c>
      <c r="E912" s="56">
        <v>0.114096</v>
      </c>
      <c r="F912" s="56">
        <v>0</v>
      </c>
    </row>
    <row r="913" spans="1:6" x14ac:dyDescent="0.25">
      <c r="A913" s="68">
        <v>912</v>
      </c>
      <c r="E913" s="56">
        <v>0.114096</v>
      </c>
      <c r="F913" s="56">
        <v>0</v>
      </c>
    </row>
    <row r="914" spans="1:6" x14ac:dyDescent="0.25">
      <c r="A914" s="68">
        <v>913</v>
      </c>
      <c r="E914" s="56">
        <v>0.10378999999999999</v>
      </c>
      <c r="F914" s="56">
        <v>0</v>
      </c>
    </row>
    <row r="915" spans="1:6" x14ac:dyDescent="0.25">
      <c r="A915" s="68">
        <v>914</v>
      </c>
      <c r="E915" s="56">
        <v>0.10378999999999999</v>
      </c>
      <c r="F915" s="56">
        <v>0</v>
      </c>
    </row>
    <row r="916" spans="1:6" x14ac:dyDescent="0.25">
      <c r="A916" s="68">
        <v>915</v>
      </c>
      <c r="E916" s="56">
        <v>0.10378999999999999</v>
      </c>
      <c r="F916" s="56">
        <v>0</v>
      </c>
    </row>
    <row r="917" spans="1:6" x14ac:dyDescent="0.25">
      <c r="A917" s="68">
        <v>916</v>
      </c>
      <c r="E917" s="56">
        <v>0.10378999999999999</v>
      </c>
      <c r="F917" s="56">
        <v>0</v>
      </c>
    </row>
    <row r="918" spans="1:6" x14ac:dyDescent="0.25">
      <c r="A918" s="68">
        <v>917</v>
      </c>
      <c r="E918" s="56">
        <v>0.10378999999999999</v>
      </c>
      <c r="F918" s="56">
        <v>0</v>
      </c>
    </row>
    <row r="919" spans="1:6" x14ac:dyDescent="0.25">
      <c r="A919" s="68">
        <v>918</v>
      </c>
      <c r="E919" s="56">
        <v>0.10378999999999999</v>
      </c>
      <c r="F919" s="56">
        <v>0</v>
      </c>
    </row>
    <row r="920" spans="1:6" x14ac:dyDescent="0.25">
      <c r="A920" s="68">
        <v>919</v>
      </c>
      <c r="E920" s="56">
        <v>0.10378999999999999</v>
      </c>
      <c r="F920" s="56">
        <v>0</v>
      </c>
    </row>
    <row r="921" spans="1:6" x14ac:dyDescent="0.25">
      <c r="A921" s="68">
        <v>920</v>
      </c>
      <c r="E921" s="56">
        <v>0.10378999999999999</v>
      </c>
      <c r="F921" s="56">
        <v>0</v>
      </c>
    </row>
    <row r="922" spans="1:6" x14ac:dyDescent="0.25">
      <c r="A922" s="68">
        <v>921</v>
      </c>
      <c r="E922" s="56">
        <v>0.10378999999999999</v>
      </c>
      <c r="F922" s="56">
        <v>0</v>
      </c>
    </row>
    <row r="923" spans="1:6" x14ac:dyDescent="0.25">
      <c r="A923" s="68">
        <v>922</v>
      </c>
      <c r="E923" s="56">
        <v>0.10378999999999999</v>
      </c>
      <c r="F923" s="56">
        <v>0</v>
      </c>
    </row>
    <row r="924" spans="1:6" x14ac:dyDescent="0.25">
      <c r="A924" s="68">
        <v>923</v>
      </c>
      <c r="E924" s="56">
        <v>0.10378999999999999</v>
      </c>
      <c r="F924" s="56">
        <v>0</v>
      </c>
    </row>
    <row r="925" spans="1:6" x14ac:dyDescent="0.25">
      <c r="A925" s="68">
        <v>924</v>
      </c>
      <c r="E925" s="56">
        <v>0.10378999999999999</v>
      </c>
      <c r="F925" s="56">
        <v>0</v>
      </c>
    </row>
    <row r="926" spans="1:6" x14ac:dyDescent="0.25">
      <c r="A926" s="68">
        <v>925</v>
      </c>
      <c r="E926" s="56">
        <v>9.3484000000000039E-2</v>
      </c>
      <c r="F926" s="56">
        <v>0</v>
      </c>
    </row>
    <row r="927" spans="1:6" x14ac:dyDescent="0.25">
      <c r="A927" s="68">
        <v>926</v>
      </c>
      <c r="E927" s="56">
        <v>9.3484000000000039E-2</v>
      </c>
      <c r="F927" s="56">
        <v>0</v>
      </c>
    </row>
    <row r="928" spans="1:6" x14ac:dyDescent="0.25">
      <c r="A928" s="68">
        <v>927</v>
      </c>
      <c r="E928" s="56">
        <v>9.3484000000000039E-2</v>
      </c>
      <c r="F928" s="56">
        <v>0</v>
      </c>
    </row>
    <row r="929" spans="1:6" x14ac:dyDescent="0.25">
      <c r="A929" s="68">
        <v>928</v>
      </c>
      <c r="E929" s="56">
        <v>9.3484000000000039E-2</v>
      </c>
      <c r="F929" s="56">
        <v>0</v>
      </c>
    </row>
    <row r="930" spans="1:6" x14ac:dyDescent="0.25">
      <c r="A930" s="68">
        <v>929</v>
      </c>
      <c r="E930" s="56">
        <v>9.3484000000000039E-2</v>
      </c>
      <c r="F930" s="56">
        <v>0</v>
      </c>
    </row>
    <row r="931" spans="1:6" x14ac:dyDescent="0.25">
      <c r="A931" s="68">
        <v>930</v>
      </c>
      <c r="E931" s="56">
        <v>9.3484000000000039E-2</v>
      </c>
      <c r="F931" s="56">
        <v>0</v>
      </c>
    </row>
    <row r="932" spans="1:6" x14ac:dyDescent="0.25">
      <c r="A932" s="68">
        <v>931</v>
      </c>
      <c r="E932" s="56">
        <v>9.3484000000000039E-2</v>
      </c>
      <c r="F932" s="56">
        <v>0</v>
      </c>
    </row>
    <row r="933" spans="1:6" x14ac:dyDescent="0.25">
      <c r="A933" s="68">
        <v>932</v>
      </c>
      <c r="E933" s="56">
        <v>9.3484000000000039E-2</v>
      </c>
      <c r="F933" s="56">
        <v>0</v>
      </c>
    </row>
    <row r="934" spans="1:6" x14ac:dyDescent="0.25">
      <c r="A934" s="68">
        <v>933</v>
      </c>
      <c r="E934" s="56">
        <v>9.3484000000000039E-2</v>
      </c>
      <c r="F934" s="56">
        <v>0</v>
      </c>
    </row>
    <row r="935" spans="1:6" x14ac:dyDescent="0.25">
      <c r="A935" s="68">
        <v>934</v>
      </c>
      <c r="E935" s="56">
        <v>9.3484000000000039E-2</v>
      </c>
      <c r="F935" s="56">
        <v>0</v>
      </c>
    </row>
    <row r="936" spans="1:6" x14ac:dyDescent="0.25">
      <c r="A936" s="68">
        <v>935</v>
      </c>
      <c r="E936" s="56">
        <v>9.3484000000000039E-2</v>
      </c>
      <c r="F936" s="56">
        <v>0</v>
      </c>
    </row>
    <row r="937" spans="1:6" x14ac:dyDescent="0.25">
      <c r="A937" s="68">
        <v>936</v>
      </c>
      <c r="E937" s="56">
        <v>9.3484000000000039E-2</v>
      </c>
      <c r="F937" s="56">
        <v>0</v>
      </c>
    </row>
    <row r="938" spans="1:6" x14ac:dyDescent="0.25">
      <c r="A938" s="68">
        <v>937</v>
      </c>
      <c r="E938" s="56">
        <v>8.3178000000000002E-2</v>
      </c>
      <c r="F938" s="56">
        <v>0</v>
      </c>
    </row>
    <row r="939" spans="1:6" x14ac:dyDescent="0.25">
      <c r="A939" s="68">
        <v>938</v>
      </c>
      <c r="E939" s="56">
        <v>8.3178000000000002E-2</v>
      </c>
      <c r="F939" s="56">
        <v>0</v>
      </c>
    </row>
    <row r="940" spans="1:6" x14ac:dyDescent="0.25">
      <c r="A940" s="68">
        <v>939</v>
      </c>
      <c r="E940" s="56">
        <v>8.3178000000000002E-2</v>
      </c>
      <c r="F940" s="56">
        <v>0</v>
      </c>
    </row>
    <row r="941" spans="1:6" x14ac:dyDescent="0.25">
      <c r="A941" s="68">
        <v>940</v>
      </c>
      <c r="E941" s="56">
        <v>8.3178000000000002E-2</v>
      </c>
      <c r="F941" s="56">
        <v>0</v>
      </c>
    </row>
    <row r="942" spans="1:6" x14ac:dyDescent="0.25">
      <c r="A942" s="68">
        <v>941</v>
      </c>
      <c r="E942" s="56">
        <v>8.3178000000000002E-2</v>
      </c>
      <c r="F942" s="56">
        <v>0</v>
      </c>
    </row>
    <row r="943" spans="1:6" x14ac:dyDescent="0.25">
      <c r="A943" s="68">
        <v>942</v>
      </c>
      <c r="E943" s="56">
        <v>8.3178000000000002E-2</v>
      </c>
      <c r="F943" s="56">
        <v>0</v>
      </c>
    </row>
    <row r="944" spans="1:6" x14ac:dyDescent="0.25">
      <c r="A944" s="68">
        <v>943</v>
      </c>
      <c r="E944" s="56">
        <v>8.3178000000000002E-2</v>
      </c>
      <c r="F944" s="56">
        <v>0</v>
      </c>
    </row>
    <row r="945" spans="1:6" x14ac:dyDescent="0.25">
      <c r="A945" s="68">
        <v>944</v>
      </c>
      <c r="E945" s="56">
        <v>8.3178000000000002E-2</v>
      </c>
      <c r="F945" s="56">
        <v>0</v>
      </c>
    </row>
    <row r="946" spans="1:6" x14ac:dyDescent="0.25">
      <c r="A946" s="68">
        <v>945</v>
      </c>
      <c r="E946" s="56">
        <v>8.3178000000000002E-2</v>
      </c>
      <c r="F946" s="56">
        <v>0</v>
      </c>
    </row>
    <row r="947" spans="1:6" x14ac:dyDescent="0.25">
      <c r="A947" s="68">
        <v>946</v>
      </c>
      <c r="E947" s="56">
        <v>8.3178000000000002E-2</v>
      </c>
      <c r="F947" s="56">
        <v>0</v>
      </c>
    </row>
    <row r="948" spans="1:6" x14ac:dyDescent="0.25">
      <c r="A948" s="68">
        <v>947</v>
      </c>
      <c r="E948" s="56">
        <v>8.3178000000000002E-2</v>
      </c>
      <c r="F948" s="56">
        <v>0</v>
      </c>
    </row>
    <row r="949" spans="1:6" x14ac:dyDescent="0.25">
      <c r="A949" s="68">
        <v>948</v>
      </c>
      <c r="E949" s="56">
        <v>8.3178000000000002E-2</v>
      </c>
      <c r="F949" s="56">
        <v>0</v>
      </c>
    </row>
    <row r="950" spans="1:6" x14ac:dyDescent="0.25">
      <c r="A950" s="68">
        <v>949</v>
      </c>
      <c r="E950" s="56">
        <v>7.2871999999999951E-2</v>
      </c>
      <c r="F950" s="56">
        <v>0</v>
      </c>
    </row>
    <row r="951" spans="1:6" x14ac:dyDescent="0.25">
      <c r="A951" s="68">
        <v>950</v>
      </c>
      <c r="E951" s="56">
        <v>7.2871999999999951E-2</v>
      </c>
      <c r="F951" s="56">
        <v>0</v>
      </c>
    </row>
    <row r="952" spans="1:6" x14ac:dyDescent="0.25">
      <c r="A952" s="68">
        <v>951</v>
      </c>
      <c r="E952" s="56">
        <v>7.2871999999999951E-2</v>
      </c>
      <c r="F952" s="56">
        <v>0</v>
      </c>
    </row>
    <row r="953" spans="1:6" x14ac:dyDescent="0.25">
      <c r="A953" s="68">
        <v>952</v>
      </c>
      <c r="E953" s="56">
        <v>7.2871999999999951E-2</v>
      </c>
      <c r="F953" s="56">
        <v>0</v>
      </c>
    </row>
    <row r="954" spans="1:6" x14ac:dyDescent="0.25">
      <c r="A954" s="68">
        <v>953</v>
      </c>
      <c r="E954" s="56">
        <v>7.2871999999999951E-2</v>
      </c>
      <c r="F954" s="56">
        <v>0</v>
      </c>
    </row>
    <row r="955" spans="1:6" x14ac:dyDescent="0.25">
      <c r="A955" s="68">
        <v>954</v>
      </c>
      <c r="E955" s="56">
        <v>7.2871999999999951E-2</v>
      </c>
      <c r="F955" s="56">
        <v>0</v>
      </c>
    </row>
    <row r="956" spans="1:6" x14ac:dyDescent="0.25">
      <c r="A956" s="68">
        <v>955</v>
      </c>
      <c r="E956" s="56">
        <v>7.2871999999999951E-2</v>
      </c>
      <c r="F956" s="56">
        <v>0</v>
      </c>
    </row>
    <row r="957" spans="1:6" x14ac:dyDescent="0.25">
      <c r="A957" s="68">
        <v>956</v>
      </c>
      <c r="E957" s="56">
        <v>7.2871999999999951E-2</v>
      </c>
      <c r="F957" s="56">
        <v>0</v>
      </c>
    </row>
    <row r="958" spans="1:6" x14ac:dyDescent="0.25">
      <c r="A958" s="68">
        <v>957</v>
      </c>
      <c r="E958" s="56">
        <v>7.2871999999999951E-2</v>
      </c>
      <c r="F958" s="56">
        <v>0</v>
      </c>
    </row>
    <row r="959" spans="1:6" x14ac:dyDescent="0.25">
      <c r="A959" s="68">
        <v>958</v>
      </c>
      <c r="E959" s="56">
        <v>7.2871999999999951E-2</v>
      </c>
      <c r="F959" s="56">
        <v>0</v>
      </c>
    </row>
    <row r="960" spans="1:6" x14ac:dyDescent="0.25">
      <c r="A960" s="68">
        <v>959</v>
      </c>
      <c r="E960" s="56">
        <v>7.2871999999999951E-2</v>
      </c>
      <c r="F960" s="56">
        <v>0</v>
      </c>
    </row>
    <row r="961" spans="1:6" x14ac:dyDescent="0.25">
      <c r="A961" s="68">
        <v>960</v>
      </c>
      <c r="E961" s="56">
        <v>7.2871999999999951E-2</v>
      </c>
      <c r="F961" s="56">
        <v>0</v>
      </c>
    </row>
    <row r="962" spans="1:6" x14ac:dyDescent="0.25">
      <c r="A962" s="68">
        <v>961</v>
      </c>
      <c r="E962" s="56">
        <v>6.2566000000000024E-2</v>
      </c>
      <c r="F962" s="56">
        <v>0</v>
      </c>
    </row>
    <row r="963" spans="1:6" x14ac:dyDescent="0.25">
      <c r="A963" s="68">
        <v>962</v>
      </c>
      <c r="E963" s="56">
        <v>6.2566000000000024E-2</v>
      </c>
      <c r="F963" s="56">
        <v>0</v>
      </c>
    </row>
    <row r="964" spans="1:6" x14ac:dyDescent="0.25">
      <c r="A964" s="68">
        <v>963</v>
      </c>
      <c r="E964" s="56">
        <v>6.2566000000000024E-2</v>
      </c>
      <c r="F964" s="56">
        <v>0</v>
      </c>
    </row>
    <row r="965" spans="1:6" x14ac:dyDescent="0.25">
      <c r="A965" s="68">
        <v>964</v>
      </c>
      <c r="E965" s="56">
        <v>6.2566000000000024E-2</v>
      </c>
      <c r="F965" s="56">
        <v>0</v>
      </c>
    </row>
    <row r="966" spans="1:6" x14ac:dyDescent="0.25">
      <c r="A966" s="68">
        <v>965</v>
      </c>
      <c r="E966" s="56">
        <v>6.2566000000000024E-2</v>
      </c>
      <c r="F966" s="56">
        <v>0</v>
      </c>
    </row>
    <row r="967" spans="1:6" x14ac:dyDescent="0.25">
      <c r="A967" s="68">
        <v>966</v>
      </c>
      <c r="E967" s="56">
        <v>6.2566000000000024E-2</v>
      </c>
      <c r="F967" s="56">
        <v>0</v>
      </c>
    </row>
    <row r="968" spans="1:6" x14ac:dyDescent="0.25">
      <c r="A968" s="68">
        <v>967</v>
      </c>
      <c r="E968" s="56">
        <v>6.2566000000000024E-2</v>
      </c>
      <c r="F968" s="56">
        <v>0</v>
      </c>
    </row>
    <row r="969" spans="1:6" x14ac:dyDescent="0.25">
      <c r="A969" s="68">
        <v>968</v>
      </c>
      <c r="E969" s="56">
        <v>6.2566000000000024E-2</v>
      </c>
      <c r="F969" s="56">
        <v>0</v>
      </c>
    </row>
    <row r="970" spans="1:6" x14ac:dyDescent="0.25">
      <c r="A970" s="68">
        <v>969</v>
      </c>
      <c r="E970" s="56">
        <v>6.2566000000000024E-2</v>
      </c>
      <c r="F970" s="56">
        <v>0</v>
      </c>
    </row>
    <row r="971" spans="1:6" x14ac:dyDescent="0.25">
      <c r="A971" s="68">
        <v>970</v>
      </c>
      <c r="E971" s="56">
        <v>6.2566000000000024E-2</v>
      </c>
      <c r="F971" s="56">
        <v>0</v>
      </c>
    </row>
    <row r="972" spans="1:6" x14ac:dyDescent="0.25">
      <c r="A972" s="68">
        <v>971</v>
      </c>
      <c r="E972" s="56">
        <v>6.2566000000000024E-2</v>
      </c>
      <c r="F972" s="56">
        <v>0</v>
      </c>
    </row>
    <row r="973" spans="1:6" x14ac:dyDescent="0.25">
      <c r="A973" s="68">
        <v>972</v>
      </c>
      <c r="E973" s="56">
        <v>6.2566000000000024E-2</v>
      </c>
      <c r="F973" s="56">
        <v>0</v>
      </c>
    </row>
    <row r="974" spans="1:6" x14ac:dyDescent="0.25">
      <c r="A974" s="68">
        <v>973</v>
      </c>
      <c r="E974" s="56">
        <v>5.2259999999999987E-2</v>
      </c>
      <c r="F974" s="56">
        <v>0</v>
      </c>
    </row>
    <row r="975" spans="1:6" x14ac:dyDescent="0.25">
      <c r="A975" s="68">
        <v>974</v>
      </c>
      <c r="E975" s="56">
        <v>5.2259999999999987E-2</v>
      </c>
      <c r="F975" s="56">
        <v>0</v>
      </c>
    </row>
    <row r="976" spans="1:6" x14ac:dyDescent="0.25">
      <c r="A976" s="68">
        <v>975</v>
      </c>
      <c r="E976" s="56">
        <v>5.2259999999999987E-2</v>
      </c>
      <c r="F976" s="56">
        <v>0</v>
      </c>
    </row>
    <row r="977" spans="1:6" x14ac:dyDescent="0.25">
      <c r="A977" s="68">
        <v>976</v>
      </c>
      <c r="E977" s="56">
        <v>5.2259999999999987E-2</v>
      </c>
      <c r="F977" s="56">
        <v>0</v>
      </c>
    </row>
    <row r="978" spans="1:6" x14ac:dyDescent="0.25">
      <c r="A978" s="68">
        <v>977</v>
      </c>
      <c r="E978" s="56">
        <v>5.2259999999999987E-2</v>
      </c>
      <c r="F978" s="56">
        <v>0</v>
      </c>
    </row>
    <row r="979" spans="1:6" x14ac:dyDescent="0.25">
      <c r="A979" s="68">
        <v>978</v>
      </c>
      <c r="E979" s="56">
        <v>5.2259999999999987E-2</v>
      </c>
      <c r="F979" s="56">
        <v>0</v>
      </c>
    </row>
    <row r="980" spans="1:6" x14ac:dyDescent="0.25">
      <c r="A980" s="68">
        <v>979</v>
      </c>
      <c r="E980" s="56">
        <v>5.2259999999999987E-2</v>
      </c>
      <c r="F980" s="56">
        <v>0</v>
      </c>
    </row>
    <row r="981" spans="1:6" x14ac:dyDescent="0.25">
      <c r="A981" s="68">
        <v>980</v>
      </c>
      <c r="E981" s="56">
        <v>5.2259999999999987E-2</v>
      </c>
      <c r="F981" s="56">
        <v>0</v>
      </c>
    </row>
    <row r="982" spans="1:6" x14ac:dyDescent="0.25">
      <c r="A982" s="68">
        <v>981</v>
      </c>
      <c r="E982" s="56">
        <v>5.2259999999999987E-2</v>
      </c>
      <c r="F982" s="56">
        <v>0</v>
      </c>
    </row>
    <row r="983" spans="1:6" x14ac:dyDescent="0.25">
      <c r="A983" s="68">
        <v>982</v>
      </c>
      <c r="E983" s="56">
        <v>5.2259999999999987E-2</v>
      </c>
      <c r="F983" s="56">
        <v>0</v>
      </c>
    </row>
    <row r="984" spans="1:6" x14ac:dyDescent="0.25">
      <c r="A984" s="68">
        <v>983</v>
      </c>
      <c r="E984" s="56">
        <v>5.2259999999999987E-2</v>
      </c>
      <c r="F984" s="56">
        <v>0</v>
      </c>
    </row>
    <row r="985" spans="1:6" x14ac:dyDescent="0.25">
      <c r="A985" s="68">
        <v>984</v>
      </c>
      <c r="E985" s="56">
        <v>5.2259999999999987E-2</v>
      </c>
      <c r="F985" s="56">
        <v>0</v>
      </c>
    </row>
    <row r="986" spans="1:6" x14ac:dyDescent="0.25">
      <c r="A986" s="68">
        <v>985</v>
      </c>
      <c r="E986" s="56">
        <v>4.1954000000000068E-2</v>
      </c>
      <c r="F986" s="56">
        <v>0</v>
      </c>
    </row>
    <row r="987" spans="1:6" x14ac:dyDescent="0.25">
      <c r="A987" s="68">
        <v>986</v>
      </c>
      <c r="E987" s="56">
        <v>4.1954000000000068E-2</v>
      </c>
      <c r="F987" s="56">
        <v>0</v>
      </c>
    </row>
    <row r="988" spans="1:6" x14ac:dyDescent="0.25">
      <c r="A988" s="68">
        <v>987</v>
      </c>
      <c r="E988" s="56">
        <v>4.1954000000000068E-2</v>
      </c>
      <c r="F988" s="56">
        <v>0</v>
      </c>
    </row>
    <row r="989" spans="1:6" x14ac:dyDescent="0.25">
      <c r="A989" s="68">
        <v>988</v>
      </c>
      <c r="E989" s="56">
        <v>4.1954000000000068E-2</v>
      </c>
      <c r="F989" s="56">
        <v>0</v>
      </c>
    </row>
    <row r="990" spans="1:6" x14ac:dyDescent="0.25">
      <c r="A990" s="68">
        <v>989</v>
      </c>
      <c r="E990" s="56">
        <v>4.1954000000000068E-2</v>
      </c>
      <c r="F990" s="56">
        <v>0</v>
      </c>
    </row>
    <row r="991" spans="1:6" x14ac:dyDescent="0.25">
      <c r="A991" s="68">
        <v>990</v>
      </c>
      <c r="E991" s="56">
        <v>4.1954000000000068E-2</v>
      </c>
      <c r="F991" s="56">
        <v>0</v>
      </c>
    </row>
    <row r="992" spans="1:6" x14ac:dyDescent="0.25">
      <c r="A992" s="68">
        <v>991</v>
      </c>
      <c r="E992" s="56">
        <v>4.1954000000000068E-2</v>
      </c>
      <c r="F992" s="56">
        <v>0</v>
      </c>
    </row>
    <row r="993" spans="1:6" x14ac:dyDescent="0.25">
      <c r="A993" s="68">
        <v>992</v>
      </c>
      <c r="E993" s="56">
        <v>4.1954000000000068E-2</v>
      </c>
      <c r="F993" s="56">
        <v>0</v>
      </c>
    </row>
    <row r="994" spans="1:6" x14ac:dyDescent="0.25">
      <c r="A994" s="68">
        <v>993</v>
      </c>
      <c r="E994" s="56">
        <v>4.1954000000000068E-2</v>
      </c>
      <c r="F994" s="56">
        <v>0</v>
      </c>
    </row>
    <row r="995" spans="1:6" x14ac:dyDescent="0.25">
      <c r="A995" s="68">
        <v>994</v>
      </c>
      <c r="E995" s="56">
        <v>4.1954000000000068E-2</v>
      </c>
      <c r="F995" s="56">
        <v>0</v>
      </c>
    </row>
    <row r="996" spans="1:6" x14ac:dyDescent="0.25">
      <c r="A996" s="68">
        <v>995</v>
      </c>
      <c r="E996" s="56">
        <v>4.1954000000000068E-2</v>
      </c>
      <c r="F996" s="56">
        <v>0</v>
      </c>
    </row>
    <row r="997" spans="1:6" x14ac:dyDescent="0.25">
      <c r="A997" s="68">
        <v>996</v>
      </c>
      <c r="E997" s="56">
        <v>4.1954000000000068E-2</v>
      </c>
      <c r="F997" s="56">
        <v>0</v>
      </c>
    </row>
    <row r="998" spans="1:6" x14ac:dyDescent="0.25">
      <c r="A998" s="68">
        <v>997</v>
      </c>
      <c r="E998" s="56">
        <v>3.1648000000000023E-2</v>
      </c>
      <c r="F998" s="56">
        <v>0</v>
      </c>
    </row>
    <row r="999" spans="1:6" x14ac:dyDescent="0.25">
      <c r="A999" s="68">
        <v>998</v>
      </c>
      <c r="E999" s="56">
        <v>3.1648000000000023E-2</v>
      </c>
      <c r="F999" s="56">
        <v>0</v>
      </c>
    </row>
    <row r="1000" spans="1:6" x14ac:dyDescent="0.25">
      <c r="A1000" s="68">
        <v>999</v>
      </c>
      <c r="E1000" s="56">
        <v>3.1648000000000023E-2</v>
      </c>
      <c r="F1000" s="56">
        <v>0</v>
      </c>
    </row>
    <row r="1001" spans="1:6" x14ac:dyDescent="0.25">
      <c r="A1001" s="68">
        <v>1000</v>
      </c>
      <c r="E1001" s="56">
        <v>3.1648000000000023E-2</v>
      </c>
      <c r="F1001" s="56">
        <v>0</v>
      </c>
    </row>
    <row r="1002" spans="1:6" x14ac:dyDescent="0.25">
      <c r="A1002" s="68">
        <v>1001</v>
      </c>
      <c r="E1002" s="56">
        <v>3.1648000000000023E-2</v>
      </c>
      <c r="F1002" s="56">
        <v>0</v>
      </c>
    </row>
    <row r="1003" spans="1:6" x14ac:dyDescent="0.25">
      <c r="A1003" s="68">
        <v>1002</v>
      </c>
      <c r="E1003" s="56">
        <v>3.1648000000000023E-2</v>
      </c>
      <c r="F1003" s="56">
        <v>0</v>
      </c>
    </row>
    <row r="1004" spans="1:6" x14ac:dyDescent="0.25">
      <c r="A1004" s="68">
        <v>1003</v>
      </c>
      <c r="E1004" s="56">
        <v>3.1648000000000023E-2</v>
      </c>
      <c r="F1004" s="56">
        <v>0</v>
      </c>
    </row>
    <row r="1005" spans="1:6" x14ac:dyDescent="0.25">
      <c r="A1005" s="68">
        <v>1004</v>
      </c>
      <c r="E1005" s="56">
        <v>3.1648000000000023E-2</v>
      </c>
      <c r="F1005" s="56">
        <v>0</v>
      </c>
    </row>
    <row r="1006" spans="1:6" x14ac:dyDescent="0.25">
      <c r="A1006" s="68">
        <v>1005</v>
      </c>
      <c r="E1006" s="56">
        <v>3.1648000000000023E-2</v>
      </c>
      <c r="F1006" s="56">
        <v>0</v>
      </c>
    </row>
    <row r="1007" spans="1:6" x14ac:dyDescent="0.25">
      <c r="A1007" s="68">
        <v>1006</v>
      </c>
      <c r="E1007" s="56">
        <v>3.1648000000000023E-2</v>
      </c>
      <c r="F1007" s="56">
        <v>0</v>
      </c>
    </row>
    <row r="1008" spans="1:6" x14ac:dyDescent="0.25">
      <c r="A1008" s="68">
        <v>1007</v>
      </c>
      <c r="E1008" s="56">
        <v>3.1648000000000023E-2</v>
      </c>
      <c r="F1008" s="56">
        <v>0</v>
      </c>
    </row>
    <row r="1009" spans="1:6" x14ac:dyDescent="0.25">
      <c r="A1009" s="68">
        <v>1008</v>
      </c>
      <c r="E1009" s="56">
        <v>3.1648000000000023E-2</v>
      </c>
      <c r="F1009" s="56">
        <v>0</v>
      </c>
    </row>
    <row r="1010" spans="1:6" x14ac:dyDescent="0.25">
      <c r="A1010" s="68">
        <v>1009</v>
      </c>
      <c r="E1010" s="56">
        <v>2.1341999999999989E-2</v>
      </c>
      <c r="F1010" s="56">
        <v>0</v>
      </c>
    </row>
    <row r="1011" spans="1:6" x14ac:dyDescent="0.25">
      <c r="A1011" s="68">
        <v>1010</v>
      </c>
      <c r="E1011" s="56">
        <v>2.1341999999999989E-2</v>
      </c>
      <c r="F1011" s="56">
        <v>0</v>
      </c>
    </row>
    <row r="1012" spans="1:6" x14ac:dyDescent="0.25">
      <c r="A1012" s="68">
        <v>1011</v>
      </c>
      <c r="E1012" s="56">
        <v>2.1341999999999989E-2</v>
      </c>
      <c r="F1012" s="56">
        <v>0</v>
      </c>
    </row>
    <row r="1013" spans="1:6" x14ac:dyDescent="0.25">
      <c r="A1013" s="68">
        <v>1012</v>
      </c>
      <c r="E1013" s="56">
        <v>2.1341999999999989E-2</v>
      </c>
      <c r="F1013" s="56">
        <v>0</v>
      </c>
    </row>
    <row r="1014" spans="1:6" x14ac:dyDescent="0.25">
      <c r="A1014" s="68">
        <v>1013</v>
      </c>
      <c r="E1014" s="56">
        <v>2.1341999999999989E-2</v>
      </c>
      <c r="F1014" s="56">
        <v>0</v>
      </c>
    </row>
    <row r="1015" spans="1:6" x14ac:dyDescent="0.25">
      <c r="A1015" s="68">
        <v>1014</v>
      </c>
      <c r="E1015" s="56">
        <v>2.1341999999999989E-2</v>
      </c>
      <c r="F1015" s="56">
        <v>0</v>
      </c>
    </row>
    <row r="1016" spans="1:6" x14ac:dyDescent="0.25">
      <c r="A1016" s="68">
        <v>1015</v>
      </c>
      <c r="E1016" s="56">
        <v>2.1341999999999989E-2</v>
      </c>
      <c r="F1016" s="56">
        <v>0</v>
      </c>
    </row>
    <row r="1017" spans="1:6" x14ac:dyDescent="0.25">
      <c r="A1017" s="68">
        <v>1016</v>
      </c>
      <c r="E1017" s="56">
        <v>2.1341999999999989E-2</v>
      </c>
      <c r="F1017" s="56">
        <v>0</v>
      </c>
    </row>
    <row r="1018" spans="1:6" x14ac:dyDescent="0.25">
      <c r="A1018" s="68">
        <v>1017</v>
      </c>
      <c r="E1018" s="56">
        <v>2.1341999999999989E-2</v>
      </c>
      <c r="F1018" s="56">
        <v>0</v>
      </c>
    </row>
    <row r="1019" spans="1:6" x14ac:dyDescent="0.25">
      <c r="A1019" s="68">
        <v>1018</v>
      </c>
      <c r="E1019" s="56">
        <v>2.1341999999999989E-2</v>
      </c>
      <c r="F1019" s="56">
        <v>0</v>
      </c>
    </row>
    <row r="1020" spans="1:6" x14ac:dyDescent="0.25">
      <c r="A1020" s="68">
        <v>1019</v>
      </c>
      <c r="E1020" s="56">
        <v>2.1341999999999989E-2</v>
      </c>
      <c r="F1020" s="56">
        <v>0</v>
      </c>
    </row>
    <row r="1021" spans="1:6" x14ac:dyDescent="0.25">
      <c r="A1021" s="68">
        <v>1020</v>
      </c>
      <c r="E1021" s="56">
        <v>2.1341999999999989E-2</v>
      </c>
      <c r="F1021" s="56">
        <v>0</v>
      </c>
    </row>
    <row r="1022" spans="1:6" x14ac:dyDescent="0.25">
      <c r="A1022" s="68">
        <v>1021</v>
      </c>
      <c r="E1022" s="56">
        <v>1.103600000000006E-2</v>
      </c>
      <c r="F1022" s="56">
        <v>0</v>
      </c>
    </row>
    <row r="1023" spans="1:6" x14ac:dyDescent="0.25">
      <c r="A1023" s="68">
        <v>1022</v>
      </c>
      <c r="E1023" s="56">
        <v>1.103600000000006E-2</v>
      </c>
      <c r="F1023" s="56">
        <v>0</v>
      </c>
    </row>
    <row r="1024" spans="1:6" x14ac:dyDescent="0.25">
      <c r="A1024" s="68">
        <v>1023</v>
      </c>
      <c r="E1024" s="56">
        <v>1.103600000000006E-2</v>
      </c>
      <c r="F1024" s="56">
        <v>0</v>
      </c>
    </row>
    <row r="1025" spans="1:6" x14ac:dyDescent="0.25">
      <c r="A1025" s="68">
        <v>1024</v>
      </c>
      <c r="E1025" s="56">
        <v>1.103600000000006E-2</v>
      </c>
      <c r="F1025" s="56">
        <v>0</v>
      </c>
    </row>
    <row r="1026" spans="1:6" x14ac:dyDescent="0.25">
      <c r="A1026" s="68">
        <v>1025</v>
      </c>
      <c r="E1026" s="56">
        <v>1.103600000000006E-2</v>
      </c>
      <c r="F1026" s="56">
        <v>0</v>
      </c>
    </row>
    <row r="1027" spans="1:6" x14ac:dyDescent="0.25">
      <c r="A1027" s="68">
        <v>1026</v>
      </c>
      <c r="E1027" s="56">
        <v>1.103600000000006E-2</v>
      </c>
      <c r="F1027" s="56">
        <v>0</v>
      </c>
    </row>
    <row r="1028" spans="1:6" x14ac:dyDescent="0.25">
      <c r="A1028" s="68">
        <v>1027</v>
      </c>
      <c r="E1028" s="56">
        <v>1.103600000000006E-2</v>
      </c>
      <c r="F1028" s="56">
        <v>0</v>
      </c>
    </row>
    <row r="1029" spans="1:6" x14ac:dyDescent="0.25">
      <c r="A1029" s="68">
        <v>1028</v>
      </c>
      <c r="E1029" s="56">
        <v>1.103600000000006E-2</v>
      </c>
      <c r="F1029" s="56">
        <v>0</v>
      </c>
    </row>
    <row r="1030" spans="1:6" x14ac:dyDescent="0.25">
      <c r="A1030" s="68">
        <v>1029</v>
      </c>
      <c r="E1030" s="56">
        <v>1.103600000000006E-2</v>
      </c>
      <c r="F1030" s="56">
        <v>0</v>
      </c>
    </row>
    <row r="1031" spans="1:6" x14ac:dyDescent="0.25">
      <c r="A1031" s="68">
        <v>1030</v>
      </c>
      <c r="E1031" s="56">
        <v>1.103600000000006E-2</v>
      </c>
      <c r="F1031" s="56">
        <v>0</v>
      </c>
    </row>
    <row r="1032" spans="1:6" x14ac:dyDescent="0.25">
      <c r="A1032" s="68">
        <v>1031</v>
      </c>
      <c r="E1032" s="56">
        <v>1.103600000000006E-2</v>
      </c>
      <c r="F1032" s="56">
        <v>0</v>
      </c>
    </row>
    <row r="1033" spans="1:6" x14ac:dyDescent="0.25">
      <c r="A1033" s="68">
        <v>1032</v>
      </c>
      <c r="E1033" s="56">
        <v>1.103600000000006E-2</v>
      </c>
      <c r="F1033" s="56">
        <v>0</v>
      </c>
    </row>
    <row r="1034" spans="1:6" x14ac:dyDescent="0.25">
      <c r="A1034" s="68">
        <v>1033</v>
      </c>
      <c r="E1034" s="56">
        <v>0</v>
      </c>
      <c r="F1034" s="56">
        <v>0</v>
      </c>
    </row>
    <row r="1035" spans="1:6" x14ac:dyDescent="0.25">
      <c r="A1035" s="68">
        <v>1034</v>
      </c>
      <c r="E1035" s="56">
        <v>0</v>
      </c>
      <c r="F1035" s="56">
        <v>0</v>
      </c>
    </row>
    <row r="1036" spans="1:6" x14ac:dyDescent="0.25">
      <c r="A1036" s="68">
        <v>1035</v>
      </c>
      <c r="E1036" s="56">
        <v>0</v>
      </c>
      <c r="F1036" s="56">
        <v>0</v>
      </c>
    </row>
    <row r="1037" spans="1:6" x14ac:dyDescent="0.25">
      <c r="A1037" s="68">
        <v>1036</v>
      </c>
      <c r="E1037" s="56">
        <v>0</v>
      </c>
      <c r="F1037" s="56">
        <v>0</v>
      </c>
    </row>
    <row r="1038" spans="1:6" x14ac:dyDescent="0.25">
      <c r="A1038" s="68">
        <v>1037</v>
      </c>
      <c r="E1038" s="56">
        <v>0</v>
      </c>
      <c r="F1038" s="56">
        <v>0</v>
      </c>
    </row>
    <row r="1039" spans="1:6" x14ac:dyDescent="0.25">
      <c r="A1039" s="68">
        <v>1038</v>
      </c>
      <c r="E1039" s="56">
        <v>0</v>
      </c>
      <c r="F1039" s="56">
        <v>0</v>
      </c>
    </row>
    <row r="1040" spans="1:6" x14ac:dyDescent="0.25">
      <c r="A1040" s="68">
        <v>1039</v>
      </c>
      <c r="E1040" s="56">
        <v>0</v>
      </c>
      <c r="F1040" s="56">
        <v>0</v>
      </c>
    </row>
    <row r="1041" spans="1:6" x14ac:dyDescent="0.25">
      <c r="A1041" s="68">
        <v>1040</v>
      </c>
      <c r="E1041" s="56">
        <v>0</v>
      </c>
      <c r="F1041" s="56">
        <v>0</v>
      </c>
    </row>
    <row r="1042" spans="1:6" x14ac:dyDescent="0.25">
      <c r="A1042" s="68">
        <v>1041</v>
      </c>
      <c r="E1042" s="56">
        <v>0</v>
      </c>
      <c r="F1042" s="56">
        <v>0</v>
      </c>
    </row>
    <row r="1043" spans="1:6" x14ac:dyDescent="0.25">
      <c r="A1043" s="68">
        <v>1042</v>
      </c>
      <c r="E1043" s="56">
        <v>0</v>
      </c>
      <c r="F1043" s="56">
        <v>0</v>
      </c>
    </row>
    <row r="1044" spans="1:6" x14ac:dyDescent="0.25">
      <c r="A1044" s="68">
        <v>1043</v>
      </c>
      <c r="E1044" s="56">
        <v>0</v>
      </c>
      <c r="F1044" s="56">
        <v>0</v>
      </c>
    </row>
    <row r="1045" spans="1:6" x14ac:dyDescent="0.25">
      <c r="A1045" s="68">
        <v>1044</v>
      </c>
      <c r="E1045" s="56">
        <v>0</v>
      </c>
      <c r="F1045" s="56">
        <v>0</v>
      </c>
    </row>
    <row r="1046" spans="1:6" x14ac:dyDescent="0.25">
      <c r="A1046" s="68">
        <v>1045</v>
      </c>
      <c r="E1046" s="56">
        <v>0</v>
      </c>
      <c r="F1046" s="56">
        <v>0</v>
      </c>
    </row>
    <row r="1047" spans="1:6" x14ac:dyDescent="0.25">
      <c r="A1047" s="68">
        <v>1046</v>
      </c>
      <c r="E1047" s="56">
        <v>0</v>
      </c>
      <c r="F1047" s="56">
        <v>0</v>
      </c>
    </row>
    <row r="1048" spans="1:6" x14ac:dyDescent="0.25">
      <c r="A1048" s="68">
        <v>1047</v>
      </c>
      <c r="E1048" s="56">
        <v>0</v>
      </c>
      <c r="F1048" s="56">
        <v>0</v>
      </c>
    </row>
    <row r="1049" spans="1:6" x14ac:dyDescent="0.25">
      <c r="A1049" s="68">
        <v>1048</v>
      </c>
      <c r="E1049" s="56">
        <v>0</v>
      </c>
      <c r="F1049" s="56">
        <v>0</v>
      </c>
    </row>
    <row r="1050" spans="1:6" x14ac:dyDescent="0.25">
      <c r="A1050" s="68">
        <v>1049</v>
      </c>
      <c r="E1050" s="56">
        <v>0</v>
      </c>
      <c r="F1050" s="56">
        <v>0</v>
      </c>
    </row>
    <row r="1051" spans="1:6" x14ac:dyDescent="0.25">
      <c r="A1051" s="68">
        <v>1050</v>
      </c>
      <c r="E1051" s="56">
        <v>0</v>
      </c>
      <c r="F1051" s="56">
        <v>0</v>
      </c>
    </row>
    <row r="1052" spans="1:6" x14ac:dyDescent="0.25">
      <c r="A1052" s="68">
        <v>1051</v>
      </c>
      <c r="E1052" s="56">
        <v>0</v>
      </c>
      <c r="F1052" s="56">
        <v>0</v>
      </c>
    </row>
    <row r="1053" spans="1:6" x14ac:dyDescent="0.25">
      <c r="A1053" s="68">
        <v>1052</v>
      </c>
      <c r="E1053" s="56">
        <v>0</v>
      </c>
      <c r="F1053" s="56">
        <v>0</v>
      </c>
    </row>
    <row r="1054" spans="1:6" x14ac:dyDescent="0.25">
      <c r="A1054" s="68">
        <v>1053</v>
      </c>
      <c r="E1054" s="56">
        <v>0</v>
      </c>
      <c r="F1054" s="56">
        <v>0</v>
      </c>
    </row>
    <row r="1055" spans="1:6" x14ac:dyDescent="0.25">
      <c r="A1055" s="68">
        <v>1054</v>
      </c>
      <c r="E1055" s="56">
        <v>0</v>
      </c>
      <c r="F1055" s="56">
        <v>0</v>
      </c>
    </row>
    <row r="1056" spans="1:6" x14ac:dyDescent="0.25">
      <c r="A1056" s="68">
        <v>1055</v>
      </c>
      <c r="E1056" s="56">
        <v>0</v>
      </c>
      <c r="F1056" s="56">
        <v>0</v>
      </c>
    </row>
    <row r="1057" spans="1:6" x14ac:dyDescent="0.25">
      <c r="A1057" s="68">
        <v>1056</v>
      </c>
      <c r="E1057" s="56">
        <v>0</v>
      </c>
      <c r="F1057" s="56">
        <v>0</v>
      </c>
    </row>
    <row r="1058" spans="1:6" x14ac:dyDescent="0.25">
      <c r="A1058" s="68">
        <v>1057</v>
      </c>
      <c r="E1058" s="56">
        <v>0</v>
      </c>
      <c r="F1058" s="56">
        <v>0</v>
      </c>
    </row>
    <row r="1059" spans="1:6" x14ac:dyDescent="0.25">
      <c r="A1059" s="68">
        <v>1058</v>
      </c>
      <c r="E1059" s="56">
        <v>0</v>
      </c>
      <c r="F1059" s="56">
        <v>0</v>
      </c>
    </row>
    <row r="1060" spans="1:6" x14ac:dyDescent="0.25">
      <c r="A1060" s="68">
        <v>1059</v>
      </c>
      <c r="E1060" s="56">
        <v>0</v>
      </c>
      <c r="F1060" s="56">
        <v>0</v>
      </c>
    </row>
    <row r="1061" spans="1:6" x14ac:dyDescent="0.25">
      <c r="A1061" s="68">
        <v>1060</v>
      </c>
      <c r="E1061" s="56">
        <v>0</v>
      </c>
      <c r="F1061" s="56">
        <v>0</v>
      </c>
    </row>
    <row r="1062" spans="1:6" x14ac:dyDescent="0.25">
      <c r="A1062" s="68">
        <v>1061</v>
      </c>
      <c r="E1062" s="56">
        <v>0</v>
      </c>
      <c r="F1062" s="56">
        <v>0</v>
      </c>
    </row>
    <row r="1063" spans="1:6" x14ac:dyDescent="0.25">
      <c r="A1063" s="68">
        <v>1062</v>
      </c>
      <c r="E1063" s="56">
        <v>0</v>
      </c>
      <c r="F1063" s="56">
        <v>0</v>
      </c>
    </row>
    <row r="1064" spans="1:6" x14ac:dyDescent="0.25">
      <c r="A1064" s="68">
        <v>1063</v>
      </c>
      <c r="E1064" s="56">
        <v>0</v>
      </c>
      <c r="F1064" s="56">
        <v>0</v>
      </c>
    </row>
    <row r="1065" spans="1:6" x14ac:dyDescent="0.25">
      <c r="A1065" s="68">
        <v>1064</v>
      </c>
      <c r="E1065" s="56">
        <v>0</v>
      </c>
      <c r="F1065" s="56">
        <v>0</v>
      </c>
    </row>
    <row r="1066" spans="1:6" x14ac:dyDescent="0.25">
      <c r="A1066" s="68">
        <v>1065</v>
      </c>
      <c r="E1066" s="56">
        <v>0</v>
      </c>
      <c r="F1066" s="56">
        <v>0</v>
      </c>
    </row>
    <row r="1067" spans="1:6" x14ac:dyDescent="0.25">
      <c r="A1067" s="68">
        <v>1066</v>
      </c>
      <c r="E1067" s="56">
        <v>0</v>
      </c>
      <c r="F1067" s="56">
        <v>0</v>
      </c>
    </row>
    <row r="1068" spans="1:6" x14ac:dyDescent="0.25">
      <c r="A1068" s="68">
        <v>1067</v>
      </c>
      <c r="E1068" s="56">
        <v>0</v>
      </c>
      <c r="F1068" s="56">
        <v>0</v>
      </c>
    </row>
    <row r="1069" spans="1:6" x14ac:dyDescent="0.25">
      <c r="A1069" s="68">
        <v>1068</v>
      </c>
      <c r="E1069" s="56">
        <v>0</v>
      </c>
      <c r="F1069" s="56">
        <v>0</v>
      </c>
    </row>
    <row r="1070" spans="1:6" x14ac:dyDescent="0.25">
      <c r="A1070" s="68">
        <v>1069</v>
      </c>
      <c r="E1070" s="56">
        <v>0</v>
      </c>
      <c r="F1070" s="56">
        <v>0</v>
      </c>
    </row>
    <row r="1071" spans="1:6" x14ac:dyDescent="0.25">
      <c r="A1071" s="68">
        <v>1070</v>
      </c>
      <c r="E1071" s="56">
        <v>0</v>
      </c>
      <c r="F1071" s="56">
        <v>0</v>
      </c>
    </row>
    <row r="1072" spans="1:6" x14ac:dyDescent="0.25">
      <c r="A1072" s="68">
        <v>1071</v>
      </c>
      <c r="E1072" s="56">
        <v>0</v>
      </c>
      <c r="F1072" s="56">
        <v>0</v>
      </c>
    </row>
    <row r="1073" spans="1:6" x14ac:dyDescent="0.25">
      <c r="A1073" s="68">
        <v>1072</v>
      </c>
      <c r="E1073" s="56">
        <v>0</v>
      </c>
      <c r="F1073" s="56">
        <v>0</v>
      </c>
    </row>
    <row r="1074" spans="1:6" x14ac:dyDescent="0.25">
      <c r="A1074" s="68">
        <v>1073</v>
      </c>
      <c r="E1074" s="56">
        <v>0</v>
      </c>
      <c r="F1074" s="56">
        <v>0</v>
      </c>
    </row>
    <row r="1075" spans="1:6" x14ac:dyDescent="0.25">
      <c r="A1075" s="68">
        <v>1074</v>
      </c>
      <c r="E1075" s="56">
        <v>0</v>
      </c>
      <c r="F1075" s="56">
        <v>0</v>
      </c>
    </row>
    <row r="1076" spans="1:6" x14ac:dyDescent="0.25">
      <c r="A1076" s="68">
        <v>1075</v>
      </c>
      <c r="E1076" s="56">
        <v>0</v>
      </c>
      <c r="F1076" s="56">
        <v>0</v>
      </c>
    </row>
    <row r="1077" spans="1:6" x14ac:dyDescent="0.25">
      <c r="A1077" s="68">
        <v>1076</v>
      </c>
      <c r="E1077" s="56">
        <v>0</v>
      </c>
      <c r="F1077" s="56">
        <v>0</v>
      </c>
    </row>
    <row r="1078" spans="1:6" x14ac:dyDescent="0.25">
      <c r="A1078" s="68">
        <v>1077</v>
      </c>
      <c r="E1078" s="56">
        <v>0</v>
      </c>
      <c r="F1078" s="56">
        <v>0</v>
      </c>
    </row>
    <row r="1079" spans="1:6" x14ac:dyDescent="0.25">
      <c r="A1079" s="68">
        <v>1078</v>
      </c>
      <c r="E1079" s="56">
        <v>0</v>
      </c>
      <c r="F1079" s="56">
        <v>0</v>
      </c>
    </row>
    <row r="1080" spans="1:6" x14ac:dyDescent="0.25">
      <c r="A1080" s="68">
        <v>1079</v>
      </c>
      <c r="E1080" s="56">
        <v>0</v>
      </c>
      <c r="F1080" s="56">
        <v>0</v>
      </c>
    </row>
    <row r="1081" spans="1:6" x14ac:dyDescent="0.25">
      <c r="A1081" s="68">
        <v>1080</v>
      </c>
      <c r="E1081" s="56">
        <v>0</v>
      </c>
      <c r="F1081" s="56">
        <v>0</v>
      </c>
    </row>
    <row r="1082" spans="1:6" x14ac:dyDescent="0.25">
      <c r="A1082" s="68">
        <v>1081</v>
      </c>
      <c r="E1082" s="56">
        <v>0</v>
      </c>
      <c r="F1082" s="56">
        <v>0</v>
      </c>
    </row>
    <row r="1083" spans="1:6" x14ac:dyDescent="0.25">
      <c r="A1083" s="68">
        <v>1082</v>
      </c>
      <c r="E1083" s="56">
        <v>0</v>
      </c>
      <c r="F1083" s="56">
        <v>0</v>
      </c>
    </row>
    <row r="1084" spans="1:6" x14ac:dyDescent="0.25">
      <c r="A1084" s="68">
        <v>1083</v>
      </c>
      <c r="E1084" s="56">
        <v>0</v>
      </c>
      <c r="F1084" s="56">
        <v>0</v>
      </c>
    </row>
    <row r="1085" spans="1:6" x14ac:dyDescent="0.25">
      <c r="A1085" s="68">
        <v>1084</v>
      </c>
      <c r="E1085" s="56">
        <v>0</v>
      </c>
      <c r="F1085" s="56">
        <v>0</v>
      </c>
    </row>
    <row r="1086" spans="1:6" x14ac:dyDescent="0.25">
      <c r="A1086" s="68">
        <v>1085</v>
      </c>
      <c r="E1086" s="56">
        <v>0</v>
      </c>
      <c r="F1086" s="56">
        <v>0</v>
      </c>
    </row>
    <row r="1087" spans="1:6" x14ac:dyDescent="0.25">
      <c r="A1087" s="68">
        <v>1086</v>
      </c>
      <c r="E1087" s="56">
        <v>0</v>
      </c>
      <c r="F1087" s="56">
        <v>0</v>
      </c>
    </row>
    <row r="1088" spans="1:6" x14ac:dyDescent="0.25">
      <c r="A1088" s="68">
        <v>1087</v>
      </c>
      <c r="E1088" s="56">
        <v>0</v>
      </c>
      <c r="F1088" s="56">
        <v>0</v>
      </c>
    </row>
    <row r="1089" spans="1:6" x14ac:dyDescent="0.25">
      <c r="A1089" s="68">
        <v>1088</v>
      </c>
      <c r="E1089" s="56">
        <v>0</v>
      </c>
      <c r="F1089" s="56">
        <v>0</v>
      </c>
    </row>
    <row r="1090" spans="1:6" x14ac:dyDescent="0.25">
      <c r="A1090" s="68">
        <v>1089</v>
      </c>
      <c r="E1090" s="56">
        <v>0</v>
      </c>
      <c r="F1090" s="56">
        <v>0</v>
      </c>
    </row>
    <row r="1091" spans="1:6" x14ac:dyDescent="0.25">
      <c r="A1091" s="68">
        <v>1090</v>
      </c>
      <c r="E1091" s="56">
        <v>0</v>
      </c>
      <c r="F1091" s="56">
        <v>0</v>
      </c>
    </row>
    <row r="1092" spans="1:6" x14ac:dyDescent="0.25">
      <c r="A1092" s="68">
        <v>1091</v>
      </c>
      <c r="E1092" s="56">
        <v>0</v>
      </c>
      <c r="F1092" s="56">
        <v>0</v>
      </c>
    </row>
    <row r="1093" spans="1:6" x14ac:dyDescent="0.25">
      <c r="A1093" s="68">
        <v>1092</v>
      </c>
      <c r="E1093" s="56">
        <v>0</v>
      </c>
      <c r="F1093" s="56">
        <v>0</v>
      </c>
    </row>
    <row r="1094" spans="1:6" x14ac:dyDescent="0.25">
      <c r="A1094" s="68">
        <v>1093</v>
      </c>
      <c r="E1094" s="56">
        <v>0</v>
      </c>
      <c r="F1094" s="56">
        <v>0</v>
      </c>
    </row>
    <row r="1095" spans="1:6" x14ac:dyDescent="0.25">
      <c r="A1095" s="68">
        <v>1094</v>
      </c>
      <c r="E1095" s="56">
        <v>0</v>
      </c>
      <c r="F1095" s="56">
        <v>0</v>
      </c>
    </row>
    <row r="1096" spans="1:6" x14ac:dyDescent="0.25">
      <c r="A1096" s="68">
        <v>1095</v>
      </c>
      <c r="E1096" s="56">
        <v>0</v>
      </c>
      <c r="F1096" s="56">
        <v>0</v>
      </c>
    </row>
    <row r="1097" spans="1:6" x14ac:dyDescent="0.25">
      <c r="A1097" s="68">
        <v>1096</v>
      </c>
      <c r="E1097" s="56">
        <v>0</v>
      </c>
      <c r="F1097" s="56">
        <v>0</v>
      </c>
    </row>
    <row r="1098" spans="1:6" x14ac:dyDescent="0.25">
      <c r="A1098" s="68">
        <v>1097</v>
      </c>
      <c r="E1098" s="56">
        <v>0</v>
      </c>
      <c r="F1098" s="56">
        <v>0</v>
      </c>
    </row>
    <row r="1099" spans="1:6" x14ac:dyDescent="0.25">
      <c r="A1099" s="68">
        <v>1098</v>
      </c>
      <c r="E1099" s="56">
        <v>0</v>
      </c>
      <c r="F1099" s="56">
        <v>0</v>
      </c>
    </row>
    <row r="1100" spans="1:6" x14ac:dyDescent="0.25">
      <c r="A1100" s="68">
        <v>1099</v>
      </c>
      <c r="E1100" s="56">
        <v>0</v>
      </c>
      <c r="F1100" s="56">
        <v>0</v>
      </c>
    </row>
    <row r="1101" spans="1:6" x14ac:dyDescent="0.25">
      <c r="A1101" s="68">
        <v>1100</v>
      </c>
      <c r="E1101" s="56">
        <v>0</v>
      </c>
      <c r="F1101" s="56">
        <v>0</v>
      </c>
    </row>
    <row r="1102" spans="1:6" x14ac:dyDescent="0.25">
      <c r="A1102" s="68">
        <v>1101</v>
      </c>
      <c r="E1102" s="56">
        <v>0</v>
      </c>
      <c r="F1102" s="56">
        <v>0</v>
      </c>
    </row>
    <row r="1103" spans="1:6" x14ac:dyDescent="0.25">
      <c r="A1103" s="68">
        <v>1102</v>
      </c>
      <c r="E1103" s="56">
        <v>0</v>
      </c>
      <c r="F1103" s="56">
        <v>0</v>
      </c>
    </row>
    <row r="1104" spans="1:6" x14ac:dyDescent="0.25">
      <c r="A1104" s="68">
        <v>1103</v>
      </c>
      <c r="E1104" s="56">
        <v>0</v>
      </c>
      <c r="F1104" s="56">
        <v>0</v>
      </c>
    </row>
    <row r="1105" spans="1:6" x14ac:dyDescent="0.25">
      <c r="A1105" s="68">
        <v>1104</v>
      </c>
      <c r="E1105" s="56">
        <v>0</v>
      </c>
      <c r="F1105" s="56">
        <v>0</v>
      </c>
    </row>
    <row r="1106" spans="1:6" x14ac:dyDescent="0.25">
      <c r="A1106" s="68">
        <v>1105</v>
      </c>
      <c r="E1106" s="56">
        <v>0</v>
      </c>
      <c r="F1106" s="56">
        <v>0</v>
      </c>
    </row>
    <row r="1107" spans="1:6" x14ac:dyDescent="0.25">
      <c r="A1107" s="68">
        <v>1106</v>
      </c>
      <c r="E1107" s="56">
        <v>0</v>
      </c>
      <c r="F1107" s="56">
        <v>0</v>
      </c>
    </row>
    <row r="1108" spans="1:6" x14ac:dyDescent="0.25">
      <c r="A1108" s="68">
        <v>1107</v>
      </c>
      <c r="E1108" s="56">
        <v>0</v>
      </c>
      <c r="F1108" s="56">
        <v>0</v>
      </c>
    </row>
    <row r="1109" spans="1:6" x14ac:dyDescent="0.25">
      <c r="A1109" s="68">
        <v>1108</v>
      </c>
      <c r="E1109" s="56">
        <v>0</v>
      </c>
      <c r="F1109" s="56">
        <v>0</v>
      </c>
    </row>
    <row r="1110" spans="1:6" x14ac:dyDescent="0.25">
      <c r="A1110" s="68">
        <v>1109</v>
      </c>
      <c r="E1110" s="56">
        <v>0</v>
      </c>
      <c r="F1110" s="56">
        <v>0</v>
      </c>
    </row>
    <row r="1111" spans="1:6" x14ac:dyDescent="0.25">
      <c r="A1111" s="68">
        <v>1110</v>
      </c>
      <c r="E1111" s="56">
        <v>0</v>
      </c>
      <c r="F1111" s="56">
        <v>0</v>
      </c>
    </row>
    <row r="1112" spans="1:6" x14ac:dyDescent="0.25">
      <c r="A1112" s="68">
        <v>1111</v>
      </c>
      <c r="E1112" s="56">
        <v>0</v>
      </c>
      <c r="F1112" s="56">
        <v>0</v>
      </c>
    </row>
    <row r="1113" spans="1:6" x14ac:dyDescent="0.25">
      <c r="A1113" s="68">
        <v>1112</v>
      </c>
      <c r="E1113" s="56">
        <v>0</v>
      </c>
      <c r="F1113" s="56">
        <v>0</v>
      </c>
    </row>
    <row r="1114" spans="1:6" x14ac:dyDescent="0.25">
      <c r="A1114" s="68">
        <v>1113</v>
      </c>
      <c r="E1114" s="56">
        <v>0</v>
      </c>
      <c r="F1114" s="56">
        <v>0</v>
      </c>
    </row>
    <row r="1115" spans="1:6" x14ac:dyDescent="0.25">
      <c r="A1115" s="68">
        <v>1114</v>
      </c>
      <c r="E1115" s="56">
        <v>0</v>
      </c>
      <c r="F1115" s="56">
        <v>0</v>
      </c>
    </row>
    <row r="1116" spans="1:6" x14ac:dyDescent="0.25">
      <c r="A1116" s="68">
        <v>1115</v>
      </c>
      <c r="E1116" s="56">
        <v>0</v>
      </c>
      <c r="F1116" s="56">
        <v>0</v>
      </c>
    </row>
    <row r="1117" spans="1:6" x14ac:dyDescent="0.25">
      <c r="A1117" s="68">
        <v>1116</v>
      </c>
      <c r="E1117" s="56">
        <v>0</v>
      </c>
      <c r="F1117" s="56">
        <v>0</v>
      </c>
    </row>
    <row r="1118" spans="1:6" x14ac:dyDescent="0.25">
      <c r="A1118" s="68">
        <v>1117</v>
      </c>
      <c r="E1118" s="56">
        <v>0</v>
      </c>
      <c r="F1118" s="56">
        <v>0</v>
      </c>
    </row>
    <row r="1119" spans="1:6" x14ac:dyDescent="0.25">
      <c r="A1119" s="68">
        <v>1118</v>
      </c>
      <c r="E1119" s="56">
        <v>0</v>
      </c>
      <c r="F1119" s="56">
        <v>0</v>
      </c>
    </row>
    <row r="1120" spans="1:6" x14ac:dyDescent="0.25">
      <c r="A1120" s="68">
        <v>1119</v>
      </c>
      <c r="E1120" s="56">
        <v>0</v>
      </c>
      <c r="F1120" s="56">
        <v>0</v>
      </c>
    </row>
    <row r="1121" spans="1:6" x14ac:dyDescent="0.25">
      <c r="A1121" s="68">
        <v>1120</v>
      </c>
      <c r="E1121" s="56">
        <v>0</v>
      </c>
      <c r="F1121" s="56">
        <v>0</v>
      </c>
    </row>
    <row r="1122" spans="1:6" x14ac:dyDescent="0.25">
      <c r="A1122" s="68">
        <v>1121</v>
      </c>
      <c r="E1122" s="56">
        <v>0</v>
      </c>
      <c r="F1122" s="56">
        <v>0</v>
      </c>
    </row>
    <row r="1123" spans="1:6" x14ac:dyDescent="0.25">
      <c r="A1123" s="68">
        <v>1122</v>
      </c>
      <c r="E1123" s="56">
        <v>0</v>
      </c>
      <c r="F1123" s="56">
        <v>0</v>
      </c>
    </row>
    <row r="1124" spans="1:6" x14ac:dyDescent="0.25">
      <c r="A1124" s="68">
        <v>1123</v>
      </c>
      <c r="E1124" s="56">
        <v>0</v>
      </c>
      <c r="F1124" s="56">
        <v>0</v>
      </c>
    </row>
    <row r="1125" spans="1:6" x14ac:dyDescent="0.25">
      <c r="A1125" s="68">
        <v>1124</v>
      </c>
      <c r="E1125" s="56">
        <v>0</v>
      </c>
      <c r="F1125" s="56">
        <v>0</v>
      </c>
    </row>
    <row r="1126" spans="1:6" x14ac:dyDescent="0.25">
      <c r="A1126" s="68">
        <v>1125</v>
      </c>
      <c r="E1126" s="56">
        <v>0</v>
      </c>
      <c r="F1126" s="56">
        <v>0</v>
      </c>
    </row>
    <row r="1127" spans="1:6" x14ac:dyDescent="0.25">
      <c r="A1127" s="68">
        <v>1126</v>
      </c>
      <c r="E1127" s="56">
        <v>0</v>
      </c>
      <c r="F1127" s="56">
        <v>0</v>
      </c>
    </row>
    <row r="1128" spans="1:6" x14ac:dyDescent="0.25">
      <c r="A1128" s="68">
        <v>1127</v>
      </c>
      <c r="E1128" s="56">
        <v>0</v>
      </c>
      <c r="F1128" s="56">
        <v>0</v>
      </c>
    </row>
    <row r="1129" spans="1:6" x14ac:dyDescent="0.25">
      <c r="A1129" s="68">
        <v>1128</v>
      </c>
      <c r="E1129" s="56">
        <v>0</v>
      </c>
      <c r="F1129" s="56">
        <v>0</v>
      </c>
    </row>
    <row r="1130" spans="1:6" x14ac:dyDescent="0.25">
      <c r="A1130" s="68">
        <v>1129</v>
      </c>
      <c r="E1130" s="56">
        <v>0</v>
      </c>
      <c r="F1130" s="56">
        <v>0</v>
      </c>
    </row>
    <row r="1131" spans="1:6" x14ac:dyDescent="0.25">
      <c r="A1131" s="68">
        <v>1130</v>
      </c>
      <c r="E1131" s="56">
        <v>0</v>
      </c>
      <c r="F1131" s="56">
        <v>0</v>
      </c>
    </row>
    <row r="1132" spans="1:6" x14ac:dyDescent="0.25">
      <c r="A1132" s="68">
        <v>1131</v>
      </c>
      <c r="E1132" s="56">
        <v>0</v>
      </c>
      <c r="F1132" s="56">
        <v>0</v>
      </c>
    </row>
    <row r="1133" spans="1:6" x14ac:dyDescent="0.25">
      <c r="A1133" s="68">
        <v>1132</v>
      </c>
      <c r="E1133" s="56">
        <v>0</v>
      </c>
      <c r="F1133" s="56">
        <v>0</v>
      </c>
    </row>
    <row r="1134" spans="1:6" x14ac:dyDescent="0.25">
      <c r="A1134" s="68">
        <v>1133</v>
      </c>
      <c r="E1134" s="56">
        <v>0</v>
      </c>
      <c r="F1134" s="56">
        <v>0</v>
      </c>
    </row>
    <row r="1135" spans="1:6" x14ac:dyDescent="0.25">
      <c r="A1135" s="68">
        <v>1134</v>
      </c>
      <c r="E1135" s="56">
        <v>0</v>
      </c>
      <c r="F1135" s="56">
        <v>0</v>
      </c>
    </row>
    <row r="1136" spans="1:6" x14ac:dyDescent="0.25">
      <c r="A1136" s="68">
        <v>1135</v>
      </c>
      <c r="E1136" s="56">
        <v>0</v>
      </c>
      <c r="F1136" s="56">
        <v>0</v>
      </c>
    </row>
    <row r="1137" spans="1:6" x14ac:dyDescent="0.25">
      <c r="A1137" s="68">
        <v>1136</v>
      </c>
      <c r="E1137" s="56">
        <v>0</v>
      </c>
      <c r="F1137" s="56">
        <v>0</v>
      </c>
    </row>
    <row r="1138" spans="1:6" x14ac:dyDescent="0.25">
      <c r="A1138" s="68">
        <v>1137</v>
      </c>
      <c r="E1138" s="56">
        <v>0</v>
      </c>
      <c r="F1138" s="56">
        <v>0</v>
      </c>
    </row>
    <row r="1139" spans="1:6" x14ac:dyDescent="0.25">
      <c r="A1139" s="68">
        <v>1138</v>
      </c>
      <c r="E1139" s="56">
        <v>0</v>
      </c>
      <c r="F1139" s="56">
        <v>0</v>
      </c>
    </row>
    <row r="1140" spans="1:6" x14ac:dyDescent="0.25">
      <c r="A1140" s="68">
        <v>1139</v>
      </c>
      <c r="E1140" s="56">
        <v>0</v>
      </c>
      <c r="F1140" s="56">
        <v>0</v>
      </c>
    </row>
    <row r="1141" spans="1:6" x14ac:dyDescent="0.25">
      <c r="A1141" s="68">
        <v>1140</v>
      </c>
      <c r="E1141" s="56">
        <v>0</v>
      </c>
      <c r="F1141" s="56">
        <v>0</v>
      </c>
    </row>
    <row r="1142" spans="1:6" x14ac:dyDescent="0.25">
      <c r="A1142" s="68">
        <v>1141</v>
      </c>
      <c r="E1142" s="56">
        <v>0</v>
      </c>
      <c r="F1142" s="56">
        <v>0</v>
      </c>
    </row>
    <row r="1143" spans="1:6" x14ac:dyDescent="0.25">
      <c r="A1143" s="68">
        <v>1142</v>
      </c>
      <c r="E1143" s="56">
        <v>0</v>
      </c>
      <c r="F1143" s="56">
        <v>0</v>
      </c>
    </row>
    <row r="1144" spans="1:6" x14ac:dyDescent="0.25">
      <c r="A1144" s="68">
        <v>1143</v>
      </c>
      <c r="E1144" s="56">
        <v>0</v>
      </c>
      <c r="F1144" s="56">
        <v>0</v>
      </c>
    </row>
    <row r="1145" spans="1:6" x14ac:dyDescent="0.25">
      <c r="A1145" s="68">
        <v>1144</v>
      </c>
      <c r="E1145" s="56">
        <v>0</v>
      </c>
      <c r="F1145" s="56">
        <v>0</v>
      </c>
    </row>
    <row r="1146" spans="1:6" x14ac:dyDescent="0.25">
      <c r="A1146" s="68">
        <v>1145</v>
      </c>
      <c r="E1146" s="56">
        <v>0</v>
      </c>
      <c r="F1146" s="56">
        <v>0</v>
      </c>
    </row>
    <row r="1147" spans="1:6" x14ac:dyDescent="0.25">
      <c r="A1147" s="68">
        <v>1146</v>
      </c>
      <c r="E1147" s="56">
        <v>0</v>
      </c>
      <c r="F1147" s="56">
        <v>0</v>
      </c>
    </row>
    <row r="1148" spans="1:6" x14ac:dyDescent="0.25">
      <c r="A1148" s="68">
        <v>1147</v>
      </c>
      <c r="E1148" s="56">
        <v>0</v>
      </c>
      <c r="F1148" s="56">
        <v>0</v>
      </c>
    </row>
    <row r="1149" spans="1:6" x14ac:dyDescent="0.25">
      <c r="A1149" s="68">
        <v>1148</v>
      </c>
      <c r="E1149" s="56">
        <v>0</v>
      </c>
      <c r="F1149" s="56">
        <v>0</v>
      </c>
    </row>
    <row r="1150" spans="1:6" x14ac:dyDescent="0.25">
      <c r="A1150" s="68">
        <v>1149</v>
      </c>
      <c r="E1150" s="56">
        <v>0</v>
      </c>
      <c r="F1150" s="56">
        <v>0</v>
      </c>
    </row>
    <row r="1151" spans="1:6" x14ac:dyDescent="0.25">
      <c r="A1151" s="68">
        <v>1150</v>
      </c>
      <c r="E1151" s="56">
        <v>0</v>
      </c>
      <c r="F1151" s="56">
        <v>0</v>
      </c>
    </row>
    <row r="1152" spans="1:6" x14ac:dyDescent="0.25">
      <c r="A1152" s="68">
        <v>1151</v>
      </c>
      <c r="E1152" s="56">
        <v>0</v>
      </c>
      <c r="F1152" s="56">
        <v>0</v>
      </c>
    </row>
    <row r="1153" spans="1:6" x14ac:dyDescent="0.25">
      <c r="A1153" s="68">
        <v>1152</v>
      </c>
      <c r="E1153" s="56">
        <v>0</v>
      </c>
      <c r="F1153" s="56">
        <v>0</v>
      </c>
    </row>
    <row r="1154" spans="1:6" x14ac:dyDescent="0.25">
      <c r="A1154" s="68">
        <v>1153</v>
      </c>
      <c r="E1154" s="56">
        <v>0</v>
      </c>
      <c r="F1154" s="56">
        <v>0</v>
      </c>
    </row>
    <row r="1155" spans="1:6" x14ac:dyDescent="0.25">
      <c r="A1155" s="68">
        <v>1154</v>
      </c>
      <c r="E1155" s="56">
        <v>0</v>
      </c>
      <c r="F1155" s="56">
        <v>0</v>
      </c>
    </row>
    <row r="1156" spans="1:6" x14ac:dyDescent="0.25">
      <c r="A1156" s="68">
        <v>1155</v>
      </c>
      <c r="E1156" s="56">
        <v>0</v>
      </c>
      <c r="F1156" s="56">
        <v>0</v>
      </c>
    </row>
    <row r="1157" spans="1:6" x14ac:dyDescent="0.25">
      <c r="A1157" s="68">
        <v>1156</v>
      </c>
      <c r="E1157" s="56">
        <v>0</v>
      </c>
      <c r="F1157" s="56">
        <v>0</v>
      </c>
    </row>
    <row r="1158" spans="1:6" x14ac:dyDescent="0.25">
      <c r="A1158" s="68">
        <v>1157</v>
      </c>
      <c r="E1158" s="56">
        <v>0</v>
      </c>
      <c r="F1158" s="56">
        <v>0</v>
      </c>
    </row>
    <row r="1159" spans="1:6" x14ac:dyDescent="0.25">
      <c r="A1159" s="68">
        <v>1158</v>
      </c>
      <c r="E1159" s="56">
        <v>0</v>
      </c>
      <c r="F1159" s="56">
        <v>0</v>
      </c>
    </row>
    <row r="1160" spans="1:6" x14ac:dyDescent="0.25">
      <c r="A1160" s="68">
        <v>1159</v>
      </c>
      <c r="E1160" s="56">
        <v>0</v>
      </c>
      <c r="F1160" s="56">
        <v>0</v>
      </c>
    </row>
    <row r="1161" spans="1:6" x14ac:dyDescent="0.25">
      <c r="A1161" s="68">
        <v>1160</v>
      </c>
      <c r="E1161" s="56">
        <v>0</v>
      </c>
      <c r="F1161" s="56">
        <v>0</v>
      </c>
    </row>
    <row r="1162" spans="1:6" x14ac:dyDescent="0.25">
      <c r="A1162" s="68">
        <v>1161</v>
      </c>
      <c r="E1162" s="56">
        <v>0</v>
      </c>
      <c r="F1162" s="56">
        <v>0</v>
      </c>
    </row>
    <row r="1163" spans="1:6" x14ac:dyDescent="0.25">
      <c r="A1163" s="68">
        <v>1162</v>
      </c>
      <c r="E1163" s="56">
        <v>0</v>
      </c>
      <c r="F1163" s="56">
        <v>0</v>
      </c>
    </row>
    <row r="1164" spans="1:6" x14ac:dyDescent="0.25">
      <c r="A1164" s="68">
        <v>1163</v>
      </c>
      <c r="E1164" s="56">
        <v>0</v>
      </c>
      <c r="F1164" s="56">
        <v>0</v>
      </c>
    </row>
    <row r="1165" spans="1:6" x14ac:dyDescent="0.25">
      <c r="A1165" s="68">
        <v>1164</v>
      </c>
      <c r="E1165" s="56">
        <v>0</v>
      </c>
      <c r="F1165" s="56">
        <v>0</v>
      </c>
    </row>
    <row r="1166" spans="1:6" x14ac:dyDescent="0.25">
      <c r="A1166" s="68">
        <v>1165</v>
      </c>
      <c r="E1166" s="56">
        <v>0</v>
      </c>
      <c r="F1166" s="56">
        <v>0</v>
      </c>
    </row>
    <row r="1167" spans="1:6" x14ac:dyDescent="0.25">
      <c r="A1167" s="68">
        <v>1166</v>
      </c>
      <c r="E1167" s="56">
        <v>0</v>
      </c>
      <c r="F1167" s="56">
        <v>0</v>
      </c>
    </row>
    <row r="1168" spans="1:6" x14ac:dyDescent="0.25">
      <c r="A1168" s="68">
        <v>1167</v>
      </c>
      <c r="E1168" s="56">
        <v>0</v>
      </c>
      <c r="F1168" s="56">
        <v>0</v>
      </c>
    </row>
    <row r="1169" spans="1:6" x14ac:dyDescent="0.25">
      <c r="A1169" s="68">
        <v>1168</v>
      </c>
      <c r="E1169" s="56">
        <v>0</v>
      </c>
      <c r="F1169" s="56">
        <v>0</v>
      </c>
    </row>
    <row r="1170" spans="1:6" x14ac:dyDescent="0.25">
      <c r="A1170" s="68">
        <v>1169</v>
      </c>
      <c r="E1170" s="56">
        <v>0</v>
      </c>
      <c r="F1170" s="56">
        <v>0</v>
      </c>
    </row>
    <row r="1171" spans="1:6" x14ac:dyDescent="0.25">
      <c r="A1171" s="68">
        <v>1170</v>
      </c>
      <c r="E1171" s="56">
        <v>0</v>
      </c>
      <c r="F1171" s="56">
        <v>0</v>
      </c>
    </row>
    <row r="1172" spans="1:6" x14ac:dyDescent="0.25">
      <c r="A1172" s="68">
        <v>1171</v>
      </c>
      <c r="E1172" s="56">
        <v>0</v>
      </c>
      <c r="F1172" s="56">
        <v>0</v>
      </c>
    </row>
    <row r="1173" spans="1:6" x14ac:dyDescent="0.25">
      <c r="A1173" s="68">
        <v>1172</v>
      </c>
      <c r="E1173" s="56">
        <v>0</v>
      </c>
      <c r="F1173" s="56">
        <v>0</v>
      </c>
    </row>
    <row r="1174" spans="1:6" x14ac:dyDescent="0.25">
      <c r="A1174" s="68">
        <v>1173</v>
      </c>
      <c r="E1174" s="56">
        <v>0</v>
      </c>
      <c r="F1174" s="56">
        <v>0</v>
      </c>
    </row>
    <row r="1175" spans="1:6" x14ac:dyDescent="0.25">
      <c r="A1175" s="68">
        <v>1174</v>
      </c>
      <c r="E1175" s="56">
        <v>0</v>
      </c>
      <c r="F1175" s="56">
        <v>0</v>
      </c>
    </row>
    <row r="1176" spans="1:6" x14ac:dyDescent="0.25">
      <c r="A1176" s="68">
        <v>1175</v>
      </c>
      <c r="E1176" s="56">
        <v>0</v>
      </c>
      <c r="F1176" s="56">
        <v>0</v>
      </c>
    </row>
    <row r="1177" spans="1:6" x14ac:dyDescent="0.25">
      <c r="A1177" s="68">
        <v>1176</v>
      </c>
      <c r="E1177" s="56">
        <v>0</v>
      </c>
      <c r="F1177" s="56">
        <v>0</v>
      </c>
    </row>
    <row r="1178" spans="1:6" x14ac:dyDescent="0.25">
      <c r="A1178" s="68">
        <v>1177</v>
      </c>
      <c r="E1178" s="56">
        <v>0</v>
      </c>
      <c r="F1178" s="56">
        <v>0</v>
      </c>
    </row>
    <row r="1179" spans="1:6" x14ac:dyDescent="0.25">
      <c r="A1179" s="68">
        <v>1178</v>
      </c>
      <c r="E1179" s="56">
        <v>0</v>
      </c>
      <c r="F1179" s="56">
        <v>0</v>
      </c>
    </row>
    <row r="1180" spans="1:6" x14ac:dyDescent="0.25">
      <c r="A1180" s="68">
        <v>1179</v>
      </c>
      <c r="E1180" s="56">
        <v>0</v>
      </c>
      <c r="F1180" s="56">
        <v>0</v>
      </c>
    </row>
    <row r="1181" spans="1:6" x14ac:dyDescent="0.25">
      <c r="A1181" s="68">
        <v>1180</v>
      </c>
      <c r="E1181" s="56">
        <v>0</v>
      </c>
      <c r="F1181" s="56">
        <v>0</v>
      </c>
    </row>
    <row r="1182" spans="1:6" x14ac:dyDescent="0.25">
      <c r="A1182" s="68">
        <v>1181</v>
      </c>
      <c r="E1182" s="56">
        <v>0</v>
      </c>
      <c r="F1182" s="56">
        <v>0</v>
      </c>
    </row>
    <row r="1183" spans="1:6" x14ac:dyDescent="0.25">
      <c r="A1183" s="68">
        <v>1182</v>
      </c>
      <c r="E1183" s="56">
        <v>0</v>
      </c>
      <c r="F1183" s="56">
        <v>0</v>
      </c>
    </row>
    <row r="1184" spans="1:6" x14ac:dyDescent="0.25">
      <c r="A1184" s="68">
        <v>1183</v>
      </c>
      <c r="E1184" s="56">
        <v>0</v>
      </c>
      <c r="F1184" s="56">
        <v>0</v>
      </c>
    </row>
    <row r="1185" spans="1:6" x14ac:dyDescent="0.25">
      <c r="A1185" s="68">
        <v>1184</v>
      </c>
      <c r="E1185" s="56">
        <v>0</v>
      </c>
      <c r="F1185" s="56">
        <v>0</v>
      </c>
    </row>
    <row r="1186" spans="1:6" x14ac:dyDescent="0.25">
      <c r="A1186" s="68">
        <v>1185</v>
      </c>
      <c r="E1186" s="56">
        <v>0</v>
      </c>
      <c r="F1186" s="56">
        <v>0</v>
      </c>
    </row>
    <row r="1187" spans="1:6" x14ac:dyDescent="0.25">
      <c r="A1187" s="68">
        <v>1186</v>
      </c>
      <c r="E1187" s="56">
        <v>0</v>
      </c>
      <c r="F1187" s="56">
        <v>0</v>
      </c>
    </row>
    <row r="1188" spans="1:6" x14ac:dyDescent="0.25">
      <c r="A1188" s="68">
        <v>1187</v>
      </c>
      <c r="E1188" s="56">
        <v>0</v>
      </c>
      <c r="F1188" s="56">
        <v>0</v>
      </c>
    </row>
    <row r="1189" spans="1:6" x14ac:dyDescent="0.25">
      <c r="A1189" s="68">
        <v>1188</v>
      </c>
      <c r="E1189" s="56">
        <v>0</v>
      </c>
      <c r="F1189" s="56">
        <v>0</v>
      </c>
    </row>
    <row r="1190" spans="1:6" x14ac:dyDescent="0.25">
      <c r="A1190" s="68">
        <v>1189</v>
      </c>
      <c r="E1190" s="56">
        <v>0</v>
      </c>
      <c r="F1190" s="56">
        <v>0</v>
      </c>
    </row>
    <row r="1191" spans="1:6" x14ac:dyDescent="0.25">
      <c r="A1191" s="68">
        <v>1190</v>
      </c>
      <c r="E1191" s="56">
        <v>0</v>
      </c>
      <c r="F1191" s="56">
        <v>0</v>
      </c>
    </row>
    <row r="1192" spans="1:6" x14ac:dyDescent="0.25">
      <c r="A1192" s="68">
        <v>1191</v>
      </c>
      <c r="E1192" s="56">
        <v>0</v>
      </c>
      <c r="F1192" s="56">
        <v>0</v>
      </c>
    </row>
    <row r="1193" spans="1:6" x14ac:dyDescent="0.25">
      <c r="A1193" s="68">
        <v>1192</v>
      </c>
      <c r="E1193" s="56">
        <v>0</v>
      </c>
      <c r="F1193" s="56">
        <v>0</v>
      </c>
    </row>
    <row r="1194" spans="1:6" x14ac:dyDescent="0.25">
      <c r="A1194" s="68">
        <v>1193</v>
      </c>
      <c r="E1194" s="56">
        <v>0</v>
      </c>
      <c r="F1194" s="56">
        <v>0</v>
      </c>
    </row>
    <row r="1195" spans="1:6" x14ac:dyDescent="0.25">
      <c r="A1195" s="68">
        <v>1194</v>
      </c>
      <c r="E1195" s="56">
        <v>0</v>
      </c>
      <c r="F1195" s="56">
        <v>0</v>
      </c>
    </row>
    <row r="1196" spans="1:6" x14ac:dyDescent="0.25">
      <c r="A1196" s="68">
        <v>1195</v>
      </c>
      <c r="E1196" s="56">
        <v>0</v>
      </c>
      <c r="F1196" s="56">
        <v>0</v>
      </c>
    </row>
    <row r="1197" spans="1:6" x14ac:dyDescent="0.25">
      <c r="A1197" s="68">
        <v>1196</v>
      </c>
      <c r="E1197" s="56">
        <v>0</v>
      </c>
      <c r="F1197" s="56">
        <v>0</v>
      </c>
    </row>
    <row r="1198" spans="1:6" x14ac:dyDescent="0.25">
      <c r="A1198" s="68">
        <v>1197</v>
      </c>
      <c r="E1198" s="56">
        <v>0</v>
      </c>
      <c r="F1198" s="56">
        <v>0</v>
      </c>
    </row>
    <row r="1199" spans="1:6" x14ac:dyDescent="0.25">
      <c r="A1199" s="68">
        <v>1198</v>
      </c>
      <c r="E1199" s="56">
        <v>0</v>
      </c>
      <c r="F1199" s="56">
        <v>0</v>
      </c>
    </row>
    <row r="1200" spans="1:6" x14ac:dyDescent="0.25">
      <c r="A1200" s="68">
        <v>1199</v>
      </c>
      <c r="E1200" s="56">
        <v>0</v>
      </c>
      <c r="F1200" s="56">
        <v>0</v>
      </c>
    </row>
    <row r="1201" spans="1:6" x14ac:dyDescent="0.25">
      <c r="A1201" s="68">
        <v>1200</v>
      </c>
      <c r="E1201" s="56">
        <v>0</v>
      </c>
      <c r="F1201" s="56">
        <v>0</v>
      </c>
    </row>
    <row r="1202" spans="1:6" x14ac:dyDescent="0.25">
      <c r="A1202" s="68">
        <v>1201</v>
      </c>
      <c r="E1202" s="56">
        <v>0</v>
      </c>
      <c r="F1202" s="56">
        <v>0</v>
      </c>
    </row>
    <row r="1203" spans="1:6" x14ac:dyDescent="0.25">
      <c r="A1203" s="68">
        <v>1202</v>
      </c>
      <c r="E1203" s="56">
        <v>0</v>
      </c>
      <c r="F1203" s="56">
        <v>0</v>
      </c>
    </row>
    <row r="1204" spans="1:6" x14ac:dyDescent="0.25">
      <c r="A1204" s="68">
        <v>1203</v>
      </c>
      <c r="E1204" s="56">
        <v>0</v>
      </c>
      <c r="F1204" s="56">
        <v>0</v>
      </c>
    </row>
    <row r="1205" spans="1:6" x14ac:dyDescent="0.25">
      <c r="A1205" s="68">
        <v>1204</v>
      </c>
      <c r="E1205" s="56">
        <v>0</v>
      </c>
      <c r="F1205" s="56">
        <v>0</v>
      </c>
    </row>
    <row r="1206" spans="1:6" x14ac:dyDescent="0.25">
      <c r="A1206" s="68">
        <v>1205</v>
      </c>
      <c r="E1206" s="56">
        <v>0</v>
      </c>
      <c r="F1206" s="56">
        <v>0</v>
      </c>
    </row>
    <row r="1207" spans="1:6" x14ac:dyDescent="0.25">
      <c r="A1207" s="68">
        <v>1206</v>
      </c>
      <c r="E1207" s="56">
        <v>0</v>
      </c>
      <c r="F1207" s="56">
        <v>0</v>
      </c>
    </row>
    <row r="1208" spans="1:6" x14ac:dyDescent="0.25">
      <c r="A1208" s="68">
        <v>1207</v>
      </c>
      <c r="E1208" s="56">
        <v>0</v>
      </c>
      <c r="F1208" s="56">
        <v>0</v>
      </c>
    </row>
    <row r="1209" spans="1:6" x14ac:dyDescent="0.25">
      <c r="A1209" s="68">
        <v>1208</v>
      </c>
      <c r="E1209" s="56">
        <v>0</v>
      </c>
      <c r="F1209" s="56">
        <v>0</v>
      </c>
    </row>
    <row r="1210" spans="1:6" x14ac:dyDescent="0.25">
      <c r="A1210" s="68">
        <v>1209</v>
      </c>
      <c r="E1210" s="56">
        <v>0</v>
      </c>
      <c r="F1210" s="56">
        <v>0</v>
      </c>
    </row>
    <row r="1211" spans="1:6" x14ac:dyDescent="0.25">
      <c r="A1211" s="68">
        <v>1210</v>
      </c>
      <c r="E1211" s="56">
        <v>0</v>
      </c>
      <c r="F1211" s="56">
        <v>0</v>
      </c>
    </row>
    <row r="1212" spans="1:6" x14ac:dyDescent="0.25">
      <c r="A1212" s="68">
        <v>1211</v>
      </c>
      <c r="E1212" s="56">
        <v>0</v>
      </c>
      <c r="F1212" s="56">
        <v>0</v>
      </c>
    </row>
    <row r="1213" spans="1:6" x14ac:dyDescent="0.25">
      <c r="A1213" s="68">
        <v>1212</v>
      </c>
      <c r="E1213" s="56">
        <v>0</v>
      </c>
      <c r="F1213" s="56">
        <v>0</v>
      </c>
    </row>
    <row r="1214" spans="1:6" x14ac:dyDescent="0.25">
      <c r="A1214" s="68">
        <v>1213</v>
      </c>
      <c r="E1214" s="56">
        <v>0</v>
      </c>
      <c r="F1214" s="56">
        <v>0</v>
      </c>
    </row>
    <row r="1215" spans="1:6" x14ac:dyDescent="0.25">
      <c r="A1215" s="68">
        <v>1214</v>
      </c>
      <c r="E1215" s="56">
        <v>0</v>
      </c>
      <c r="F1215" s="56">
        <v>0</v>
      </c>
    </row>
    <row r="1216" spans="1:6" x14ac:dyDescent="0.25">
      <c r="A1216" s="68">
        <v>1215</v>
      </c>
      <c r="E1216" s="56">
        <v>0</v>
      </c>
      <c r="F1216" s="56">
        <v>0</v>
      </c>
    </row>
    <row r="1217" spans="1:6" x14ac:dyDescent="0.25">
      <c r="A1217" s="68">
        <v>1216</v>
      </c>
      <c r="E1217" s="56">
        <v>0</v>
      </c>
      <c r="F1217" s="56">
        <v>0</v>
      </c>
    </row>
    <row r="1218" spans="1:6" x14ac:dyDescent="0.25">
      <c r="A1218" s="68">
        <v>1217</v>
      </c>
      <c r="E1218" s="56">
        <v>0</v>
      </c>
      <c r="F1218" s="56">
        <v>0</v>
      </c>
    </row>
    <row r="1219" spans="1:6" x14ac:dyDescent="0.25">
      <c r="A1219" s="68">
        <v>1218</v>
      </c>
      <c r="E1219" s="56">
        <v>0</v>
      </c>
      <c r="F1219" s="56">
        <v>0</v>
      </c>
    </row>
    <row r="1220" spans="1:6" x14ac:dyDescent="0.25">
      <c r="A1220" s="68">
        <v>1219</v>
      </c>
      <c r="E1220" s="56">
        <v>0</v>
      </c>
      <c r="F1220" s="56">
        <v>0</v>
      </c>
    </row>
    <row r="1221" spans="1:6" x14ac:dyDescent="0.25">
      <c r="A1221" s="68">
        <v>1220</v>
      </c>
      <c r="E1221" s="56">
        <v>0</v>
      </c>
      <c r="F1221" s="56">
        <v>0</v>
      </c>
    </row>
    <row r="1222" spans="1:6" x14ac:dyDescent="0.25">
      <c r="A1222" s="68">
        <v>1221</v>
      </c>
      <c r="E1222" s="56">
        <v>0</v>
      </c>
      <c r="F1222" s="56">
        <v>0</v>
      </c>
    </row>
    <row r="1223" spans="1:6" x14ac:dyDescent="0.25">
      <c r="A1223" s="68">
        <v>1222</v>
      </c>
      <c r="E1223" s="56">
        <v>0</v>
      </c>
      <c r="F1223" s="56">
        <v>0</v>
      </c>
    </row>
    <row r="1224" spans="1:6" x14ac:dyDescent="0.25">
      <c r="A1224" s="68">
        <v>1223</v>
      </c>
      <c r="E1224" s="56">
        <v>0</v>
      </c>
      <c r="F1224" s="56">
        <v>0</v>
      </c>
    </row>
    <row r="1225" spans="1:6" x14ac:dyDescent="0.25">
      <c r="A1225" s="68">
        <v>1224</v>
      </c>
      <c r="E1225" s="56">
        <v>0</v>
      </c>
      <c r="F1225" s="56">
        <v>0</v>
      </c>
    </row>
    <row r="1226" spans="1:6" x14ac:dyDescent="0.25">
      <c r="A1226" s="68">
        <v>1225</v>
      </c>
      <c r="E1226" s="56">
        <v>0</v>
      </c>
      <c r="F1226" s="56">
        <v>0</v>
      </c>
    </row>
    <row r="1227" spans="1:6" x14ac:dyDescent="0.25">
      <c r="A1227" s="68">
        <v>1226</v>
      </c>
      <c r="E1227" s="56">
        <v>0</v>
      </c>
      <c r="F1227" s="56">
        <v>0</v>
      </c>
    </row>
    <row r="1228" spans="1:6" x14ac:dyDescent="0.25">
      <c r="A1228" s="68">
        <v>1227</v>
      </c>
      <c r="E1228" s="56">
        <v>0</v>
      </c>
      <c r="F1228" s="56">
        <v>0</v>
      </c>
    </row>
    <row r="1229" spans="1:6" x14ac:dyDescent="0.25">
      <c r="A1229" s="68">
        <v>1228</v>
      </c>
      <c r="E1229" s="56">
        <v>0</v>
      </c>
      <c r="F1229" s="56">
        <v>0</v>
      </c>
    </row>
    <row r="1230" spans="1:6" x14ac:dyDescent="0.25">
      <c r="A1230" s="68">
        <v>1229</v>
      </c>
      <c r="E1230" s="56">
        <v>0</v>
      </c>
      <c r="F1230" s="56">
        <v>0</v>
      </c>
    </row>
    <row r="1231" spans="1:6" x14ac:dyDescent="0.25">
      <c r="A1231" s="68">
        <v>1230</v>
      </c>
      <c r="E1231" s="56">
        <v>0</v>
      </c>
      <c r="F1231" s="56">
        <v>0</v>
      </c>
    </row>
    <row r="1232" spans="1:6" x14ac:dyDescent="0.25">
      <c r="A1232" s="68">
        <v>1231</v>
      </c>
      <c r="E1232" s="56">
        <v>0</v>
      </c>
      <c r="F1232" s="56">
        <v>0</v>
      </c>
    </row>
    <row r="1233" spans="1:6" x14ac:dyDescent="0.25">
      <c r="A1233" s="68">
        <v>1232</v>
      </c>
      <c r="E1233" s="56">
        <v>0</v>
      </c>
      <c r="F1233" s="56">
        <v>0</v>
      </c>
    </row>
    <row r="1234" spans="1:6" x14ac:dyDescent="0.25">
      <c r="A1234" s="68">
        <v>1233</v>
      </c>
      <c r="E1234" s="56">
        <v>0</v>
      </c>
      <c r="F1234" s="56">
        <v>0</v>
      </c>
    </row>
    <row r="1235" spans="1:6" x14ac:dyDescent="0.25">
      <c r="A1235" s="68">
        <v>1234</v>
      </c>
      <c r="E1235" s="56">
        <v>0</v>
      </c>
      <c r="F1235" s="56">
        <v>0</v>
      </c>
    </row>
    <row r="1236" spans="1:6" x14ac:dyDescent="0.25">
      <c r="A1236" s="68">
        <v>1235</v>
      </c>
      <c r="E1236" s="56">
        <v>0</v>
      </c>
      <c r="F1236" s="56">
        <v>0</v>
      </c>
    </row>
    <row r="1237" spans="1:6" x14ac:dyDescent="0.25">
      <c r="A1237" s="68">
        <v>1236</v>
      </c>
      <c r="E1237" s="56">
        <v>0</v>
      </c>
      <c r="F1237" s="56">
        <v>0</v>
      </c>
    </row>
    <row r="1238" spans="1:6" x14ac:dyDescent="0.25">
      <c r="A1238" s="68">
        <v>1237</v>
      </c>
      <c r="E1238" s="56">
        <v>0</v>
      </c>
      <c r="F1238" s="56">
        <v>0</v>
      </c>
    </row>
    <row r="1239" spans="1:6" x14ac:dyDescent="0.25">
      <c r="A1239" s="68">
        <v>1238</v>
      </c>
      <c r="E1239" s="56">
        <v>0</v>
      </c>
      <c r="F1239" s="56">
        <v>0</v>
      </c>
    </row>
    <row r="1240" spans="1:6" x14ac:dyDescent="0.25">
      <c r="A1240" s="68">
        <v>1239</v>
      </c>
      <c r="E1240" s="56">
        <v>0</v>
      </c>
      <c r="F1240" s="56">
        <v>0</v>
      </c>
    </row>
    <row r="1241" spans="1:6" x14ac:dyDescent="0.25">
      <c r="A1241" s="68">
        <v>1240</v>
      </c>
      <c r="E1241" s="56">
        <v>0</v>
      </c>
      <c r="F1241" s="56">
        <v>0</v>
      </c>
    </row>
    <row r="1242" spans="1:6" x14ac:dyDescent="0.25">
      <c r="A1242" s="68">
        <v>1241</v>
      </c>
      <c r="E1242" s="56">
        <v>0</v>
      </c>
      <c r="F1242" s="56">
        <v>0</v>
      </c>
    </row>
    <row r="1243" spans="1:6" x14ac:dyDescent="0.25">
      <c r="A1243" s="68">
        <v>1242</v>
      </c>
      <c r="E1243" s="56">
        <v>0</v>
      </c>
      <c r="F1243" s="56">
        <v>0</v>
      </c>
    </row>
    <row r="1244" spans="1:6" x14ac:dyDescent="0.25">
      <c r="A1244" s="68">
        <v>1243</v>
      </c>
      <c r="E1244" s="56">
        <v>0</v>
      </c>
      <c r="F1244" s="56">
        <v>0</v>
      </c>
    </row>
    <row r="1245" spans="1:6" x14ac:dyDescent="0.25">
      <c r="A1245" s="68">
        <v>1244</v>
      </c>
      <c r="E1245" s="56">
        <v>0</v>
      </c>
      <c r="F1245" s="56">
        <v>0</v>
      </c>
    </row>
    <row r="1246" spans="1:6" x14ac:dyDescent="0.25">
      <c r="A1246" s="68">
        <v>1245</v>
      </c>
      <c r="E1246" s="56">
        <v>0</v>
      </c>
      <c r="F1246" s="56">
        <v>0</v>
      </c>
    </row>
    <row r="1247" spans="1:6" x14ac:dyDescent="0.25">
      <c r="A1247" s="68">
        <v>1246</v>
      </c>
      <c r="E1247" s="56">
        <v>0</v>
      </c>
      <c r="F1247" s="56">
        <v>0</v>
      </c>
    </row>
    <row r="1248" spans="1:6" x14ac:dyDescent="0.25">
      <c r="A1248" s="68">
        <v>1247</v>
      </c>
      <c r="E1248" s="56">
        <v>0</v>
      </c>
      <c r="F1248" s="56">
        <v>0</v>
      </c>
    </row>
    <row r="1249" spans="1:6" x14ac:dyDescent="0.25">
      <c r="A1249" s="68">
        <v>1248</v>
      </c>
      <c r="E1249" s="56">
        <v>0</v>
      </c>
      <c r="F1249" s="56">
        <v>0</v>
      </c>
    </row>
    <row r="1250" spans="1:6" x14ac:dyDescent="0.25">
      <c r="A1250" s="68">
        <v>1249</v>
      </c>
      <c r="E1250" s="56">
        <v>0</v>
      </c>
      <c r="F1250" s="56">
        <v>0</v>
      </c>
    </row>
    <row r="1251" spans="1:6" x14ac:dyDescent="0.25">
      <c r="A1251" s="68">
        <v>1250</v>
      </c>
      <c r="E1251" s="56">
        <v>0</v>
      </c>
      <c r="F1251" s="56">
        <v>0</v>
      </c>
    </row>
    <row r="1252" spans="1:6" x14ac:dyDescent="0.25">
      <c r="A1252" s="68">
        <v>1251</v>
      </c>
      <c r="E1252" s="56">
        <v>0</v>
      </c>
      <c r="F1252" s="56">
        <v>0</v>
      </c>
    </row>
    <row r="1253" spans="1:6" x14ac:dyDescent="0.25">
      <c r="A1253" s="68">
        <v>1252</v>
      </c>
      <c r="E1253" s="56">
        <v>0</v>
      </c>
      <c r="F1253" s="56">
        <v>0</v>
      </c>
    </row>
    <row r="1254" spans="1:6" x14ac:dyDescent="0.25">
      <c r="A1254" s="68">
        <v>1253</v>
      </c>
      <c r="E1254" s="56">
        <v>0</v>
      </c>
      <c r="F1254" s="56">
        <v>0</v>
      </c>
    </row>
    <row r="1255" spans="1:6" x14ac:dyDescent="0.25">
      <c r="A1255" s="68">
        <v>1254</v>
      </c>
      <c r="E1255" s="56">
        <v>0</v>
      </c>
      <c r="F1255" s="56">
        <v>0</v>
      </c>
    </row>
    <row r="1256" spans="1:6" x14ac:dyDescent="0.25">
      <c r="A1256" s="68">
        <v>1255</v>
      </c>
      <c r="E1256" s="56">
        <v>0</v>
      </c>
      <c r="F1256" s="56">
        <v>0</v>
      </c>
    </row>
    <row r="1257" spans="1:6" x14ac:dyDescent="0.25">
      <c r="A1257" s="68">
        <v>1256</v>
      </c>
      <c r="E1257" s="56">
        <v>0</v>
      </c>
      <c r="F1257" s="56">
        <v>0</v>
      </c>
    </row>
    <row r="1258" spans="1:6" x14ac:dyDescent="0.25">
      <c r="A1258" s="68">
        <v>1257</v>
      </c>
      <c r="E1258" s="56">
        <v>0</v>
      </c>
      <c r="F1258" s="56">
        <v>0</v>
      </c>
    </row>
    <row r="1259" spans="1:6" x14ac:dyDescent="0.25">
      <c r="A1259" s="68">
        <v>1258</v>
      </c>
      <c r="E1259" s="56">
        <v>0</v>
      </c>
      <c r="F1259" s="56">
        <v>0</v>
      </c>
    </row>
    <row r="1260" spans="1:6" x14ac:dyDescent="0.25">
      <c r="A1260" s="68">
        <v>1259</v>
      </c>
      <c r="E1260" s="56">
        <v>0</v>
      </c>
      <c r="F1260" s="56">
        <v>0</v>
      </c>
    </row>
    <row r="1261" spans="1:6" x14ac:dyDescent="0.25">
      <c r="A1261" s="68">
        <v>1260</v>
      </c>
      <c r="E1261" s="56">
        <v>0</v>
      </c>
      <c r="F1261" s="56">
        <v>0</v>
      </c>
    </row>
    <row r="1262" spans="1:6" x14ac:dyDescent="0.25">
      <c r="A1262" s="68">
        <v>1261</v>
      </c>
      <c r="E1262" s="56">
        <v>0</v>
      </c>
      <c r="F1262" s="56">
        <v>0</v>
      </c>
    </row>
    <row r="1263" spans="1:6" x14ac:dyDescent="0.25">
      <c r="A1263" s="68">
        <v>1262</v>
      </c>
      <c r="E1263" s="56">
        <v>0</v>
      </c>
      <c r="F1263" s="56">
        <v>0</v>
      </c>
    </row>
    <row r="1264" spans="1:6" x14ac:dyDescent="0.25">
      <c r="A1264" s="68">
        <v>1263</v>
      </c>
      <c r="E1264" s="56">
        <v>0</v>
      </c>
      <c r="F1264" s="56">
        <v>0</v>
      </c>
    </row>
    <row r="1265" spans="1:6" x14ac:dyDescent="0.25">
      <c r="A1265" s="68">
        <v>1264</v>
      </c>
      <c r="E1265" s="56">
        <v>0</v>
      </c>
      <c r="F1265" s="56">
        <v>0</v>
      </c>
    </row>
    <row r="1266" spans="1:6" x14ac:dyDescent="0.25">
      <c r="A1266" s="68">
        <v>1265</v>
      </c>
      <c r="E1266" s="56">
        <v>0</v>
      </c>
      <c r="F1266" s="56">
        <v>0</v>
      </c>
    </row>
    <row r="1267" spans="1:6" x14ac:dyDescent="0.25">
      <c r="A1267" s="68">
        <v>1266</v>
      </c>
      <c r="E1267" s="56">
        <v>0</v>
      </c>
      <c r="F1267" s="56">
        <v>0</v>
      </c>
    </row>
    <row r="1268" spans="1:6" x14ac:dyDescent="0.25">
      <c r="A1268" s="68">
        <v>1267</v>
      </c>
      <c r="E1268" s="56">
        <v>0</v>
      </c>
      <c r="F1268" s="56">
        <v>0</v>
      </c>
    </row>
    <row r="1269" spans="1:6" x14ac:dyDescent="0.25">
      <c r="A1269" s="68">
        <v>1268</v>
      </c>
      <c r="E1269" s="56">
        <v>0</v>
      </c>
      <c r="F1269" s="56">
        <v>0</v>
      </c>
    </row>
    <row r="1270" spans="1:6" x14ac:dyDescent="0.25">
      <c r="A1270" s="68">
        <v>1269</v>
      </c>
      <c r="E1270" s="56">
        <v>0</v>
      </c>
      <c r="F1270" s="56">
        <v>0</v>
      </c>
    </row>
    <row r="1271" spans="1:6" x14ac:dyDescent="0.25">
      <c r="A1271" s="68">
        <v>1270</v>
      </c>
      <c r="E1271" s="56">
        <v>0</v>
      </c>
      <c r="F1271" s="56">
        <v>0</v>
      </c>
    </row>
    <row r="1272" spans="1:6" x14ac:dyDescent="0.25">
      <c r="A1272" s="68">
        <v>1271</v>
      </c>
      <c r="E1272" s="56">
        <v>0</v>
      </c>
      <c r="F1272" s="56">
        <v>0</v>
      </c>
    </row>
    <row r="1273" spans="1:6" x14ac:dyDescent="0.25">
      <c r="A1273" s="68">
        <v>1272</v>
      </c>
      <c r="E1273" s="56">
        <v>0</v>
      </c>
      <c r="F1273" s="56">
        <v>0</v>
      </c>
    </row>
    <row r="1274" spans="1:6" x14ac:dyDescent="0.25">
      <c r="A1274" s="68">
        <v>1273</v>
      </c>
      <c r="E1274" s="56">
        <v>0</v>
      </c>
      <c r="F1274" s="56">
        <v>0</v>
      </c>
    </row>
    <row r="1275" spans="1:6" x14ac:dyDescent="0.25">
      <c r="A1275" s="68">
        <v>1274</v>
      </c>
      <c r="E1275" s="56">
        <v>0</v>
      </c>
      <c r="F1275" s="56">
        <v>0</v>
      </c>
    </row>
    <row r="1276" spans="1:6" x14ac:dyDescent="0.25">
      <c r="A1276" s="68">
        <v>1275</v>
      </c>
      <c r="E1276" s="56">
        <v>0</v>
      </c>
      <c r="F1276" s="56">
        <v>0</v>
      </c>
    </row>
    <row r="1277" spans="1:6" x14ac:dyDescent="0.25">
      <c r="A1277" s="68">
        <v>1276</v>
      </c>
      <c r="E1277" s="56">
        <v>0</v>
      </c>
      <c r="F1277" s="56">
        <v>0</v>
      </c>
    </row>
    <row r="1278" spans="1:6" x14ac:dyDescent="0.25">
      <c r="A1278" s="68">
        <v>1277</v>
      </c>
      <c r="E1278" s="56">
        <v>0</v>
      </c>
      <c r="F1278" s="56">
        <v>0</v>
      </c>
    </row>
    <row r="1279" spans="1:6" x14ac:dyDescent="0.25">
      <c r="A1279" s="68">
        <v>1278</v>
      </c>
      <c r="E1279" s="56">
        <v>0</v>
      </c>
      <c r="F1279" s="56">
        <v>0</v>
      </c>
    </row>
    <row r="1280" spans="1:6" x14ac:dyDescent="0.25">
      <c r="A1280" s="68">
        <v>1279</v>
      </c>
      <c r="E1280" s="56">
        <v>0</v>
      </c>
      <c r="F1280" s="56">
        <v>0</v>
      </c>
    </row>
    <row r="1281" spans="1:6" x14ac:dyDescent="0.25">
      <c r="A1281" s="68">
        <v>1280</v>
      </c>
      <c r="E1281" s="56">
        <v>0</v>
      </c>
      <c r="F1281" s="56">
        <v>0</v>
      </c>
    </row>
    <row r="1282" spans="1:6" x14ac:dyDescent="0.25">
      <c r="A1282" s="68">
        <v>1281</v>
      </c>
      <c r="E1282" s="56">
        <v>0</v>
      </c>
      <c r="F1282" s="56">
        <v>0</v>
      </c>
    </row>
    <row r="1283" spans="1:6" x14ac:dyDescent="0.25">
      <c r="A1283" s="68">
        <v>1282</v>
      </c>
      <c r="E1283" s="56">
        <v>0</v>
      </c>
      <c r="F1283" s="56">
        <v>0</v>
      </c>
    </row>
    <row r="1284" spans="1:6" x14ac:dyDescent="0.25">
      <c r="A1284" s="68">
        <v>1283</v>
      </c>
      <c r="E1284" s="56">
        <v>0</v>
      </c>
      <c r="F1284" s="56">
        <v>0</v>
      </c>
    </row>
    <row r="1285" spans="1:6" x14ac:dyDescent="0.25">
      <c r="A1285" s="68">
        <v>1284</v>
      </c>
      <c r="E1285" s="56">
        <v>0</v>
      </c>
      <c r="F1285" s="56">
        <v>0</v>
      </c>
    </row>
    <row r="1286" spans="1:6" x14ac:dyDescent="0.25">
      <c r="A1286" s="68">
        <v>1285</v>
      </c>
      <c r="E1286" s="56">
        <v>0</v>
      </c>
      <c r="F1286" s="56">
        <v>0</v>
      </c>
    </row>
    <row r="1287" spans="1:6" x14ac:dyDescent="0.25">
      <c r="A1287" s="68">
        <v>1286</v>
      </c>
      <c r="E1287" s="56">
        <v>0</v>
      </c>
      <c r="F1287" s="56">
        <v>0</v>
      </c>
    </row>
    <row r="1288" spans="1:6" x14ac:dyDescent="0.25">
      <c r="A1288" s="68">
        <v>1287</v>
      </c>
      <c r="E1288" s="56">
        <v>0</v>
      </c>
      <c r="F1288" s="56">
        <v>0</v>
      </c>
    </row>
    <row r="1289" spans="1:6" x14ac:dyDescent="0.25">
      <c r="A1289" s="68">
        <v>1288</v>
      </c>
      <c r="E1289" s="56">
        <v>0</v>
      </c>
      <c r="F1289" s="56">
        <v>0</v>
      </c>
    </row>
    <row r="1290" spans="1:6" x14ac:dyDescent="0.25">
      <c r="A1290" s="68">
        <v>1289</v>
      </c>
      <c r="E1290" s="56">
        <v>0</v>
      </c>
      <c r="F1290" s="56">
        <v>0</v>
      </c>
    </row>
    <row r="1291" spans="1:6" x14ac:dyDescent="0.25">
      <c r="A1291" s="68">
        <v>1290</v>
      </c>
      <c r="E1291" s="56">
        <v>0</v>
      </c>
      <c r="F1291" s="56">
        <v>0</v>
      </c>
    </row>
    <row r="1292" spans="1:6" x14ac:dyDescent="0.25">
      <c r="A1292" s="68">
        <v>1291</v>
      </c>
      <c r="E1292" s="56">
        <v>0</v>
      </c>
      <c r="F1292" s="56">
        <v>0</v>
      </c>
    </row>
    <row r="1293" spans="1:6" x14ac:dyDescent="0.25">
      <c r="A1293" s="68">
        <v>1292</v>
      </c>
      <c r="E1293" s="56">
        <v>0</v>
      </c>
      <c r="F1293" s="56">
        <v>0</v>
      </c>
    </row>
    <row r="1294" spans="1:6" x14ac:dyDescent="0.25">
      <c r="A1294" s="68">
        <v>1293</v>
      </c>
      <c r="E1294" s="56">
        <v>0</v>
      </c>
      <c r="F1294" s="56">
        <v>0</v>
      </c>
    </row>
    <row r="1295" spans="1:6" x14ac:dyDescent="0.25">
      <c r="A1295" s="68">
        <v>1294</v>
      </c>
      <c r="E1295" s="56">
        <v>0</v>
      </c>
      <c r="F1295" s="56">
        <v>0</v>
      </c>
    </row>
    <row r="1296" spans="1:6" x14ac:dyDescent="0.25">
      <c r="A1296" s="68">
        <v>1295</v>
      </c>
      <c r="E1296" s="56">
        <v>0</v>
      </c>
      <c r="F1296" s="56">
        <v>0</v>
      </c>
    </row>
    <row r="1297" spans="1:6" x14ac:dyDescent="0.25">
      <c r="A1297" s="68">
        <v>1296</v>
      </c>
      <c r="E1297" s="56">
        <v>0</v>
      </c>
      <c r="F1297" s="56">
        <v>0</v>
      </c>
    </row>
    <row r="1298" spans="1:6" x14ac:dyDescent="0.25">
      <c r="A1298" s="68">
        <v>1297</v>
      </c>
      <c r="E1298" s="56">
        <v>0</v>
      </c>
      <c r="F1298" s="56">
        <v>0</v>
      </c>
    </row>
    <row r="1299" spans="1:6" x14ac:dyDescent="0.25">
      <c r="A1299" s="68">
        <v>1298</v>
      </c>
      <c r="E1299" s="56">
        <v>0</v>
      </c>
      <c r="F1299" s="56">
        <v>0</v>
      </c>
    </row>
    <row r="1300" spans="1:6" x14ac:dyDescent="0.25">
      <c r="A1300" s="68">
        <v>1299</v>
      </c>
      <c r="E1300" s="56">
        <v>0</v>
      </c>
      <c r="F1300" s="56">
        <v>0</v>
      </c>
    </row>
    <row r="1301" spans="1:6" x14ac:dyDescent="0.25">
      <c r="A1301" s="68">
        <v>1300</v>
      </c>
      <c r="E1301" s="56">
        <v>0</v>
      </c>
      <c r="F1301" s="56">
        <v>0</v>
      </c>
    </row>
    <row r="1302" spans="1:6" x14ac:dyDescent="0.25">
      <c r="A1302" s="68">
        <v>1301</v>
      </c>
      <c r="E1302" s="56">
        <v>0</v>
      </c>
      <c r="F1302" s="56">
        <v>0</v>
      </c>
    </row>
    <row r="1303" spans="1:6" x14ac:dyDescent="0.25">
      <c r="A1303" s="68">
        <v>1302</v>
      </c>
      <c r="E1303" s="56">
        <v>0</v>
      </c>
      <c r="F1303" s="56">
        <v>0</v>
      </c>
    </row>
    <row r="1304" spans="1:6" x14ac:dyDescent="0.25">
      <c r="A1304" s="68">
        <v>1303</v>
      </c>
      <c r="E1304" s="56">
        <v>0</v>
      </c>
      <c r="F1304" s="56">
        <v>0</v>
      </c>
    </row>
    <row r="1305" spans="1:6" x14ac:dyDescent="0.25">
      <c r="A1305" s="68">
        <v>1304</v>
      </c>
      <c r="E1305" s="56">
        <v>0</v>
      </c>
      <c r="F1305" s="56">
        <v>0</v>
      </c>
    </row>
    <row r="1306" spans="1:6" x14ac:dyDescent="0.25">
      <c r="A1306" s="68">
        <v>1305</v>
      </c>
      <c r="E1306" s="56">
        <v>0</v>
      </c>
      <c r="F1306" s="56">
        <v>0</v>
      </c>
    </row>
    <row r="1307" spans="1:6" x14ac:dyDescent="0.25">
      <c r="A1307" s="68">
        <v>1306</v>
      </c>
      <c r="E1307" s="56">
        <v>0</v>
      </c>
      <c r="F1307" s="56">
        <v>0</v>
      </c>
    </row>
    <row r="1308" spans="1:6" x14ac:dyDescent="0.25">
      <c r="A1308" s="68">
        <v>1307</v>
      </c>
      <c r="E1308" s="56">
        <v>0</v>
      </c>
      <c r="F1308" s="56">
        <v>0</v>
      </c>
    </row>
    <row r="1309" spans="1:6" x14ac:dyDescent="0.25">
      <c r="A1309" s="68">
        <v>1308</v>
      </c>
      <c r="E1309" s="56">
        <v>0</v>
      </c>
      <c r="F1309" s="56">
        <v>0</v>
      </c>
    </row>
    <row r="1310" spans="1:6" x14ac:dyDescent="0.25">
      <c r="A1310" s="68">
        <v>1309</v>
      </c>
      <c r="E1310" s="56">
        <v>0</v>
      </c>
      <c r="F1310" s="56">
        <v>0</v>
      </c>
    </row>
    <row r="1311" spans="1:6" x14ac:dyDescent="0.25">
      <c r="A1311" s="68">
        <v>1310</v>
      </c>
      <c r="E1311" s="56">
        <v>0</v>
      </c>
      <c r="F1311" s="56">
        <v>0</v>
      </c>
    </row>
    <row r="1312" spans="1:6" x14ac:dyDescent="0.25">
      <c r="A1312" s="68">
        <v>1311</v>
      </c>
      <c r="E1312" s="56">
        <v>0</v>
      </c>
      <c r="F1312" s="56">
        <v>0</v>
      </c>
    </row>
    <row r="1313" spans="1:6" x14ac:dyDescent="0.25">
      <c r="A1313" s="68">
        <v>1312</v>
      </c>
      <c r="E1313" s="56">
        <v>0</v>
      </c>
      <c r="F1313" s="56">
        <v>0</v>
      </c>
    </row>
    <row r="1314" spans="1:6" x14ac:dyDescent="0.25">
      <c r="A1314" s="68">
        <v>1313</v>
      </c>
      <c r="E1314" s="56">
        <v>0</v>
      </c>
      <c r="F1314" s="56">
        <v>0</v>
      </c>
    </row>
    <row r="1315" spans="1:6" x14ac:dyDescent="0.25">
      <c r="A1315" s="68">
        <v>1314</v>
      </c>
      <c r="E1315" s="56">
        <v>0</v>
      </c>
      <c r="F1315" s="56">
        <v>0</v>
      </c>
    </row>
    <row r="1316" spans="1:6" x14ac:dyDescent="0.25">
      <c r="A1316" s="68">
        <v>1315</v>
      </c>
      <c r="E1316" s="56">
        <v>0</v>
      </c>
      <c r="F1316" s="56">
        <v>0</v>
      </c>
    </row>
    <row r="1317" spans="1:6" x14ac:dyDescent="0.25">
      <c r="A1317" s="68">
        <v>1316</v>
      </c>
      <c r="E1317" s="56">
        <v>0</v>
      </c>
      <c r="F1317" s="56">
        <v>0</v>
      </c>
    </row>
    <row r="1318" spans="1:6" x14ac:dyDescent="0.25">
      <c r="A1318" s="68">
        <v>1317</v>
      </c>
      <c r="E1318" s="56">
        <v>0</v>
      </c>
      <c r="F1318" s="56">
        <v>0</v>
      </c>
    </row>
    <row r="1319" spans="1:6" x14ac:dyDescent="0.25">
      <c r="A1319" s="68">
        <v>1318</v>
      </c>
      <c r="E1319" s="56">
        <v>0</v>
      </c>
      <c r="F1319" s="56">
        <v>0</v>
      </c>
    </row>
    <row r="1320" spans="1:6" x14ac:dyDescent="0.25">
      <c r="A1320" s="68">
        <v>1319</v>
      </c>
      <c r="E1320" s="56">
        <v>0</v>
      </c>
      <c r="F1320" s="56">
        <v>0</v>
      </c>
    </row>
    <row r="1321" spans="1:6" x14ac:dyDescent="0.25">
      <c r="A1321" s="68">
        <v>1320</v>
      </c>
      <c r="E1321" s="56">
        <v>0</v>
      </c>
      <c r="F1321" s="56">
        <v>0</v>
      </c>
    </row>
    <row r="1322" spans="1:6" x14ac:dyDescent="0.25">
      <c r="A1322" s="68">
        <v>1321</v>
      </c>
      <c r="E1322" s="56">
        <v>0</v>
      </c>
      <c r="F1322" s="56">
        <v>0</v>
      </c>
    </row>
    <row r="1323" spans="1:6" x14ac:dyDescent="0.25">
      <c r="A1323" s="68">
        <v>1322</v>
      </c>
      <c r="E1323" s="56">
        <v>0</v>
      </c>
      <c r="F1323" s="56">
        <v>0</v>
      </c>
    </row>
    <row r="1324" spans="1:6" x14ac:dyDescent="0.25">
      <c r="A1324" s="68">
        <v>1323</v>
      </c>
      <c r="E1324" s="56">
        <v>0</v>
      </c>
      <c r="F1324" s="56">
        <v>0</v>
      </c>
    </row>
    <row r="1325" spans="1:6" x14ac:dyDescent="0.25">
      <c r="A1325" s="68">
        <v>1324</v>
      </c>
      <c r="E1325" s="56">
        <v>0</v>
      </c>
      <c r="F1325" s="56">
        <v>0</v>
      </c>
    </row>
    <row r="1326" spans="1:6" x14ac:dyDescent="0.25">
      <c r="A1326" s="68">
        <v>1325</v>
      </c>
      <c r="E1326" s="56">
        <v>0</v>
      </c>
      <c r="F1326" s="56">
        <v>0</v>
      </c>
    </row>
    <row r="1327" spans="1:6" x14ac:dyDescent="0.25">
      <c r="A1327" s="68">
        <v>1326</v>
      </c>
      <c r="E1327" s="56">
        <v>0</v>
      </c>
      <c r="F1327" s="56">
        <v>0</v>
      </c>
    </row>
    <row r="1328" spans="1:6" x14ac:dyDescent="0.25">
      <c r="A1328" s="68">
        <v>1327</v>
      </c>
      <c r="E1328" s="56">
        <v>0</v>
      </c>
      <c r="F1328" s="56">
        <v>0</v>
      </c>
    </row>
    <row r="1329" spans="1:6" x14ac:dyDescent="0.25">
      <c r="A1329" s="68">
        <v>1328</v>
      </c>
      <c r="E1329" s="56">
        <v>0</v>
      </c>
      <c r="F1329" s="56">
        <v>0</v>
      </c>
    </row>
    <row r="1330" spans="1:6" x14ac:dyDescent="0.25">
      <c r="A1330" s="68">
        <v>1329</v>
      </c>
      <c r="E1330" s="56">
        <v>0</v>
      </c>
      <c r="F1330" s="56">
        <v>0</v>
      </c>
    </row>
    <row r="1331" spans="1:6" x14ac:dyDescent="0.25">
      <c r="A1331" s="68">
        <v>1330</v>
      </c>
      <c r="E1331" s="56">
        <v>0</v>
      </c>
      <c r="F1331" s="56">
        <v>0</v>
      </c>
    </row>
    <row r="1332" spans="1:6" x14ac:dyDescent="0.25">
      <c r="A1332" s="68">
        <v>1331</v>
      </c>
      <c r="E1332" s="56">
        <v>0</v>
      </c>
      <c r="F1332" s="56">
        <v>0</v>
      </c>
    </row>
    <row r="1333" spans="1:6" x14ac:dyDescent="0.25">
      <c r="A1333" s="68">
        <v>1332</v>
      </c>
      <c r="E1333" s="56">
        <v>0</v>
      </c>
      <c r="F1333" s="56">
        <v>0</v>
      </c>
    </row>
    <row r="1334" spans="1:6" x14ac:dyDescent="0.25">
      <c r="A1334" s="68">
        <v>1333</v>
      </c>
      <c r="E1334" s="56">
        <v>0</v>
      </c>
      <c r="F1334" s="56">
        <v>0</v>
      </c>
    </row>
    <row r="1335" spans="1:6" x14ac:dyDescent="0.25">
      <c r="A1335" s="68">
        <v>1334</v>
      </c>
      <c r="E1335" s="56">
        <v>0</v>
      </c>
      <c r="F1335" s="56">
        <v>0</v>
      </c>
    </row>
    <row r="1336" spans="1:6" x14ac:dyDescent="0.25">
      <c r="A1336" s="68">
        <v>1335</v>
      </c>
      <c r="E1336" s="56">
        <v>0</v>
      </c>
      <c r="F1336" s="56">
        <v>0</v>
      </c>
    </row>
    <row r="1337" spans="1:6" x14ac:dyDescent="0.25">
      <c r="A1337" s="68">
        <v>1336</v>
      </c>
      <c r="E1337" s="56">
        <v>0</v>
      </c>
      <c r="F1337" s="56">
        <v>0</v>
      </c>
    </row>
    <row r="1338" spans="1:6" x14ac:dyDescent="0.25">
      <c r="A1338" s="68">
        <v>1337</v>
      </c>
      <c r="E1338" s="56">
        <v>0</v>
      </c>
      <c r="F1338" s="56">
        <v>0</v>
      </c>
    </row>
    <row r="1339" spans="1:6" x14ac:dyDescent="0.25">
      <c r="A1339" s="68">
        <v>1338</v>
      </c>
      <c r="E1339" s="56">
        <v>0</v>
      </c>
      <c r="F1339" s="56">
        <v>0</v>
      </c>
    </row>
    <row r="1340" spans="1:6" x14ac:dyDescent="0.25">
      <c r="A1340" s="68">
        <v>1339</v>
      </c>
      <c r="E1340" s="56">
        <v>0</v>
      </c>
      <c r="F1340" s="56">
        <v>0</v>
      </c>
    </row>
    <row r="1341" spans="1:6" x14ac:dyDescent="0.25">
      <c r="A1341" s="68">
        <v>1340</v>
      </c>
      <c r="E1341" s="56">
        <v>0</v>
      </c>
      <c r="F1341" s="56">
        <v>0</v>
      </c>
    </row>
    <row r="1342" spans="1:6" x14ac:dyDescent="0.25">
      <c r="A1342" s="68">
        <v>1341</v>
      </c>
      <c r="E1342" s="56">
        <v>0</v>
      </c>
      <c r="F1342" s="56">
        <v>0</v>
      </c>
    </row>
    <row r="1343" spans="1:6" x14ac:dyDescent="0.25">
      <c r="A1343" s="68">
        <v>1342</v>
      </c>
      <c r="E1343" s="56">
        <v>0</v>
      </c>
      <c r="F1343" s="56">
        <v>0</v>
      </c>
    </row>
    <row r="1344" spans="1:6" x14ac:dyDescent="0.25">
      <c r="A1344" s="68">
        <v>1343</v>
      </c>
      <c r="E1344" s="56">
        <v>0</v>
      </c>
      <c r="F1344" s="56">
        <v>0</v>
      </c>
    </row>
    <row r="1345" spans="1:6" x14ac:dyDescent="0.25">
      <c r="A1345" s="68">
        <v>1344</v>
      </c>
      <c r="E1345" s="56">
        <v>0</v>
      </c>
      <c r="F1345" s="56">
        <v>0</v>
      </c>
    </row>
    <row r="1346" spans="1:6" x14ac:dyDescent="0.25">
      <c r="A1346" s="68">
        <v>1345</v>
      </c>
      <c r="E1346" s="56">
        <v>0</v>
      </c>
      <c r="F1346" s="56">
        <v>0</v>
      </c>
    </row>
    <row r="1347" spans="1:6" x14ac:dyDescent="0.25">
      <c r="A1347" s="68">
        <v>1346</v>
      </c>
      <c r="E1347" s="56">
        <v>0</v>
      </c>
      <c r="F1347" s="56">
        <v>0</v>
      </c>
    </row>
    <row r="1348" spans="1:6" x14ac:dyDescent="0.25">
      <c r="A1348" s="68">
        <v>1347</v>
      </c>
      <c r="E1348" s="56">
        <v>0</v>
      </c>
      <c r="F1348" s="56">
        <v>0</v>
      </c>
    </row>
    <row r="1349" spans="1:6" x14ac:dyDescent="0.25">
      <c r="A1349" s="68">
        <v>1348</v>
      </c>
      <c r="E1349" s="56">
        <v>0</v>
      </c>
      <c r="F1349" s="56">
        <v>0</v>
      </c>
    </row>
    <row r="1350" spans="1:6" x14ac:dyDescent="0.25">
      <c r="A1350" s="68">
        <v>1349</v>
      </c>
      <c r="E1350" s="56">
        <v>0</v>
      </c>
      <c r="F1350" s="56">
        <v>0</v>
      </c>
    </row>
    <row r="1351" spans="1:6" x14ac:dyDescent="0.25">
      <c r="A1351" s="68">
        <v>1350</v>
      </c>
      <c r="E1351" s="56">
        <v>0</v>
      </c>
      <c r="F1351" s="56">
        <v>0</v>
      </c>
    </row>
    <row r="1352" spans="1:6" x14ac:dyDescent="0.25">
      <c r="A1352" s="68">
        <v>1351</v>
      </c>
      <c r="E1352" s="56">
        <v>0</v>
      </c>
      <c r="F1352" s="56">
        <v>0</v>
      </c>
    </row>
    <row r="1353" spans="1:6" x14ac:dyDescent="0.25">
      <c r="A1353" s="68">
        <v>1352</v>
      </c>
      <c r="E1353" s="56">
        <v>0</v>
      </c>
      <c r="F1353" s="56">
        <v>0</v>
      </c>
    </row>
    <row r="1354" spans="1:6" x14ac:dyDescent="0.25">
      <c r="A1354" s="68">
        <v>1353</v>
      </c>
      <c r="E1354" s="56">
        <v>0</v>
      </c>
      <c r="F1354" s="56">
        <v>0</v>
      </c>
    </row>
    <row r="1355" spans="1:6" x14ac:dyDescent="0.25">
      <c r="A1355" s="68">
        <v>1354</v>
      </c>
      <c r="E1355" s="56">
        <v>0</v>
      </c>
      <c r="F1355" s="56">
        <v>0</v>
      </c>
    </row>
    <row r="1356" spans="1:6" x14ac:dyDescent="0.25">
      <c r="A1356" s="68">
        <v>1355</v>
      </c>
      <c r="E1356" s="56">
        <v>0</v>
      </c>
      <c r="F1356" s="56">
        <v>0</v>
      </c>
    </row>
    <row r="1357" spans="1:6" x14ac:dyDescent="0.25">
      <c r="A1357" s="68">
        <v>1356</v>
      </c>
      <c r="E1357" s="56">
        <v>0</v>
      </c>
      <c r="F1357" s="56">
        <v>0</v>
      </c>
    </row>
    <row r="1358" spans="1:6" x14ac:dyDescent="0.25">
      <c r="A1358" s="68">
        <v>1357</v>
      </c>
      <c r="E1358" s="56">
        <v>0</v>
      </c>
      <c r="F1358" s="56">
        <v>0</v>
      </c>
    </row>
    <row r="1359" spans="1:6" x14ac:dyDescent="0.25">
      <c r="A1359" s="68">
        <v>1358</v>
      </c>
      <c r="E1359" s="56">
        <v>0</v>
      </c>
      <c r="F1359" s="56">
        <v>0</v>
      </c>
    </row>
    <row r="1360" spans="1:6" x14ac:dyDescent="0.25">
      <c r="A1360" s="68">
        <v>1359</v>
      </c>
      <c r="E1360" s="56">
        <v>0</v>
      </c>
      <c r="F1360" s="56">
        <v>0</v>
      </c>
    </row>
    <row r="1361" spans="1:6" x14ac:dyDescent="0.25">
      <c r="A1361" s="68">
        <v>1360</v>
      </c>
      <c r="E1361" s="56">
        <v>0</v>
      </c>
      <c r="F1361" s="56">
        <v>0</v>
      </c>
    </row>
    <row r="1362" spans="1:6" x14ac:dyDescent="0.25">
      <c r="A1362" s="68">
        <v>1361</v>
      </c>
      <c r="E1362" s="56">
        <v>0</v>
      </c>
      <c r="F1362" s="56">
        <v>0</v>
      </c>
    </row>
    <row r="1363" spans="1:6" x14ac:dyDescent="0.25">
      <c r="A1363" s="68">
        <v>1362</v>
      </c>
      <c r="E1363" s="56">
        <v>0</v>
      </c>
      <c r="F1363" s="56">
        <v>0</v>
      </c>
    </row>
    <row r="1364" spans="1:6" x14ac:dyDescent="0.25">
      <c r="A1364" s="68">
        <v>1363</v>
      </c>
      <c r="E1364" s="56">
        <v>0</v>
      </c>
      <c r="F1364" s="56">
        <v>0</v>
      </c>
    </row>
    <row r="1365" spans="1:6" x14ac:dyDescent="0.25">
      <c r="A1365" s="68">
        <v>1364</v>
      </c>
      <c r="E1365" s="56">
        <v>0</v>
      </c>
      <c r="F1365" s="56">
        <v>0</v>
      </c>
    </row>
    <row r="1366" spans="1:6" x14ac:dyDescent="0.25">
      <c r="A1366" s="68">
        <v>1365</v>
      </c>
      <c r="E1366" s="56">
        <v>0</v>
      </c>
      <c r="F1366" s="56">
        <v>0</v>
      </c>
    </row>
    <row r="1367" spans="1:6" x14ac:dyDescent="0.25">
      <c r="A1367" s="68">
        <v>1366</v>
      </c>
      <c r="E1367" s="56">
        <v>0</v>
      </c>
      <c r="F1367" s="56">
        <v>0</v>
      </c>
    </row>
    <row r="1368" spans="1:6" x14ac:dyDescent="0.25">
      <c r="A1368" s="68">
        <v>1367</v>
      </c>
      <c r="E1368" s="56">
        <v>0</v>
      </c>
      <c r="F1368" s="56">
        <v>0</v>
      </c>
    </row>
    <row r="1369" spans="1:6" x14ac:dyDescent="0.25">
      <c r="A1369" s="68">
        <v>1368</v>
      </c>
      <c r="E1369" s="56">
        <v>0</v>
      </c>
      <c r="F1369" s="56">
        <v>0</v>
      </c>
    </row>
    <row r="1370" spans="1:6" x14ac:dyDescent="0.25">
      <c r="A1370" s="68">
        <v>1369</v>
      </c>
      <c r="E1370" s="56">
        <v>0</v>
      </c>
      <c r="F1370" s="56">
        <v>0</v>
      </c>
    </row>
    <row r="1371" spans="1:6" x14ac:dyDescent="0.25">
      <c r="A1371" s="68">
        <v>1370</v>
      </c>
      <c r="E1371" s="56">
        <v>0</v>
      </c>
      <c r="F1371" s="56">
        <v>0</v>
      </c>
    </row>
    <row r="1372" spans="1:6" x14ac:dyDescent="0.25">
      <c r="A1372" s="68">
        <v>1371</v>
      </c>
      <c r="E1372" s="56">
        <v>0</v>
      </c>
      <c r="F1372" s="56">
        <v>0</v>
      </c>
    </row>
    <row r="1373" spans="1:6" x14ac:dyDescent="0.25">
      <c r="A1373" s="68">
        <v>1372</v>
      </c>
      <c r="E1373" s="56">
        <v>0</v>
      </c>
      <c r="F1373" s="56">
        <v>0</v>
      </c>
    </row>
    <row r="1374" spans="1:6" x14ac:dyDescent="0.25">
      <c r="A1374" s="68">
        <v>1373</v>
      </c>
      <c r="E1374" s="56">
        <v>0</v>
      </c>
      <c r="F1374" s="56">
        <v>0</v>
      </c>
    </row>
    <row r="1375" spans="1:6" x14ac:dyDescent="0.25">
      <c r="A1375" s="68">
        <v>1374</v>
      </c>
      <c r="E1375" s="56">
        <v>0</v>
      </c>
      <c r="F1375" s="56">
        <v>0</v>
      </c>
    </row>
    <row r="1376" spans="1:6" x14ac:dyDescent="0.25">
      <c r="A1376" s="68">
        <v>1375</v>
      </c>
      <c r="E1376" s="56">
        <v>0</v>
      </c>
      <c r="F1376" s="56">
        <v>0</v>
      </c>
    </row>
    <row r="1377" spans="1:6" x14ac:dyDescent="0.25">
      <c r="A1377" s="68">
        <v>1376</v>
      </c>
      <c r="E1377" s="56">
        <v>0</v>
      </c>
      <c r="F1377" s="56">
        <v>0</v>
      </c>
    </row>
    <row r="1378" spans="1:6" x14ac:dyDescent="0.25">
      <c r="A1378" s="68">
        <v>1377</v>
      </c>
      <c r="E1378" s="56">
        <v>0</v>
      </c>
      <c r="F1378" s="56">
        <v>0</v>
      </c>
    </row>
    <row r="1379" spans="1:6" x14ac:dyDescent="0.25">
      <c r="A1379" s="68">
        <v>1378</v>
      </c>
      <c r="E1379" s="56">
        <v>0</v>
      </c>
      <c r="F1379" s="56">
        <v>0</v>
      </c>
    </row>
    <row r="1380" spans="1:6" x14ac:dyDescent="0.25">
      <c r="A1380" s="68">
        <v>1379</v>
      </c>
      <c r="E1380" s="56">
        <v>0</v>
      </c>
      <c r="F1380" s="56">
        <v>0</v>
      </c>
    </row>
    <row r="1381" spans="1:6" x14ac:dyDescent="0.25">
      <c r="A1381" s="68">
        <v>1380</v>
      </c>
      <c r="E1381" s="56">
        <v>0</v>
      </c>
      <c r="F1381" s="56">
        <v>0</v>
      </c>
    </row>
    <row r="1382" spans="1:6" x14ac:dyDescent="0.25">
      <c r="A1382" s="68">
        <v>1381</v>
      </c>
      <c r="E1382" s="56">
        <v>0</v>
      </c>
      <c r="F1382" s="56">
        <v>0</v>
      </c>
    </row>
    <row r="1383" spans="1:6" x14ac:dyDescent="0.25">
      <c r="A1383" s="68">
        <v>1382</v>
      </c>
      <c r="E1383" s="56">
        <v>0</v>
      </c>
      <c r="F1383" s="56">
        <v>0</v>
      </c>
    </row>
    <row r="1384" spans="1:6" x14ac:dyDescent="0.25">
      <c r="A1384" s="68">
        <v>1383</v>
      </c>
      <c r="E1384" s="56">
        <v>0</v>
      </c>
      <c r="F1384" s="56">
        <v>0</v>
      </c>
    </row>
    <row r="1385" spans="1:6" x14ac:dyDescent="0.25">
      <c r="A1385" s="68">
        <v>1384</v>
      </c>
      <c r="E1385" s="56">
        <v>0</v>
      </c>
      <c r="F1385" s="56">
        <v>0</v>
      </c>
    </row>
    <row r="1386" spans="1:6" x14ac:dyDescent="0.25">
      <c r="A1386" s="68">
        <v>1385</v>
      </c>
      <c r="E1386" s="56">
        <v>0</v>
      </c>
      <c r="F1386" s="56">
        <v>0</v>
      </c>
    </row>
    <row r="1387" spans="1:6" x14ac:dyDescent="0.25">
      <c r="A1387" s="68">
        <v>1386</v>
      </c>
      <c r="E1387" s="56">
        <v>0</v>
      </c>
      <c r="F1387" s="56">
        <v>0</v>
      </c>
    </row>
    <row r="1388" spans="1:6" x14ac:dyDescent="0.25">
      <c r="A1388" s="68">
        <v>1387</v>
      </c>
      <c r="E1388" s="56">
        <v>0</v>
      </c>
      <c r="F1388" s="56">
        <v>0</v>
      </c>
    </row>
    <row r="1389" spans="1:6" x14ac:dyDescent="0.25">
      <c r="A1389" s="68">
        <v>1388</v>
      </c>
      <c r="E1389" s="56">
        <v>0</v>
      </c>
      <c r="F1389" s="56">
        <v>0</v>
      </c>
    </row>
    <row r="1390" spans="1:6" x14ac:dyDescent="0.25">
      <c r="A1390" s="68">
        <v>1389</v>
      </c>
      <c r="E1390" s="56">
        <v>0</v>
      </c>
      <c r="F1390" s="56">
        <v>0</v>
      </c>
    </row>
    <row r="1391" spans="1:6" x14ac:dyDescent="0.25">
      <c r="A1391" s="68">
        <v>1390</v>
      </c>
      <c r="E1391" s="56">
        <v>0</v>
      </c>
      <c r="F1391" s="56">
        <v>0</v>
      </c>
    </row>
    <row r="1392" spans="1:6" x14ac:dyDescent="0.25">
      <c r="A1392" s="68">
        <v>1391</v>
      </c>
      <c r="E1392" s="56">
        <v>0</v>
      </c>
      <c r="F1392" s="56">
        <v>0</v>
      </c>
    </row>
    <row r="1393" spans="1:6" x14ac:dyDescent="0.25">
      <c r="A1393" s="68">
        <v>1392</v>
      </c>
      <c r="E1393" s="56">
        <v>0</v>
      </c>
      <c r="F1393" s="56">
        <v>0</v>
      </c>
    </row>
    <row r="1394" spans="1:6" x14ac:dyDescent="0.25">
      <c r="A1394" s="68">
        <v>1393</v>
      </c>
      <c r="E1394" s="56">
        <v>0</v>
      </c>
      <c r="F1394" s="56">
        <v>0</v>
      </c>
    </row>
    <row r="1395" spans="1:6" x14ac:dyDescent="0.25">
      <c r="A1395" s="68">
        <v>1394</v>
      </c>
      <c r="E1395" s="56">
        <v>0</v>
      </c>
      <c r="F1395" s="56">
        <v>0</v>
      </c>
    </row>
    <row r="1396" spans="1:6" x14ac:dyDescent="0.25">
      <c r="A1396" s="68">
        <v>1395</v>
      </c>
      <c r="E1396" s="56">
        <v>0</v>
      </c>
      <c r="F1396" s="56">
        <v>0</v>
      </c>
    </row>
    <row r="1397" spans="1:6" x14ac:dyDescent="0.25">
      <c r="A1397" s="68">
        <v>1396</v>
      </c>
      <c r="E1397" s="56">
        <v>0</v>
      </c>
      <c r="F1397" s="56">
        <v>0</v>
      </c>
    </row>
    <row r="1398" spans="1:6" x14ac:dyDescent="0.25">
      <c r="A1398" s="68">
        <v>1397</v>
      </c>
      <c r="E1398" s="56">
        <v>0</v>
      </c>
      <c r="F1398" s="56">
        <v>0</v>
      </c>
    </row>
    <row r="1399" spans="1:6" x14ac:dyDescent="0.25">
      <c r="A1399" s="68">
        <v>1398</v>
      </c>
      <c r="E1399" s="56">
        <v>0</v>
      </c>
      <c r="F1399" s="56">
        <v>0</v>
      </c>
    </row>
    <row r="1400" spans="1:6" x14ac:dyDescent="0.25">
      <c r="A1400" s="68">
        <v>1399</v>
      </c>
      <c r="E1400" s="56">
        <v>0</v>
      </c>
      <c r="F1400" s="56">
        <v>0</v>
      </c>
    </row>
    <row r="1401" spans="1:6" x14ac:dyDescent="0.25">
      <c r="A1401" s="68">
        <v>1400</v>
      </c>
      <c r="E1401" s="56">
        <v>0</v>
      </c>
      <c r="F1401" s="56">
        <v>0</v>
      </c>
    </row>
    <row r="1402" spans="1:6" x14ac:dyDescent="0.25">
      <c r="A1402" s="68">
        <v>1401</v>
      </c>
      <c r="E1402" s="56">
        <v>0</v>
      </c>
      <c r="F1402" s="56">
        <v>0</v>
      </c>
    </row>
    <row r="1403" spans="1:6" x14ac:dyDescent="0.25">
      <c r="A1403" s="68">
        <v>1402</v>
      </c>
      <c r="E1403" s="56">
        <v>0</v>
      </c>
      <c r="F1403" s="56">
        <v>0</v>
      </c>
    </row>
    <row r="1404" spans="1:6" x14ac:dyDescent="0.25">
      <c r="A1404" s="68">
        <v>1403</v>
      </c>
      <c r="E1404" s="56">
        <v>0</v>
      </c>
      <c r="F1404" s="56">
        <v>0</v>
      </c>
    </row>
    <row r="1405" spans="1:6" x14ac:dyDescent="0.25">
      <c r="A1405" s="68">
        <v>1404</v>
      </c>
      <c r="E1405" s="56">
        <v>0</v>
      </c>
      <c r="F1405" s="56">
        <v>0</v>
      </c>
    </row>
    <row r="1406" spans="1:6" x14ac:dyDescent="0.25">
      <c r="A1406" s="68">
        <v>1405</v>
      </c>
      <c r="E1406" s="56">
        <v>0</v>
      </c>
      <c r="F1406" s="56">
        <v>0</v>
      </c>
    </row>
    <row r="1407" spans="1:6" x14ac:dyDescent="0.25">
      <c r="A1407" s="68">
        <v>1406</v>
      </c>
      <c r="E1407" s="56">
        <v>0</v>
      </c>
      <c r="F1407" s="56">
        <v>0</v>
      </c>
    </row>
    <row r="1408" spans="1:6" x14ac:dyDescent="0.25">
      <c r="A1408" s="68">
        <v>1407</v>
      </c>
      <c r="E1408" s="56">
        <v>0</v>
      </c>
      <c r="F1408" s="56">
        <v>0</v>
      </c>
    </row>
    <row r="1409" spans="1:6" x14ac:dyDescent="0.25">
      <c r="A1409" s="68">
        <v>1408</v>
      </c>
      <c r="E1409" s="56">
        <v>0</v>
      </c>
      <c r="F1409" s="56">
        <v>0</v>
      </c>
    </row>
    <row r="1410" spans="1:6" x14ac:dyDescent="0.25">
      <c r="A1410" s="68">
        <v>1409</v>
      </c>
      <c r="E1410" s="56">
        <v>0</v>
      </c>
      <c r="F1410" s="56">
        <v>0</v>
      </c>
    </row>
    <row r="1411" spans="1:6" x14ac:dyDescent="0.25">
      <c r="A1411" s="68">
        <v>1410</v>
      </c>
      <c r="E1411" s="56">
        <v>0</v>
      </c>
      <c r="F1411" s="56">
        <v>0</v>
      </c>
    </row>
    <row r="1412" spans="1:6" x14ac:dyDescent="0.25">
      <c r="A1412" s="68">
        <v>1411</v>
      </c>
      <c r="E1412" s="56">
        <v>0</v>
      </c>
      <c r="F1412" s="56">
        <v>0</v>
      </c>
    </row>
    <row r="1413" spans="1:6" x14ac:dyDescent="0.25">
      <c r="A1413" s="68">
        <v>1412</v>
      </c>
      <c r="E1413" s="56">
        <v>0</v>
      </c>
      <c r="F1413" s="56">
        <v>0</v>
      </c>
    </row>
    <row r="1414" spans="1:6" x14ac:dyDescent="0.25">
      <c r="A1414" s="68">
        <v>1413</v>
      </c>
      <c r="E1414" s="56">
        <v>0</v>
      </c>
      <c r="F1414" s="56">
        <v>0</v>
      </c>
    </row>
    <row r="1415" spans="1:6" x14ac:dyDescent="0.25">
      <c r="A1415" s="68">
        <v>1414</v>
      </c>
      <c r="E1415" s="56">
        <v>0</v>
      </c>
      <c r="F1415" s="56">
        <v>0</v>
      </c>
    </row>
    <row r="1416" spans="1:6" x14ac:dyDescent="0.25">
      <c r="A1416" s="68">
        <v>1415</v>
      </c>
      <c r="E1416" s="56">
        <v>0</v>
      </c>
      <c r="F1416" s="56">
        <v>0</v>
      </c>
    </row>
    <row r="1417" spans="1:6" x14ac:dyDescent="0.25">
      <c r="A1417" s="68">
        <v>1416</v>
      </c>
      <c r="E1417" s="56">
        <v>0</v>
      </c>
      <c r="F1417" s="56">
        <v>0</v>
      </c>
    </row>
    <row r="1418" spans="1:6" x14ac:dyDescent="0.25">
      <c r="A1418" s="68">
        <v>1417</v>
      </c>
      <c r="E1418" s="56">
        <v>0</v>
      </c>
      <c r="F1418" s="56">
        <v>0</v>
      </c>
    </row>
    <row r="1419" spans="1:6" x14ac:dyDescent="0.25">
      <c r="A1419" s="68">
        <v>1418</v>
      </c>
      <c r="E1419" s="56">
        <v>0</v>
      </c>
      <c r="F1419" s="56">
        <v>0</v>
      </c>
    </row>
    <row r="1420" spans="1:6" x14ac:dyDescent="0.25">
      <c r="A1420" s="68">
        <v>1419</v>
      </c>
      <c r="E1420" s="56">
        <v>0</v>
      </c>
      <c r="F1420" s="56">
        <v>0</v>
      </c>
    </row>
    <row r="1421" spans="1:6" x14ac:dyDescent="0.25">
      <c r="A1421" s="68">
        <v>1420</v>
      </c>
      <c r="E1421" s="56">
        <v>0</v>
      </c>
      <c r="F1421" s="56">
        <v>0</v>
      </c>
    </row>
    <row r="1422" spans="1:6" x14ac:dyDescent="0.25">
      <c r="A1422" s="68">
        <v>1421</v>
      </c>
      <c r="E1422" s="56">
        <v>0</v>
      </c>
      <c r="F1422" s="56">
        <v>0</v>
      </c>
    </row>
    <row r="1423" spans="1:6" x14ac:dyDescent="0.25">
      <c r="A1423" s="68">
        <v>1422</v>
      </c>
      <c r="E1423" s="56">
        <v>0</v>
      </c>
      <c r="F1423" s="56">
        <v>0</v>
      </c>
    </row>
    <row r="1424" spans="1:6" x14ac:dyDescent="0.25">
      <c r="A1424" s="68">
        <v>1423</v>
      </c>
      <c r="E1424" s="56">
        <v>0</v>
      </c>
      <c r="F1424" s="56">
        <v>0</v>
      </c>
    </row>
    <row r="1425" spans="1:6" x14ac:dyDescent="0.25">
      <c r="A1425" s="68">
        <v>1424</v>
      </c>
      <c r="E1425" s="56">
        <v>0</v>
      </c>
      <c r="F1425" s="56">
        <v>0</v>
      </c>
    </row>
    <row r="1426" spans="1:6" x14ac:dyDescent="0.25">
      <c r="A1426" s="68">
        <v>1425</v>
      </c>
      <c r="E1426" s="56">
        <v>0</v>
      </c>
      <c r="F1426" s="56">
        <v>0</v>
      </c>
    </row>
    <row r="1427" spans="1:6" x14ac:dyDescent="0.25">
      <c r="A1427" s="68">
        <v>1426</v>
      </c>
      <c r="E1427" s="56">
        <v>0</v>
      </c>
      <c r="F1427" s="56">
        <v>0</v>
      </c>
    </row>
    <row r="1428" spans="1:6" x14ac:dyDescent="0.25">
      <c r="A1428" s="68">
        <v>1427</v>
      </c>
      <c r="E1428" s="56">
        <v>0</v>
      </c>
      <c r="F1428" s="56">
        <v>0</v>
      </c>
    </row>
    <row r="1429" spans="1:6" x14ac:dyDescent="0.25">
      <c r="A1429" s="68">
        <v>1428</v>
      </c>
      <c r="E1429" s="56">
        <v>0</v>
      </c>
      <c r="F1429" s="56">
        <v>0</v>
      </c>
    </row>
    <row r="1430" spans="1:6" x14ac:dyDescent="0.25">
      <c r="A1430" s="68">
        <v>1429</v>
      </c>
      <c r="E1430" s="56">
        <v>0</v>
      </c>
      <c r="F1430" s="56">
        <v>0</v>
      </c>
    </row>
    <row r="1431" spans="1:6" x14ac:dyDescent="0.25">
      <c r="A1431" s="68">
        <v>1430</v>
      </c>
      <c r="E1431" s="56">
        <v>0</v>
      </c>
      <c r="F1431" s="56">
        <v>0</v>
      </c>
    </row>
    <row r="1432" spans="1:6" x14ac:dyDescent="0.25">
      <c r="A1432" s="68">
        <v>1431</v>
      </c>
      <c r="E1432" s="56">
        <v>0</v>
      </c>
      <c r="F1432" s="56">
        <v>0</v>
      </c>
    </row>
    <row r="1433" spans="1:6" x14ac:dyDescent="0.25">
      <c r="A1433" s="68">
        <v>1432</v>
      </c>
      <c r="E1433" s="56">
        <v>0</v>
      </c>
      <c r="F1433" s="56">
        <v>0</v>
      </c>
    </row>
    <row r="1434" spans="1:6" x14ac:dyDescent="0.25">
      <c r="A1434" s="68">
        <v>1433</v>
      </c>
      <c r="E1434" s="56">
        <v>0</v>
      </c>
      <c r="F1434" s="56">
        <v>0</v>
      </c>
    </row>
    <row r="1435" spans="1:6" x14ac:dyDescent="0.25">
      <c r="A1435" s="68">
        <v>1434</v>
      </c>
      <c r="E1435" s="56">
        <v>0</v>
      </c>
      <c r="F1435" s="56">
        <v>0</v>
      </c>
    </row>
    <row r="1436" spans="1:6" x14ac:dyDescent="0.25">
      <c r="A1436" s="68">
        <v>1435</v>
      </c>
      <c r="E1436" s="56">
        <v>0</v>
      </c>
      <c r="F1436" s="56">
        <v>0</v>
      </c>
    </row>
    <row r="1437" spans="1:6" x14ac:dyDescent="0.25">
      <c r="A1437" s="68">
        <v>1436</v>
      </c>
      <c r="E1437" s="56">
        <v>0</v>
      </c>
      <c r="F1437" s="56">
        <v>0</v>
      </c>
    </row>
    <row r="1438" spans="1:6" x14ac:dyDescent="0.25">
      <c r="A1438" s="68">
        <v>1437</v>
      </c>
      <c r="E1438" s="56">
        <v>0</v>
      </c>
      <c r="F1438" s="56">
        <v>0</v>
      </c>
    </row>
    <row r="1439" spans="1:6" x14ac:dyDescent="0.25">
      <c r="A1439" s="68">
        <v>1438</v>
      </c>
      <c r="E1439" s="56">
        <v>0</v>
      </c>
      <c r="F1439" s="56">
        <v>0</v>
      </c>
    </row>
    <row r="1440" spans="1:6" x14ac:dyDescent="0.25">
      <c r="A1440" s="68">
        <v>1439</v>
      </c>
      <c r="E1440" s="56">
        <v>0</v>
      </c>
      <c r="F1440" s="56">
        <v>0</v>
      </c>
    </row>
    <row r="1441" spans="1:6" x14ac:dyDescent="0.25">
      <c r="A1441" s="68">
        <v>1440</v>
      </c>
      <c r="E1441" s="56">
        <v>0</v>
      </c>
      <c r="F1441" s="56">
        <v>0</v>
      </c>
    </row>
    <row r="1442" spans="1:6" x14ac:dyDescent="0.25">
      <c r="A1442" s="68">
        <v>1441</v>
      </c>
      <c r="E1442" s="56">
        <v>0</v>
      </c>
      <c r="F1442" s="56">
        <v>0</v>
      </c>
    </row>
    <row r="1443" spans="1:6" x14ac:dyDescent="0.25">
      <c r="A1443" s="68">
        <v>1442</v>
      </c>
      <c r="E1443" s="56">
        <v>0</v>
      </c>
      <c r="F1443" s="56">
        <v>0</v>
      </c>
    </row>
    <row r="1444" spans="1:6" x14ac:dyDescent="0.25">
      <c r="A1444" s="68">
        <v>1443</v>
      </c>
      <c r="E1444" s="56">
        <v>0</v>
      </c>
      <c r="F1444" s="56">
        <v>0</v>
      </c>
    </row>
    <row r="1445" spans="1:6" x14ac:dyDescent="0.25">
      <c r="A1445" s="68">
        <v>1444</v>
      </c>
      <c r="E1445" s="56">
        <v>0</v>
      </c>
      <c r="F1445" s="56">
        <v>0</v>
      </c>
    </row>
    <row r="1446" spans="1:6" x14ac:dyDescent="0.25">
      <c r="A1446" s="68">
        <v>1445</v>
      </c>
      <c r="E1446" s="56">
        <v>0</v>
      </c>
      <c r="F1446" s="56">
        <v>0</v>
      </c>
    </row>
    <row r="1447" spans="1:6" x14ac:dyDescent="0.25">
      <c r="A1447" s="68">
        <v>1446</v>
      </c>
      <c r="E1447" s="56">
        <v>0</v>
      </c>
      <c r="F1447" s="56">
        <v>0</v>
      </c>
    </row>
    <row r="1448" spans="1:6" x14ac:dyDescent="0.25">
      <c r="A1448" s="68">
        <v>1447</v>
      </c>
      <c r="E1448" s="56">
        <v>0</v>
      </c>
      <c r="F1448" s="56">
        <v>0</v>
      </c>
    </row>
    <row r="1449" spans="1:6" x14ac:dyDescent="0.25">
      <c r="A1449" s="68">
        <v>1448</v>
      </c>
      <c r="E1449" s="56">
        <v>0</v>
      </c>
      <c r="F1449" s="56">
        <v>0</v>
      </c>
    </row>
    <row r="1450" spans="1:6" x14ac:dyDescent="0.25">
      <c r="A1450" s="68">
        <v>1449</v>
      </c>
      <c r="E1450" s="56">
        <v>0</v>
      </c>
      <c r="F1450" s="56">
        <v>0</v>
      </c>
    </row>
    <row r="1451" spans="1:6" x14ac:dyDescent="0.25">
      <c r="A1451" s="68">
        <v>1450</v>
      </c>
      <c r="E1451" s="56">
        <v>0</v>
      </c>
      <c r="F1451" s="56">
        <v>0</v>
      </c>
    </row>
    <row r="1452" spans="1:6" x14ac:dyDescent="0.25">
      <c r="A1452" s="68">
        <v>1451</v>
      </c>
      <c r="E1452" s="56">
        <v>0</v>
      </c>
      <c r="F1452" s="56">
        <v>0</v>
      </c>
    </row>
    <row r="1453" spans="1:6" x14ac:dyDescent="0.25">
      <c r="A1453" s="68">
        <v>1452</v>
      </c>
      <c r="E1453" s="56">
        <v>0</v>
      </c>
      <c r="F1453" s="56">
        <v>0</v>
      </c>
    </row>
    <row r="1454" spans="1:6" x14ac:dyDescent="0.25">
      <c r="A1454" s="68">
        <v>1453</v>
      </c>
      <c r="E1454" s="56">
        <v>0</v>
      </c>
      <c r="F1454" s="56">
        <v>0</v>
      </c>
    </row>
    <row r="1455" spans="1:6" x14ac:dyDescent="0.25">
      <c r="A1455" s="68">
        <v>1454</v>
      </c>
      <c r="E1455" s="56">
        <v>0</v>
      </c>
      <c r="F1455" s="56">
        <v>0</v>
      </c>
    </row>
    <row r="1456" spans="1:6" x14ac:dyDescent="0.25">
      <c r="A1456" s="68">
        <v>1455</v>
      </c>
      <c r="E1456" s="56">
        <v>0</v>
      </c>
      <c r="F1456" s="56">
        <v>0</v>
      </c>
    </row>
    <row r="1457" spans="1:6" x14ac:dyDescent="0.25">
      <c r="A1457" s="68">
        <v>1456</v>
      </c>
      <c r="E1457" s="56">
        <v>0</v>
      </c>
      <c r="F1457" s="56">
        <v>0</v>
      </c>
    </row>
    <row r="1458" spans="1:6" x14ac:dyDescent="0.25">
      <c r="A1458" s="68">
        <v>1457</v>
      </c>
      <c r="E1458" s="56">
        <v>0</v>
      </c>
      <c r="F1458" s="56">
        <v>0</v>
      </c>
    </row>
    <row r="1459" spans="1:6" x14ac:dyDescent="0.25">
      <c r="A1459" s="68">
        <v>1458</v>
      </c>
      <c r="E1459" s="56">
        <v>0</v>
      </c>
      <c r="F1459" s="56">
        <v>0</v>
      </c>
    </row>
    <row r="1460" spans="1:6" x14ac:dyDescent="0.25">
      <c r="A1460" s="68">
        <v>1459</v>
      </c>
      <c r="E1460" s="56">
        <v>0</v>
      </c>
      <c r="F1460" s="56">
        <v>0</v>
      </c>
    </row>
    <row r="1461" spans="1:6" x14ac:dyDescent="0.25">
      <c r="A1461" s="68">
        <v>1460</v>
      </c>
      <c r="E1461" s="56">
        <v>0</v>
      </c>
      <c r="F1461" s="56">
        <v>0</v>
      </c>
    </row>
    <row r="1462" spans="1:6" x14ac:dyDescent="0.25">
      <c r="A1462" s="68">
        <v>1461</v>
      </c>
      <c r="E1462" s="56">
        <v>0</v>
      </c>
      <c r="F1462" s="56">
        <v>0</v>
      </c>
    </row>
    <row r="1463" spans="1:6" x14ac:dyDescent="0.25">
      <c r="A1463" s="68">
        <v>1462</v>
      </c>
      <c r="E1463" s="56">
        <v>0</v>
      </c>
      <c r="F1463" s="56">
        <v>0</v>
      </c>
    </row>
    <row r="1464" spans="1:6" x14ac:dyDescent="0.25">
      <c r="A1464" s="68">
        <v>1463</v>
      </c>
      <c r="E1464" s="56">
        <v>0</v>
      </c>
      <c r="F1464" s="56">
        <v>0</v>
      </c>
    </row>
    <row r="1465" spans="1:6" x14ac:dyDescent="0.25">
      <c r="A1465" s="68">
        <v>1464</v>
      </c>
      <c r="E1465" s="56">
        <v>0</v>
      </c>
      <c r="F1465" s="56">
        <v>0</v>
      </c>
    </row>
    <row r="1466" spans="1:6" x14ac:dyDescent="0.25">
      <c r="A1466" s="68">
        <v>1465</v>
      </c>
      <c r="E1466" s="56">
        <v>0</v>
      </c>
      <c r="F1466" s="56">
        <v>0</v>
      </c>
    </row>
    <row r="1467" spans="1:6" x14ac:dyDescent="0.25">
      <c r="A1467" s="68">
        <v>1466</v>
      </c>
      <c r="E1467" s="56">
        <v>0</v>
      </c>
      <c r="F1467" s="56">
        <v>0</v>
      </c>
    </row>
    <row r="1468" spans="1:6" x14ac:dyDescent="0.25">
      <c r="A1468" s="68">
        <v>1467</v>
      </c>
      <c r="E1468" s="56">
        <v>0</v>
      </c>
      <c r="F1468" s="56">
        <v>0</v>
      </c>
    </row>
    <row r="1469" spans="1:6" x14ac:dyDescent="0.25">
      <c r="A1469" s="68">
        <v>1468</v>
      </c>
      <c r="E1469" s="56">
        <v>0</v>
      </c>
      <c r="F1469" s="56">
        <v>0</v>
      </c>
    </row>
    <row r="1470" spans="1:6" x14ac:dyDescent="0.25">
      <c r="A1470" s="68">
        <v>1469</v>
      </c>
      <c r="E1470" s="56">
        <v>0</v>
      </c>
      <c r="F1470" s="56">
        <v>0</v>
      </c>
    </row>
    <row r="1471" spans="1:6" x14ac:dyDescent="0.25">
      <c r="A1471" s="68">
        <v>1470</v>
      </c>
      <c r="E1471" s="56">
        <v>0</v>
      </c>
      <c r="F1471" s="56">
        <v>0</v>
      </c>
    </row>
    <row r="1472" spans="1:6" x14ac:dyDescent="0.25">
      <c r="A1472" s="68">
        <v>1471</v>
      </c>
      <c r="E1472" s="56">
        <v>0</v>
      </c>
      <c r="F1472" s="56">
        <v>0</v>
      </c>
    </row>
    <row r="1473" spans="1:6" x14ac:dyDescent="0.25">
      <c r="A1473" s="68">
        <v>1472</v>
      </c>
      <c r="E1473" s="56">
        <v>0</v>
      </c>
      <c r="F1473" s="56">
        <v>0</v>
      </c>
    </row>
    <row r="1474" spans="1:6" x14ac:dyDescent="0.25">
      <c r="A1474" s="68">
        <v>1473</v>
      </c>
      <c r="E1474" s="56">
        <v>0</v>
      </c>
      <c r="F1474" s="56">
        <v>0</v>
      </c>
    </row>
    <row r="1475" spans="1:6" x14ac:dyDescent="0.25">
      <c r="A1475" s="68">
        <v>1474</v>
      </c>
      <c r="E1475" s="56">
        <v>0</v>
      </c>
      <c r="F1475" s="56">
        <v>0</v>
      </c>
    </row>
    <row r="1476" spans="1:6" x14ac:dyDescent="0.25">
      <c r="A1476" s="68">
        <v>1475</v>
      </c>
      <c r="E1476" s="56">
        <v>0</v>
      </c>
      <c r="F1476" s="56">
        <v>0</v>
      </c>
    </row>
    <row r="1477" spans="1:6" x14ac:dyDescent="0.25">
      <c r="A1477" s="68">
        <v>1476</v>
      </c>
      <c r="E1477" s="56">
        <v>0</v>
      </c>
      <c r="F1477" s="5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0"/>
  <sheetViews>
    <sheetView workbookViewId="0">
      <selection activeCell="J7" sqref="J7:J23"/>
    </sheetView>
  </sheetViews>
  <sheetFormatPr baseColWidth="10" defaultRowHeight="15" x14ac:dyDescent="0.25"/>
  <cols>
    <col min="1" max="1" width="24.7109375" customWidth="1"/>
    <col min="10" max="10" width="16" customWidth="1"/>
  </cols>
  <sheetData>
    <row r="4" spans="1:13" x14ac:dyDescent="0.25">
      <c r="J4" t="s">
        <v>497</v>
      </c>
    </row>
    <row r="5" spans="1:13" x14ac:dyDescent="0.25">
      <c r="J5" t="s">
        <v>498</v>
      </c>
    </row>
    <row r="6" spans="1:13" ht="39" x14ac:dyDescent="0.25">
      <c r="A6" s="9" t="s">
        <v>499</v>
      </c>
      <c r="C6" s="10" t="s">
        <v>500</v>
      </c>
      <c r="D6" s="10" t="s">
        <v>501</v>
      </c>
      <c r="E6" s="10" t="s">
        <v>502</v>
      </c>
      <c r="F6" s="10" t="s">
        <v>503</v>
      </c>
      <c r="G6" s="10" t="s">
        <v>504</v>
      </c>
      <c r="H6" s="10" t="s">
        <v>505</v>
      </c>
      <c r="J6" t="s">
        <v>506</v>
      </c>
      <c r="M6" t="s">
        <v>507</v>
      </c>
    </row>
    <row r="7" spans="1:13" x14ac:dyDescent="0.25">
      <c r="A7" s="11"/>
      <c r="B7" s="9">
        <v>2002</v>
      </c>
      <c r="C7" s="12">
        <v>67270000</v>
      </c>
      <c r="D7" s="12">
        <v>8811572</v>
      </c>
      <c r="E7" s="12">
        <v>6487316</v>
      </c>
      <c r="F7" s="12">
        <v>1205070</v>
      </c>
      <c r="G7" s="12">
        <v>49456531</v>
      </c>
      <c r="H7" s="12">
        <v>16503958</v>
      </c>
      <c r="J7" s="15">
        <f>D7/600000</f>
        <v>14.685953333333334</v>
      </c>
      <c r="M7" s="13">
        <f t="shared" ref="M7:M23" si="0">J7*67.5/60</f>
        <v>16.521697500000002</v>
      </c>
    </row>
    <row r="8" spans="1:13" x14ac:dyDescent="0.25">
      <c r="A8" s="11"/>
      <c r="B8" s="9">
        <v>2003</v>
      </c>
      <c r="C8" s="12">
        <v>67270000</v>
      </c>
      <c r="D8" s="12">
        <v>49972719</v>
      </c>
      <c r="E8" s="12">
        <v>6919641</v>
      </c>
      <c r="F8" s="12">
        <v>971763</v>
      </c>
      <c r="G8" s="12">
        <v>49571313</v>
      </c>
      <c r="H8" s="12">
        <v>57864123</v>
      </c>
      <c r="J8" s="15">
        <f t="shared" ref="J8:J23" si="1">D8/600000</f>
        <v>83.287864999999996</v>
      </c>
      <c r="M8" s="13">
        <f t="shared" si="0"/>
        <v>93.698848124999998</v>
      </c>
    </row>
    <row r="9" spans="1:13" x14ac:dyDescent="0.25">
      <c r="A9" s="11"/>
      <c r="B9" s="9">
        <v>2004</v>
      </c>
      <c r="C9" s="12">
        <v>67270000</v>
      </c>
      <c r="D9" s="12">
        <v>13115283</v>
      </c>
      <c r="E9" s="12">
        <v>7408861</v>
      </c>
      <c r="F9" s="12">
        <v>749462</v>
      </c>
      <c r="G9" s="12">
        <v>50956238</v>
      </c>
      <c r="H9" s="12">
        <v>21273606</v>
      </c>
      <c r="J9" s="15">
        <f t="shared" si="1"/>
        <v>21.858805</v>
      </c>
      <c r="M9" s="13">
        <f t="shared" si="0"/>
        <v>24.591155624999999</v>
      </c>
    </row>
    <row r="10" spans="1:13" x14ac:dyDescent="0.25">
      <c r="A10" s="11"/>
      <c r="B10" s="9">
        <v>2005</v>
      </c>
      <c r="C10" s="12">
        <v>67270000</v>
      </c>
      <c r="D10" s="12">
        <v>20447016</v>
      </c>
      <c r="E10" s="12">
        <v>7500269</v>
      </c>
      <c r="F10" s="12">
        <v>796177</v>
      </c>
      <c r="G10" s="12">
        <v>50474467</v>
      </c>
      <c r="H10" s="12">
        <v>28743462</v>
      </c>
      <c r="J10" s="15">
        <f t="shared" si="1"/>
        <v>34.078360000000004</v>
      </c>
      <c r="M10" s="13">
        <f t="shared" si="0"/>
        <v>38.338155000000008</v>
      </c>
    </row>
    <row r="11" spans="1:13" x14ac:dyDescent="0.25">
      <c r="A11" s="11"/>
      <c r="B11" s="9">
        <v>2006</v>
      </c>
      <c r="C11" s="12">
        <v>67270000</v>
      </c>
      <c r="D11" s="12">
        <v>33456517</v>
      </c>
      <c r="E11" s="12">
        <v>7450381</v>
      </c>
      <c r="F11" s="12">
        <v>721011</v>
      </c>
      <c r="G11" s="12">
        <v>50605635</v>
      </c>
      <c r="H11" s="12">
        <v>41627909</v>
      </c>
      <c r="J11" s="15">
        <f t="shared" si="1"/>
        <v>55.760861666666663</v>
      </c>
      <c r="M11" s="13">
        <f t="shared" si="0"/>
        <v>62.730969374999994</v>
      </c>
    </row>
    <row r="12" spans="1:13" x14ac:dyDescent="0.25">
      <c r="A12" s="11"/>
      <c r="B12" s="9">
        <v>2007</v>
      </c>
      <c r="C12" s="12">
        <v>67270000</v>
      </c>
      <c r="D12" s="12">
        <v>16077271</v>
      </c>
      <c r="E12" s="12">
        <v>7070255</v>
      </c>
      <c r="F12" s="12">
        <v>694633</v>
      </c>
      <c r="G12" s="12">
        <v>50840370</v>
      </c>
      <c r="H12" s="12">
        <v>23842159</v>
      </c>
      <c r="J12" s="15">
        <f t="shared" si="1"/>
        <v>26.795451666666665</v>
      </c>
      <c r="M12" s="13">
        <f t="shared" si="0"/>
        <v>30.144883124999996</v>
      </c>
    </row>
    <row r="13" spans="1:13" x14ac:dyDescent="0.25">
      <c r="A13" s="11"/>
      <c r="B13" s="9">
        <v>2008</v>
      </c>
      <c r="C13" s="12">
        <v>67270000</v>
      </c>
      <c r="D13" s="12">
        <v>37288862</v>
      </c>
      <c r="E13" s="12">
        <v>7294480</v>
      </c>
      <c r="F13" s="12">
        <v>790537</v>
      </c>
      <c r="G13" s="12">
        <v>51029443</v>
      </c>
      <c r="H13" s="12">
        <v>45373879</v>
      </c>
      <c r="J13" s="15">
        <f t="shared" si="1"/>
        <v>62.148103333333331</v>
      </c>
      <c r="M13" s="13">
        <f t="shared" si="0"/>
        <v>69.916616250000004</v>
      </c>
    </row>
    <row r="14" spans="1:13" x14ac:dyDescent="0.25">
      <c r="A14" s="11"/>
      <c r="B14" s="9">
        <v>2009</v>
      </c>
      <c r="C14" s="12">
        <v>67270000</v>
      </c>
      <c r="D14" s="12">
        <v>45131371</v>
      </c>
      <c r="E14" s="12">
        <v>7453842</v>
      </c>
      <c r="F14" s="12">
        <v>825540</v>
      </c>
      <c r="G14" s="12">
        <v>52572466</v>
      </c>
      <c r="H14" s="12">
        <v>53410753</v>
      </c>
      <c r="J14" s="15">
        <f t="shared" si="1"/>
        <v>75.218951666666669</v>
      </c>
      <c r="M14" s="13">
        <f t="shared" si="0"/>
        <v>84.621320624999996</v>
      </c>
    </row>
    <row r="15" spans="1:13" x14ac:dyDescent="0.25">
      <c r="A15" s="11"/>
      <c r="B15" s="9">
        <v>2010</v>
      </c>
      <c r="C15" s="12">
        <v>67270000</v>
      </c>
      <c r="D15" s="12">
        <v>40154437</v>
      </c>
      <c r="E15" s="12">
        <v>7564021</v>
      </c>
      <c r="F15" s="12">
        <v>776601</v>
      </c>
      <c r="G15" s="12">
        <v>49587391</v>
      </c>
      <c r="H15" s="12">
        <v>48495059</v>
      </c>
      <c r="J15" s="15">
        <f t="shared" si="1"/>
        <v>66.92406166666666</v>
      </c>
      <c r="M15" s="13">
        <f t="shared" si="0"/>
        <v>75.289569374999985</v>
      </c>
    </row>
    <row r="16" spans="1:13" x14ac:dyDescent="0.25">
      <c r="A16" s="11"/>
      <c r="B16" s="9">
        <v>2011</v>
      </c>
      <c r="C16" s="12">
        <v>67270000</v>
      </c>
      <c r="D16" s="12">
        <v>25320209</v>
      </c>
      <c r="E16" s="12">
        <v>4669402</v>
      </c>
      <c r="F16" s="12">
        <v>669695</v>
      </c>
      <c r="G16" s="12">
        <v>51313766</v>
      </c>
      <c r="H16" s="12">
        <v>32275589</v>
      </c>
      <c r="J16" s="15">
        <f t="shared" si="1"/>
        <v>42.200348333333331</v>
      </c>
      <c r="M16" s="13">
        <f t="shared" si="0"/>
        <v>47.475391875</v>
      </c>
    </row>
    <row r="17" spans="1:13" x14ac:dyDescent="0.25">
      <c r="A17" s="11"/>
      <c r="B17" s="9">
        <v>2012</v>
      </c>
      <c r="C17" s="12">
        <v>67270000</v>
      </c>
      <c r="D17" s="12">
        <v>32148712</v>
      </c>
      <c r="E17" s="12">
        <v>6312006</v>
      </c>
      <c r="F17" s="12">
        <v>646110</v>
      </c>
      <c r="G17" s="12">
        <v>52422292</v>
      </c>
      <c r="H17" s="12">
        <v>39106828</v>
      </c>
      <c r="J17" s="15">
        <f t="shared" si="1"/>
        <v>53.581186666666667</v>
      </c>
      <c r="M17" s="13">
        <f t="shared" si="0"/>
        <v>60.278835000000001</v>
      </c>
    </row>
    <row r="18" spans="1:13" x14ac:dyDescent="0.25">
      <c r="A18" s="11"/>
      <c r="B18" s="9">
        <v>2013</v>
      </c>
      <c r="C18" s="12">
        <v>67270000</v>
      </c>
      <c r="D18" s="12">
        <v>34623686</v>
      </c>
      <c r="E18" s="12">
        <v>4633541</v>
      </c>
      <c r="F18" s="12">
        <v>658370</v>
      </c>
      <c r="G18" s="12">
        <v>54379691</v>
      </c>
      <c r="H18" s="12">
        <v>41444168</v>
      </c>
      <c r="J18" s="15">
        <f t="shared" si="1"/>
        <v>57.70614333333333</v>
      </c>
      <c r="M18" s="13">
        <f t="shared" si="0"/>
        <v>64.919411249999996</v>
      </c>
    </row>
    <row r="19" spans="1:13" x14ac:dyDescent="0.25">
      <c r="A19" s="11"/>
      <c r="B19" s="9">
        <v>2014</v>
      </c>
      <c r="C19" s="12">
        <v>67270000</v>
      </c>
      <c r="D19" s="12">
        <v>22701760</v>
      </c>
      <c r="E19" s="12">
        <v>6056434</v>
      </c>
      <c r="F19" s="12">
        <v>611697</v>
      </c>
      <c r="G19" s="12">
        <v>51667747</v>
      </c>
      <c r="H19" s="12">
        <v>29369891</v>
      </c>
      <c r="J19" s="15">
        <f t="shared" si="1"/>
        <v>37.836266666666667</v>
      </c>
      <c r="M19" s="13">
        <f t="shared" si="0"/>
        <v>42.565799999999996</v>
      </c>
    </row>
    <row r="20" spans="1:13" x14ac:dyDescent="0.25">
      <c r="A20" s="11"/>
      <c r="B20" s="9">
        <v>2015</v>
      </c>
      <c r="C20" s="12">
        <v>67270000</v>
      </c>
      <c r="D20" s="12">
        <v>29864847</v>
      </c>
      <c r="E20" s="12">
        <v>4614331</v>
      </c>
      <c r="F20" s="12">
        <v>605742</v>
      </c>
      <c r="G20" s="12">
        <v>54559993</v>
      </c>
      <c r="H20" s="12">
        <v>35084920</v>
      </c>
      <c r="J20" s="15">
        <f t="shared" si="1"/>
        <v>49.774745000000003</v>
      </c>
      <c r="M20" s="13">
        <f t="shared" si="0"/>
        <v>55.996588125000002</v>
      </c>
    </row>
    <row r="21" spans="1:13" x14ac:dyDescent="0.25">
      <c r="A21" s="11"/>
      <c r="B21" s="9">
        <v>2016</v>
      </c>
      <c r="C21" s="12">
        <v>67270000</v>
      </c>
      <c r="D21" s="12">
        <v>29968400</v>
      </c>
      <c r="E21" s="12">
        <v>4533985</v>
      </c>
      <c r="F21" s="12">
        <v>639129</v>
      </c>
      <c r="G21" s="12">
        <v>53373627</v>
      </c>
      <c r="H21" s="12">
        <v>35141514</v>
      </c>
      <c r="J21" s="15">
        <f t="shared" si="1"/>
        <v>49.947333333333333</v>
      </c>
      <c r="M21" s="13">
        <f t="shared" si="0"/>
        <v>56.190750000000001</v>
      </c>
    </row>
    <row r="22" spans="1:13" x14ac:dyDescent="0.25">
      <c r="A22" s="11"/>
      <c r="B22" s="9">
        <v>2017</v>
      </c>
      <c r="C22" s="12">
        <v>67270000</v>
      </c>
      <c r="D22" s="12">
        <v>3849465</v>
      </c>
      <c r="E22" s="12">
        <v>5959819</v>
      </c>
      <c r="F22" s="12">
        <v>609022</v>
      </c>
      <c r="G22" s="12">
        <v>51205833</v>
      </c>
      <c r="H22" s="12">
        <v>10418306</v>
      </c>
      <c r="J22" s="15">
        <f t="shared" si="1"/>
        <v>6.415775</v>
      </c>
      <c r="M22" s="13">
        <f t="shared" si="0"/>
        <v>7.2177468750000005</v>
      </c>
    </row>
    <row r="23" spans="1:13" x14ac:dyDescent="0.25">
      <c r="A23" s="11"/>
      <c r="B23" s="9">
        <v>2018</v>
      </c>
      <c r="C23" s="12">
        <v>67270000</v>
      </c>
      <c r="D23" s="12">
        <v>80053269</v>
      </c>
      <c r="E23" s="12">
        <v>6933568</v>
      </c>
      <c r="F23" s="12">
        <v>661435</v>
      </c>
      <c r="G23" s="12">
        <v>50780990</v>
      </c>
      <c r="H23" s="12">
        <v>87648272</v>
      </c>
      <c r="J23" s="15">
        <f t="shared" si="1"/>
        <v>133.42211499999999</v>
      </c>
      <c r="M23" s="13">
        <f t="shared" si="0"/>
        <v>150.099879375</v>
      </c>
    </row>
    <row r="25" spans="1:13" x14ac:dyDescent="0.25">
      <c r="J25" t="s">
        <v>508</v>
      </c>
    </row>
    <row r="26" spans="1:13" x14ac:dyDescent="0.25">
      <c r="A26" s="51" t="s">
        <v>550</v>
      </c>
      <c r="B26" s="51"/>
      <c r="C26" s="51"/>
      <c r="D26" s="51">
        <f>AVERAGE(D7:D23)</f>
        <v>30763846.823529411</v>
      </c>
      <c r="E26" s="51">
        <f>AVERAGE(E7:E23)</f>
        <v>6403656</v>
      </c>
      <c r="F26" s="51">
        <f>AVERAGE(F7:F23)</f>
        <v>743058.4705882353</v>
      </c>
      <c r="G26" s="51"/>
      <c r="H26" s="51"/>
    </row>
    <row r="27" spans="1:13" x14ac:dyDescent="0.25">
      <c r="A27" s="52" t="s">
        <v>551</v>
      </c>
      <c r="B27" s="52"/>
      <c r="C27" s="52"/>
      <c r="D27" s="52">
        <f>AVERAGE(D8:D24)</f>
        <v>32135864</v>
      </c>
      <c r="E27" s="52">
        <f>E26/12</f>
        <v>533638</v>
      </c>
      <c r="F27" s="52">
        <f>F26/12</f>
        <v>61921.539215686273</v>
      </c>
      <c r="G27" s="52"/>
      <c r="H27" s="52"/>
      <c r="J27" t="s">
        <v>509</v>
      </c>
    </row>
    <row r="28" spans="1:13" x14ac:dyDescent="0.25">
      <c r="J28" t="s">
        <v>510</v>
      </c>
    </row>
    <row r="30" spans="1:13" x14ac:dyDescent="0.25">
      <c r="J30" s="14" t="s">
        <v>511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tabSelected="1" topLeftCell="C28" zoomScale="110" zoomScaleNormal="110" workbookViewId="0">
      <selection activeCell="L7" sqref="L7:L22"/>
    </sheetView>
  </sheetViews>
  <sheetFormatPr baseColWidth="10" defaultRowHeight="12.75" x14ac:dyDescent="0.2"/>
  <cols>
    <col min="1" max="2" width="11.42578125" style="20"/>
    <col min="3" max="3" width="11.42578125" style="21"/>
    <col min="4" max="4" width="11.42578125" style="22"/>
    <col min="5" max="5" width="11.42578125" style="46"/>
    <col min="6" max="7" width="11.42578125" style="20"/>
    <col min="8" max="8" width="21.5703125" style="20" customWidth="1"/>
    <col min="9" max="9" width="11.42578125" style="20"/>
    <col min="10" max="10" width="11.42578125" style="22"/>
    <col min="11" max="11" width="14.28515625" style="22" customWidth="1"/>
    <col min="12" max="14" width="11.42578125" style="22"/>
    <col min="15" max="15" width="10.28515625" style="22" customWidth="1"/>
    <col min="16" max="16" width="12.7109375" style="22" customWidth="1"/>
    <col min="17" max="17" width="11.42578125" style="22"/>
    <col min="18" max="18" width="12.5703125" style="22" bestFit="1" customWidth="1"/>
    <col min="19" max="266" width="11.42578125" style="22"/>
    <col min="267" max="267" width="14.28515625" style="22" customWidth="1"/>
    <col min="268" max="270" width="11.42578125" style="22"/>
    <col min="271" max="271" width="10.28515625" style="22" customWidth="1"/>
    <col min="272" max="272" width="12.7109375" style="22" customWidth="1"/>
    <col min="273" max="273" width="11.42578125" style="22"/>
    <col min="274" max="274" width="12.5703125" style="22" bestFit="1" customWidth="1"/>
    <col min="275" max="522" width="11.42578125" style="22"/>
    <col min="523" max="523" width="14.28515625" style="22" customWidth="1"/>
    <col min="524" max="526" width="11.42578125" style="22"/>
    <col min="527" max="527" width="10.28515625" style="22" customWidth="1"/>
    <col min="528" max="528" width="12.7109375" style="22" customWidth="1"/>
    <col min="529" max="529" width="11.42578125" style="22"/>
    <col min="530" max="530" width="12.5703125" style="22" bestFit="1" customWidth="1"/>
    <col min="531" max="778" width="11.42578125" style="22"/>
    <col min="779" max="779" width="14.28515625" style="22" customWidth="1"/>
    <col min="780" max="782" width="11.42578125" style="22"/>
    <col min="783" max="783" width="10.28515625" style="22" customWidth="1"/>
    <col min="784" max="784" width="12.7109375" style="22" customWidth="1"/>
    <col min="785" max="785" width="11.42578125" style="22"/>
    <col min="786" max="786" width="12.5703125" style="22" bestFit="1" customWidth="1"/>
    <col min="787" max="1034" width="11.42578125" style="22"/>
    <col min="1035" max="1035" width="14.28515625" style="22" customWidth="1"/>
    <col min="1036" max="1038" width="11.42578125" style="22"/>
    <col min="1039" max="1039" width="10.28515625" style="22" customWidth="1"/>
    <col min="1040" max="1040" width="12.7109375" style="22" customWidth="1"/>
    <col min="1041" max="1041" width="11.42578125" style="22"/>
    <col min="1042" max="1042" width="12.5703125" style="22" bestFit="1" customWidth="1"/>
    <col min="1043" max="1290" width="11.42578125" style="22"/>
    <col min="1291" max="1291" width="14.28515625" style="22" customWidth="1"/>
    <col min="1292" max="1294" width="11.42578125" style="22"/>
    <col min="1295" max="1295" width="10.28515625" style="22" customWidth="1"/>
    <col min="1296" max="1296" width="12.7109375" style="22" customWidth="1"/>
    <col min="1297" max="1297" width="11.42578125" style="22"/>
    <col min="1298" max="1298" width="12.5703125" style="22" bestFit="1" customWidth="1"/>
    <col min="1299" max="1546" width="11.42578125" style="22"/>
    <col min="1547" max="1547" width="14.28515625" style="22" customWidth="1"/>
    <col min="1548" max="1550" width="11.42578125" style="22"/>
    <col min="1551" max="1551" width="10.28515625" style="22" customWidth="1"/>
    <col min="1552" max="1552" width="12.7109375" style="22" customWidth="1"/>
    <col min="1553" max="1553" width="11.42578125" style="22"/>
    <col min="1554" max="1554" width="12.5703125" style="22" bestFit="1" customWidth="1"/>
    <col min="1555" max="1802" width="11.42578125" style="22"/>
    <col min="1803" max="1803" width="14.28515625" style="22" customWidth="1"/>
    <col min="1804" max="1806" width="11.42578125" style="22"/>
    <col min="1807" max="1807" width="10.28515625" style="22" customWidth="1"/>
    <col min="1808" max="1808" width="12.7109375" style="22" customWidth="1"/>
    <col min="1809" max="1809" width="11.42578125" style="22"/>
    <col min="1810" max="1810" width="12.5703125" style="22" bestFit="1" customWidth="1"/>
    <col min="1811" max="2058" width="11.42578125" style="22"/>
    <col min="2059" max="2059" width="14.28515625" style="22" customWidth="1"/>
    <col min="2060" max="2062" width="11.42578125" style="22"/>
    <col min="2063" max="2063" width="10.28515625" style="22" customWidth="1"/>
    <col min="2064" max="2064" width="12.7109375" style="22" customWidth="1"/>
    <col min="2065" max="2065" width="11.42578125" style="22"/>
    <col min="2066" max="2066" width="12.5703125" style="22" bestFit="1" customWidth="1"/>
    <col min="2067" max="2314" width="11.42578125" style="22"/>
    <col min="2315" max="2315" width="14.28515625" style="22" customWidth="1"/>
    <col min="2316" max="2318" width="11.42578125" style="22"/>
    <col min="2319" max="2319" width="10.28515625" style="22" customWidth="1"/>
    <col min="2320" max="2320" width="12.7109375" style="22" customWidth="1"/>
    <col min="2321" max="2321" width="11.42578125" style="22"/>
    <col min="2322" max="2322" width="12.5703125" style="22" bestFit="1" customWidth="1"/>
    <col min="2323" max="2570" width="11.42578125" style="22"/>
    <col min="2571" max="2571" width="14.28515625" style="22" customWidth="1"/>
    <col min="2572" max="2574" width="11.42578125" style="22"/>
    <col min="2575" max="2575" width="10.28515625" style="22" customWidth="1"/>
    <col min="2576" max="2576" width="12.7109375" style="22" customWidth="1"/>
    <col min="2577" max="2577" width="11.42578125" style="22"/>
    <col min="2578" max="2578" width="12.5703125" style="22" bestFit="1" customWidth="1"/>
    <col min="2579" max="2826" width="11.42578125" style="22"/>
    <col min="2827" max="2827" width="14.28515625" style="22" customWidth="1"/>
    <col min="2828" max="2830" width="11.42578125" style="22"/>
    <col min="2831" max="2831" width="10.28515625" style="22" customWidth="1"/>
    <col min="2832" max="2832" width="12.7109375" style="22" customWidth="1"/>
    <col min="2833" max="2833" width="11.42578125" style="22"/>
    <col min="2834" max="2834" width="12.5703125" style="22" bestFit="1" customWidth="1"/>
    <col min="2835" max="3082" width="11.42578125" style="22"/>
    <col min="3083" max="3083" width="14.28515625" style="22" customWidth="1"/>
    <col min="3084" max="3086" width="11.42578125" style="22"/>
    <col min="3087" max="3087" width="10.28515625" style="22" customWidth="1"/>
    <col min="3088" max="3088" width="12.7109375" style="22" customWidth="1"/>
    <col min="3089" max="3089" width="11.42578125" style="22"/>
    <col min="3090" max="3090" width="12.5703125" style="22" bestFit="1" customWidth="1"/>
    <col min="3091" max="3338" width="11.42578125" style="22"/>
    <col min="3339" max="3339" width="14.28515625" style="22" customWidth="1"/>
    <col min="3340" max="3342" width="11.42578125" style="22"/>
    <col min="3343" max="3343" width="10.28515625" style="22" customWidth="1"/>
    <col min="3344" max="3344" width="12.7109375" style="22" customWidth="1"/>
    <col min="3345" max="3345" width="11.42578125" style="22"/>
    <col min="3346" max="3346" width="12.5703125" style="22" bestFit="1" customWidth="1"/>
    <col min="3347" max="3594" width="11.42578125" style="22"/>
    <col min="3595" max="3595" width="14.28515625" style="22" customWidth="1"/>
    <col min="3596" max="3598" width="11.42578125" style="22"/>
    <col min="3599" max="3599" width="10.28515625" style="22" customWidth="1"/>
    <col min="3600" max="3600" width="12.7109375" style="22" customWidth="1"/>
    <col min="3601" max="3601" width="11.42578125" style="22"/>
    <col min="3602" max="3602" width="12.5703125" style="22" bestFit="1" customWidth="1"/>
    <col min="3603" max="3850" width="11.42578125" style="22"/>
    <col min="3851" max="3851" width="14.28515625" style="22" customWidth="1"/>
    <col min="3852" max="3854" width="11.42578125" style="22"/>
    <col min="3855" max="3855" width="10.28515625" style="22" customWidth="1"/>
    <col min="3856" max="3856" width="12.7109375" style="22" customWidth="1"/>
    <col min="3857" max="3857" width="11.42578125" style="22"/>
    <col min="3858" max="3858" width="12.5703125" style="22" bestFit="1" customWidth="1"/>
    <col min="3859" max="4106" width="11.42578125" style="22"/>
    <col min="4107" max="4107" width="14.28515625" style="22" customWidth="1"/>
    <col min="4108" max="4110" width="11.42578125" style="22"/>
    <col min="4111" max="4111" width="10.28515625" style="22" customWidth="1"/>
    <col min="4112" max="4112" width="12.7109375" style="22" customWidth="1"/>
    <col min="4113" max="4113" width="11.42578125" style="22"/>
    <col min="4114" max="4114" width="12.5703125" style="22" bestFit="1" customWidth="1"/>
    <col min="4115" max="4362" width="11.42578125" style="22"/>
    <col min="4363" max="4363" width="14.28515625" style="22" customWidth="1"/>
    <col min="4364" max="4366" width="11.42578125" style="22"/>
    <col min="4367" max="4367" width="10.28515625" style="22" customWidth="1"/>
    <col min="4368" max="4368" width="12.7109375" style="22" customWidth="1"/>
    <col min="4369" max="4369" width="11.42578125" style="22"/>
    <col min="4370" max="4370" width="12.5703125" style="22" bestFit="1" customWidth="1"/>
    <col min="4371" max="4618" width="11.42578125" style="22"/>
    <col min="4619" max="4619" width="14.28515625" style="22" customWidth="1"/>
    <col min="4620" max="4622" width="11.42578125" style="22"/>
    <col min="4623" max="4623" width="10.28515625" style="22" customWidth="1"/>
    <col min="4624" max="4624" width="12.7109375" style="22" customWidth="1"/>
    <col min="4625" max="4625" width="11.42578125" style="22"/>
    <col min="4626" max="4626" width="12.5703125" style="22" bestFit="1" customWidth="1"/>
    <col min="4627" max="4874" width="11.42578125" style="22"/>
    <col min="4875" max="4875" width="14.28515625" style="22" customWidth="1"/>
    <col min="4876" max="4878" width="11.42578125" style="22"/>
    <col min="4879" max="4879" width="10.28515625" style="22" customWidth="1"/>
    <col min="4880" max="4880" width="12.7109375" style="22" customWidth="1"/>
    <col min="4881" max="4881" width="11.42578125" style="22"/>
    <col min="4882" max="4882" width="12.5703125" style="22" bestFit="1" customWidth="1"/>
    <col min="4883" max="5130" width="11.42578125" style="22"/>
    <col min="5131" max="5131" width="14.28515625" style="22" customWidth="1"/>
    <col min="5132" max="5134" width="11.42578125" style="22"/>
    <col min="5135" max="5135" width="10.28515625" style="22" customWidth="1"/>
    <col min="5136" max="5136" width="12.7109375" style="22" customWidth="1"/>
    <col min="5137" max="5137" width="11.42578125" style="22"/>
    <col min="5138" max="5138" width="12.5703125" style="22" bestFit="1" customWidth="1"/>
    <col min="5139" max="5386" width="11.42578125" style="22"/>
    <col min="5387" max="5387" width="14.28515625" style="22" customWidth="1"/>
    <col min="5388" max="5390" width="11.42578125" style="22"/>
    <col min="5391" max="5391" width="10.28515625" style="22" customWidth="1"/>
    <col min="5392" max="5392" width="12.7109375" style="22" customWidth="1"/>
    <col min="5393" max="5393" width="11.42578125" style="22"/>
    <col min="5394" max="5394" width="12.5703125" style="22" bestFit="1" customWidth="1"/>
    <col min="5395" max="5642" width="11.42578125" style="22"/>
    <col min="5643" max="5643" width="14.28515625" style="22" customWidth="1"/>
    <col min="5644" max="5646" width="11.42578125" style="22"/>
    <col min="5647" max="5647" width="10.28515625" style="22" customWidth="1"/>
    <col min="5648" max="5648" width="12.7109375" style="22" customWidth="1"/>
    <col min="5649" max="5649" width="11.42578125" style="22"/>
    <col min="5650" max="5650" width="12.5703125" style="22" bestFit="1" customWidth="1"/>
    <col min="5651" max="5898" width="11.42578125" style="22"/>
    <col min="5899" max="5899" width="14.28515625" style="22" customWidth="1"/>
    <col min="5900" max="5902" width="11.42578125" style="22"/>
    <col min="5903" max="5903" width="10.28515625" style="22" customWidth="1"/>
    <col min="5904" max="5904" width="12.7109375" style="22" customWidth="1"/>
    <col min="5905" max="5905" width="11.42578125" style="22"/>
    <col min="5906" max="5906" width="12.5703125" style="22" bestFit="1" customWidth="1"/>
    <col min="5907" max="6154" width="11.42578125" style="22"/>
    <col min="6155" max="6155" width="14.28515625" style="22" customWidth="1"/>
    <col min="6156" max="6158" width="11.42578125" style="22"/>
    <col min="6159" max="6159" width="10.28515625" style="22" customWidth="1"/>
    <col min="6160" max="6160" width="12.7109375" style="22" customWidth="1"/>
    <col min="6161" max="6161" width="11.42578125" style="22"/>
    <col min="6162" max="6162" width="12.5703125" style="22" bestFit="1" customWidth="1"/>
    <col min="6163" max="6410" width="11.42578125" style="22"/>
    <col min="6411" max="6411" width="14.28515625" style="22" customWidth="1"/>
    <col min="6412" max="6414" width="11.42578125" style="22"/>
    <col min="6415" max="6415" width="10.28515625" style="22" customWidth="1"/>
    <col min="6416" max="6416" width="12.7109375" style="22" customWidth="1"/>
    <col min="6417" max="6417" width="11.42578125" style="22"/>
    <col min="6418" max="6418" width="12.5703125" style="22" bestFit="1" customWidth="1"/>
    <col min="6419" max="6666" width="11.42578125" style="22"/>
    <col min="6667" max="6667" width="14.28515625" style="22" customWidth="1"/>
    <col min="6668" max="6670" width="11.42578125" style="22"/>
    <col min="6671" max="6671" width="10.28515625" style="22" customWidth="1"/>
    <col min="6672" max="6672" width="12.7109375" style="22" customWidth="1"/>
    <col min="6673" max="6673" width="11.42578125" style="22"/>
    <col min="6674" max="6674" width="12.5703125" style="22" bestFit="1" customWidth="1"/>
    <col min="6675" max="6922" width="11.42578125" style="22"/>
    <col min="6923" max="6923" width="14.28515625" style="22" customWidth="1"/>
    <col min="6924" max="6926" width="11.42578125" style="22"/>
    <col min="6927" max="6927" width="10.28515625" style="22" customWidth="1"/>
    <col min="6928" max="6928" width="12.7109375" style="22" customWidth="1"/>
    <col min="6929" max="6929" width="11.42578125" style="22"/>
    <col min="6930" max="6930" width="12.5703125" style="22" bestFit="1" customWidth="1"/>
    <col min="6931" max="7178" width="11.42578125" style="22"/>
    <col min="7179" max="7179" width="14.28515625" style="22" customWidth="1"/>
    <col min="7180" max="7182" width="11.42578125" style="22"/>
    <col min="7183" max="7183" width="10.28515625" style="22" customWidth="1"/>
    <col min="7184" max="7184" width="12.7109375" style="22" customWidth="1"/>
    <col min="7185" max="7185" width="11.42578125" style="22"/>
    <col min="7186" max="7186" width="12.5703125" style="22" bestFit="1" customWidth="1"/>
    <col min="7187" max="7434" width="11.42578125" style="22"/>
    <col min="7435" max="7435" width="14.28515625" style="22" customWidth="1"/>
    <col min="7436" max="7438" width="11.42578125" style="22"/>
    <col min="7439" max="7439" width="10.28515625" style="22" customWidth="1"/>
    <col min="7440" max="7440" width="12.7109375" style="22" customWidth="1"/>
    <col min="7441" max="7441" width="11.42578125" style="22"/>
    <col min="7442" max="7442" width="12.5703125" style="22" bestFit="1" customWidth="1"/>
    <col min="7443" max="7690" width="11.42578125" style="22"/>
    <col min="7691" max="7691" width="14.28515625" style="22" customWidth="1"/>
    <col min="7692" max="7694" width="11.42578125" style="22"/>
    <col min="7695" max="7695" width="10.28515625" style="22" customWidth="1"/>
    <col min="7696" max="7696" width="12.7109375" style="22" customWidth="1"/>
    <col min="7697" max="7697" width="11.42578125" style="22"/>
    <col min="7698" max="7698" width="12.5703125" style="22" bestFit="1" customWidth="1"/>
    <col min="7699" max="7946" width="11.42578125" style="22"/>
    <col min="7947" max="7947" width="14.28515625" style="22" customWidth="1"/>
    <col min="7948" max="7950" width="11.42578125" style="22"/>
    <col min="7951" max="7951" width="10.28515625" style="22" customWidth="1"/>
    <col min="7952" max="7952" width="12.7109375" style="22" customWidth="1"/>
    <col min="7953" max="7953" width="11.42578125" style="22"/>
    <col min="7954" max="7954" width="12.5703125" style="22" bestFit="1" customWidth="1"/>
    <col min="7955" max="8202" width="11.42578125" style="22"/>
    <col min="8203" max="8203" width="14.28515625" style="22" customWidth="1"/>
    <col min="8204" max="8206" width="11.42578125" style="22"/>
    <col min="8207" max="8207" width="10.28515625" style="22" customWidth="1"/>
    <col min="8208" max="8208" width="12.7109375" style="22" customWidth="1"/>
    <col min="8209" max="8209" width="11.42578125" style="22"/>
    <col min="8210" max="8210" width="12.5703125" style="22" bestFit="1" customWidth="1"/>
    <col min="8211" max="8458" width="11.42578125" style="22"/>
    <col min="8459" max="8459" width="14.28515625" style="22" customWidth="1"/>
    <col min="8460" max="8462" width="11.42578125" style="22"/>
    <col min="8463" max="8463" width="10.28515625" style="22" customWidth="1"/>
    <col min="8464" max="8464" width="12.7109375" style="22" customWidth="1"/>
    <col min="8465" max="8465" width="11.42578125" style="22"/>
    <col min="8466" max="8466" width="12.5703125" style="22" bestFit="1" customWidth="1"/>
    <col min="8467" max="8714" width="11.42578125" style="22"/>
    <col min="8715" max="8715" width="14.28515625" style="22" customWidth="1"/>
    <col min="8716" max="8718" width="11.42578125" style="22"/>
    <col min="8719" max="8719" width="10.28515625" style="22" customWidth="1"/>
    <col min="8720" max="8720" width="12.7109375" style="22" customWidth="1"/>
    <col min="8721" max="8721" width="11.42578125" style="22"/>
    <col min="8722" max="8722" width="12.5703125" style="22" bestFit="1" customWidth="1"/>
    <col min="8723" max="8970" width="11.42578125" style="22"/>
    <col min="8971" max="8971" width="14.28515625" style="22" customWidth="1"/>
    <col min="8972" max="8974" width="11.42578125" style="22"/>
    <col min="8975" max="8975" width="10.28515625" style="22" customWidth="1"/>
    <col min="8976" max="8976" width="12.7109375" style="22" customWidth="1"/>
    <col min="8977" max="8977" width="11.42578125" style="22"/>
    <col min="8978" max="8978" width="12.5703125" style="22" bestFit="1" customWidth="1"/>
    <col min="8979" max="9226" width="11.42578125" style="22"/>
    <col min="9227" max="9227" width="14.28515625" style="22" customWidth="1"/>
    <col min="9228" max="9230" width="11.42578125" style="22"/>
    <col min="9231" max="9231" width="10.28515625" style="22" customWidth="1"/>
    <col min="9232" max="9232" width="12.7109375" style="22" customWidth="1"/>
    <col min="9233" max="9233" width="11.42578125" style="22"/>
    <col min="9234" max="9234" width="12.5703125" style="22" bestFit="1" customWidth="1"/>
    <col min="9235" max="9482" width="11.42578125" style="22"/>
    <col min="9483" max="9483" width="14.28515625" style="22" customWidth="1"/>
    <col min="9484" max="9486" width="11.42578125" style="22"/>
    <col min="9487" max="9487" width="10.28515625" style="22" customWidth="1"/>
    <col min="9488" max="9488" width="12.7109375" style="22" customWidth="1"/>
    <col min="9489" max="9489" width="11.42578125" style="22"/>
    <col min="9490" max="9490" width="12.5703125" style="22" bestFit="1" customWidth="1"/>
    <col min="9491" max="9738" width="11.42578125" style="22"/>
    <col min="9739" max="9739" width="14.28515625" style="22" customWidth="1"/>
    <col min="9740" max="9742" width="11.42578125" style="22"/>
    <col min="9743" max="9743" width="10.28515625" style="22" customWidth="1"/>
    <col min="9744" max="9744" width="12.7109375" style="22" customWidth="1"/>
    <col min="9745" max="9745" width="11.42578125" style="22"/>
    <col min="9746" max="9746" width="12.5703125" style="22" bestFit="1" customWidth="1"/>
    <col min="9747" max="9994" width="11.42578125" style="22"/>
    <col min="9995" max="9995" width="14.28515625" style="22" customWidth="1"/>
    <col min="9996" max="9998" width="11.42578125" style="22"/>
    <col min="9999" max="9999" width="10.28515625" style="22" customWidth="1"/>
    <col min="10000" max="10000" width="12.7109375" style="22" customWidth="1"/>
    <col min="10001" max="10001" width="11.42578125" style="22"/>
    <col min="10002" max="10002" width="12.5703125" style="22" bestFit="1" customWidth="1"/>
    <col min="10003" max="10250" width="11.42578125" style="22"/>
    <col min="10251" max="10251" width="14.28515625" style="22" customWidth="1"/>
    <col min="10252" max="10254" width="11.42578125" style="22"/>
    <col min="10255" max="10255" width="10.28515625" style="22" customWidth="1"/>
    <col min="10256" max="10256" width="12.7109375" style="22" customWidth="1"/>
    <col min="10257" max="10257" width="11.42578125" style="22"/>
    <col min="10258" max="10258" width="12.5703125" style="22" bestFit="1" customWidth="1"/>
    <col min="10259" max="10506" width="11.42578125" style="22"/>
    <col min="10507" max="10507" width="14.28515625" style="22" customWidth="1"/>
    <col min="10508" max="10510" width="11.42578125" style="22"/>
    <col min="10511" max="10511" width="10.28515625" style="22" customWidth="1"/>
    <col min="10512" max="10512" width="12.7109375" style="22" customWidth="1"/>
    <col min="10513" max="10513" width="11.42578125" style="22"/>
    <col min="10514" max="10514" width="12.5703125" style="22" bestFit="1" customWidth="1"/>
    <col min="10515" max="10762" width="11.42578125" style="22"/>
    <col min="10763" max="10763" width="14.28515625" style="22" customWidth="1"/>
    <col min="10764" max="10766" width="11.42578125" style="22"/>
    <col min="10767" max="10767" width="10.28515625" style="22" customWidth="1"/>
    <col min="10768" max="10768" width="12.7109375" style="22" customWidth="1"/>
    <col min="10769" max="10769" width="11.42578125" style="22"/>
    <col min="10770" max="10770" width="12.5703125" style="22" bestFit="1" customWidth="1"/>
    <col min="10771" max="11018" width="11.42578125" style="22"/>
    <col min="11019" max="11019" width="14.28515625" style="22" customWidth="1"/>
    <col min="11020" max="11022" width="11.42578125" style="22"/>
    <col min="11023" max="11023" width="10.28515625" style="22" customWidth="1"/>
    <col min="11024" max="11024" width="12.7109375" style="22" customWidth="1"/>
    <col min="11025" max="11025" width="11.42578125" style="22"/>
    <col min="11026" max="11026" width="12.5703125" style="22" bestFit="1" customWidth="1"/>
    <col min="11027" max="11274" width="11.42578125" style="22"/>
    <col min="11275" max="11275" width="14.28515625" style="22" customWidth="1"/>
    <col min="11276" max="11278" width="11.42578125" style="22"/>
    <col min="11279" max="11279" width="10.28515625" style="22" customWidth="1"/>
    <col min="11280" max="11280" width="12.7109375" style="22" customWidth="1"/>
    <col min="11281" max="11281" width="11.42578125" style="22"/>
    <col min="11282" max="11282" width="12.5703125" style="22" bestFit="1" customWidth="1"/>
    <col min="11283" max="11530" width="11.42578125" style="22"/>
    <col min="11531" max="11531" width="14.28515625" style="22" customWidth="1"/>
    <col min="11532" max="11534" width="11.42578125" style="22"/>
    <col min="11535" max="11535" width="10.28515625" style="22" customWidth="1"/>
    <col min="11536" max="11536" width="12.7109375" style="22" customWidth="1"/>
    <col min="11537" max="11537" width="11.42578125" style="22"/>
    <col min="11538" max="11538" width="12.5703125" style="22" bestFit="1" customWidth="1"/>
    <col min="11539" max="11786" width="11.42578125" style="22"/>
    <col min="11787" max="11787" width="14.28515625" style="22" customWidth="1"/>
    <col min="11788" max="11790" width="11.42578125" style="22"/>
    <col min="11791" max="11791" width="10.28515625" style="22" customWidth="1"/>
    <col min="11792" max="11792" width="12.7109375" style="22" customWidth="1"/>
    <col min="11793" max="11793" width="11.42578125" style="22"/>
    <col min="11794" max="11794" width="12.5703125" style="22" bestFit="1" customWidth="1"/>
    <col min="11795" max="12042" width="11.42578125" style="22"/>
    <col min="12043" max="12043" width="14.28515625" style="22" customWidth="1"/>
    <col min="12044" max="12046" width="11.42578125" style="22"/>
    <col min="12047" max="12047" width="10.28515625" style="22" customWidth="1"/>
    <col min="12048" max="12048" width="12.7109375" style="22" customWidth="1"/>
    <col min="12049" max="12049" width="11.42578125" style="22"/>
    <col min="12050" max="12050" width="12.5703125" style="22" bestFit="1" customWidth="1"/>
    <col min="12051" max="12298" width="11.42578125" style="22"/>
    <col min="12299" max="12299" width="14.28515625" style="22" customWidth="1"/>
    <col min="12300" max="12302" width="11.42578125" style="22"/>
    <col min="12303" max="12303" width="10.28515625" style="22" customWidth="1"/>
    <col min="12304" max="12304" width="12.7109375" style="22" customWidth="1"/>
    <col min="12305" max="12305" width="11.42578125" style="22"/>
    <col min="12306" max="12306" width="12.5703125" style="22" bestFit="1" customWidth="1"/>
    <col min="12307" max="12554" width="11.42578125" style="22"/>
    <col min="12555" max="12555" width="14.28515625" style="22" customWidth="1"/>
    <col min="12556" max="12558" width="11.42578125" style="22"/>
    <col min="12559" max="12559" width="10.28515625" style="22" customWidth="1"/>
    <col min="12560" max="12560" width="12.7109375" style="22" customWidth="1"/>
    <col min="12561" max="12561" width="11.42578125" style="22"/>
    <col min="12562" max="12562" width="12.5703125" style="22" bestFit="1" customWidth="1"/>
    <col min="12563" max="12810" width="11.42578125" style="22"/>
    <col min="12811" max="12811" width="14.28515625" style="22" customWidth="1"/>
    <col min="12812" max="12814" width="11.42578125" style="22"/>
    <col min="12815" max="12815" width="10.28515625" style="22" customWidth="1"/>
    <col min="12816" max="12816" width="12.7109375" style="22" customWidth="1"/>
    <col min="12817" max="12817" width="11.42578125" style="22"/>
    <col min="12818" max="12818" width="12.5703125" style="22" bestFit="1" customWidth="1"/>
    <col min="12819" max="13066" width="11.42578125" style="22"/>
    <col min="13067" max="13067" width="14.28515625" style="22" customWidth="1"/>
    <col min="13068" max="13070" width="11.42578125" style="22"/>
    <col min="13071" max="13071" width="10.28515625" style="22" customWidth="1"/>
    <col min="13072" max="13072" width="12.7109375" style="22" customWidth="1"/>
    <col min="13073" max="13073" width="11.42578125" style="22"/>
    <col min="13074" max="13074" width="12.5703125" style="22" bestFit="1" customWidth="1"/>
    <col min="13075" max="13322" width="11.42578125" style="22"/>
    <col min="13323" max="13323" width="14.28515625" style="22" customWidth="1"/>
    <col min="13324" max="13326" width="11.42578125" style="22"/>
    <col min="13327" max="13327" width="10.28515625" style="22" customWidth="1"/>
    <col min="13328" max="13328" width="12.7109375" style="22" customWidth="1"/>
    <col min="13329" max="13329" width="11.42578125" style="22"/>
    <col min="13330" max="13330" width="12.5703125" style="22" bestFit="1" customWidth="1"/>
    <col min="13331" max="13578" width="11.42578125" style="22"/>
    <col min="13579" max="13579" width="14.28515625" style="22" customWidth="1"/>
    <col min="13580" max="13582" width="11.42578125" style="22"/>
    <col min="13583" max="13583" width="10.28515625" style="22" customWidth="1"/>
    <col min="13584" max="13584" width="12.7109375" style="22" customWidth="1"/>
    <col min="13585" max="13585" width="11.42578125" style="22"/>
    <col min="13586" max="13586" width="12.5703125" style="22" bestFit="1" customWidth="1"/>
    <col min="13587" max="13834" width="11.42578125" style="22"/>
    <col min="13835" max="13835" width="14.28515625" style="22" customWidth="1"/>
    <col min="13836" max="13838" width="11.42578125" style="22"/>
    <col min="13839" max="13839" width="10.28515625" style="22" customWidth="1"/>
    <col min="13840" max="13840" width="12.7109375" style="22" customWidth="1"/>
    <col min="13841" max="13841" width="11.42578125" style="22"/>
    <col min="13842" max="13842" width="12.5703125" style="22" bestFit="1" customWidth="1"/>
    <col min="13843" max="14090" width="11.42578125" style="22"/>
    <col min="14091" max="14091" width="14.28515625" style="22" customWidth="1"/>
    <col min="14092" max="14094" width="11.42578125" style="22"/>
    <col min="14095" max="14095" width="10.28515625" style="22" customWidth="1"/>
    <col min="14096" max="14096" width="12.7109375" style="22" customWidth="1"/>
    <col min="14097" max="14097" width="11.42578125" style="22"/>
    <col min="14098" max="14098" width="12.5703125" style="22" bestFit="1" customWidth="1"/>
    <col min="14099" max="14346" width="11.42578125" style="22"/>
    <col min="14347" max="14347" width="14.28515625" style="22" customWidth="1"/>
    <col min="14348" max="14350" width="11.42578125" style="22"/>
    <col min="14351" max="14351" width="10.28515625" style="22" customWidth="1"/>
    <col min="14352" max="14352" width="12.7109375" style="22" customWidth="1"/>
    <col min="14353" max="14353" width="11.42578125" style="22"/>
    <col min="14354" max="14354" width="12.5703125" style="22" bestFit="1" customWidth="1"/>
    <col min="14355" max="14602" width="11.42578125" style="22"/>
    <col min="14603" max="14603" width="14.28515625" style="22" customWidth="1"/>
    <col min="14604" max="14606" width="11.42578125" style="22"/>
    <col min="14607" max="14607" width="10.28515625" style="22" customWidth="1"/>
    <col min="14608" max="14608" width="12.7109375" style="22" customWidth="1"/>
    <col min="14609" max="14609" width="11.42578125" style="22"/>
    <col min="14610" max="14610" width="12.5703125" style="22" bestFit="1" customWidth="1"/>
    <col min="14611" max="14858" width="11.42578125" style="22"/>
    <col min="14859" max="14859" width="14.28515625" style="22" customWidth="1"/>
    <col min="14860" max="14862" width="11.42578125" style="22"/>
    <col min="14863" max="14863" width="10.28515625" style="22" customWidth="1"/>
    <col min="14864" max="14864" width="12.7109375" style="22" customWidth="1"/>
    <col min="14865" max="14865" width="11.42578125" style="22"/>
    <col min="14866" max="14866" width="12.5703125" style="22" bestFit="1" customWidth="1"/>
    <col min="14867" max="15114" width="11.42578125" style="22"/>
    <col min="15115" max="15115" width="14.28515625" style="22" customWidth="1"/>
    <col min="15116" max="15118" width="11.42578125" style="22"/>
    <col min="15119" max="15119" width="10.28515625" style="22" customWidth="1"/>
    <col min="15120" max="15120" width="12.7109375" style="22" customWidth="1"/>
    <col min="15121" max="15121" width="11.42578125" style="22"/>
    <col min="15122" max="15122" width="12.5703125" style="22" bestFit="1" customWidth="1"/>
    <col min="15123" max="15370" width="11.42578125" style="22"/>
    <col min="15371" max="15371" width="14.28515625" style="22" customWidth="1"/>
    <col min="15372" max="15374" width="11.42578125" style="22"/>
    <col min="15375" max="15375" width="10.28515625" style="22" customWidth="1"/>
    <col min="15376" max="15376" width="12.7109375" style="22" customWidth="1"/>
    <col min="15377" max="15377" width="11.42578125" style="22"/>
    <col min="15378" max="15378" width="12.5703125" style="22" bestFit="1" customWidth="1"/>
    <col min="15379" max="15626" width="11.42578125" style="22"/>
    <col min="15627" max="15627" width="14.28515625" style="22" customWidth="1"/>
    <col min="15628" max="15630" width="11.42578125" style="22"/>
    <col min="15631" max="15631" width="10.28515625" style="22" customWidth="1"/>
    <col min="15632" max="15632" width="12.7109375" style="22" customWidth="1"/>
    <col min="15633" max="15633" width="11.42578125" style="22"/>
    <col min="15634" max="15634" width="12.5703125" style="22" bestFit="1" customWidth="1"/>
    <col min="15635" max="15882" width="11.42578125" style="22"/>
    <col min="15883" max="15883" width="14.28515625" style="22" customWidth="1"/>
    <col min="15884" max="15886" width="11.42578125" style="22"/>
    <col min="15887" max="15887" width="10.28515625" style="22" customWidth="1"/>
    <col min="15888" max="15888" width="12.7109375" style="22" customWidth="1"/>
    <col min="15889" max="15889" width="11.42578125" style="22"/>
    <col min="15890" max="15890" width="12.5703125" style="22" bestFit="1" customWidth="1"/>
    <col min="15891" max="16138" width="11.42578125" style="22"/>
    <col min="16139" max="16139" width="14.28515625" style="22" customWidth="1"/>
    <col min="16140" max="16142" width="11.42578125" style="22"/>
    <col min="16143" max="16143" width="10.28515625" style="22" customWidth="1"/>
    <col min="16144" max="16144" width="12.7109375" style="22" customWidth="1"/>
    <col min="16145" max="16145" width="11.42578125" style="22"/>
    <col min="16146" max="16146" width="12.5703125" style="22" bestFit="1" customWidth="1"/>
    <col min="16147" max="16384" width="11.42578125" style="22"/>
  </cols>
  <sheetData>
    <row r="1" spans="1:14" s="16" customFormat="1" x14ac:dyDescent="0.2">
      <c r="A1" s="16" t="s">
        <v>512</v>
      </c>
      <c r="B1" s="16" t="s">
        <v>496</v>
      </c>
      <c r="C1" s="17" t="s">
        <v>495</v>
      </c>
      <c r="D1" s="16" t="s">
        <v>513</v>
      </c>
      <c r="E1" s="18" t="s">
        <v>492</v>
      </c>
      <c r="F1" s="16" t="s">
        <v>565</v>
      </c>
      <c r="G1" s="16" t="s">
        <v>565</v>
      </c>
      <c r="H1" s="62" t="s">
        <v>567</v>
      </c>
    </row>
    <row r="2" spans="1:14" x14ac:dyDescent="0.2">
      <c r="A2" s="19">
        <v>28856</v>
      </c>
      <c r="B2" s="20">
        <v>0</v>
      </c>
      <c r="C2" s="21">
        <v>6.2</v>
      </c>
      <c r="D2" s="22">
        <f>B2*C2</f>
        <v>0</v>
      </c>
      <c r="E2" s="23">
        <v>42.470000000000006</v>
      </c>
      <c r="F2" s="24">
        <f t="shared" ref="F2:F65" si="0">IF(D2=0,0,(D2-E2)/(0.75*10))</f>
        <v>0</v>
      </c>
      <c r="G2" s="24">
        <f>IF(D2=0,0,(D2-E2)/($K$2*$K$3))</f>
        <v>0</v>
      </c>
      <c r="H2" s="24">
        <f>IF(G2&lt;0,0,G2)</f>
        <v>0</v>
      </c>
      <c r="I2" s="24"/>
      <c r="J2" s="25" t="s">
        <v>514</v>
      </c>
      <c r="K2" s="25">
        <v>0.65</v>
      </c>
    </row>
    <row r="3" spans="1:14" x14ac:dyDescent="0.2">
      <c r="A3" s="19">
        <v>28887</v>
      </c>
      <c r="B3" s="20">
        <v>0</v>
      </c>
      <c r="C3" s="21">
        <v>11.479999999999999</v>
      </c>
      <c r="D3" s="22">
        <f t="shared" ref="D3:D66" si="1">B3*C3</f>
        <v>0</v>
      </c>
      <c r="E3" s="23">
        <v>39.76</v>
      </c>
      <c r="F3" s="24">
        <f t="shared" si="0"/>
        <v>0</v>
      </c>
      <c r="G3" s="24">
        <f t="shared" ref="G3:G66" si="2">IF(D3=0,0,(D3-E3)/($K$2*$K$3))</f>
        <v>0</v>
      </c>
      <c r="H3" s="24">
        <f t="shared" ref="H3:H66" si="3">IF(G3&lt;0,0,G3)</f>
        <v>0</v>
      </c>
      <c r="I3" s="24"/>
      <c r="J3" s="22" t="s">
        <v>546</v>
      </c>
      <c r="K3" s="22">
        <v>6.69</v>
      </c>
    </row>
    <row r="4" spans="1:14" x14ac:dyDescent="0.2">
      <c r="A4" s="19">
        <v>28915</v>
      </c>
      <c r="B4" s="26">
        <v>0.4</v>
      </c>
      <c r="C4" s="21">
        <v>32.24</v>
      </c>
      <c r="D4" s="22">
        <f t="shared" si="1"/>
        <v>12.896000000000001</v>
      </c>
      <c r="E4" s="23">
        <v>81.84</v>
      </c>
      <c r="F4" s="24">
        <f>IF(D4=0,0,(D4-E4)/(0.75*10))</f>
        <v>-9.1925333333333334</v>
      </c>
      <c r="G4" s="24">
        <f>IF(D4=0,0,(D4-E4)/($K$2*$K$3))</f>
        <v>-15.854662527308266</v>
      </c>
      <c r="H4" s="24">
        <f t="shared" si="3"/>
        <v>0</v>
      </c>
      <c r="I4" s="24"/>
      <c r="M4" s="20" t="s">
        <v>515</v>
      </c>
      <c r="N4" s="20" t="s">
        <v>516</v>
      </c>
    </row>
    <row r="5" spans="1:14" x14ac:dyDescent="0.2">
      <c r="A5" s="19">
        <v>28946</v>
      </c>
      <c r="B5" s="26">
        <v>0.78</v>
      </c>
      <c r="C5" s="21">
        <v>59.1</v>
      </c>
      <c r="D5" s="22">
        <f t="shared" si="1"/>
        <v>46.098000000000006</v>
      </c>
      <c r="E5" s="23">
        <v>61.800000000000004</v>
      </c>
      <c r="F5" s="24">
        <f t="shared" si="0"/>
        <v>-2.0935999999999999</v>
      </c>
      <c r="G5" s="24">
        <f t="shared" si="2"/>
        <v>-3.6109003104518793</v>
      </c>
      <c r="H5" s="24">
        <f t="shared" si="3"/>
        <v>0</v>
      </c>
      <c r="I5" s="24"/>
      <c r="K5" s="27" t="s">
        <v>517</v>
      </c>
      <c r="L5" s="28" t="s">
        <v>518</v>
      </c>
      <c r="M5" s="28" t="s">
        <v>519</v>
      </c>
      <c r="N5" s="28" t="s">
        <v>519</v>
      </c>
    </row>
    <row r="6" spans="1:14" x14ac:dyDescent="0.2">
      <c r="A6" s="19">
        <v>28976</v>
      </c>
      <c r="B6" s="26">
        <v>0.78</v>
      </c>
      <c r="C6" s="21">
        <v>111.60000000000001</v>
      </c>
      <c r="D6" s="22">
        <f t="shared" si="1"/>
        <v>87.048000000000016</v>
      </c>
      <c r="E6" s="23">
        <v>75.33</v>
      </c>
      <c r="F6" s="24">
        <f t="shared" si="0"/>
        <v>1.5624000000000025</v>
      </c>
      <c r="G6" s="24">
        <f t="shared" si="2"/>
        <v>2.6947223180407076</v>
      </c>
      <c r="H6" s="24">
        <f t="shared" si="3"/>
        <v>2.6947223180407076</v>
      </c>
      <c r="I6" s="24"/>
      <c r="K6" s="20" t="s">
        <v>520</v>
      </c>
      <c r="L6" s="20" t="s">
        <v>521</v>
      </c>
      <c r="M6" s="20" t="s">
        <v>521</v>
      </c>
      <c r="N6" s="20" t="s">
        <v>521</v>
      </c>
    </row>
    <row r="7" spans="1:14" x14ac:dyDescent="0.2">
      <c r="A7" s="19">
        <v>29007</v>
      </c>
      <c r="B7" s="26">
        <v>1.1499999999999999</v>
      </c>
      <c r="C7" s="21">
        <v>120</v>
      </c>
      <c r="D7" s="22">
        <f t="shared" si="1"/>
        <v>138</v>
      </c>
      <c r="E7" s="23">
        <v>58.199999999999996</v>
      </c>
      <c r="F7" s="24">
        <f t="shared" si="0"/>
        <v>10.640000000000002</v>
      </c>
      <c r="G7" s="24">
        <f t="shared" si="2"/>
        <v>18.351155570886512</v>
      </c>
      <c r="H7" s="24">
        <f t="shared" si="3"/>
        <v>18.351155570886512</v>
      </c>
      <c r="I7" s="24"/>
      <c r="K7" s="20">
        <v>2002</v>
      </c>
      <c r="L7" s="24">
        <v>11.968992121706059</v>
      </c>
      <c r="M7" s="24">
        <f>SUM(F282:F285)</f>
        <v>9.9342266666666657</v>
      </c>
      <c r="N7" s="24">
        <f>SUM(H280:H285)</f>
        <v>18.815591583304585</v>
      </c>
    </row>
    <row r="8" spans="1:14" x14ac:dyDescent="0.2">
      <c r="A8" s="19">
        <v>29037</v>
      </c>
      <c r="B8" s="26">
        <v>1.1499999999999999</v>
      </c>
      <c r="C8" s="21">
        <v>110.98</v>
      </c>
      <c r="D8" s="22">
        <f t="shared" si="1"/>
        <v>127.627</v>
      </c>
      <c r="E8" s="23">
        <v>77.5</v>
      </c>
      <c r="F8" s="24">
        <f t="shared" si="0"/>
        <v>6.6835999999999993</v>
      </c>
      <c r="G8" s="24">
        <f t="shared" si="2"/>
        <v>11.527423249396341</v>
      </c>
      <c r="H8" s="24">
        <f t="shared" si="3"/>
        <v>11.527423249396341</v>
      </c>
      <c r="I8" s="24"/>
      <c r="K8" s="20">
        <v>2003</v>
      </c>
      <c r="L8" s="24">
        <v>67.879270578647109</v>
      </c>
      <c r="M8" s="24">
        <f>SUM(F293:F297)</f>
        <v>46.320479999999996</v>
      </c>
      <c r="N8" s="24">
        <f>SUM(H292:H297)</f>
        <v>79.89044498102794</v>
      </c>
    </row>
    <row r="9" spans="1:14" x14ac:dyDescent="0.2">
      <c r="A9" s="19">
        <v>29068</v>
      </c>
      <c r="B9" s="26">
        <v>0.88</v>
      </c>
      <c r="C9" s="21">
        <v>100.13</v>
      </c>
      <c r="D9" s="22">
        <f t="shared" si="1"/>
        <v>88.114400000000003</v>
      </c>
      <c r="E9" s="23">
        <v>77.809999999999988</v>
      </c>
      <c r="F9" s="24">
        <f t="shared" si="0"/>
        <v>1.373920000000002</v>
      </c>
      <c r="G9" s="24">
        <f t="shared" si="2"/>
        <v>2.3696447050707174</v>
      </c>
      <c r="H9" s="24">
        <f t="shared" si="3"/>
        <v>2.3696447050707174</v>
      </c>
      <c r="I9" s="24"/>
      <c r="K9" s="20">
        <v>2004</v>
      </c>
      <c r="L9" s="24">
        <v>17.814837000814997</v>
      </c>
      <c r="M9" s="24">
        <f>SUM(F305:F309)</f>
        <v>18.477799999999998</v>
      </c>
      <c r="N9" s="24">
        <f>SUM(H304:H309)</f>
        <v>31.869265263884092</v>
      </c>
    </row>
    <row r="10" spans="1:14" x14ac:dyDescent="0.2">
      <c r="A10" s="19">
        <v>29099</v>
      </c>
      <c r="B10" s="29">
        <v>0</v>
      </c>
      <c r="C10" s="21">
        <v>65.099999999999994</v>
      </c>
      <c r="D10" s="22">
        <f t="shared" si="1"/>
        <v>0</v>
      </c>
      <c r="E10" s="23">
        <v>34.5</v>
      </c>
      <c r="F10" s="24">
        <f t="shared" si="0"/>
        <v>0</v>
      </c>
      <c r="G10" s="24">
        <f t="shared" si="2"/>
        <v>0</v>
      </c>
      <c r="H10" s="24">
        <f t="shared" si="3"/>
        <v>0</v>
      </c>
      <c r="I10" s="24"/>
      <c r="K10" s="20">
        <v>2005</v>
      </c>
      <c r="L10" s="24">
        <v>27.773724531377344</v>
      </c>
      <c r="M10" s="24">
        <f>SUM(F317:F321)</f>
        <v>25.486480000000004</v>
      </c>
      <c r="N10" s="24">
        <f>SUM(H316:H321)</f>
        <v>43.957364608485676</v>
      </c>
    </row>
    <row r="11" spans="1:14" x14ac:dyDescent="0.2">
      <c r="A11" s="19">
        <v>29129</v>
      </c>
      <c r="B11" s="29">
        <v>0</v>
      </c>
      <c r="C11" s="21">
        <v>36.58</v>
      </c>
      <c r="D11" s="22">
        <f t="shared" si="1"/>
        <v>0</v>
      </c>
      <c r="E11" s="23">
        <v>26.66</v>
      </c>
      <c r="F11" s="24">
        <f t="shared" si="0"/>
        <v>0</v>
      </c>
      <c r="G11" s="24">
        <f t="shared" si="2"/>
        <v>0</v>
      </c>
      <c r="H11" s="24">
        <f t="shared" si="3"/>
        <v>0</v>
      </c>
      <c r="I11" s="24"/>
      <c r="K11" s="20">
        <v>2006</v>
      </c>
      <c r="L11" s="24">
        <v>45.444875033958162</v>
      </c>
      <c r="M11" s="24">
        <f>SUM(F330:F332)</f>
        <v>37.364346666666663</v>
      </c>
      <c r="N11" s="24">
        <f>SUM(H328:H333)</f>
        <v>64.443509256065283</v>
      </c>
    </row>
    <row r="12" spans="1:14" x14ac:dyDescent="0.2">
      <c r="A12" s="19">
        <v>29160</v>
      </c>
      <c r="B12" s="29">
        <v>0</v>
      </c>
      <c r="C12" s="21">
        <v>12.299999999999999</v>
      </c>
      <c r="D12" s="22">
        <f t="shared" si="1"/>
        <v>0</v>
      </c>
      <c r="E12" s="23">
        <v>70.5</v>
      </c>
      <c r="F12" s="24">
        <f t="shared" si="0"/>
        <v>0</v>
      </c>
      <c r="G12" s="24">
        <f t="shared" si="2"/>
        <v>0</v>
      </c>
      <c r="H12" s="24">
        <f t="shared" si="3"/>
        <v>0</v>
      </c>
      <c r="I12" s="24"/>
      <c r="K12" s="20">
        <v>2007</v>
      </c>
      <c r="L12" s="24">
        <v>21.838183917413748</v>
      </c>
      <c r="M12" s="24">
        <f>SUM(F343:F345,F341)</f>
        <v>17.114506666666671</v>
      </c>
      <c r="N12" s="24">
        <f>SUM(H341:H345)</f>
        <v>31.223180407036907</v>
      </c>
    </row>
    <row r="13" spans="1:14" x14ac:dyDescent="0.2">
      <c r="A13" s="19">
        <v>29190</v>
      </c>
      <c r="B13" s="29">
        <v>0</v>
      </c>
      <c r="C13" s="21">
        <v>8.370000000000001</v>
      </c>
      <c r="D13" s="22">
        <f t="shared" si="1"/>
        <v>0</v>
      </c>
      <c r="E13" s="23">
        <v>104.16</v>
      </c>
      <c r="F13" s="24">
        <f t="shared" si="0"/>
        <v>0</v>
      </c>
      <c r="G13" s="24">
        <f t="shared" si="2"/>
        <v>0</v>
      </c>
      <c r="H13" s="24">
        <f t="shared" si="3"/>
        <v>0</v>
      </c>
      <c r="I13" s="24"/>
      <c r="K13" s="20">
        <v>2008</v>
      </c>
      <c r="L13" s="24">
        <v>50.650450964411839</v>
      </c>
      <c r="M13" s="24">
        <f>SUM(F354:F357)</f>
        <v>32.333426666666668</v>
      </c>
      <c r="N13" s="24">
        <f>SUM(H352:H357)</f>
        <v>55.766517189835568</v>
      </c>
    </row>
    <row r="14" spans="1:14" x14ac:dyDescent="0.2">
      <c r="A14" s="19">
        <v>29221</v>
      </c>
      <c r="B14" s="20">
        <v>0</v>
      </c>
      <c r="C14" s="21">
        <v>7.75</v>
      </c>
      <c r="D14" s="22">
        <f t="shared" si="1"/>
        <v>0</v>
      </c>
      <c r="E14" s="23">
        <v>45.26</v>
      </c>
      <c r="F14" s="24">
        <f t="shared" si="0"/>
        <v>0</v>
      </c>
      <c r="G14" s="24">
        <f t="shared" si="2"/>
        <v>0</v>
      </c>
      <c r="H14" s="24">
        <f t="shared" si="3"/>
        <v>0</v>
      </c>
      <c r="I14" s="24"/>
      <c r="K14" s="20">
        <v>2009</v>
      </c>
      <c r="L14" s="24">
        <v>61.303139092637871</v>
      </c>
      <c r="M14" s="24">
        <f>SUM(F365:F369)</f>
        <v>38.806533333333334</v>
      </c>
      <c r="N14" s="24">
        <f>SUM(H365:H369)</f>
        <v>66.930895711164752</v>
      </c>
    </row>
    <row r="15" spans="1:14" x14ac:dyDescent="0.2">
      <c r="A15" s="19">
        <v>29252</v>
      </c>
      <c r="B15" s="20">
        <v>0</v>
      </c>
      <c r="C15" s="21">
        <v>15.680000000000001</v>
      </c>
      <c r="D15" s="22">
        <f t="shared" si="1"/>
        <v>0</v>
      </c>
      <c r="E15" s="23">
        <v>47.879999999999995</v>
      </c>
      <c r="F15" s="24">
        <f t="shared" si="0"/>
        <v>0</v>
      </c>
      <c r="G15" s="24">
        <f t="shared" si="2"/>
        <v>0</v>
      </c>
      <c r="H15" s="24">
        <f t="shared" si="3"/>
        <v>0</v>
      </c>
      <c r="I15" s="24"/>
      <c r="K15" s="20">
        <v>2010</v>
      </c>
      <c r="L15" s="24">
        <v>54.542837544145613</v>
      </c>
      <c r="M15" s="24">
        <f>SUM(F377:F380)</f>
        <v>38.880653333333335</v>
      </c>
      <c r="N15" s="24">
        <f>SUM(H376:H381)</f>
        <v>70.085661722433017</v>
      </c>
    </row>
    <row r="16" spans="1:14" x14ac:dyDescent="0.2">
      <c r="A16" s="19">
        <v>29281</v>
      </c>
      <c r="B16" s="26">
        <v>0.4</v>
      </c>
      <c r="C16" s="21">
        <v>34.720000000000006</v>
      </c>
      <c r="D16" s="22">
        <f t="shared" si="1"/>
        <v>13.888000000000003</v>
      </c>
      <c r="E16" s="23">
        <v>39.99</v>
      </c>
      <c r="F16" s="24">
        <f t="shared" si="0"/>
        <v>-3.4802666666666662</v>
      </c>
      <c r="G16" s="24">
        <f t="shared" si="2"/>
        <v>-6.0025296079107724</v>
      </c>
      <c r="H16" s="24">
        <f t="shared" si="3"/>
        <v>0</v>
      </c>
      <c r="I16" s="24"/>
      <c r="K16" s="20">
        <v>2011</v>
      </c>
      <c r="L16" s="24">
        <v>34.393111926107032</v>
      </c>
      <c r="M16" s="24">
        <f>SUM(F388:F392)</f>
        <v>32.193266666666659</v>
      </c>
      <c r="N16" s="24">
        <f>SUM(H388:H393)</f>
        <v>55.524778659307792</v>
      </c>
    </row>
    <row r="17" spans="1:15" x14ac:dyDescent="0.2">
      <c r="A17" s="19">
        <v>29312</v>
      </c>
      <c r="B17" s="26">
        <v>0.78</v>
      </c>
      <c r="C17" s="21">
        <v>63.9</v>
      </c>
      <c r="D17" s="22">
        <f t="shared" si="1"/>
        <v>49.841999999999999</v>
      </c>
      <c r="E17" s="23">
        <v>69.599999999999994</v>
      </c>
      <c r="F17" s="24">
        <f t="shared" si="0"/>
        <v>-2.6343999999999994</v>
      </c>
      <c r="G17" s="24">
        <f t="shared" si="2"/>
        <v>-4.5436357364608471</v>
      </c>
      <c r="H17" s="24">
        <f t="shared" si="3"/>
        <v>0</v>
      </c>
      <c r="I17" s="24"/>
      <c r="K17" s="20">
        <v>2012</v>
      </c>
      <c r="L17" s="24">
        <v>43.668448791089382</v>
      </c>
      <c r="M17" s="24">
        <f>SUM(F400:F405)</f>
        <v>29.547719999999998</v>
      </c>
      <c r="N17" s="24">
        <f>SUM(H400:H405)</f>
        <v>50.961917902725062</v>
      </c>
    </row>
    <row r="18" spans="1:15" x14ac:dyDescent="0.2">
      <c r="A18" s="19">
        <v>29342</v>
      </c>
      <c r="B18" s="26">
        <v>0.78</v>
      </c>
      <c r="C18" s="21">
        <v>111.60000000000001</v>
      </c>
      <c r="D18" s="22">
        <f t="shared" si="1"/>
        <v>87.048000000000016</v>
      </c>
      <c r="E18" s="23">
        <v>29.45</v>
      </c>
      <c r="F18" s="24">
        <f t="shared" si="0"/>
        <v>7.6797333333333349</v>
      </c>
      <c r="G18" s="24">
        <f t="shared" si="2"/>
        <v>13.245486949522826</v>
      </c>
      <c r="H18" s="24">
        <f t="shared" si="3"/>
        <v>13.245486949522826</v>
      </c>
      <c r="I18" s="24"/>
      <c r="K18" s="20">
        <v>2013</v>
      </c>
      <c r="L18" s="24">
        <v>47.030271665308341</v>
      </c>
      <c r="M18" s="24">
        <f>SUM(F413:F417)</f>
        <v>35.84737333333333</v>
      </c>
      <c r="N18" s="24">
        <f>SUM(H412:H417)</f>
        <v>70.694055421409672</v>
      </c>
    </row>
    <row r="19" spans="1:15" x14ac:dyDescent="0.2">
      <c r="A19" s="19">
        <v>29373</v>
      </c>
      <c r="B19" s="26">
        <v>1.1499999999999999</v>
      </c>
      <c r="C19" s="21">
        <v>114.3</v>
      </c>
      <c r="D19" s="22">
        <f t="shared" si="1"/>
        <v>131.44499999999999</v>
      </c>
      <c r="E19" s="23">
        <v>114</v>
      </c>
      <c r="F19" s="24">
        <f t="shared" si="0"/>
        <v>2.3259999999999992</v>
      </c>
      <c r="G19" s="24">
        <f t="shared" si="2"/>
        <v>4.0117281821317672</v>
      </c>
      <c r="H19" s="24">
        <f t="shared" si="3"/>
        <v>4.0117281821317672</v>
      </c>
      <c r="I19" s="24"/>
      <c r="K19" s="20">
        <v>2014</v>
      </c>
      <c r="L19" s="24">
        <v>30.83640315131758</v>
      </c>
      <c r="M19" s="24">
        <f>SUM(F424:F429)</f>
        <v>19.959079999999993</v>
      </c>
      <c r="N19" s="24">
        <f>SUM(H424:H429)</f>
        <v>38.344969529722874</v>
      </c>
    </row>
    <row r="20" spans="1:15" x14ac:dyDescent="0.2">
      <c r="A20" s="19">
        <v>29403</v>
      </c>
      <c r="B20" s="26">
        <v>1.1499999999999999</v>
      </c>
      <c r="C20" s="21">
        <v>107.57000000000001</v>
      </c>
      <c r="D20" s="22">
        <f t="shared" si="1"/>
        <v>123.7055</v>
      </c>
      <c r="E20" s="23">
        <v>122.14</v>
      </c>
      <c r="F20" s="24">
        <f t="shared" si="0"/>
        <v>0.20873333333333335</v>
      </c>
      <c r="G20" s="24">
        <f t="shared" si="2"/>
        <v>0.36000919857422098</v>
      </c>
      <c r="H20" s="24">
        <f t="shared" si="3"/>
        <v>0.36000919857422098</v>
      </c>
      <c r="I20" s="24"/>
      <c r="K20" s="20">
        <v>2015</v>
      </c>
      <c r="L20" s="24">
        <v>40.56621434392828</v>
      </c>
      <c r="M20" s="24">
        <f>SUM(F437:F441)</f>
        <v>33.109200000000001</v>
      </c>
      <c r="N20" s="24">
        <f>SUM(H436:H441)</f>
        <v>57.104518799586053</v>
      </c>
    </row>
    <row r="21" spans="1:15" x14ac:dyDescent="0.2">
      <c r="A21" s="19">
        <v>29434</v>
      </c>
      <c r="B21" s="26">
        <v>0.88</v>
      </c>
      <c r="C21" s="21">
        <v>103.23</v>
      </c>
      <c r="D21" s="22">
        <f t="shared" si="1"/>
        <v>90.842399999999998</v>
      </c>
      <c r="E21" s="23">
        <v>70.679999999999993</v>
      </c>
      <c r="F21" s="24">
        <f t="shared" si="0"/>
        <v>2.6883200000000005</v>
      </c>
      <c r="G21" s="24">
        <f t="shared" si="2"/>
        <v>4.6366333218351166</v>
      </c>
      <c r="H21" s="24">
        <f t="shared" si="3"/>
        <v>4.6366333218351166</v>
      </c>
      <c r="I21" s="24"/>
      <c r="K21" s="20">
        <v>2016</v>
      </c>
      <c r="L21" s="24">
        <v>40.706873132301006</v>
      </c>
      <c r="M21" s="24">
        <f>SUM(F449:F453)</f>
        <v>33.522839999999988</v>
      </c>
      <c r="N21" s="24">
        <f>SUM(H448:H453)</f>
        <v>57.817937219730908</v>
      </c>
    </row>
    <row r="22" spans="1:15" x14ac:dyDescent="0.2">
      <c r="A22" s="19">
        <v>29465</v>
      </c>
      <c r="B22" s="29">
        <v>0</v>
      </c>
      <c r="C22" s="21">
        <v>65.400000000000006</v>
      </c>
      <c r="D22" s="22">
        <f t="shared" si="1"/>
        <v>0</v>
      </c>
      <c r="E22" s="23">
        <v>62.099999999999994</v>
      </c>
      <c r="F22" s="24">
        <f t="shared" si="0"/>
        <v>0</v>
      </c>
      <c r="G22" s="24">
        <f t="shared" si="2"/>
        <v>0</v>
      </c>
      <c r="H22" s="24">
        <f t="shared" si="3"/>
        <v>0</v>
      </c>
      <c r="I22" s="24"/>
      <c r="K22" s="20">
        <v>2017</v>
      </c>
      <c r="L22" s="24">
        <v>5.2288304808475958</v>
      </c>
      <c r="M22" s="24">
        <f>SUM(F461:F465)</f>
        <v>19.939600000000002</v>
      </c>
      <c r="N22" s="24">
        <f>SUM(H460:H465)</f>
        <v>34.390479475681268</v>
      </c>
    </row>
    <row r="23" spans="1:15" x14ac:dyDescent="0.2">
      <c r="A23" s="19">
        <v>29495</v>
      </c>
      <c r="B23" s="29">
        <v>0</v>
      </c>
      <c r="C23" s="21">
        <v>31</v>
      </c>
      <c r="D23" s="22">
        <f t="shared" si="1"/>
        <v>0</v>
      </c>
      <c r="E23" s="23">
        <v>58.589999999999996</v>
      </c>
      <c r="F23" s="24">
        <f t="shared" si="0"/>
        <v>0</v>
      </c>
      <c r="G23" s="24">
        <f t="shared" si="2"/>
        <v>0</v>
      </c>
      <c r="H23" s="24">
        <f t="shared" si="3"/>
        <v>0</v>
      </c>
      <c r="I23" s="24"/>
      <c r="K23" s="20">
        <v>2018</v>
      </c>
      <c r="L23" s="24">
        <v>108.73848003259984</v>
      </c>
      <c r="M23" s="24">
        <f>SUM(F473:F477)</f>
        <v>61.981480000000005</v>
      </c>
      <c r="N23" s="24">
        <f>SUM(H472:H477)</f>
        <v>106.90148327009312</v>
      </c>
    </row>
    <row r="24" spans="1:15" x14ac:dyDescent="0.2">
      <c r="A24" s="19">
        <v>29526</v>
      </c>
      <c r="B24" s="29">
        <v>0</v>
      </c>
      <c r="C24" s="21">
        <v>10.799999999999999</v>
      </c>
      <c r="D24" s="22">
        <f t="shared" si="1"/>
        <v>0</v>
      </c>
      <c r="E24" s="23">
        <v>64.5</v>
      </c>
      <c r="F24" s="24">
        <f t="shared" si="0"/>
        <v>0</v>
      </c>
      <c r="G24" s="24">
        <f t="shared" si="2"/>
        <v>0</v>
      </c>
      <c r="H24" s="24">
        <f t="shared" si="3"/>
        <v>0</v>
      </c>
      <c r="I24" s="24"/>
    </row>
    <row r="25" spans="1:15" x14ac:dyDescent="0.2">
      <c r="A25" s="19">
        <v>29556</v>
      </c>
      <c r="B25" s="29">
        <v>0</v>
      </c>
      <c r="C25" s="21">
        <v>7.75</v>
      </c>
      <c r="D25" s="22">
        <f t="shared" si="1"/>
        <v>0</v>
      </c>
      <c r="E25" s="23">
        <v>67.58</v>
      </c>
      <c r="F25" s="24">
        <f t="shared" si="0"/>
        <v>0</v>
      </c>
      <c r="G25" s="24">
        <f t="shared" si="2"/>
        <v>0</v>
      </c>
      <c r="H25" s="24">
        <f t="shared" si="3"/>
        <v>0</v>
      </c>
      <c r="I25" s="24"/>
      <c r="J25" s="30"/>
      <c r="K25" s="31" t="s">
        <v>522</v>
      </c>
      <c r="L25" s="32">
        <f>AVERAGE(L7:L23)</f>
        <v>41.787349665212453</v>
      </c>
      <c r="M25" s="32">
        <f>AVERAGE(M7:M23)</f>
        <v>31.224647843137252</v>
      </c>
      <c r="N25" s="32">
        <f>AVERAGE(N7:N23)</f>
        <v>54.983680647146734</v>
      </c>
      <c r="O25" s="33" t="s">
        <v>523</v>
      </c>
    </row>
    <row r="26" spans="1:15" x14ac:dyDescent="0.2">
      <c r="A26" s="19">
        <v>29587</v>
      </c>
      <c r="B26" s="20">
        <v>0</v>
      </c>
      <c r="C26" s="21">
        <v>8.99</v>
      </c>
      <c r="D26" s="22">
        <f t="shared" si="1"/>
        <v>0</v>
      </c>
      <c r="E26" s="23">
        <v>91.45</v>
      </c>
      <c r="F26" s="24">
        <f t="shared" si="0"/>
        <v>0</v>
      </c>
      <c r="G26" s="24">
        <f t="shared" si="2"/>
        <v>0</v>
      </c>
      <c r="H26" s="24">
        <f t="shared" si="3"/>
        <v>0</v>
      </c>
      <c r="I26" s="24"/>
      <c r="J26" s="30"/>
      <c r="K26" s="31" t="s">
        <v>524</v>
      </c>
      <c r="L26" s="33">
        <v>1519</v>
      </c>
      <c r="M26" s="33">
        <v>1519</v>
      </c>
      <c r="N26" s="33">
        <v>1519</v>
      </c>
      <c r="O26" s="33" t="s">
        <v>525</v>
      </c>
    </row>
    <row r="27" spans="1:15" x14ac:dyDescent="0.2">
      <c r="A27" s="19">
        <v>29618</v>
      </c>
      <c r="B27" s="20">
        <v>0</v>
      </c>
      <c r="C27" s="21">
        <v>12.32</v>
      </c>
      <c r="D27" s="22">
        <f t="shared" si="1"/>
        <v>0</v>
      </c>
      <c r="E27" s="23">
        <v>36.96</v>
      </c>
      <c r="F27" s="24">
        <f t="shared" si="0"/>
        <v>0</v>
      </c>
      <c r="G27" s="24">
        <f t="shared" si="2"/>
        <v>0</v>
      </c>
      <c r="H27" s="24">
        <f t="shared" si="3"/>
        <v>0</v>
      </c>
      <c r="I27" s="24"/>
      <c r="K27" s="34" t="s">
        <v>526</v>
      </c>
      <c r="L27" s="22">
        <v>0.5</v>
      </c>
      <c r="M27" s="22">
        <v>0.5</v>
      </c>
      <c r="N27" s="22">
        <v>0.5</v>
      </c>
      <c r="O27" s="22" t="s">
        <v>527</v>
      </c>
    </row>
    <row r="28" spans="1:15" x14ac:dyDescent="0.2">
      <c r="A28" s="19">
        <v>29646</v>
      </c>
      <c r="B28" s="26">
        <v>0.4</v>
      </c>
      <c r="C28" s="21">
        <v>40.92</v>
      </c>
      <c r="D28" s="22">
        <f t="shared" si="1"/>
        <v>16.368000000000002</v>
      </c>
      <c r="E28" s="23">
        <v>126.78999999999999</v>
      </c>
      <c r="F28" s="24">
        <f t="shared" si="0"/>
        <v>-14.722933333333334</v>
      </c>
      <c r="G28" s="24">
        <f t="shared" si="2"/>
        <v>-25.393124065769801</v>
      </c>
      <c r="H28" s="24">
        <f t="shared" si="3"/>
        <v>0</v>
      </c>
      <c r="I28" s="24"/>
      <c r="J28" s="64" t="s">
        <v>528</v>
      </c>
      <c r="K28" s="31" t="s">
        <v>529</v>
      </c>
      <c r="L28" s="33">
        <f>L27*L26</f>
        <v>759.5</v>
      </c>
      <c r="M28" s="33">
        <f>M27*M26</f>
        <v>759.5</v>
      </c>
      <c r="N28" s="33">
        <f>N27*N26</f>
        <v>759.5</v>
      </c>
      <c r="O28" s="33" t="s">
        <v>525</v>
      </c>
    </row>
    <row r="29" spans="1:15" x14ac:dyDescent="0.2">
      <c r="A29" s="19">
        <v>29677</v>
      </c>
      <c r="B29" s="26">
        <v>0.78</v>
      </c>
      <c r="C29" s="21">
        <v>67.2</v>
      </c>
      <c r="D29" s="22">
        <f t="shared" si="1"/>
        <v>52.416000000000004</v>
      </c>
      <c r="E29" s="23">
        <v>28.2</v>
      </c>
      <c r="F29" s="24">
        <f t="shared" si="0"/>
        <v>3.2288000000000006</v>
      </c>
      <c r="G29" s="24">
        <f t="shared" si="2"/>
        <v>5.5688168333908248</v>
      </c>
      <c r="H29" s="24">
        <f t="shared" si="3"/>
        <v>5.5688168333908248</v>
      </c>
      <c r="I29" s="24"/>
      <c r="J29" s="64"/>
      <c r="K29" s="31" t="s">
        <v>530</v>
      </c>
      <c r="L29" s="33">
        <f>L25*L28*1000</f>
        <v>31737492.070728857</v>
      </c>
      <c r="M29" s="33">
        <f>M25*M28*1000</f>
        <v>23715120.036862742</v>
      </c>
      <c r="N29" s="33">
        <f>N25*N28*1000</f>
        <v>41760105.451507948</v>
      </c>
      <c r="O29" s="33" t="s">
        <v>531</v>
      </c>
    </row>
    <row r="30" spans="1:15" x14ac:dyDescent="0.2">
      <c r="A30" s="19">
        <v>29707</v>
      </c>
      <c r="B30" s="26">
        <v>0.78</v>
      </c>
      <c r="C30" s="21">
        <v>116.55999999999999</v>
      </c>
      <c r="D30" s="22">
        <f t="shared" si="1"/>
        <v>90.916799999999995</v>
      </c>
      <c r="E30" s="23">
        <v>76.260000000000005</v>
      </c>
      <c r="F30" s="24">
        <f t="shared" si="0"/>
        <v>1.9542399999999986</v>
      </c>
      <c r="G30" s="24">
        <f t="shared" si="2"/>
        <v>3.3705415660572586</v>
      </c>
      <c r="H30" s="24">
        <f t="shared" si="3"/>
        <v>3.3705415660572586</v>
      </c>
      <c r="I30" s="24"/>
      <c r="J30" s="35"/>
      <c r="K30" s="31" t="s">
        <v>532</v>
      </c>
      <c r="L30" s="36">
        <v>34001360</v>
      </c>
      <c r="M30" s="36">
        <v>34001360</v>
      </c>
      <c r="N30" s="36">
        <v>34001360</v>
      </c>
      <c r="O30" s="33" t="s">
        <v>531</v>
      </c>
    </row>
    <row r="31" spans="1:15" x14ac:dyDescent="0.2">
      <c r="A31" s="19">
        <v>29738</v>
      </c>
      <c r="B31" s="26">
        <v>1.1499999999999999</v>
      </c>
      <c r="C31" s="21">
        <v>110.4</v>
      </c>
      <c r="D31" s="22">
        <f t="shared" si="1"/>
        <v>126.96</v>
      </c>
      <c r="E31" s="23">
        <v>124.50000000000001</v>
      </c>
      <c r="F31" s="24">
        <f t="shared" si="0"/>
        <v>0.32799999999999729</v>
      </c>
      <c r="G31" s="24">
        <f t="shared" si="2"/>
        <v>0.56571231459123361</v>
      </c>
      <c r="H31" s="24">
        <f t="shared" si="3"/>
        <v>0.56571231459123361</v>
      </c>
      <c r="I31" s="24"/>
      <c r="J31" s="30"/>
      <c r="K31" s="31" t="s">
        <v>533</v>
      </c>
      <c r="L31" s="32">
        <f>ABS((L29-L30)/L30)*100</f>
        <v>6.6581687593412235</v>
      </c>
      <c r="M31" s="32">
        <f>ABS((M29-M30)/M30)*100</f>
        <v>30.252436852929581</v>
      </c>
      <c r="N31" s="37">
        <f>ABS((N29-N30)/N30)*100</f>
        <v>22.818926806186425</v>
      </c>
      <c r="O31" s="33" t="s">
        <v>527</v>
      </c>
    </row>
    <row r="32" spans="1:15" x14ac:dyDescent="0.2">
      <c r="A32" s="19">
        <v>29768</v>
      </c>
      <c r="B32" s="26">
        <v>1.1499999999999999</v>
      </c>
      <c r="C32" s="21">
        <v>116.25</v>
      </c>
      <c r="D32" s="22">
        <f t="shared" si="1"/>
        <v>133.6875</v>
      </c>
      <c r="E32" s="23">
        <v>65.72</v>
      </c>
      <c r="F32" s="24">
        <f t="shared" si="0"/>
        <v>9.0623333333333331</v>
      </c>
      <c r="G32" s="24">
        <f t="shared" si="2"/>
        <v>15.630102334138208</v>
      </c>
      <c r="H32" s="24">
        <f t="shared" si="3"/>
        <v>15.630102334138208</v>
      </c>
      <c r="I32" s="24"/>
    </row>
    <row r="33" spans="1:18" x14ac:dyDescent="0.2">
      <c r="A33" s="19">
        <v>29799</v>
      </c>
      <c r="B33" s="26">
        <v>0.88</v>
      </c>
      <c r="C33" s="21">
        <v>101.67999999999999</v>
      </c>
      <c r="D33" s="22">
        <f t="shared" si="1"/>
        <v>89.478399999999993</v>
      </c>
      <c r="E33" s="23">
        <v>80.600000000000009</v>
      </c>
      <c r="F33" s="24">
        <f t="shared" si="0"/>
        <v>1.1837866666666648</v>
      </c>
      <c r="G33" s="24">
        <f t="shared" si="2"/>
        <v>2.0417155340922122</v>
      </c>
      <c r="H33" s="24">
        <f t="shared" si="3"/>
        <v>2.0417155340922122</v>
      </c>
      <c r="I33" s="24"/>
    </row>
    <row r="34" spans="1:18" x14ac:dyDescent="0.2">
      <c r="A34" s="19">
        <v>29830</v>
      </c>
      <c r="B34" s="29">
        <v>0</v>
      </c>
      <c r="C34" s="21">
        <v>67.8</v>
      </c>
      <c r="D34" s="22">
        <f t="shared" si="1"/>
        <v>0</v>
      </c>
      <c r="E34" s="23">
        <v>59.1</v>
      </c>
      <c r="F34" s="24">
        <f t="shared" si="0"/>
        <v>0</v>
      </c>
      <c r="G34" s="24">
        <f t="shared" si="2"/>
        <v>0</v>
      </c>
      <c r="H34" s="24">
        <f t="shared" si="3"/>
        <v>0</v>
      </c>
      <c r="I34" s="24"/>
      <c r="P34" s="38"/>
      <c r="Q34" s="39"/>
      <c r="R34" s="40" t="s">
        <v>534</v>
      </c>
    </row>
    <row r="35" spans="1:18" x14ac:dyDescent="0.2">
      <c r="A35" s="19">
        <v>29860</v>
      </c>
      <c r="B35" s="29">
        <v>0</v>
      </c>
      <c r="C35" s="21">
        <v>30.38</v>
      </c>
      <c r="D35" s="22">
        <f t="shared" si="1"/>
        <v>0</v>
      </c>
      <c r="E35" s="23">
        <v>97.34</v>
      </c>
      <c r="F35" s="24">
        <f t="shared" si="0"/>
        <v>0</v>
      </c>
      <c r="G35" s="24">
        <f t="shared" si="2"/>
        <v>0</v>
      </c>
      <c r="H35" s="24">
        <f t="shared" si="3"/>
        <v>0</v>
      </c>
      <c r="I35" s="24"/>
      <c r="K35" s="22">
        <v>16956110</v>
      </c>
      <c r="L35" s="22">
        <f>K35/12</f>
        <v>1413009.1666666667</v>
      </c>
      <c r="M35" s="22">
        <v>1.47</v>
      </c>
      <c r="P35" s="38" t="s">
        <v>535</v>
      </c>
      <c r="Q35" s="41">
        <f>AVERAGE(N7:N23)-AVERAGE(M46:M62)</f>
        <v>13.196330981934281</v>
      </c>
      <c r="R35" s="40">
        <v>0</v>
      </c>
    </row>
    <row r="36" spans="1:18" x14ac:dyDescent="0.2">
      <c r="A36" s="19">
        <v>29891</v>
      </c>
      <c r="B36" s="29">
        <v>0</v>
      </c>
      <c r="C36" s="21">
        <v>13.2</v>
      </c>
      <c r="D36" s="22">
        <f t="shared" si="1"/>
        <v>0</v>
      </c>
      <c r="E36" s="23">
        <v>89.7</v>
      </c>
      <c r="F36" s="24">
        <f t="shared" si="0"/>
        <v>0</v>
      </c>
      <c r="G36" s="24">
        <f t="shared" si="2"/>
        <v>0</v>
      </c>
      <c r="H36" s="24">
        <f t="shared" si="3"/>
        <v>0</v>
      </c>
      <c r="I36" s="24"/>
      <c r="P36" s="38" t="s">
        <v>536</v>
      </c>
      <c r="Q36" s="41">
        <f>Q35/AVERAGE(M46:M62)</f>
        <v>0.31579727088842136</v>
      </c>
      <c r="R36" s="40">
        <v>0</v>
      </c>
    </row>
    <row r="37" spans="1:18" x14ac:dyDescent="0.2">
      <c r="A37" s="19">
        <v>29921</v>
      </c>
      <c r="B37" s="29">
        <v>0</v>
      </c>
      <c r="C37" s="21">
        <v>5.89</v>
      </c>
      <c r="D37" s="22">
        <f t="shared" si="1"/>
        <v>0</v>
      </c>
      <c r="E37" s="23">
        <v>71.61</v>
      </c>
      <c r="F37" s="24">
        <f t="shared" si="0"/>
        <v>0</v>
      </c>
      <c r="G37" s="24">
        <f t="shared" si="2"/>
        <v>0</v>
      </c>
      <c r="H37" s="24">
        <f t="shared" si="3"/>
        <v>0</v>
      </c>
      <c r="I37" s="24"/>
      <c r="K37" s="65" t="s">
        <v>537</v>
      </c>
      <c r="L37" s="66">
        <v>73620</v>
      </c>
      <c r="M37" s="66" t="s">
        <v>538</v>
      </c>
      <c r="P37" s="38" t="s">
        <v>539</v>
      </c>
      <c r="Q37" s="41">
        <f>CORREL(N7:N23,M46:M62)</f>
        <v>0.94926621259324828</v>
      </c>
      <c r="R37" s="40">
        <v>1</v>
      </c>
    </row>
    <row r="38" spans="1:18" x14ac:dyDescent="0.2">
      <c r="A38" s="19">
        <v>29952</v>
      </c>
      <c r="B38" s="20">
        <v>0</v>
      </c>
      <c r="C38" s="21">
        <v>8.370000000000001</v>
      </c>
      <c r="D38" s="22">
        <f t="shared" si="1"/>
        <v>0</v>
      </c>
      <c r="E38" s="23">
        <v>67.89</v>
      </c>
      <c r="F38" s="24">
        <f t="shared" si="0"/>
        <v>0</v>
      </c>
      <c r="G38" s="24">
        <f t="shared" si="2"/>
        <v>0</v>
      </c>
      <c r="H38" s="24">
        <f t="shared" si="3"/>
        <v>0</v>
      </c>
      <c r="I38" s="24"/>
      <c r="K38" s="65"/>
      <c r="L38" s="66"/>
      <c r="M38" s="66"/>
      <c r="P38" s="42" t="s">
        <v>540</v>
      </c>
      <c r="Q38" s="43">
        <f>Q37^2</f>
        <v>0.90110634237113008</v>
      </c>
    </row>
    <row r="39" spans="1:18" x14ac:dyDescent="0.2">
      <c r="A39" s="19">
        <v>29983</v>
      </c>
      <c r="B39" s="20">
        <v>0</v>
      </c>
      <c r="C39" s="21">
        <v>14.280000000000001</v>
      </c>
      <c r="D39" s="22">
        <f t="shared" si="1"/>
        <v>0</v>
      </c>
      <c r="E39" s="23">
        <v>12.6</v>
      </c>
      <c r="F39" s="24">
        <f t="shared" si="0"/>
        <v>0</v>
      </c>
      <c r="G39" s="24">
        <f t="shared" si="2"/>
        <v>0</v>
      </c>
      <c r="H39" s="24">
        <f t="shared" si="3"/>
        <v>0</v>
      </c>
      <c r="I39" s="24"/>
      <c r="K39" s="22" t="s">
        <v>541</v>
      </c>
      <c r="L39" s="22">
        <v>60000</v>
      </c>
      <c r="M39" s="22" t="s">
        <v>538</v>
      </c>
    </row>
    <row r="40" spans="1:18" x14ac:dyDescent="0.2">
      <c r="A40" s="19">
        <v>30011</v>
      </c>
      <c r="B40" s="26">
        <v>0.4</v>
      </c>
      <c r="C40" s="21">
        <v>40.300000000000004</v>
      </c>
      <c r="D40" s="22">
        <f t="shared" si="1"/>
        <v>16.12</v>
      </c>
      <c r="E40" s="23">
        <v>55.800000000000004</v>
      </c>
      <c r="F40" s="24">
        <f t="shared" si="0"/>
        <v>-5.2906666666666675</v>
      </c>
      <c r="G40" s="24">
        <f t="shared" si="2"/>
        <v>-9.1249856272277796</v>
      </c>
      <c r="H40" s="24">
        <f t="shared" si="3"/>
        <v>0</v>
      </c>
      <c r="I40" s="24"/>
    </row>
    <row r="41" spans="1:18" ht="12.75" customHeight="1" x14ac:dyDescent="0.2">
      <c r="A41" s="19">
        <v>30042</v>
      </c>
      <c r="B41" s="26">
        <v>0.78</v>
      </c>
      <c r="C41" s="21">
        <v>66.600000000000009</v>
      </c>
      <c r="D41" s="22">
        <f t="shared" si="1"/>
        <v>51.948000000000008</v>
      </c>
      <c r="E41" s="23">
        <v>40.200000000000003</v>
      </c>
      <c r="F41" s="24">
        <f t="shared" si="0"/>
        <v>1.5664000000000007</v>
      </c>
      <c r="G41" s="24">
        <f t="shared" si="2"/>
        <v>2.7016212487064513</v>
      </c>
      <c r="H41" s="24">
        <f t="shared" si="3"/>
        <v>2.7016212487064513</v>
      </c>
      <c r="I41" s="24"/>
      <c r="J41" s="67" t="s">
        <v>542</v>
      </c>
      <c r="K41" s="67"/>
      <c r="L41" s="67"/>
      <c r="M41" s="67"/>
    </row>
    <row r="42" spans="1:18" x14ac:dyDescent="0.2">
      <c r="A42" s="19">
        <v>30072</v>
      </c>
      <c r="B42" s="26">
        <v>0.78</v>
      </c>
      <c r="C42" s="21">
        <v>112.53</v>
      </c>
      <c r="D42" s="22">
        <f t="shared" si="1"/>
        <v>87.773400000000009</v>
      </c>
      <c r="E42" s="23">
        <v>65.72</v>
      </c>
      <c r="F42" s="24">
        <f t="shared" si="0"/>
        <v>2.9404533333333349</v>
      </c>
      <c r="G42" s="24">
        <f t="shared" si="2"/>
        <v>5.0714959181326913</v>
      </c>
      <c r="H42" s="24">
        <f t="shared" si="3"/>
        <v>5.0714959181326913</v>
      </c>
      <c r="I42" s="24"/>
      <c r="J42" s="67"/>
      <c r="K42" s="67"/>
      <c r="L42" s="67"/>
      <c r="M42" s="67"/>
    </row>
    <row r="43" spans="1:18" x14ac:dyDescent="0.2">
      <c r="A43" s="19">
        <v>30103</v>
      </c>
      <c r="B43" s="26">
        <v>1.1499999999999999</v>
      </c>
      <c r="C43" s="21">
        <v>122.69999999999999</v>
      </c>
      <c r="D43" s="22">
        <f t="shared" si="1"/>
        <v>141.10499999999999</v>
      </c>
      <c r="E43" s="23">
        <v>75.899999999999991</v>
      </c>
      <c r="F43" s="24">
        <f t="shared" si="0"/>
        <v>8.6939999999999991</v>
      </c>
      <c r="G43" s="24">
        <f t="shared" si="2"/>
        <v>14.994825802000689</v>
      </c>
      <c r="H43" s="24">
        <f t="shared" si="3"/>
        <v>14.994825802000689</v>
      </c>
      <c r="I43" s="24"/>
      <c r="J43" s="63" t="s">
        <v>543</v>
      </c>
      <c r="K43" s="63"/>
      <c r="L43" s="63"/>
      <c r="M43" s="63"/>
      <c r="N43" s="44"/>
      <c r="O43" s="16"/>
      <c r="P43" s="16"/>
      <c r="Q43" s="16"/>
    </row>
    <row r="44" spans="1:18" x14ac:dyDescent="0.2">
      <c r="A44" s="19">
        <v>30133</v>
      </c>
      <c r="B44" s="26">
        <v>1.1499999999999999</v>
      </c>
      <c r="C44" s="21">
        <v>144.15</v>
      </c>
      <c r="D44" s="22">
        <f t="shared" si="1"/>
        <v>165.77249999999998</v>
      </c>
      <c r="E44" s="23">
        <v>29.45</v>
      </c>
      <c r="F44" s="24">
        <f t="shared" si="0"/>
        <v>18.176333333333332</v>
      </c>
      <c r="G44" s="24">
        <f t="shared" si="2"/>
        <v>31.349315856042306</v>
      </c>
      <c r="H44" s="24">
        <f t="shared" si="3"/>
        <v>31.349315856042306</v>
      </c>
      <c r="I44" s="24"/>
      <c r="M44" s="22" t="s">
        <v>547</v>
      </c>
      <c r="N44" s="22" t="s">
        <v>548</v>
      </c>
      <c r="O44" s="20" t="s">
        <v>549</v>
      </c>
      <c r="P44" s="24"/>
      <c r="Q44" s="20"/>
    </row>
    <row r="45" spans="1:18" x14ac:dyDescent="0.2">
      <c r="A45" s="19">
        <v>30164</v>
      </c>
      <c r="B45" s="26">
        <v>0.88</v>
      </c>
      <c r="C45" s="21">
        <v>111.60000000000001</v>
      </c>
      <c r="D45" s="22">
        <f t="shared" si="1"/>
        <v>98.208000000000013</v>
      </c>
      <c r="E45" s="23">
        <v>68.820000000000007</v>
      </c>
      <c r="F45" s="24">
        <f t="shared" si="0"/>
        <v>3.9184000000000005</v>
      </c>
      <c r="G45" s="24">
        <f t="shared" si="2"/>
        <v>6.7581924801655751</v>
      </c>
      <c r="H45" s="24">
        <f t="shared" si="3"/>
        <v>6.7581924801655751</v>
      </c>
      <c r="I45" s="24"/>
      <c r="J45" s="20" t="s">
        <v>520</v>
      </c>
      <c r="K45" s="20" t="s">
        <v>544</v>
      </c>
      <c r="L45" s="20" t="s">
        <v>545</v>
      </c>
      <c r="M45" s="20" t="s">
        <v>521</v>
      </c>
      <c r="N45" s="20" t="s">
        <v>521</v>
      </c>
      <c r="O45" s="20" t="s">
        <v>521</v>
      </c>
      <c r="P45" s="24"/>
      <c r="Q45" s="24"/>
    </row>
    <row r="46" spans="1:18" x14ac:dyDescent="0.2">
      <c r="A46" s="19">
        <v>30195</v>
      </c>
      <c r="B46" s="29">
        <v>0</v>
      </c>
      <c r="C46" s="21">
        <v>74.7</v>
      </c>
      <c r="D46" s="22">
        <f t="shared" si="1"/>
        <v>0</v>
      </c>
      <c r="E46" s="23">
        <v>19.2</v>
      </c>
      <c r="F46" s="24">
        <f t="shared" si="0"/>
        <v>0</v>
      </c>
      <c r="G46" s="24">
        <f t="shared" si="2"/>
        <v>0</v>
      </c>
      <c r="H46" s="24">
        <f t="shared" si="3"/>
        <v>0</v>
      </c>
      <c r="I46" s="24"/>
      <c r="J46" s="20">
        <v>2002</v>
      </c>
      <c r="K46" s="20">
        <v>8811572</v>
      </c>
      <c r="L46" s="22">
        <f t="shared" ref="L46:L62" si="4">K46/(10^6)</f>
        <v>8.811572</v>
      </c>
      <c r="M46" s="24">
        <f>((L46*100)/$L$37)*1000</f>
        <v>11.968992121706059</v>
      </c>
      <c r="N46" s="24">
        <f t="shared" ref="N46:N62" si="5">((L46*100)/$L$39)*1000</f>
        <v>14.685953333333334</v>
      </c>
      <c r="O46" s="24">
        <f>(K46/1454)*0.001</f>
        <v>6.0602283356258599</v>
      </c>
      <c r="P46" s="24"/>
      <c r="Q46" s="24"/>
    </row>
    <row r="47" spans="1:18" x14ac:dyDescent="0.2">
      <c r="A47" s="19">
        <v>30225</v>
      </c>
      <c r="B47" s="29">
        <v>0</v>
      </c>
      <c r="C47" s="21">
        <v>32.24</v>
      </c>
      <c r="D47" s="22">
        <f t="shared" si="1"/>
        <v>0</v>
      </c>
      <c r="E47" s="23">
        <v>81.22</v>
      </c>
      <c r="F47" s="24">
        <f t="shared" si="0"/>
        <v>0</v>
      </c>
      <c r="G47" s="24">
        <f t="shared" si="2"/>
        <v>0</v>
      </c>
      <c r="H47" s="24">
        <f t="shared" si="3"/>
        <v>0</v>
      </c>
      <c r="I47" s="24"/>
      <c r="J47" s="20">
        <v>2003</v>
      </c>
      <c r="K47" s="20">
        <v>49972719</v>
      </c>
      <c r="L47" s="22">
        <f t="shared" si="4"/>
        <v>49.972718999999998</v>
      </c>
      <c r="M47" s="24">
        <f t="shared" ref="M47:M62" si="6">((L47*100)/$L$37)*1000</f>
        <v>67.879270578647109</v>
      </c>
      <c r="N47" s="24">
        <f t="shared" si="5"/>
        <v>83.287864999999982</v>
      </c>
      <c r="O47" s="24">
        <f t="shared" ref="O47:O62" si="7">(K47/1454)*0.001</f>
        <v>34.36913273727648</v>
      </c>
      <c r="P47" s="24"/>
      <c r="Q47" s="24"/>
    </row>
    <row r="48" spans="1:18" x14ac:dyDescent="0.2">
      <c r="A48" s="19">
        <v>30256</v>
      </c>
      <c r="B48" s="29">
        <v>0</v>
      </c>
      <c r="C48" s="21">
        <v>14.399999999999999</v>
      </c>
      <c r="D48" s="22">
        <f t="shared" si="1"/>
        <v>0</v>
      </c>
      <c r="E48" s="23">
        <v>50.099999999999994</v>
      </c>
      <c r="F48" s="24">
        <f t="shared" si="0"/>
        <v>0</v>
      </c>
      <c r="G48" s="24">
        <f t="shared" si="2"/>
        <v>0</v>
      </c>
      <c r="H48" s="24">
        <f t="shared" si="3"/>
        <v>0</v>
      </c>
      <c r="I48" s="24"/>
      <c r="J48" s="20">
        <v>2004</v>
      </c>
      <c r="K48" s="20">
        <v>13115283</v>
      </c>
      <c r="L48" s="22">
        <f t="shared" si="4"/>
        <v>13.115283</v>
      </c>
      <c r="M48" s="24">
        <f t="shared" si="6"/>
        <v>17.814837000814993</v>
      </c>
      <c r="N48" s="24">
        <f t="shared" si="5"/>
        <v>21.858805</v>
      </c>
      <c r="O48" s="24">
        <f t="shared" si="7"/>
        <v>9.0201396148555713</v>
      </c>
      <c r="P48" s="24"/>
      <c r="Q48" s="24"/>
    </row>
    <row r="49" spans="1:17" x14ac:dyDescent="0.2">
      <c r="A49" s="19">
        <v>30286</v>
      </c>
      <c r="B49" s="29">
        <v>0</v>
      </c>
      <c r="C49" s="21">
        <v>7.75</v>
      </c>
      <c r="D49" s="22">
        <f t="shared" si="1"/>
        <v>0</v>
      </c>
      <c r="E49" s="23">
        <v>66.03</v>
      </c>
      <c r="F49" s="24">
        <f t="shared" si="0"/>
        <v>0</v>
      </c>
      <c r="G49" s="24">
        <f t="shared" si="2"/>
        <v>0</v>
      </c>
      <c r="H49" s="24">
        <f t="shared" si="3"/>
        <v>0</v>
      </c>
      <c r="I49" s="24"/>
      <c r="J49" s="20">
        <v>2005</v>
      </c>
      <c r="K49" s="20">
        <v>20447016</v>
      </c>
      <c r="L49" s="22">
        <f t="shared" si="4"/>
        <v>20.447016000000001</v>
      </c>
      <c r="M49" s="24">
        <f t="shared" si="6"/>
        <v>27.773724531377344</v>
      </c>
      <c r="N49" s="24">
        <f t="shared" si="5"/>
        <v>34.078360000000004</v>
      </c>
      <c r="O49" s="24">
        <f t="shared" si="7"/>
        <v>14.062596973865201</v>
      </c>
      <c r="P49" s="24"/>
      <c r="Q49" s="24"/>
    </row>
    <row r="50" spans="1:17" x14ac:dyDescent="0.2">
      <c r="A50" s="19">
        <v>30317</v>
      </c>
      <c r="B50" s="20">
        <v>0</v>
      </c>
      <c r="C50" s="21">
        <v>10.85</v>
      </c>
      <c r="D50" s="22">
        <f t="shared" si="1"/>
        <v>0</v>
      </c>
      <c r="E50" s="23">
        <v>101.99</v>
      </c>
      <c r="F50" s="24">
        <f t="shared" si="0"/>
        <v>0</v>
      </c>
      <c r="G50" s="24">
        <f t="shared" si="2"/>
        <v>0</v>
      </c>
      <c r="H50" s="24">
        <f t="shared" si="3"/>
        <v>0</v>
      </c>
      <c r="I50" s="24"/>
      <c r="J50" s="20">
        <v>2006</v>
      </c>
      <c r="K50" s="20">
        <v>33456517</v>
      </c>
      <c r="L50" s="22">
        <f t="shared" si="4"/>
        <v>33.456516999999998</v>
      </c>
      <c r="M50" s="24">
        <f t="shared" si="6"/>
        <v>45.444875033958162</v>
      </c>
      <c r="N50" s="24">
        <f t="shared" si="5"/>
        <v>55.760861666666671</v>
      </c>
      <c r="O50" s="24">
        <f t="shared" si="7"/>
        <v>23.00998418156809</v>
      </c>
      <c r="P50" s="24"/>
      <c r="Q50" s="24"/>
    </row>
    <row r="51" spans="1:17" x14ac:dyDescent="0.2">
      <c r="A51" s="19">
        <v>30348</v>
      </c>
      <c r="B51" s="20">
        <v>0</v>
      </c>
      <c r="C51" s="21">
        <v>13.16</v>
      </c>
      <c r="D51" s="22">
        <f t="shared" si="1"/>
        <v>0</v>
      </c>
      <c r="E51" s="23">
        <v>39.76</v>
      </c>
      <c r="F51" s="24">
        <f t="shared" si="0"/>
        <v>0</v>
      </c>
      <c r="G51" s="24">
        <f t="shared" si="2"/>
        <v>0</v>
      </c>
      <c r="H51" s="24">
        <f t="shared" si="3"/>
        <v>0</v>
      </c>
      <c r="I51" s="24"/>
      <c r="J51" s="20">
        <v>2007</v>
      </c>
      <c r="K51" s="20">
        <v>16077271</v>
      </c>
      <c r="L51" s="22">
        <f t="shared" si="4"/>
        <v>16.077271</v>
      </c>
      <c r="M51" s="24">
        <f t="shared" si="6"/>
        <v>21.838183917413748</v>
      </c>
      <c r="N51" s="24">
        <f t="shared" si="5"/>
        <v>26.795451666666668</v>
      </c>
      <c r="O51" s="24">
        <f t="shared" si="7"/>
        <v>11.057270288858323</v>
      </c>
      <c r="P51" s="24"/>
      <c r="Q51" s="24"/>
    </row>
    <row r="52" spans="1:17" x14ac:dyDescent="0.2">
      <c r="A52" s="19">
        <v>30376</v>
      </c>
      <c r="B52" s="26">
        <v>0.4</v>
      </c>
      <c r="C52" s="21">
        <v>34.720000000000006</v>
      </c>
      <c r="D52" s="22">
        <f t="shared" si="1"/>
        <v>13.888000000000003</v>
      </c>
      <c r="E52" s="23">
        <v>70.679999999999993</v>
      </c>
      <c r="F52" s="24">
        <f t="shared" si="0"/>
        <v>-7.5722666666666649</v>
      </c>
      <c r="G52" s="24">
        <f t="shared" si="2"/>
        <v>-13.060135678969756</v>
      </c>
      <c r="H52" s="24">
        <f t="shared" si="3"/>
        <v>0</v>
      </c>
      <c r="I52" s="24"/>
      <c r="J52" s="20">
        <v>2008</v>
      </c>
      <c r="K52" s="20">
        <v>37288862</v>
      </c>
      <c r="L52" s="22">
        <f t="shared" si="4"/>
        <v>37.288862000000002</v>
      </c>
      <c r="M52" s="24">
        <f t="shared" si="6"/>
        <v>50.650450964411846</v>
      </c>
      <c r="N52" s="24">
        <f t="shared" si="5"/>
        <v>62.148103333333339</v>
      </c>
      <c r="O52" s="24">
        <f t="shared" si="7"/>
        <v>25.645709766162312</v>
      </c>
      <c r="P52" s="24"/>
      <c r="Q52" s="24"/>
    </row>
    <row r="53" spans="1:17" x14ac:dyDescent="0.2">
      <c r="A53" s="19">
        <v>30407</v>
      </c>
      <c r="B53" s="26">
        <v>0.78</v>
      </c>
      <c r="C53" s="21">
        <v>67.5</v>
      </c>
      <c r="D53" s="22">
        <f t="shared" si="1"/>
        <v>52.65</v>
      </c>
      <c r="E53" s="23">
        <v>97.5</v>
      </c>
      <c r="F53" s="24">
        <f t="shared" si="0"/>
        <v>-5.98</v>
      </c>
      <c r="G53" s="24">
        <f t="shared" si="2"/>
        <v>-10.313901345291479</v>
      </c>
      <c r="H53" s="24">
        <f t="shared" si="3"/>
        <v>0</v>
      </c>
      <c r="I53" s="24"/>
      <c r="J53" s="20">
        <v>2009</v>
      </c>
      <c r="K53" s="20">
        <v>45131371</v>
      </c>
      <c r="L53" s="22">
        <f t="shared" si="4"/>
        <v>45.131371000000001</v>
      </c>
      <c r="M53" s="24">
        <f t="shared" si="6"/>
        <v>61.303139092637871</v>
      </c>
      <c r="N53" s="24">
        <f t="shared" si="5"/>
        <v>75.218951666666655</v>
      </c>
      <c r="O53" s="24">
        <f t="shared" si="7"/>
        <v>31.039457359009631</v>
      </c>
      <c r="P53" s="24"/>
      <c r="Q53" s="24"/>
    </row>
    <row r="54" spans="1:17" x14ac:dyDescent="0.2">
      <c r="A54" s="19">
        <v>30437</v>
      </c>
      <c r="B54" s="26">
        <v>0.78</v>
      </c>
      <c r="C54" s="21">
        <v>91.76</v>
      </c>
      <c r="D54" s="22">
        <f t="shared" si="1"/>
        <v>71.572800000000001</v>
      </c>
      <c r="E54" s="23">
        <v>105.71000000000001</v>
      </c>
      <c r="F54" s="24">
        <f t="shared" si="0"/>
        <v>-4.5516266666666674</v>
      </c>
      <c r="G54" s="24">
        <f t="shared" si="2"/>
        <v>-7.8503391974244003</v>
      </c>
      <c r="H54" s="24">
        <f t="shared" si="3"/>
        <v>0</v>
      </c>
      <c r="I54" s="24"/>
      <c r="J54" s="20">
        <v>2010</v>
      </c>
      <c r="K54" s="20">
        <v>40154437</v>
      </c>
      <c r="L54" s="22">
        <f t="shared" si="4"/>
        <v>40.154437000000001</v>
      </c>
      <c r="M54" s="24">
        <f t="shared" si="6"/>
        <v>54.542837544145613</v>
      </c>
      <c r="N54" s="24">
        <f t="shared" si="5"/>
        <v>66.924061666666674</v>
      </c>
      <c r="O54" s="24">
        <f t="shared" si="7"/>
        <v>27.616531636863822</v>
      </c>
      <c r="P54" s="24"/>
      <c r="Q54" s="24"/>
    </row>
    <row r="55" spans="1:17" x14ac:dyDescent="0.2">
      <c r="A55" s="19">
        <v>30468</v>
      </c>
      <c r="B55" s="26">
        <v>1.1499999999999999</v>
      </c>
      <c r="C55" s="21">
        <v>129.9</v>
      </c>
      <c r="D55" s="22">
        <f t="shared" si="1"/>
        <v>149.38499999999999</v>
      </c>
      <c r="E55" s="23">
        <v>51</v>
      </c>
      <c r="F55" s="24">
        <f t="shared" si="0"/>
        <v>13.117999999999999</v>
      </c>
      <c r="G55" s="24">
        <f t="shared" si="2"/>
        <v>22.625043118316658</v>
      </c>
      <c r="H55" s="24">
        <f t="shared" si="3"/>
        <v>22.625043118316658</v>
      </c>
      <c r="I55" s="24"/>
      <c r="J55" s="20">
        <v>2011</v>
      </c>
      <c r="K55" s="20">
        <v>25320209</v>
      </c>
      <c r="L55" s="22">
        <f t="shared" si="4"/>
        <v>25.320208999999998</v>
      </c>
      <c r="M55" s="24">
        <f t="shared" si="6"/>
        <v>34.393111926107032</v>
      </c>
      <c r="N55" s="24">
        <f t="shared" si="5"/>
        <v>42.200348333333331</v>
      </c>
      <c r="O55" s="24">
        <f t="shared" si="7"/>
        <v>17.414174002751032</v>
      </c>
      <c r="P55" s="24"/>
      <c r="Q55" s="24"/>
    </row>
    <row r="56" spans="1:17" x14ac:dyDescent="0.2">
      <c r="A56" s="19">
        <v>30498</v>
      </c>
      <c r="B56" s="26">
        <v>1.1499999999999999</v>
      </c>
      <c r="C56" s="21">
        <v>155.31</v>
      </c>
      <c r="D56" s="22">
        <f t="shared" si="1"/>
        <v>178.60649999999998</v>
      </c>
      <c r="E56" s="23">
        <v>22.009999999999998</v>
      </c>
      <c r="F56" s="24">
        <f t="shared" si="0"/>
        <v>20.879533333333331</v>
      </c>
      <c r="G56" s="24">
        <f t="shared" si="2"/>
        <v>36.011613199953999</v>
      </c>
      <c r="H56" s="24">
        <f t="shared" si="3"/>
        <v>36.011613199953999</v>
      </c>
      <c r="I56" s="24"/>
      <c r="J56" s="20">
        <v>2012</v>
      </c>
      <c r="K56" s="20">
        <v>32148712</v>
      </c>
      <c r="L56" s="22">
        <f t="shared" si="4"/>
        <v>32.148712000000003</v>
      </c>
      <c r="M56" s="24">
        <f t="shared" si="6"/>
        <v>43.668448791089389</v>
      </c>
      <c r="N56" s="24">
        <f t="shared" si="5"/>
        <v>53.581186666666675</v>
      </c>
      <c r="O56" s="24">
        <f t="shared" si="7"/>
        <v>22.110530949105918</v>
      </c>
      <c r="P56" s="24"/>
      <c r="Q56" s="24"/>
    </row>
    <row r="57" spans="1:17" x14ac:dyDescent="0.2">
      <c r="A57" s="19">
        <v>30529</v>
      </c>
      <c r="B57" s="26">
        <v>0.88</v>
      </c>
      <c r="C57" s="21">
        <v>120.89999999999999</v>
      </c>
      <c r="D57" s="22">
        <f t="shared" si="1"/>
        <v>106.392</v>
      </c>
      <c r="E57" s="23">
        <v>32.550000000000004</v>
      </c>
      <c r="F57" s="24">
        <f t="shared" si="0"/>
        <v>9.8455999999999975</v>
      </c>
      <c r="G57" s="24">
        <f t="shared" si="2"/>
        <v>16.98102794066919</v>
      </c>
      <c r="H57" s="24">
        <f t="shared" si="3"/>
        <v>16.98102794066919</v>
      </c>
      <c r="I57" s="24"/>
      <c r="J57" s="20">
        <v>2013</v>
      </c>
      <c r="K57" s="20">
        <v>34623686</v>
      </c>
      <c r="L57" s="22">
        <f t="shared" si="4"/>
        <v>34.623685999999999</v>
      </c>
      <c r="M57" s="24">
        <f t="shared" si="6"/>
        <v>47.030271665308334</v>
      </c>
      <c r="N57" s="24">
        <f t="shared" si="5"/>
        <v>57.70614333333333</v>
      </c>
      <c r="O57" s="24">
        <f t="shared" si="7"/>
        <v>23.812713892709766</v>
      </c>
      <c r="P57" s="24"/>
      <c r="Q57" s="24"/>
    </row>
    <row r="58" spans="1:17" x14ac:dyDescent="0.2">
      <c r="A58" s="19">
        <v>30560</v>
      </c>
      <c r="B58" s="29">
        <v>0</v>
      </c>
      <c r="C58" s="21">
        <v>62.099999999999994</v>
      </c>
      <c r="D58" s="22">
        <f t="shared" si="1"/>
        <v>0</v>
      </c>
      <c r="E58" s="23">
        <v>51.3</v>
      </c>
      <c r="F58" s="24">
        <f t="shared" si="0"/>
        <v>0</v>
      </c>
      <c r="G58" s="24">
        <f t="shared" si="2"/>
        <v>0</v>
      </c>
      <c r="H58" s="24">
        <f t="shared" si="3"/>
        <v>0</v>
      </c>
      <c r="I58" s="24"/>
      <c r="J58" s="20">
        <v>2014</v>
      </c>
      <c r="K58" s="20">
        <v>22701760</v>
      </c>
      <c r="L58" s="22">
        <f t="shared" si="4"/>
        <v>22.70176</v>
      </c>
      <c r="M58" s="24">
        <f t="shared" si="6"/>
        <v>30.836403151317576</v>
      </c>
      <c r="N58" s="24">
        <f t="shared" si="5"/>
        <v>37.836266666666667</v>
      </c>
      <c r="O58" s="24">
        <f t="shared" si="7"/>
        <v>15.613314993122422</v>
      </c>
      <c r="P58" s="24"/>
      <c r="Q58" s="24"/>
    </row>
    <row r="59" spans="1:17" x14ac:dyDescent="0.2">
      <c r="A59" s="19">
        <v>30590</v>
      </c>
      <c r="B59" s="29">
        <v>0</v>
      </c>
      <c r="C59" s="21">
        <v>34.1</v>
      </c>
      <c r="D59" s="22">
        <f t="shared" si="1"/>
        <v>0</v>
      </c>
      <c r="E59" s="23">
        <v>55.800000000000004</v>
      </c>
      <c r="F59" s="24">
        <f t="shared" si="0"/>
        <v>0</v>
      </c>
      <c r="G59" s="24">
        <f t="shared" si="2"/>
        <v>0</v>
      </c>
      <c r="H59" s="24">
        <f t="shared" si="3"/>
        <v>0</v>
      </c>
      <c r="I59" s="24"/>
      <c r="J59" s="20">
        <v>2015</v>
      </c>
      <c r="K59" s="20">
        <v>29864847</v>
      </c>
      <c r="L59" s="22">
        <f t="shared" si="4"/>
        <v>29.864847000000001</v>
      </c>
      <c r="M59" s="24">
        <f t="shared" si="6"/>
        <v>40.56621434392828</v>
      </c>
      <c r="N59" s="24">
        <f t="shared" si="5"/>
        <v>49.774745000000003</v>
      </c>
      <c r="O59" s="24">
        <f t="shared" si="7"/>
        <v>20.539784731774418</v>
      </c>
      <c r="P59" s="24"/>
      <c r="Q59" s="24"/>
    </row>
    <row r="60" spans="1:17" x14ac:dyDescent="0.2">
      <c r="A60" s="19">
        <v>30621</v>
      </c>
      <c r="B60" s="29">
        <v>0</v>
      </c>
      <c r="C60" s="21">
        <v>14.399999999999999</v>
      </c>
      <c r="D60" s="22">
        <f t="shared" si="1"/>
        <v>0</v>
      </c>
      <c r="E60" s="23">
        <v>63.3</v>
      </c>
      <c r="F60" s="24">
        <f t="shared" si="0"/>
        <v>0</v>
      </c>
      <c r="G60" s="24">
        <f t="shared" si="2"/>
        <v>0</v>
      </c>
      <c r="H60" s="24">
        <f t="shared" si="3"/>
        <v>0</v>
      </c>
      <c r="I60" s="24"/>
      <c r="J60" s="20">
        <v>2016</v>
      </c>
      <c r="K60" s="20">
        <v>29968400</v>
      </c>
      <c r="L60" s="22">
        <f t="shared" si="4"/>
        <v>29.968399999999999</v>
      </c>
      <c r="M60" s="24">
        <f t="shared" si="6"/>
        <v>40.706873132300998</v>
      </c>
      <c r="N60" s="24">
        <f t="shared" si="5"/>
        <v>49.947333333333333</v>
      </c>
      <c r="O60" s="24">
        <f t="shared" si="7"/>
        <v>20.611004126547453</v>
      </c>
      <c r="P60" s="24"/>
      <c r="Q60" s="24"/>
    </row>
    <row r="61" spans="1:17" x14ac:dyDescent="0.2">
      <c r="A61" s="19">
        <v>30651</v>
      </c>
      <c r="B61" s="29">
        <v>0</v>
      </c>
      <c r="C61" s="21">
        <v>8.06</v>
      </c>
      <c r="D61" s="22">
        <f t="shared" si="1"/>
        <v>0</v>
      </c>
      <c r="E61" s="23">
        <v>68.2</v>
      </c>
      <c r="F61" s="24">
        <f t="shared" si="0"/>
        <v>0</v>
      </c>
      <c r="G61" s="24">
        <f t="shared" si="2"/>
        <v>0</v>
      </c>
      <c r="H61" s="24">
        <f t="shared" si="3"/>
        <v>0</v>
      </c>
      <c r="I61" s="24"/>
      <c r="J61" s="20">
        <v>2017</v>
      </c>
      <c r="K61" s="20">
        <v>3849465</v>
      </c>
      <c r="L61" s="22">
        <f t="shared" si="4"/>
        <v>3.8494649999999999</v>
      </c>
      <c r="M61" s="24">
        <f t="shared" si="6"/>
        <v>5.2288304808475958</v>
      </c>
      <c r="N61" s="24">
        <f t="shared" si="5"/>
        <v>6.415775</v>
      </c>
      <c r="O61" s="24">
        <f t="shared" si="7"/>
        <v>2.6475</v>
      </c>
      <c r="P61" s="24"/>
      <c r="Q61" s="24"/>
    </row>
    <row r="62" spans="1:17" x14ac:dyDescent="0.2">
      <c r="A62" s="19">
        <v>30682</v>
      </c>
      <c r="B62" s="20">
        <v>0</v>
      </c>
      <c r="C62" s="21">
        <v>8.99</v>
      </c>
      <c r="D62" s="22">
        <f t="shared" si="1"/>
        <v>0</v>
      </c>
      <c r="E62" s="23">
        <v>104.16</v>
      </c>
      <c r="F62" s="24">
        <f t="shared" si="0"/>
        <v>0</v>
      </c>
      <c r="G62" s="24">
        <f t="shared" si="2"/>
        <v>0</v>
      </c>
      <c r="H62" s="24">
        <f t="shared" si="3"/>
        <v>0</v>
      </c>
      <c r="I62" s="24"/>
      <c r="J62" s="20">
        <v>2018</v>
      </c>
      <c r="K62" s="20">
        <v>80053269</v>
      </c>
      <c r="L62" s="22">
        <f t="shared" si="4"/>
        <v>80.053269</v>
      </c>
      <c r="M62" s="24">
        <f t="shared" si="6"/>
        <v>108.73848003259984</v>
      </c>
      <c r="N62" s="24">
        <f t="shared" si="5"/>
        <v>133.42211500000002</v>
      </c>
      <c r="O62" s="24">
        <f t="shared" si="7"/>
        <v>55.057268913342504</v>
      </c>
      <c r="P62" s="20"/>
      <c r="Q62" s="45"/>
    </row>
    <row r="63" spans="1:17" x14ac:dyDescent="0.2">
      <c r="A63" s="19">
        <v>30713</v>
      </c>
      <c r="B63" s="20">
        <v>0</v>
      </c>
      <c r="C63" s="21">
        <v>12.88</v>
      </c>
      <c r="D63" s="22">
        <f t="shared" si="1"/>
        <v>0</v>
      </c>
      <c r="E63" s="23">
        <v>53.199999999999996</v>
      </c>
      <c r="F63" s="24">
        <f t="shared" si="0"/>
        <v>0</v>
      </c>
      <c r="G63" s="24">
        <f t="shared" si="2"/>
        <v>0</v>
      </c>
      <c r="H63" s="24">
        <f t="shared" si="3"/>
        <v>0</v>
      </c>
      <c r="I63" s="24"/>
    </row>
    <row r="64" spans="1:17" x14ac:dyDescent="0.2">
      <c r="A64" s="19">
        <v>30742</v>
      </c>
      <c r="B64" s="26">
        <v>0.4</v>
      </c>
      <c r="C64" s="21">
        <v>36.269999999999996</v>
      </c>
      <c r="D64" s="22">
        <f t="shared" si="1"/>
        <v>14.507999999999999</v>
      </c>
      <c r="E64" s="23">
        <v>23.56</v>
      </c>
      <c r="F64" s="24">
        <f t="shared" si="0"/>
        <v>-1.2069333333333332</v>
      </c>
      <c r="G64" s="24">
        <f t="shared" si="2"/>
        <v>-2.0816373462113371</v>
      </c>
      <c r="H64" s="24">
        <f t="shared" si="3"/>
        <v>0</v>
      </c>
      <c r="I64" s="24"/>
    </row>
    <row r="65" spans="1:18" x14ac:dyDescent="0.2">
      <c r="A65" s="19">
        <v>30773</v>
      </c>
      <c r="B65" s="26">
        <v>0.78</v>
      </c>
      <c r="C65" s="21">
        <v>72</v>
      </c>
      <c r="D65" s="22">
        <f t="shared" si="1"/>
        <v>56.160000000000004</v>
      </c>
      <c r="E65" s="23">
        <v>34.5</v>
      </c>
      <c r="F65" s="24">
        <f t="shared" si="0"/>
        <v>2.8880000000000003</v>
      </c>
      <c r="G65" s="24">
        <f t="shared" si="2"/>
        <v>4.9810279406691969</v>
      </c>
      <c r="H65" s="24">
        <f t="shared" si="3"/>
        <v>4.9810279406691969</v>
      </c>
      <c r="I65" s="24"/>
      <c r="K65" s="20">
        <v>2002</v>
      </c>
      <c r="L65" s="43">
        <f t="shared" ref="L65:L81" si="8">N46-N7</f>
        <v>-4.1296382499712507</v>
      </c>
      <c r="N65" s="22">
        <f>CORREL(N7:N23,N46:N62)</f>
        <v>0.94926621259324862</v>
      </c>
      <c r="P65" s="47"/>
      <c r="Q65" s="48"/>
      <c r="R65" s="49"/>
    </row>
    <row r="66" spans="1:18" x14ac:dyDescent="0.2">
      <c r="A66" s="19">
        <v>30803</v>
      </c>
      <c r="B66" s="26">
        <v>0.78</v>
      </c>
      <c r="C66" s="21">
        <v>95.48</v>
      </c>
      <c r="D66" s="22">
        <f t="shared" si="1"/>
        <v>74.474400000000003</v>
      </c>
      <c r="E66" s="23">
        <v>122.45</v>
      </c>
      <c r="F66" s="24">
        <f t="shared" ref="F66:F129" si="9">IF(D66=0,0,(D66-E66)/(0.75*10))</f>
        <v>-6.396746666666667</v>
      </c>
      <c r="G66" s="24">
        <f t="shared" si="2"/>
        <v>-11.032677934920086</v>
      </c>
      <c r="H66" s="24">
        <f t="shared" si="3"/>
        <v>0</v>
      </c>
      <c r="I66" s="24"/>
      <c r="K66" s="20">
        <v>2003</v>
      </c>
      <c r="L66" s="43">
        <f t="shared" si="8"/>
        <v>3.397420018972042</v>
      </c>
      <c r="N66" s="22">
        <f>SQRT(SUMSQ(L65:L81)/COUNTA(L65:L81))</f>
        <v>11.871249102808795</v>
      </c>
      <c r="P66" s="47"/>
      <c r="Q66" s="50"/>
      <c r="R66" s="49"/>
    </row>
    <row r="67" spans="1:18" x14ac:dyDescent="0.2">
      <c r="A67" s="19">
        <v>30834</v>
      </c>
      <c r="B67" s="26">
        <v>1.1499999999999999</v>
      </c>
      <c r="C67" s="21">
        <v>102</v>
      </c>
      <c r="D67" s="22">
        <f t="shared" ref="D67:D130" si="10">B67*C67</f>
        <v>117.3</v>
      </c>
      <c r="E67" s="23">
        <v>67.8</v>
      </c>
      <c r="F67" s="24">
        <f t="shared" si="9"/>
        <v>6.6</v>
      </c>
      <c r="G67" s="24">
        <f t="shared" ref="G67:G130" si="11">IF(D67=0,0,(D67-E67)/($K$2*$K$3))</f>
        <v>11.383235598482234</v>
      </c>
      <c r="H67" s="24">
        <f t="shared" ref="H67:H130" si="12">IF(G67&lt;0,0,G67)</f>
        <v>11.383235598482234</v>
      </c>
      <c r="I67" s="24"/>
      <c r="K67" s="20">
        <v>2004</v>
      </c>
      <c r="L67" s="43">
        <f t="shared" si="8"/>
        <v>-10.010460263884092</v>
      </c>
      <c r="P67" s="47"/>
      <c r="Q67" s="50"/>
      <c r="R67" s="49"/>
    </row>
    <row r="68" spans="1:18" x14ac:dyDescent="0.2">
      <c r="A68" s="19">
        <v>30864</v>
      </c>
      <c r="B68" s="26">
        <v>1.1499999999999999</v>
      </c>
      <c r="C68" s="21">
        <v>111.60000000000001</v>
      </c>
      <c r="D68" s="22">
        <f t="shared" si="10"/>
        <v>128.34</v>
      </c>
      <c r="E68" s="23">
        <v>74.399999999999991</v>
      </c>
      <c r="F68" s="24">
        <f t="shared" si="9"/>
        <v>7.1920000000000019</v>
      </c>
      <c r="G68" s="24">
        <f t="shared" si="11"/>
        <v>12.404277337012765</v>
      </c>
      <c r="H68" s="24">
        <f t="shared" si="12"/>
        <v>12.404277337012765</v>
      </c>
      <c r="I68" s="24"/>
      <c r="K68" s="20">
        <v>2005</v>
      </c>
      <c r="L68" s="43">
        <f t="shared" si="8"/>
        <v>-9.8790046084856726</v>
      </c>
      <c r="P68" s="47"/>
      <c r="Q68" s="50"/>
      <c r="R68" s="49"/>
    </row>
    <row r="69" spans="1:18" x14ac:dyDescent="0.2">
      <c r="A69" s="19">
        <v>30895</v>
      </c>
      <c r="B69" s="26">
        <v>0.88</v>
      </c>
      <c r="C69" s="21">
        <v>109.74</v>
      </c>
      <c r="D69" s="22">
        <f t="shared" si="10"/>
        <v>96.57119999999999</v>
      </c>
      <c r="E69" s="23">
        <v>41.54</v>
      </c>
      <c r="F69" s="24">
        <f t="shared" si="9"/>
        <v>7.3374933333333319</v>
      </c>
      <c r="G69" s="24">
        <f t="shared" si="11"/>
        <v>12.655214441761524</v>
      </c>
      <c r="H69" s="24">
        <f t="shared" si="12"/>
        <v>12.655214441761524</v>
      </c>
      <c r="I69" s="24"/>
      <c r="K69" s="20">
        <v>2006</v>
      </c>
      <c r="L69" s="43">
        <f t="shared" si="8"/>
        <v>-8.6826475893986128</v>
      </c>
      <c r="P69" s="42"/>
      <c r="Q69" s="32"/>
      <c r="R69" s="33"/>
    </row>
    <row r="70" spans="1:18" x14ac:dyDescent="0.2">
      <c r="A70" s="19">
        <v>30926</v>
      </c>
      <c r="B70" s="29">
        <v>0</v>
      </c>
      <c r="C70" s="21">
        <v>52.5</v>
      </c>
      <c r="D70" s="22">
        <f t="shared" si="10"/>
        <v>0</v>
      </c>
      <c r="E70" s="23">
        <v>105</v>
      </c>
      <c r="F70" s="24">
        <f t="shared" si="9"/>
        <v>0</v>
      </c>
      <c r="G70" s="24">
        <f t="shared" si="11"/>
        <v>0</v>
      </c>
      <c r="H70" s="24">
        <f t="shared" si="12"/>
        <v>0</v>
      </c>
      <c r="I70" s="24"/>
      <c r="K70" s="20">
        <v>2007</v>
      </c>
      <c r="L70" s="43">
        <f t="shared" si="8"/>
        <v>-4.4277287403702381</v>
      </c>
    </row>
    <row r="71" spans="1:18" x14ac:dyDescent="0.2">
      <c r="A71" s="19">
        <v>30956</v>
      </c>
      <c r="B71" s="29">
        <v>0</v>
      </c>
      <c r="C71" s="21">
        <v>32.550000000000004</v>
      </c>
      <c r="D71" s="22">
        <f t="shared" si="10"/>
        <v>0</v>
      </c>
      <c r="E71" s="23">
        <v>85.25</v>
      </c>
      <c r="F71" s="24">
        <f t="shared" si="9"/>
        <v>0</v>
      </c>
      <c r="G71" s="24">
        <f t="shared" si="11"/>
        <v>0</v>
      </c>
      <c r="H71" s="24">
        <f t="shared" si="12"/>
        <v>0</v>
      </c>
      <c r="I71" s="24"/>
      <c r="K71" s="20">
        <v>2008</v>
      </c>
      <c r="L71" s="43">
        <f t="shared" si="8"/>
        <v>6.3815861434977705</v>
      </c>
    </row>
    <row r="72" spans="1:18" x14ac:dyDescent="0.2">
      <c r="A72" s="19">
        <v>30987</v>
      </c>
      <c r="B72" s="29">
        <v>0</v>
      </c>
      <c r="C72" s="21">
        <v>13.8</v>
      </c>
      <c r="D72" s="22">
        <f t="shared" si="10"/>
        <v>0</v>
      </c>
      <c r="E72" s="23">
        <v>55.800000000000004</v>
      </c>
      <c r="F72" s="24">
        <f t="shared" si="9"/>
        <v>0</v>
      </c>
      <c r="G72" s="24">
        <f t="shared" si="11"/>
        <v>0</v>
      </c>
      <c r="H72" s="24">
        <f t="shared" si="12"/>
        <v>0</v>
      </c>
      <c r="I72" s="24"/>
      <c r="K72" s="20">
        <v>2009</v>
      </c>
      <c r="L72" s="43">
        <f t="shared" si="8"/>
        <v>8.2880559555019033</v>
      </c>
    </row>
    <row r="73" spans="1:18" x14ac:dyDescent="0.2">
      <c r="A73" s="19">
        <v>31017</v>
      </c>
      <c r="B73" s="29">
        <v>0</v>
      </c>
      <c r="C73" s="21">
        <v>7.4399999999999995</v>
      </c>
      <c r="D73" s="22">
        <f t="shared" si="10"/>
        <v>0</v>
      </c>
      <c r="E73" s="23">
        <v>42.779999999999994</v>
      </c>
      <c r="F73" s="24">
        <f t="shared" si="9"/>
        <v>0</v>
      </c>
      <c r="G73" s="24">
        <f t="shared" si="11"/>
        <v>0</v>
      </c>
      <c r="H73" s="24">
        <f t="shared" si="12"/>
        <v>0</v>
      </c>
      <c r="I73" s="24"/>
      <c r="K73" s="20">
        <v>2010</v>
      </c>
      <c r="L73" s="43">
        <f t="shared" si="8"/>
        <v>-3.1616000557663426</v>
      </c>
    </row>
    <row r="74" spans="1:18" x14ac:dyDescent="0.2">
      <c r="A74" s="19">
        <v>31048</v>
      </c>
      <c r="B74" s="20">
        <v>0</v>
      </c>
      <c r="C74" s="21">
        <v>6.51</v>
      </c>
      <c r="D74" s="22">
        <f t="shared" si="10"/>
        <v>0</v>
      </c>
      <c r="E74" s="23">
        <v>57.970000000000006</v>
      </c>
      <c r="F74" s="24">
        <f t="shared" si="9"/>
        <v>0</v>
      </c>
      <c r="G74" s="24">
        <f t="shared" si="11"/>
        <v>0</v>
      </c>
      <c r="H74" s="24">
        <f t="shared" si="12"/>
        <v>0</v>
      </c>
      <c r="I74" s="24"/>
      <c r="K74" s="20">
        <v>2011</v>
      </c>
      <c r="L74" s="43">
        <f t="shared" si="8"/>
        <v>-13.324430325974461</v>
      </c>
    </row>
    <row r="75" spans="1:18" x14ac:dyDescent="0.2">
      <c r="A75" s="19">
        <v>31079</v>
      </c>
      <c r="B75" s="20">
        <v>0</v>
      </c>
      <c r="C75" s="21">
        <v>12.04</v>
      </c>
      <c r="D75" s="22">
        <f t="shared" si="10"/>
        <v>0</v>
      </c>
      <c r="E75" s="23">
        <v>11.479999999999999</v>
      </c>
      <c r="F75" s="24">
        <f t="shared" si="9"/>
        <v>0</v>
      </c>
      <c r="G75" s="24">
        <f t="shared" si="11"/>
        <v>0</v>
      </c>
      <c r="H75" s="24">
        <f t="shared" si="12"/>
        <v>0</v>
      </c>
      <c r="I75" s="24"/>
      <c r="K75" s="20">
        <v>2012</v>
      </c>
      <c r="L75" s="43">
        <f t="shared" si="8"/>
        <v>2.6192687639416121</v>
      </c>
    </row>
    <row r="76" spans="1:18" x14ac:dyDescent="0.2">
      <c r="A76" s="19">
        <v>31107</v>
      </c>
      <c r="B76" s="26">
        <v>0.4</v>
      </c>
      <c r="C76" s="21">
        <v>32.24</v>
      </c>
      <c r="D76" s="22">
        <f t="shared" si="10"/>
        <v>12.896000000000001</v>
      </c>
      <c r="E76" s="23">
        <v>52.699999999999996</v>
      </c>
      <c r="F76" s="24">
        <f t="shared" si="9"/>
        <v>-5.307199999999999</v>
      </c>
      <c r="G76" s="24">
        <f t="shared" si="11"/>
        <v>-9.1535012073128641</v>
      </c>
      <c r="H76" s="24">
        <f t="shared" si="12"/>
        <v>0</v>
      </c>
      <c r="I76" s="24"/>
      <c r="K76" s="20">
        <v>2013</v>
      </c>
      <c r="L76" s="43">
        <f t="shared" si="8"/>
        <v>-12.987912088076342</v>
      </c>
    </row>
    <row r="77" spans="1:18" x14ac:dyDescent="0.2">
      <c r="A77" s="19">
        <v>31138</v>
      </c>
      <c r="B77" s="26">
        <v>0.78</v>
      </c>
      <c r="C77" s="21">
        <v>61.499999999999993</v>
      </c>
      <c r="D77" s="22">
        <f t="shared" si="10"/>
        <v>47.97</v>
      </c>
      <c r="E77" s="23">
        <v>64.800000000000011</v>
      </c>
      <c r="F77" s="24">
        <f t="shared" si="9"/>
        <v>-2.2440000000000015</v>
      </c>
      <c r="G77" s="24">
        <f t="shared" si="11"/>
        <v>-3.8703001034839626</v>
      </c>
      <c r="H77" s="24">
        <f t="shared" si="12"/>
        <v>0</v>
      </c>
      <c r="I77" s="24"/>
      <c r="K77" s="20">
        <v>2014</v>
      </c>
      <c r="L77" s="43">
        <f t="shared" si="8"/>
        <v>-0.50870286305620738</v>
      </c>
    </row>
    <row r="78" spans="1:18" x14ac:dyDescent="0.2">
      <c r="A78" s="19">
        <v>31168</v>
      </c>
      <c r="B78" s="26">
        <v>0.78</v>
      </c>
      <c r="C78" s="21">
        <v>114.7</v>
      </c>
      <c r="D78" s="22">
        <f t="shared" si="10"/>
        <v>89.466000000000008</v>
      </c>
      <c r="E78" s="23">
        <v>45.57</v>
      </c>
      <c r="F78" s="24">
        <f t="shared" si="9"/>
        <v>5.8528000000000011</v>
      </c>
      <c r="G78" s="24">
        <f t="shared" si="11"/>
        <v>10.094515350120732</v>
      </c>
      <c r="H78" s="24">
        <f t="shared" si="12"/>
        <v>10.094515350120732</v>
      </c>
      <c r="I78" s="24"/>
      <c r="K78" s="20">
        <v>2015</v>
      </c>
      <c r="L78" s="43">
        <f t="shared" si="8"/>
        <v>-7.3297737995860501</v>
      </c>
    </row>
    <row r="79" spans="1:18" x14ac:dyDescent="0.2">
      <c r="A79" s="19">
        <v>31199</v>
      </c>
      <c r="B79" s="26">
        <v>1.1499999999999999</v>
      </c>
      <c r="C79" s="21">
        <v>106.8</v>
      </c>
      <c r="D79" s="22">
        <f t="shared" si="10"/>
        <v>122.82</v>
      </c>
      <c r="E79" s="23">
        <v>112.8</v>
      </c>
      <c r="F79" s="24">
        <f t="shared" si="9"/>
        <v>1.3359999999999994</v>
      </c>
      <c r="G79" s="24">
        <f t="shared" si="11"/>
        <v>2.3042428423594332</v>
      </c>
      <c r="H79" s="24">
        <f t="shared" si="12"/>
        <v>2.3042428423594332</v>
      </c>
      <c r="I79" s="24"/>
      <c r="K79" s="20">
        <v>2016</v>
      </c>
      <c r="L79" s="43">
        <f t="shared" si="8"/>
        <v>-7.8706038863975749</v>
      </c>
    </row>
    <row r="80" spans="1:18" x14ac:dyDescent="0.2">
      <c r="A80" s="19">
        <v>31229</v>
      </c>
      <c r="B80" s="26">
        <v>1.1499999999999999</v>
      </c>
      <c r="C80" s="21">
        <v>128.34</v>
      </c>
      <c r="D80" s="22">
        <f t="shared" si="10"/>
        <v>147.59099999999998</v>
      </c>
      <c r="E80" s="23">
        <v>78.12</v>
      </c>
      <c r="F80" s="24">
        <f t="shared" si="9"/>
        <v>9.2627999999999968</v>
      </c>
      <c r="G80" s="24">
        <f t="shared" si="11"/>
        <v>15.975853742669878</v>
      </c>
      <c r="H80" s="24">
        <f t="shared" si="12"/>
        <v>15.975853742669878</v>
      </c>
      <c r="I80" s="24"/>
      <c r="K80" s="20">
        <v>2017</v>
      </c>
      <c r="L80" s="43">
        <f t="shared" si="8"/>
        <v>-27.974704475681268</v>
      </c>
    </row>
    <row r="81" spans="1:12" x14ac:dyDescent="0.2">
      <c r="A81" s="19">
        <v>31260</v>
      </c>
      <c r="B81" s="26">
        <v>0.88</v>
      </c>
      <c r="C81" s="21">
        <v>105.09</v>
      </c>
      <c r="D81" s="22">
        <f t="shared" si="10"/>
        <v>92.479200000000006</v>
      </c>
      <c r="E81" s="23">
        <v>76.570000000000007</v>
      </c>
      <c r="F81" s="24">
        <f t="shared" si="9"/>
        <v>2.1212266666666664</v>
      </c>
      <c r="G81" s="24">
        <f t="shared" si="11"/>
        <v>3.6585489249166372</v>
      </c>
      <c r="H81" s="24">
        <f t="shared" si="12"/>
        <v>3.6585489249166372</v>
      </c>
      <c r="I81" s="24"/>
      <c r="K81" s="20">
        <v>2018</v>
      </c>
      <c r="L81" s="43">
        <f t="shared" si="8"/>
        <v>26.520631729906896</v>
      </c>
    </row>
    <row r="82" spans="1:12" x14ac:dyDescent="0.2">
      <c r="A82" s="19">
        <v>31291</v>
      </c>
      <c r="B82" s="29">
        <v>0</v>
      </c>
      <c r="C82" s="21">
        <v>60.3</v>
      </c>
      <c r="D82" s="22">
        <f t="shared" si="10"/>
        <v>0</v>
      </c>
      <c r="E82" s="23">
        <v>51.9</v>
      </c>
      <c r="F82" s="24">
        <f t="shared" si="9"/>
        <v>0</v>
      </c>
      <c r="G82" s="24">
        <f t="shared" si="11"/>
        <v>0</v>
      </c>
      <c r="H82" s="24">
        <f t="shared" si="12"/>
        <v>0</v>
      </c>
      <c r="I82" s="24"/>
      <c r="L82" s="43"/>
    </row>
    <row r="83" spans="1:12" x14ac:dyDescent="0.2">
      <c r="A83" s="19">
        <v>31321</v>
      </c>
      <c r="B83" s="29">
        <v>0</v>
      </c>
      <c r="C83" s="21">
        <v>34.720000000000006</v>
      </c>
      <c r="D83" s="22">
        <f t="shared" si="10"/>
        <v>0</v>
      </c>
      <c r="E83" s="23">
        <v>20.77</v>
      </c>
      <c r="F83" s="24">
        <f t="shared" si="9"/>
        <v>0</v>
      </c>
      <c r="G83" s="24">
        <f t="shared" si="11"/>
        <v>0</v>
      </c>
      <c r="H83" s="24">
        <f t="shared" si="12"/>
        <v>0</v>
      </c>
      <c r="I83" s="24"/>
    </row>
    <row r="84" spans="1:12" x14ac:dyDescent="0.2">
      <c r="A84" s="19">
        <v>31352</v>
      </c>
      <c r="B84" s="29">
        <v>0</v>
      </c>
      <c r="C84" s="21">
        <v>11.1</v>
      </c>
      <c r="D84" s="22">
        <f t="shared" si="10"/>
        <v>0</v>
      </c>
      <c r="E84" s="23">
        <v>63.9</v>
      </c>
      <c r="F84" s="24">
        <f t="shared" si="9"/>
        <v>0</v>
      </c>
      <c r="G84" s="24">
        <f t="shared" si="11"/>
        <v>0</v>
      </c>
      <c r="H84" s="24">
        <f t="shared" si="12"/>
        <v>0</v>
      </c>
      <c r="I84" s="24"/>
    </row>
    <row r="85" spans="1:12" x14ac:dyDescent="0.2">
      <c r="A85" s="19">
        <v>31382</v>
      </c>
      <c r="B85" s="29">
        <v>0</v>
      </c>
      <c r="C85" s="21">
        <v>8.6800000000000015</v>
      </c>
      <c r="D85" s="22">
        <f t="shared" si="10"/>
        <v>0</v>
      </c>
      <c r="E85" s="23">
        <v>80.600000000000009</v>
      </c>
      <c r="F85" s="24">
        <f t="shared" si="9"/>
        <v>0</v>
      </c>
      <c r="G85" s="24">
        <f t="shared" si="11"/>
        <v>0</v>
      </c>
      <c r="H85" s="24">
        <f t="shared" si="12"/>
        <v>0</v>
      </c>
      <c r="I85" s="24"/>
    </row>
    <row r="86" spans="1:12" x14ac:dyDescent="0.2">
      <c r="A86" s="19">
        <v>31413</v>
      </c>
      <c r="B86" s="20">
        <v>0</v>
      </c>
      <c r="C86" s="21">
        <v>8.99</v>
      </c>
      <c r="D86" s="22">
        <f t="shared" si="10"/>
        <v>0</v>
      </c>
      <c r="E86" s="23">
        <v>106.02</v>
      </c>
      <c r="F86" s="24">
        <f t="shared" si="9"/>
        <v>0</v>
      </c>
      <c r="G86" s="24">
        <f t="shared" si="11"/>
        <v>0</v>
      </c>
      <c r="H86" s="24">
        <f t="shared" si="12"/>
        <v>0</v>
      </c>
      <c r="I86" s="24"/>
    </row>
    <row r="87" spans="1:12" x14ac:dyDescent="0.2">
      <c r="A87" s="19">
        <v>31444</v>
      </c>
      <c r="B87" s="20">
        <v>0</v>
      </c>
      <c r="C87" s="21">
        <v>8.1199999999999992</v>
      </c>
      <c r="D87" s="22">
        <f t="shared" si="10"/>
        <v>0</v>
      </c>
      <c r="E87" s="23">
        <v>12.32</v>
      </c>
      <c r="F87" s="24">
        <f t="shared" si="9"/>
        <v>0</v>
      </c>
      <c r="G87" s="24">
        <f t="shared" si="11"/>
        <v>0</v>
      </c>
      <c r="H87" s="24">
        <f t="shared" si="12"/>
        <v>0</v>
      </c>
      <c r="I87" s="24"/>
    </row>
    <row r="88" spans="1:12" x14ac:dyDescent="0.2">
      <c r="A88" s="19">
        <v>31472</v>
      </c>
      <c r="B88" s="26">
        <v>0.4</v>
      </c>
      <c r="C88" s="21">
        <v>35.029999999999994</v>
      </c>
      <c r="D88" s="22">
        <f t="shared" si="10"/>
        <v>14.011999999999999</v>
      </c>
      <c r="E88" s="23">
        <v>73.78</v>
      </c>
      <c r="F88" s="24">
        <f t="shared" si="9"/>
        <v>-7.9690666666666665</v>
      </c>
      <c r="G88" s="24">
        <f t="shared" si="11"/>
        <v>-13.744509601011842</v>
      </c>
      <c r="H88" s="24">
        <f t="shared" si="12"/>
        <v>0</v>
      </c>
      <c r="I88" s="24"/>
    </row>
    <row r="89" spans="1:12" x14ac:dyDescent="0.2">
      <c r="A89" s="19">
        <v>31503</v>
      </c>
      <c r="B89" s="26">
        <v>0.78</v>
      </c>
      <c r="C89" s="21">
        <v>57.3</v>
      </c>
      <c r="D89" s="22">
        <f t="shared" si="10"/>
        <v>44.694000000000003</v>
      </c>
      <c r="E89" s="23">
        <v>51</v>
      </c>
      <c r="F89" s="24">
        <f t="shared" si="9"/>
        <v>-0.84079999999999966</v>
      </c>
      <c r="G89" s="24">
        <f t="shared" si="11"/>
        <v>-1.4501552259399786</v>
      </c>
      <c r="H89" s="24">
        <f t="shared" si="12"/>
        <v>0</v>
      </c>
      <c r="I89" s="24"/>
    </row>
    <row r="90" spans="1:12" x14ac:dyDescent="0.2">
      <c r="A90" s="19">
        <v>31533</v>
      </c>
      <c r="B90" s="26">
        <v>0.78</v>
      </c>
      <c r="C90" s="21">
        <v>116.87</v>
      </c>
      <c r="D90" s="22">
        <f t="shared" si="10"/>
        <v>91.158600000000007</v>
      </c>
      <c r="E90" s="23">
        <v>64.789999999999992</v>
      </c>
      <c r="F90" s="24">
        <f t="shared" si="9"/>
        <v>3.5158133333333352</v>
      </c>
      <c r="G90" s="24">
        <f t="shared" si="11"/>
        <v>6.0638381050937129</v>
      </c>
      <c r="H90" s="24">
        <f t="shared" si="12"/>
        <v>6.0638381050937129</v>
      </c>
      <c r="I90" s="24"/>
    </row>
    <row r="91" spans="1:12" x14ac:dyDescent="0.2">
      <c r="A91" s="19">
        <v>31564</v>
      </c>
      <c r="B91" s="26">
        <v>1.1499999999999999</v>
      </c>
      <c r="C91" s="21">
        <v>130.5</v>
      </c>
      <c r="D91" s="22">
        <f t="shared" si="10"/>
        <v>150.07499999999999</v>
      </c>
      <c r="E91" s="23">
        <v>69.3</v>
      </c>
      <c r="F91" s="24">
        <f t="shared" si="9"/>
        <v>10.77</v>
      </c>
      <c r="G91" s="24">
        <f t="shared" si="11"/>
        <v>18.575370817523279</v>
      </c>
      <c r="H91" s="24">
        <f t="shared" si="12"/>
        <v>18.575370817523279</v>
      </c>
      <c r="I91" s="24"/>
    </row>
    <row r="92" spans="1:12" x14ac:dyDescent="0.2">
      <c r="A92" s="19">
        <v>31594</v>
      </c>
      <c r="B92" s="26">
        <v>1.1499999999999999</v>
      </c>
      <c r="C92" s="21">
        <v>132.36999999999998</v>
      </c>
      <c r="D92" s="22">
        <f t="shared" si="10"/>
        <v>152.22549999999995</v>
      </c>
      <c r="E92" s="23">
        <v>62.309999999999995</v>
      </c>
      <c r="F92" s="24">
        <f t="shared" si="9"/>
        <v>11.988733333333327</v>
      </c>
      <c r="G92" s="24">
        <f t="shared" si="11"/>
        <v>20.677360009198562</v>
      </c>
      <c r="H92" s="24">
        <f t="shared" si="12"/>
        <v>20.677360009198562</v>
      </c>
      <c r="I92" s="24"/>
    </row>
    <row r="93" spans="1:12" x14ac:dyDescent="0.2">
      <c r="A93" s="19">
        <v>31625</v>
      </c>
      <c r="B93" s="26">
        <v>0.88</v>
      </c>
      <c r="C93" s="21">
        <v>105.39999999999999</v>
      </c>
      <c r="D93" s="22">
        <f t="shared" si="10"/>
        <v>92.751999999999995</v>
      </c>
      <c r="E93" s="23">
        <v>67.58</v>
      </c>
      <c r="F93" s="24">
        <f t="shared" si="9"/>
        <v>3.3562666666666661</v>
      </c>
      <c r="G93" s="24">
        <f t="shared" si="11"/>
        <v>5.788662757272621</v>
      </c>
      <c r="H93" s="24">
        <f t="shared" si="12"/>
        <v>5.788662757272621</v>
      </c>
      <c r="I93" s="24"/>
    </row>
    <row r="94" spans="1:12" x14ac:dyDescent="0.2">
      <c r="A94" s="19">
        <v>31656</v>
      </c>
      <c r="B94" s="29">
        <v>0</v>
      </c>
      <c r="C94" s="21">
        <v>56.4</v>
      </c>
      <c r="D94" s="22">
        <f t="shared" si="10"/>
        <v>0</v>
      </c>
      <c r="E94" s="23">
        <v>54.6</v>
      </c>
      <c r="F94" s="24">
        <f t="shared" si="9"/>
        <v>0</v>
      </c>
      <c r="G94" s="24">
        <f t="shared" si="11"/>
        <v>0</v>
      </c>
      <c r="H94" s="24">
        <f t="shared" si="12"/>
        <v>0</v>
      </c>
      <c r="I94" s="24"/>
    </row>
    <row r="95" spans="1:12" x14ac:dyDescent="0.2">
      <c r="A95" s="19">
        <v>31686</v>
      </c>
      <c r="B95" s="29">
        <v>0</v>
      </c>
      <c r="C95" s="21">
        <v>36.89</v>
      </c>
      <c r="D95" s="22">
        <f t="shared" si="10"/>
        <v>0</v>
      </c>
      <c r="E95" s="23">
        <v>78.12</v>
      </c>
      <c r="F95" s="24">
        <f t="shared" si="9"/>
        <v>0</v>
      </c>
      <c r="G95" s="24">
        <f t="shared" si="11"/>
        <v>0</v>
      </c>
      <c r="H95" s="24">
        <f t="shared" si="12"/>
        <v>0</v>
      </c>
      <c r="I95" s="24"/>
    </row>
    <row r="96" spans="1:12" x14ac:dyDescent="0.2">
      <c r="A96" s="19">
        <v>31717</v>
      </c>
      <c r="B96" s="29">
        <v>0</v>
      </c>
      <c r="C96" s="21">
        <v>14.7</v>
      </c>
      <c r="D96" s="22">
        <f t="shared" si="10"/>
        <v>0</v>
      </c>
      <c r="E96" s="23">
        <v>40.200000000000003</v>
      </c>
      <c r="F96" s="24">
        <f t="shared" si="9"/>
        <v>0</v>
      </c>
      <c r="G96" s="24">
        <f t="shared" si="11"/>
        <v>0</v>
      </c>
      <c r="H96" s="24">
        <f t="shared" si="12"/>
        <v>0</v>
      </c>
      <c r="I96" s="24"/>
    </row>
    <row r="97" spans="1:9" x14ac:dyDescent="0.2">
      <c r="A97" s="19">
        <v>31747</v>
      </c>
      <c r="B97" s="29">
        <v>0</v>
      </c>
      <c r="C97" s="21">
        <v>8.370000000000001</v>
      </c>
      <c r="D97" s="22">
        <f t="shared" si="10"/>
        <v>0</v>
      </c>
      <c r="E97" s="23">
        <v>136.4</v>
      </c>
      <c r="F97" s="24">
        <f t="shared" si="9"/>
        <v>0</v>
      </c>
      <c r="G97" s="24">
        <f t="shared" si="11"/>
        <v>0</v>
      </c>
      <c r="H97" s="24">
        <f t="shared" si="12"/>
        <v>0</v>
      </c>
      <c r="I97" s="24"/>
    </row>
    <row r="98" spans="1:9" x14ac:dyDescent="0.2">
      <c r="A98" s="19">
        <v>31778</v>
      </c>
      <c r="B98" s="20">
        <v>0</v>
      </c>
      <c r="C98" s="21">
        <v>5.89</v>
      </c>
      <c r="D98" s="22">
        <f t="shared" si="10"/>
        <v>0</v>
      </c>
      <c r="E98" s="23">
        <v>77.809999999999988</v>
      </c>
      <c r="F98" s="24">
        <f t="shared" si="9"/>
        <v>0</v>
      </c>
      <c r="G98" s="24">
        <f t="shared" si="11"/>
        <v>0</v>
      </c>
      <c r="H98" s="24">
        <f t="shared" si="12"/>
        <v>0</v>
      </c>
      <c r="I98" s="24"/>
    </row>
    <row r="99" spans="1:9" x14ac:dyDescent="0.2">
      <c r="A99" s="19">
        <v>31809</v>
      </c>
      <c r="B99" s="20">
        <v>0</v>
      </c>
      <c r="C99" s="21">
        <v>12.88</v>
      </c>
      <c r="D99" s="22">
        <f t="shared" si="10"/>
        <v>0</v>
      </c>
      <c r="E99" s="23">
        <v>43.96</v>
      </c>
      <c r="F99" s="24">
        <f t="shared" si="9"/>
        <v>0</v>
      </c>
      <c r="G99" s="24">
        <f t="shared" si="11"/>
        <v>0</v>
      </c>
      <c r="H99" s="24">
        <f t="shared" si="12"/>
        <v>0</v>
      </c>
      <c r="I99" s="24"/>
    </row>
    <row r="100" spans="1:9" x14ac:dyDescent="0.2">
      <c r="A100" s="19">
        <v>31837</v>
      </c>
      <c r="B100" s="26">
        <v>0.4</v>
      </c>
      <c r="C100" s="21">
        <v>29.45</v>
      </c>
      <c r="D100" s="22">
        <f t="shared" si="10"/>
        <v>11.780000000000001</v>
      </c>
      <c r="E100" s="23">
        <v>67.58</v>
      </c>
      <c r="F100" s="24">
        <f t="shared" si="9"/>
        <v>-7.4399999999999995</v>
      </c>
      <c r="G100" s="24">
        <f t="shared" si="11"/>
        <v>-12.832011038289064</v>
      </c>
      <c r="H100" s="24">
        <f t="shared" si="12"/>
        <v>0</v>
      </c>
      <c r="I100" s="24"/>
    </row>
    <row r="101" spans="1:9" x14ac:dyDescent="0.2">
      <c r="A101" s="19">
        <v>31868</v>
      </c>
      <c r="B101" s="26">
        <v>0.78</v>
      </c>
      <c r="C101" s="21">
        <v>75.3</v>
      </c>
      <c r="D101" s="22">
        <f t="shared" si="10"/>
        <v>58.734000000000002</v>
      </c>
      <c r="E101" s="23">
        <v>34.199999999999996</v>
      </c>
      <c r="F101" s="24">
        <f t="shared" si="9"/>
        <v>3.2712000000000008</v>
      </c>
      <c r="G101" s="24">
        <f t="shared" si="11"/>
        <v>5.6419454984477415</v>
      </c>
      <c r="H101" s="24">
        <f t="shared" si="12"/>
        <v>5.6419454984477415</v>
      </c>
      <c r="I101" s="24"/>
    </row>
    <row r="102" spans="1:9" x14ac:dyDescent="0.2">
      <c r="A102" s="19">
        <v>31898</v>
      </c>
      <c r="B102" s="26">
        <v>0.78</v>
      </c>
      <c r="C102" s="21">
        <v>92.38</v>
      </c>
      <c r="D102" s="22">
        <f t="shared" si="10"/>
        <v>72.056399999999996</v>
      </c>
      <c r="E102" s="23">
        <v>72.539999999999992</v>
      </c>
      <c r="F102" s="24">
        <f t="shared" si="9"/>
        <v>-6.4479999999999413E-2</v>
      </c>
      <c r="G102" s="24">
        <f t="shared" si="11"/>
        <v>-0.11121076233183753</v>
      </c>
      <c r="H102" s="24">
        <f t="shared" si="12"/>
        <v>0</v>
      </c>
      <c r="I102" s="24"/>
    </row>
    <row r="103" spans="1:9" x14ac:dyDescent="0.2">
      <c r="A103" s="19">
        <v>31929</v>
      </c>
      <c r="B103" s="26">
        <v>1.1499999999999999</v>
      </c>
      <c r="C103" s="21">
        <v>103.2</v>
      </c>
      <c r="D103" s="22">
        <f t="shared" si="10"/>
        <v>118.67999999999999</v>
      </c>
      <c r="E103" s="23">
        <v>103.2</v>
      </c>
      <c r="F103" s="24">
        <f t="shared" si="9"/>
        <v>2.0639999999999987</v>
      </c>
      <c r="G103" s="24">
        <f t="shared" si="11"/>
        <v>3.5598482235253508</v>
      </c>
      <c r="H103" s="24">
        <f t="shared" si="12"/>
        <v>3.5598482235253508</v>
      </c>
      <c r="I103" s="24"/>
    </row>
    <row r="104" spans="1:9" x14ac:dyDescent="0.2">
      <c r="A104" s="19">
        <v>31959</v>
      </c>
      <c r="B104" s="26">
        <v>1.1499999999999999</v>
      </c>
      <c r="C104" s="21">
        <v>124</v>
      </c>
      <c r="D104" s="22">
        <f t="shared" si="10"/>
        <v>142.6</v>
      </c>
      <c r="E104" s="23">
        <v>90.52</v>
      </c>
      <c r="F104" s="24">
        <f t="shared" si="9"/>
        <v>6.944</v>
      </c>
      <c r="G104" s="24">
        <f t="shared" si="11"/>
        <v>11.976543635736459</v>
      </c>
      <c r="H104" s="24">
        <f t="shared" si="12"/>
        <v>11.976543635736459</v>
      </c>
      <c r="I104" s="24"/>
    </row>
    <row r="105" spans="1:9" x14ac:dyDescent="0.2">
      <c r="A105" s="19">
        <v>31990</v>
      </c>
      <c r="B105" s="26">
        <v>0.88</v>
      </c>
      <c r="C105" s="21">
        <v>91.76</v>
      </c>
      <c r="D105" s="22">
        <f t="shared" si="10"/>
        <v>80.748800000000003</v>
      </c>
      <c r="E105" s="23">
        <v>77.5</v>
      </c>
      <c r="F105" s="24">
        <f t="shared" si="9"/>
        <v>0.43317333333333369</v>
      </c>
      <c r="G105" s="24">
        <f t="shared" si="11"/>
        <v>0.74710819822927499</v>
      </c>
      <c r="H105" s="24">
        <f t="shared" si="12"/>
        <v>0.74710819822927499</v>
      </c>
      <c r="I105" s="24"/>
    </row>
    <row r="106" spans="1:9" x14ac:dyDescent="0.2">
      <c r="A106" s="19">
        <v>32021</v>
      </c>
      <c r="B106" s="29">
        <v>0</v>
      </c>
      <c r="C106" s="21">
        <v>63</v>
      </c>
      <c r="D106" s="22">
        <f t="shared" si="10"/>
        <v>0</v>
      </c>
      <c r="E106" s="23">
        <v>86.100000000000009</v>
      </c>
      <c r="F106" s="24">
        <f t="shared" si="9"/>
        <v>0</v>
      </c>
      <c r="G106" s="24">
        <f t="shared" si="11"/>
        <v>0</v>
      </c>
      <c r="H106" s="24">
        <f t="shared" si="12"/>
        <v>0</v>
      </c>
      <c r="I106" s="24"/>
    </row>
    <row r="107" spans="1:9" x14ac:dyDescent="0.2">
      <c r="A107" s="19">
        <v>32051</v>
      </c>
      <c r="B107" s="29">
        <v>0</v>
      </c>
      <c r="C107" s="21">
        <v>34.720000000000006</v>
      </c>
      <c r="D107" s="22">
        <f t="shared" si="10"/>
        <v>0</v>
      </c>
      <c r="E107" s="23">
        <v>49.6</v>
      </c>
      <c r="F107" s="24">
        <f t="shared" si="9"/>
        <v>0</v>
      </c>
      <c r="G107" s="24">
        <f t="shared" si="11"/>
        <v>0</v>
      </c>
      <c r="H107" s="24">
        <f t="shared" si="12"/>
        <v>0</v>
      </c>
      <c r="I107" s="24"/>
    </row>
    <row r="108" spans="1:9" x14ac:dyDescent="0.2">
      <c r="A108" s="19">
        <v>32082</v>
      </c>
      <c r="B108" s="29">
        <v>0</v>
      </c>
      <c r="C108" s="21">
        <v>11.4</v>
      </c>
      <c r="D108" s="22">
        <f t="shared" si="10"/>
        <v>0</v>
      </c>
      <c r="E108" s="23">
        <v>82.2</v>
      </c>
      <c r="F108" s="24">
        <f t="shared" si="9"/>
        <v>0</v>
      </c>
      <c r="G108" s="24">
        <f t="shared" si="11"/>
        <v>0</v>
      </c>
      <c r="H108" s="24">
        <f t="shared" si="12"/>
        <v>0</v>
      </c>
      <c r="I108" s="24"/>
    </row>
    <row r="109" spans="1:9" x14ac:dyDescent="0.2">
      <c r="A109" s="19">
        <v>32112</v>
      </c>
      <c r="B109" s="29">
        <v>0</v>
      </c>
      <c r="C109" s="21">
        <v>7.4399999999999995</v>
      </c>
      <c r="D109" s="22">
        <f t="shared" si="10"/>
        <v>0</v>
      </c>
      <c r="E109" s="23">
        <v>53.63</v>
      </c>
      <c r="F109" s="24">
        <f t="shared" si="9"/>
        <v>0</v>
      </c>
      <c r="G109" s="24">
        <f t="shared" si="11"/>
        <v>0</v>
      </c>
      <c r="H109" s="24">
        <f t="shared" si="12"/>
        <v>0</v>
      </c>
      <c r="I109" s="24"/>
    </row>
    <row r="110" spans="1:9" x14ac:dyDescent="0.2">
      <c r="A110" s="19">
        <v>32143</v>
      </c>
      <c r="B110" s="20">
        <v>0</v>
      </c>
      <c r="C110" s="21">
        <v>10.540000000000001</v>
      </c>
      <c r="D110" s="22">
        <f t="shared" si="10"/>
        <v>0</v>
      </c>
      <c r="E110" s="23">
        <v>87.11</v>
      </c>
      <c r="F110" s="24">
        <f t="shared" si="9"/>
        <v>0</v>
      </c>
      <c r="G110" s="24">
        <f t="shared" si="11"/>
        <v>0</v>
      </c>
      <c r="H110" s="24">
        <f t="shared" si="12"/>
        <v>0</v>
      </c>
      <c r="I110" s="24"/>
    </row>
    <row r="111" spans="1:9" x14ac:dyDescent="0.2">
      <c r="A111" s="19">
        <v>32174</v>
      </c>
      <c r="B111" s="20">
        <v>0</v>
      </c>
      <c r="C111" s="21">
        <v>14.280000000000001</v>
      </c>
      <c r="D111" s="22">
        <f t="shared" si="10"/>
        <v>0</v>
      </c>
      <c r="E111" s="23">
        <v>75.600000000000009</v>
      </c>
      <c r="F111" s="24">
        <f t="shared" si="9"/>
        <v>0</v>
      </c>
      <c r="G111" s="24">
        <f t="shared" si="11"/>
        <v>0</v>
      </c>
      <c r="H111" s="24">
        <f t="shared" si="12"/>
        <v>0</v>
      </c>
      <c r="I111" s="24"/>
    </row>
    <row r="112" spans="1:9" x14ac:dyDescent="0.2">
      <c r="A112" s="19">
        <v>32203</v>
      </c>
      <c r="B112" s="26">
        <v>0.4</v>
      </c>
      <c r="C112" s="21">
        <v>31.93</v>
      </c>
      <c r="D112" s="22">
        <f t="shared" si="10"/>
        <v>12.772</v>
      </c>
      <c r="E112" s="23">
        <v>117.8</v>
      </c>
      <c r="F112" s="24">
        <f t="shared" si="9"/>
        <v>-14.003733333333333</v>
      </c>
      <c r="G112" s="24">
        <f t="shared" si="11"/>
        <v>-24.152696332068526</v>
      </c>
      <c r="H112" s="24">
        <f t="shared" si="12"/>
        <v>0</v>
      </c>
      <c r="I112" s="24"/>
    </row>
    <row r="113" spans="1:9" x14ac:dyDescent="0.2">
      <c r="A113" s="19">
        <v>32234</v>
      </c>
      <c r="B113" s="26">
        <v>0.78</v>
      </c>
      <c r="C113" s="21">
        <v>71.7</v>
      </c>
      <c r="D113" s="22">
        <f t="shared" si="10"/>
        <v>55.926000000000002</v>
      </c>
      <c r="E113" s="23">
        <v>14.7</v>
      </c>
      <c r="F113" s="24">
        <f t="shared" si="9"/>
        <v>5.4967999999999995</v>
      </c>
      <c r="G113" s="24">
        <f t="shared" si="11"/>
        <v>9.4805105208692648</v>
      </c>
      <c r="H113" s="24">
        <f t="shared" si="12"/>
        <v>9.4805105208692648</v>
      </c>
      <c r="I113" s="24"/>
    </row>
    <row r="114" spans="1:9" x14ac:dyDescent="0.2">
      <c r="A114" s="19">
        <v>32264</v>
      </c>
      <c r="B114" s="26">
        <v>0.78</v>
      </c>
      <c r="C114" s="21">
        <v>124.30999999999999</v>
      </c>
      <c r="D114" s="22">
        <f t="shared" si="10"/>
        <v>96.961799999999997</v>
      </c>
      <c r="E114" s="23">
        <v>28.830000000000002</v>
      </c>
      <c r="F114" s="24">
        <f t="shared" si="9"/>
        <v>9.0842399999999994</v>
      </c>
      <c r="G114" s="24">
        <f t="shared" si="11"/>
        <v>15.667885477750946</v>
      </c>
      <c r="H114" s="24">
        <f t="shared" si="12"/>
        <v>15.667885477750946</v>
      </c>
      <c r="I114" s="24"/>
    </row>
    <row r="115" spans="1:9" x14ac:dyDescent="0.2">
      <c r="A115" s="19">
        <v>32295</v>
      </c>
      <c r="B115" s="26">
        <v>1.1499999999999999</v>
      </c>
      <c r="C115" s="21">
        <v>107.69999999999999</v>
      </c>
      <c r="D115" s="22">
        <f t="shared" si="10"/>
        <v>123.85499999999998</v>
      </c>
      <c r="E115" s="23">
        <v>57.9</v>
      </c>
      <c r="F115" s="24">
        <f t="shared" si="9"/>
        <v>8.7939999999999987</v>
      </c>
      <c r="G115" s="24">
        <f t="shared" si="11"/>
        <v>15.167299068644354</v>
      </c>
      <c r="H115" s="24">
        <f t="shared" si="12"/>
        <v>15.167299068644354</v>
      </c>
      <c r="I115" s="24"/>
    </row>
    <row r="116" spans="1:9" x14ac:dyDescent="0.2">
      <c r="A116" s="19">
        <v>32325</v>
      </c>
      <c r="B116" s="26">
        <v>1.1499999999999999</v>
      </c>
      <c r="C116" s="21">
        <v>122.45</v>
      </c>
      <c r="D116" s="22">
        <f t="shared" si="10"/>
        <v>140.8175</v>
      </c>
      <c r="E116" s="23">
        <v>111.91</v>
      </c>
      <c r="F116" s="24">
        <f t="shared" si="9"/>
        <v>3.8543333333333334</v>
      </c>
      <c r="G116" s="24">
        <f t="shared" si="11"/>
        <v>6.647694607335862</v>
      </c>
      <c r="H116" s="24">
        <f t="shared" si="12"/>
        <v>6.647694607335862</v>
      </c>
      <c r="I116" s="24"/>
    </row>
    <row r="117" spans="1:9" x14ac:dyDescent="0.2">
      <c r="A117" s="19">
        <v>32356</v>
      </c>
      <c r="B117" s="26">
        <v>0.88</v>
      </c>
      <c r="C117" s="21">
        <v>109.12</v>
      </c>
      <c r="D117" s="22">
        <f t="shared" si="10"/>
        <v>96.025600000000011</v>
      </c>
      <c r="E117" s="23">
        <v>41.54</v>
      </c>
      <c r="F117" s="24">
        <f t="shared" si="9"/>
        <v>7.2647466666666682</v>
      </c>
      <c r="G117" s="24">
        <f t="shared" si="11"/>
        <v>12.529745889387147</v>
      </c>
      <c r="H117" s="24">
        <f t="shared" si="12"/>
        <v>12.529745889387147</v>
      </c>
      <c r="I117" s="24"/>
    </row>
    <row r="118" spans="1:9" x14ac:dyDescent="0.2">
      <c r="A118" s="19">
        <v>32387</v>
      </c>
      <c r="B118" s="29">
        <v>0</v>
      </c>
      <c r="C118" s="21">
        <v>57.599999999999994</v>
      </c>
      <c r="D118" s="22">
        <f t="shared" si="10"/>
        <v>0</v>
      </c>
      <c r="E118" s="23">
        <v>69</v>
      </c>
      <c r="F118" s="24">
        <f t="shared" si="9"/>
        <v>0</v>
      </c>
      <c r="G118" s="24">
        <f t="shared" si="11"/>
        <v>0</v>
      </c>
      <c r="H118" s="24">
        <f t="shared" si="12"/>
        <v>0</v>
      </c>
      <c r="I118" s="24"/>
    </row>
    <row r="119" spans="1:9" x14ac:dyDescent="0.2">
      <c r="A119" s="19">
        <v>32417</v>
      </c>
      <c r="B119" s="29">
        <v>0</v>
      </c>
      <c r="C119" s="21">
        <v>31.31</v>
      </c>
      <c r="D119" s="22">
        <f t="shared" si="10"/>
        <v>0</v>
      </c>
      <c r="E119" s="23">
        <v>47.12</v>
      </c>
      <c r="F119" s="24">
        <f t="shared" si="9"/>
        <v>0</v>
      </c>
      <c r="G119" s="24">
        <f t="shared" si="11"/>
        <v>0</v>
      </c>
      <c r="H119" s="24">
        <f t="shared" si="12"/>
        <v>0</v>
      </c>
      <c r="I119" s="24"/>
    </row>
    <row r="120" spans="1:9" x14ac:dyDescent="0.2">
      <c r="A120" s="19">
        <v>32448</v>
      </c>
      <c r="B120" s="29">
        <v>0</v>
      </c>
      <c r="C120" s="21">
        <v>12.6</v>
      </c>
      <c r="D120" s="22">
        <f t="shared" si="10"/>
        <v>0</v>
      </c>
      <c r="E120" s="23">
        <v>63</v>
      </c>
      <c r="F120" s="24">
        <f t="shared" si="9"/>
        <v>0</v>
      </c>
      <c r="G120" s="24">
        <f t="shared" si="11"/>
        <v>0</v>
      </c>
      <c r="H120" s="24">
        <f t="shared" si="12"/>
        <v>0</v>
      </c>
      <c r="I120" s="24"/>
    </row>
    <row r="121" spans="1:9" x14ac:dyDescent="0.2">
      <c r="A121" s="19">
        <v>32478</v>
      </c>
      <c r="B121" s="29">
        <v>0</v>
      </c>
      <c r="C121" s="21">
        <v>8.370000000000001</v>
      </c>
      <c r="D121" s="22">
        <f t="shared" si="10"/>
        <v>0</v>
      </c>
      <c r="E121" s="23">
        <v>90.210000000000008</v>
      </c>
      <c r="F121" s="24">
        <f t="shared" si="9"/>
        <v>0</v>
      </c>
      <c r="G121" s="24">
        <f t="shared" si="11"/>
        <v>0</v>
      </c>
      <c r="H121" s="24">
        <f t="shared" si="12"/>
        <v>0</v>
      </c>
      <c r="I121" s="24"/>
    </row>
    <row r="122" spans="1:9" x14ac:dyDescent="0.2">
      <c r="A122" s="19">
        <v>32509</v>
      </c>
      <c r="B122" s="20">
        <v>0</v>
      </c>
      <c r="C122" s="21">
        <v>10.85</v>
      </c>
      <c r="D122" s="22">
        <f t="shared" si="10"/>
        <v>0</v>
      </c>
      <c r="E122" s="23">
        <v>20.46</v>
      </c>
      <c r="F122" s="24">
        <f t="shared" si="9"/>
        <v>0</v>
      </c>
      <c r="G122" s="24">
        <f t="shared" si="11"/>
        <v>0</v>
      </c>
      <c r="H122" s="24">
        <f t="shared" si="12"/>
        <v>0</v>
      </c>
      <c r="I122" s="24"/>
    </row>
    <row r="123" spans="1:9" x14ac:dyDescent="0.2">
      <c r="A123" s="19">
        <v>32540</v>
      </c>
      <c r="B123" s="20">
        <v>0</v>
      </c>
      <c r="C123" s="21">
        <v>17.079999999999998</v>
      </c>
      <c r="D123" s="22">
        <f t="shared" si="10"/>
        <v>0</v>
      </c>
      <c r="E123" s="23">
        <v>46.76</v>
      </c>
      <c r="F123" s="24">
        <f t="shared" si="9"/>
        <v>0</v>
      </c>
      <c r="G123" s="24">
        <f t="shared" si="11"/>
        <v>0</v>
      </c>
      <c r="H123" s="24">
        <f t="shared" si="12"/>
        <v>0</v>
      </c>
      <c r="I123" s="24"/>
    </row>
    <row r="124" spans="1:9" x14ac:dyDescent="0.2">
      <c r="A124" s="19">
        <v>32568</v>
      </c>
      <c r="B124" s="26">
        <v>0.4</v>
      </c>
      <c r="C124" s="21">
        <v>46.81</v>
      </c>
      <c r="D124" s="22">
        <f t="shared" si="10"/>
        <v>18.724</v>
      </c>
      <c r="E124" s="23">
        <v>64.48</v>
      </c>
      <c r="F124" s="24">
        <f t="shared" si="9"/>
        <v>-6.1008000000000004</v>
      </c>
      <c r="G124" s="24">
        <f t="shared" si="11"/>
        <v>-10.522249051397033</v>
      </c>
      <c r="H124" s="24">
        <f t="shared" si="12"/>
        <v>0</v>
      </c>
      <c r="I124" s="24"/>
    </row>
    <row r="125" spans="1:9" x14ac:dyDescent="0.2">
      <c r="A125" s="19">
        <v>32599</v>
      </c>
      <c r="B125" s="26">
        <v>0.78</v>
      </c>
      <c r="C125" s="21">
        <v>59.4</v>
      </c>
      <c r="D125" s="22">
        <f t="shared" si="10"/>
        <v>46.332000000000001</v>
      </c>
      <c r="E125" s="23">
        <v>56.4</v>
      </c>
      <c r="F125" s="24">
        <f t="shared" si="9"/>
        <v>-1.3423999999999998</v>
      </c>
      <c r="G125" s="24">
        <f t="shared" si="11"/>
        <v>-2.3152811314246282</v>
      </c>
      <c r="H125" s="24">
        <f t="shared" si="12"/>
        <v>0</v>
      </c>
      <c r="I125" s="24"/>
    </row>
    <row r="126" spans="1:9" x14ac:dyDescent="0.2">
      <c r="A126" s="19">
        <v>32629</v>
      </c>
      <c r="B126" s="26">
        <v>0.78</v>
      </c>
      <c r="C126" s="21">
        <v>129.27000000000001</v>
      </c>
      <c r="D126" s="22">
        <f t="shared" si="10"/>
        <v>100.83060000000002</v>
      </c>
      <c r="E126" s="23">
        <v>12.709999999999999</v>
      </c>
      <c r="F126" s="24">
        <f t="shared" si="9"/>
        <v>11.749413333333337</v>
      </c>
      <c r="G126" s="24">
        <f t="shared" si="11"/>
        <v>20.264596987466945</v>
      </c>
      <c r="H126" s="24">
        <f t="shared" si="12"/>
        <v>20.264596987466945</v>
      </c>
      <c r="I126" s="24"/>
    </row>
    <row r="127" spans="1:9" x14ac:dyDescent="0.2">
      <c r="A127" s="19">
        <v>32660</v>
      </c>
      <c r="B127" s="26">
        <v>1.1499999999999999</v>
      </c>
      <c r="C127" s="21">
        <v>131.4</v>
      </c>
      <c r="D127" s="22">
        <f t="shared" si="10"/>
        <v>151.10999999999999</v>
      </c>
      <c r="E127" s="23">
        <v>59.7</v>
      </c>
      <c r="F127" s="24">
        <f t="shared" si="9"/>
        <v>12.187999999999997</v>
      </c>
      <c r="G127" s="24">
        <f t="shared" si="11"/>
        <v>21.021041738530521</v>
      </c>
      <c r="H127" s="24">
        <f t="shared" si="12"/>
        <v>21.021041738530521</v>
      </c>
      <c r="I127" s="24"/>
    </row>
    <row r="128" spans="1:9" x14ac:dyDescent="0.2">
      <c r="A128" s="19">
        <v>32690</v>
      </c>
      <c r="B128" s="26">
        <v>1.1499999999999999</v>
      </c>
      <c r="C128" s="21">
        <v>133.29999999999998</v>
      </c>
      <c r="D128" s="22">
        <f t="shared" si="10"/>
        <v>153.29499999999996</v>
      </c>
      <c r="E128" s="23">
        <v>66.960000000000008</v>
      </c>
      <c r="F128" s="24">
        <f t="shared" si="9"/>
        <v>11.511333333333328</v>
      </c>
      <c r="G128" s="24">
        <f t="shared" si="11"/>
        <v>19.853972634241678</v>
      </c>
      <c r="H128" s="24">
        <f t="shared" si="12"/>
        <v>19.853972634241678</v>
      </c>
      <c r="I128" s="24"/>
    </row>
    <row r="129" spans="1:9" x14ac:dyDescent="0.2">
      <c r="A129" s="19">
        <v>32721</v>
      </c>
      <c r="B129" s="26">
        <v>0.88</v>
      </c>
      <c r="C129" s="21">
        <v>111.60000000000001</v>
      </c>
      <c r="D129" s="22">
        <f t="shared" si="10"/>
        <v>98.208000000000013</v>
      </c>
      <c r="E129" s="23">
        <v>75.95</v>
      </c>
      <c r="F129" s="24">
        <f t="shared" si="9"/>
        <v>2.9677333333333347</v>
      </c>
      <c r="G129" s="24">
        <f t="shared" si="11"/>
        <v>5.1185466252730842</v>
      </c>
      <c r="H129" s="24">
        <f t="shared" si="12"/>
        <v>5.1185466252730842</v>
      </c>
      <c r="I129" s="24"/>
    </row>
    <row r="130" spans="1:9" x14ac:dyDescent="0.2">
      <c r="A130" s="19">
        <v>32752</v>
      </c>
      <c r="B130" s="29">
        <v>0</v>
      </c>
      <c r="C130" s="21">
        <v>67.2</v>
      </c>
      <c r="D130" s="22">
        <f t="shared" si="10"/>
        <v>0</v>
      </c>
      <c r="E130" s="23">
        <v>43.5</v>
      </c>
      <c r="F130" s="24">
        <f t="shared" ref="F130:F193" si="13">IF(D130=0,0,(D130-E130)/(0.75*10))</f>
        <v>0</v>
      </c>
      <c r="G130" s="24">
        <f t="shared" si="11"/>
        <v>0</v>
      </c>
      <c r="H130" s="24">
        <f t="shared" si="12"/>
        <v>0</v>
      </c>
      <c r="I130" s="24"/>
    </row>
    <row r="131" spans="1:9" x14ac:dyDescent="0.2">
      <c r="A131" s="19">
        <v>32782</v>
      </c>
      <c r="B131" s="29">
        <v>0</v>
      </c>
      <c r="C131" s="21">
        <v>34.720000000000006</v>
      </c>
      <c r="D131" s="22">
        <f t="shared" ref="D131:D194" si="14">B131*C131</f>
        <v>0</v>
      </c>
      <c r="E131" s="23">
        <v>69.75</v>
      </c>
      <c r="F131" s="24">
        <f t="shared" si="13"/>
        <v>0</v>
      </c>
      <c r="G131" s="24">
        <f t="shared" ref="G131:G194" si="15">IF(D131=0,0,(D131-E131)/($K$2*$K$3))</f>
        <v>0</v>
      </c>
      <c r="H131" s="24">
        <f t="shared" ref="H131:H194" si="16">IF(G131&lt;0,0,G131)</f>
        <v>0</v>
      </c>
      <c r="I131" s="24"/>
    </row>
    <row r="132" spans="1:9" x14ac:dyDescent="0.2">
      <c r="A132" s="19">
        <v>32813</v>
      </c>
      <c r="B132" s="29">
        <v>0</v>
      </c>
      <c r="C132" s="21">
        <v>13.8</v>
      </c>
      <c r="D132" s="22">
        <f t="shared" si="14"/>
        <v>0</v>
      </c>
      <c r="E132" s="23">
        <v>33.9</v>
      </c>
      <c r="F132" s="24">
        <f t="shared" si="13"/>
        <v>0</v>
      </c>
      <c r="G132" s="24">
        <f t="shared" si="15"/>
        <v>0</v>
      </c>
      <c r="H132" s="24">
        <f t="shared" si="16"/>
        <v>0</v>
      </c>
      <c r="I132" s="24"/>
    </row>
    <row r="133" spans="1:9" x14ac:dyDescent="0.2">
      <c r="A133" s="19">
        <v>32843</v>
      </c>
      <c r="B133" s="29">
        <v>0</v>
      </c>
      <c r="C133" s="21">
        <v>8.99</v>
      </c>
      <c r="D133" s="22">
        <f t="shared" si="14"/>
        <v>0</v>
      </c>
      <c r="E133" s="23">
        <v>84.320000000000007</v>
      </c>
      <c r="F133" s="24">
        <f t="shared" si="13"/>
        <v>0</v>
      </c>
      <c r="G133" s="24">
        <f t="shared" si="15"/>
        <v>0</v>
      </c>
      <c r="H133" s="24">
        <f t="shared" si="16"/>
        <v>0</v>
      </c>
      <c r="I133" s="24"/>
    </row>
    <row r="134" spans="1:9" x14ac:dyDescent="0.2">
      <c r="A134" s="19">
        <v>32874</v>
      </c>
      <c r="B134" s="20">
        <v>0</v>
      </c>
      <c r="C134" s="21">
        <v>10.85</v>
      </c>
      <c r="D134" s="22">
        <f t="shared" si="14"/>
        <v>0</v>
      </c>
      <c r="E134" s="23">
        <v>48.67</v>
      </c>
      <c r="F134" s="24">
        <f t="shared" si="13"/>
        <v>0</v>
      </c>
      <c r="G134" s="24">
        <f t="shared" si="15"/>
        <v>0</v>
      </c>
      <c r="H134" s="24">
        <f t="shared" si="16"/>
        <v>0</v>
      </c>
      <c r="I134" s="24"/>
    </row>
    <row r="135" spans="1:9" x14ac:dyDescent="0.2">
      <c r="A135" s="19">
        <v>32905</v>
      </c>
      <c r="B135" s="20">
        <v>0</v>
      </c>
      <c r="C135" s="21">
        <v>20.439999999999998</v>
      </c>
      <c r="D135" s="22">
        <f t="shared" si="14"/>
        <v>0</v>
      </c>
      <c r="E135" s="23">
        <v>85.12</v>
      </c>
      <c r="F135" s="24">
        <f t="shared" si="13"/>
        <v>0</v>
      </c>
      <c r="G135" s="24">
        <f t="shared" si="15"/>
        <v>0</v>
      </c>
      <c r="H135" s="24">
        <f t="shared" si="16"/>
        <v>0</v>
      </c>
      <c r="I135" s="24"/>
    </row>
    <row r="136" spans="1:9" x14ac:dyDescent="0.2">
      <c r="A136" s="19">
        <v>32933</v>
      </c>
      <c r="B136" s="26">
        <v>0.4</v>
      </c>
      <c r="C136" s="21">
        <v>44.949999999999996</v>
      </c>
      <c r="D136" s="22">
        <f t="shared" si="14"/>
        <v>17.98</v>
      </c>
      <c r="E136" s="23">
        <v>39.68</v>
      </c>
      <c r="F136" s="24">
        <f t="shared" si="13"/>
        <v>-2.8933333333333331</v>
      </c>
      <c r="G136" s="24">
        <f t="shared" si="15"/>
        <v>-4.9902265148901916</v>
      </c>
      <c r="H136" s="24">
        <f t="shared" si="16"/>
        <v>0</v>
      </c>
      <c r="I136" s="24"/>
    </row>
    <row r="137" spans="1:9" x14ac:dyDescent="0.2">
      <c r="A137" s="19">
        <v>32964</v>
      </c>
      <c r="B137" s="26">
        <v>0.78</v>
      </c>
      <c r="C137" s="21">
        <v>69</v>
      </c>
      <c r="D137" s="22">
        <f t="shared" si="14"/>
        <v>53.82</v>
      </c>
      <c r="E137" s="23">
        <v>44.7</v>
      </c>
      <c r="F137" s="24">
        <f t="shared" si="13"/>
        <v>1.2159999999999997</v>
      </c>
      <c r="G137" s="24">
        <f t="shared" si="15"/>
        <v>2.0972749223870291</v>
      </c>
      <c r="H137" s="24">
        <f t="shared" si="16"/>
        <v>2.0972749223870291</v>
      </c>
      <c r="I137" s="24"/>
    </row>
    <row r="138" spans="1:9" x14ac:dyDescent="0.2">
      <c r="A138" s="19">
        <v>32994</v>
      </c>
      <c r="B138" s="26">
        <v>0.78</v>
      </c>
      <c r="C138" s="21">
        <v>125.55</v>
      </c>
      <c r="D138" s="22">
        <f t="shared" si="14"/>
        <v>97.929000000000002</v>
      </c>
      <c r="E138" s="23">
        <v>29.139999999999997</v>
      </c>
      <c r="F138" s="24">
        <f t="shared" si="13"/>
        <v>9.1718666666666664</v>
      </c>
      <c r="G138" s="24">
        <f t="shared" si="15"/>
        <v>15.819018052201907</v>
      </c>
      <c r="H138" s="24">
        <f t="shared" si="16"/>
        <v>15.819018052201907</v>
      </c>
      <c r="I138" s="24"/>
    </row>
    <row r="139" spans="1:9" x14ac:dyDescent="0.2">
      <c r="A139" s="19">
        <v>33025</v>
      </c>
      <c r="B139" s="26">
        <v>1.1499999999999999</v>
      </c>
      <c r="C139" s="21">
        <v>109.80000000000001</v>
      </c>
      <c r="D139" s="22">
        <f t="shared" si="14"/>
        <v>126.27000000000001</v>
      </c>
      <c r="E139" s="23">
        <v>94.2</v>
      </c>
      <c r="F139" s="24">
        <f t="shared" si="13"/>
        <v>4.2760000000000007</v>
      </c>
      <c r="G139" s="24">
        <f t="shared" si="15"/>
        <v>7.3749568816833397</v>
      </c>
      <c r="H139" s="24">
        <f t="shared" si="16"/>
        <v>7.3749568816833397</v>
      </c>
      <c r="I139" s="24"/>
    </row>
    <row r="140" spans="1:9" x14ac:dyDescent="0.2">
      <c r="A140" s="19">
        <v>33055</v>
      </c>
      <c r="B140" s="26">
        <v>1.1499999999999999</v>
      </c>
      <c r="C140" s="21">
        <v>128.03</v>
      </c>
      <c r="D140" s="22">
        <f t="shared" si="14"/>
        <v>147.2345</v>
      </c>
      <c r="E140" s="23">
        <v>34.1</v>
      </c>
      <c r="F140" s="24">
        <f t="shared" si="13"/>
        <v>15.0846</v>
      </c>
      <c r="G140" s="24">
        <f t="shared" si="15"/>
        <v>26.016902380131079</v>
      </c>
      <c r="H140" s="24">
        <f t="shared" si="16"/>
        <v>26.016902380131079</v>
      </c>
      <c r="I140" s="24"/>
    </row>
    <row r="141" spans="1:9" x14ac:dyDescent="0.2">
      <c r="A141" s="19">
        <v>33086</v>
      </c>
      <c r="B141" s="26">
        <v>0.88</v>
      </c>
      <c r="C141" s="21">
        <v>120.89999999999999</v>
      </c>
      <c r="D141" s="22">
        <f t="shared" si="14"/>
        <v>106.392</v>
      </c>
      <c r="E141" s="23">
        <v>79.36</v>
      </c>
      <c r="F141" s="24">
        <f t="shared" si="13"/>
        <v>3.6042666666666663</v>
      </c>
      <c r="G141" s="24">
        <f t="shared" si="15"/>
        <v>6.2163964585489238</v>
      </c>
      <c r="H141" s="24">
        <f t="shared" si="16"/>
        <v>6.2163964585489238</v>
      </c>
      <c r="I141" s="24"/>
    </row>
    <row r="142" spans="1:9" x14ac:dyDescent="0.2">
      <c r="A142" s="19">
        <v>33117</v>
      </c>
      <c r="B142" s="29">
        <v>0</v>
      </c>
      <c r="C142" s="21">
        <v>53.1</v>
      </c>
      <c r="D142" s="22">
        <f t="shared" si="14"/>
        <v>0</v>
      </c>
      <c r="E142" s="23">
        <v>95.1</v>
      </c>
      <c r="F142" s="24">
        <f t="shared" si="13"/>
        <v>0</v>
      </c>
      <c r="G142" s="24">
        <f t="shared" si="15"/>
        <v>0</v>
      </c>
      <c r="H142" s="24">
        <f t="shared" si="16"/>
        <v>0</v>
      </c>
      <c r="I142" s="24"/>
    </row>
    <row r="143" spans="1:9" x14ac:dyDescent="0.2">
      <c r="A143" s="19">
        <v>33147</v>
      </c>
      <c r="B143" s="29">
        <v>0</v>
      </c>
      <c r="C143" s="21">
        <v>37.51</v>
      </c>
      <c r="D143" s="22">
        <f t="shared" si="14"/>
        <v>0</v>
      </c>
      <c r="E143" s="23">
        <v>41.230000000000004</v>
      </c>
      <c r="F143" s="24">
        <f t="shared" si="13"/>
        <v>0</v>
      </c>
      <c r="G143" s="24">
        <f t="shared" si="15"/>
        <v>0</v>
      </c>
      <c r="H143" s="24">
        <f t="shared" si="16"/>
        <v>0</v>
      </c>
      <c r="I143" s="24"/>
    </row>
    <row r="144" spans="1:9" x14ac:dyDescent="0.2">
      <c r="A144" s="19">
        <v>33178</v>
      </c>
      <c r="B144" s="29">
        <v>0</v>
      </c>
      <c r="C144" s="21">
        <v>12</v>
      </c>
      <c r="D144" s="22">
        <f t="shared" si="14"/>
        <v>0</v>
      </c>
      <c r="E144" s="23">
        <v>96.600000000000009</v>
      </c>
      <c r="F144" s="24">
        <f t="shared" si="13"/>
        <v>0</v>
      </c>
      <c r="G144" s="24">
        <f t="shared" si="15"/>
        <v>0</v>
      </c>
      <c r="H144" s="24">
        <f t="shared" si="16"/>
        <v>0</v>
      </c>
      <c r="I144" s="24"/>
    </row>
    <row r="145" spans="1:9" x14ac:dyDescent="0.2">
      <c r="A145" s="19">
        <v>33208</v>
      </c>
      <c r="B145" s="29">
        <v>0</v>
      </c>
      <c r="C145" s="21">
        <v>7.13</v>
      </c>
      <c r="D145" s="22">
        <f t="shared" si="14"/>
        <v>0</v>
      </c>
      <c r="E145" s="23">
        <v>75.64</v>
      </c>
      <c r="F145" s="24">
        <f t="shared" si="13"/>
        <v>0</v>
      </c>
      <c r="G145" s="24">
        <f t="shared" si="15"/>
        <v>0</v>
      </c>
      <c r="H145" s="24">
        <f t="shared" si="16"/>
        <v>0</v>
      </c>
      <c r="I145" s="24"/>
    </row>
    <row r="146" spans="1:9" x14ac:dyDescent="0.2">
      <c r="A146" s="19">
        <v>33239</v>
      </c>
      <c r="B146" s="20">
        <v>0</v>
      </c>
      <c r="C146" s="21">
        <v>9.61</v>
      </c>
      <c r="D146" s="22">
        <f t="shared" si="14"/>
        <v>0</v>
      </c>
      <c r="E146" s="23">
        <v>49.910000000000004</v>
      </c>
      <c r="F146" s="24">
        <f t="shared" si="13"/>
        <v>0</v>
      </c>
      <c r="G146" s="24">
        <f t="shared" si="15"/>
        <v>0</v>
      </c>
      <c r="H146" s="24">
        <f t="shared" si="16"/>
        <v>0</v>
      </c>
      <c r="I146" s="24"/>
    </row>
    <row r="147" spans="1:9" x14ac:dyDescent="0.2">
      <c r="A147" s="19">
        <v>33270</v>
      </c>
      <c r="B147" s="20">
        <v>0</v>
      </c>
      <c r="C147" s="21">
        <v>13.16</v>
      </c>
      <c r="D147" s="22">
        <f t="shared" si="14"/>
        <v>0</v>
      </c>
      <c r="E147" s="23">
        <v>22.959999999999997</v>
      </c>
      <c r="F147" s="24">
        <f t="shared" si="13"/>
        <v>0</v>
      </c>
      <c r="G147" s="24">
        <f t="shared" si="15"/>
        <v>0</v>
      </c>
      <c r="H147" s="24">
        <f t="shared" si="16"/>
        <v>0</v>
      </c>
      <c r="I147" s="24"/>
    </row>
    <row r="148" spans="1:9" x14ac:dyDescent="0.2">
      <c r="A148" s="19">
        <v>33298</v>
      </c>
      <c r="B148" s="26">
        <v>0.4</v>
      </c>
      <c r="C148" s="21">
        <v>44.33</v>
      </c>
      <c r="D148" s="22">
        <f t="shared" si="14"/>
        <v>17.731999999999999</v>
      </c>
      <c r="E148" s="23">
        <v>27.900000000000002</v>
      </c>
      <c r="F148" s="24">
        <f t="shared" si="13"/>
        <v>-1.3557333333333337</v>
      </c>
      <c r="G148" s="24">
        <f t="shared" si="15"/>
        <v>-2.3382775669771187</v>
      </c>
      <c r="H148" s="24">
        <f t="shared" si="16"/>
        <v>0</v>
      </c>
      <c r="I148" s="24"/>
    </row>
    <row r="149" spans="1:9" x14ac:dyDescent="0.2">
      <c r="A149" s="19">
        <v>33329</v>
      </c>
      <c r="B149" s="26">
        <v>0.78</v>
      </c>
      <c r="C149" s="21">
        <v>68.399999999999991</v>
      </c>
      <c r="D149" s="22">
        <f t="shared" si="14"/>
        <v>53.351999999999997</v>
      </c>
      <c r="E149" s="23">
        <v>27.3</v>
      </c>
      <c r="F149" s="24">
        <f t="shared" si="13"/>
        <v>3.4735999999999994</v>
      </c>
      <c r="G149" s="24">
        <f t="shared" si="15"/>
        <v>5.9910313901345278</v>
      </c>
      <c r="H149" s="24">
        <f t="shared" si="16"/>
        <v>5.9910313901345278</v>
      </c>
      <c r="I149" s="24"/>
    </row>
    <row r="150" spans="1:9" x14ac:dyDescent="0.2">
      <c r="A150" s="19">
        <v>33359</v>
      </c>
      <c r="B150" s="26">
        <v>0.78</v>
      </c>
      <c r="C150" s="21">
        <v>94.86</v>
      </c>
      <c r="D150" s="22">
        <f t="shared" si="14"/>
        <v>73.990800000000007</v>
      </c>
      <c r="E150" s="23">
        <v>35.029999999999994</v>
      </c>
      <c r="F150" s="24">
        <f t="shared" si="13"/>
        <v>5.1947733333333348</v>
      </c>
      <c r="G150" s="24">
        <f t="shared" si="15"/>
        <v>8.959595262734279</v>
      </c>
      <c r="H150" s="24">
        <f t="shared" si="16"/>
        <v>8.959595262734279</v>
      </c>
      <c r="I150" s="24"/>
    </row>
    <row r="151" spans="1:9" x14ac:dyDescent="0.2">
      <c r="A151" s="19">
        <v>33390</v>
      </c>
      <c r="B151" s="26">
        <v>1.1499999999999999</v>
      </c>
      <c r="C151" s="21">
        <v>101.39999999999999</v>
      </c>
      <c r="D151" s="22">
        <f t="shared" si="14"/>
        <v>116.60999999999999</v>
      </c>
      <c r="E151" s="23">
        <v>102.30000000000001</v>
      </c>
      <c r="F151" s="24">
        <f t="shared" si="13"/>
        <v>1.9079999999999966</v>
      </c>
      <c r="G151" s="24">
        <f t="shared" si="15"/>
        <v>3.2907899275612218</v>
      </c>
      <c r="H151" s="24">
        <f t="shared" si="16"/>
        <v>3.2907899275612218</v>
      </c>
      <c r="I151" s="24"/>
    </row>
    <row r="152" spans="1:9" x14ac:dyDescent="0.2">
      <c r="A152" s="19">
        <v>33420</v>
      </c>
      <c r="B152" s="26">
        <v>1.1499999999999999</v>
      </c>
      <c r="C152" s="21">
        <v>143.22</v>
      </c>
      <c r="D152" s="22">
        <f t="shared" si="14"/>
        <v>164.70299999999997</v>
      </c>
      <c r="E152" s="23">
        <v>46.19</v>
      </c>
      <c r="F152" s="24">
        <f t="shared" si="13"/>
        <v>15.801733333333329</v>
      </c>
      <c r="G152" s="24">
        <f t="shared" si="15"/>
        <v>27.253765666321712</v>
      </c>
      <c r="H152" s="24">
        <f t="shared" si="16"/>
        <v>27.253765666321712</v>
      </c>
      <c r="I152" s="24"/>
    </row>
    <row r="153" spans="1:9" x14ac:dyDescent="0.2">
      <c r="A153" s="19">
        <v>33451</v>
      </c>
      <c r="B153" s="26">
        <v>0.88</v>
      </c>
      <c r="C153" s="21">
        <v>112.22</v>
      </c>
      <c r="D153" s="22">
        <f t="shared" si="14"/>
        <v>98.753600000000006</v>
      </c>
      <c r="E153" s="23">
        <v>47.12</v>
      </c>
      <c r="F153" s="24">
        <f t="shared" si="13"/>
        <v>6.8844800000000008</v>
      </c>
      <c r="G153" s="24">
        <f t="shared" si="15"/>
        <v>11.873887547430149</v>
      </c>
      <c r="H153" s="24">
        <f t="shared" si="16"/>
        <v>11.873887547430149</v>
      </c>
      <c r="I153" s="24"/>
    </row>
    <row r="154" spans="1:9" x14ac:dyDescent="0.2">
      <c r="A154" s="19">
        <v>33482</v>
      </c>
      <c r="B154" s="29">
        <v>0</v>
      </c>
      <c r="C154" s="21">
        <v>70.5</v>
      </c>
      <c r="D154" s="22">
        <f t="shared" si="14"/>
        <v>0</v>
      </c>
      <c r="E154" s="23">
        <v>51</v>
      </c>
      <c r="F154" s="24">
        <f t="shared" si="13"/>
        <v>0</v>
      </c>
      <c r="G154" s="24">
        <f t="shared" si="15"/>
        <v>0</v>
      </c>
      <c r="H154" s="24">
        <f t="shared" si="16"/>
        <v>0</v>
      </c>
      <c r="I154" s="24"/>
    </row>
    <row r="155" spans="1:9" x14ac:dyDescent="0.2">
      <c r="A155" s="19">
        <v>33512</v>
      </c>
      <c r="B155" s="29">
        <v>0</v>
      </c>
      <c r="C155" s="21">
        <v>35.029999999999994</v>
      </c>
      <c r="D155" s="22">
        <f t="shared" si="14"/>
        <v>0</v>
      </c>
      <c r="E155" s="23">
        <v>42.160000000000004</v>
      </c>
      <c r="F155" s="24">
        <f t="shared" si="13"/>
        <v>0</v>
      </c>
      <c r="G155" s="24">
        <f t="shared" si="15"/>
        <v>0</v>
      </c>
      <c r="H155" s="24">
        <f t="shared" si="16"/>
        <v>0</v>
      </c>
      <c r="I155" s="24"/>
    </row>
    <row r="156" spans="1:9" x14ac:dyDescent="0.2">
      <c r="A156" s="19">
        <v>33543</v>
      </c>
      <c r="B156" s="29">
        <v>0</v>
      </c>
      <c r="C156" s="21">
        <v>12.6</v>
      </c>
      <c r="D156" s="22">
        <f t="shared" si="14"/>
        <v>0</v>
      </c>
      <c r="E156" s="23">
        <v>87.6</v>
      </c>
      <c r="F156" s="24">
        <f t="shared" si="13"/>
        <v>0</v>
      </c>
      <c r="G156" s="24">
        <f t="shared" si="15"/>
        <v>0</v>
      </c>
      <c r="H156" s="24">
        <f t="shared" si="16"/>
        <v>0</v>
      </c>
      <c r="I156" s="24"/>
    </row>
    <row r="157" spans="1:9" x14ac:dyDescent="0.2">
      <c r="A157" s="19">
        <v>33573</v>
      </c>
      <c r="B157" s="29">
        <v>0</v>
      </c>
      <c r="C157" s="21">
        <v>8.06</v>
      </c>
      <c r="D157" s="22">
        <f t="shared" si="14"/>
        <v>0</v>
      </c>
      <c r="E157" s="23">
        <v>75.33</v>
      </c>
      <c r="F157" s="24">
        <f t="shared" si="13"/>
        <v>0</v>
      </c>
      <c r="G157" s="24">
        <f t="shared" si="15"/>
        <v>0</v>
      </c>
      <c r="H157" s="24">
        <f t="shared" si="16"/>
        <v>0</v>
      </c>
      <c r="I157" s="24"/>
    </row>
    <row r="158" spans="1:9" x14ac:dyDescent="0.2">
      <c r="A158" s="19">
        <v>33604</v>
      </c>
      <c r="B158" s="20">
        <v>0</v>
      </c>
      <c r="C158" s="21">
        <v>9.2999999999999989</v>
      </c>
      <c r="D158" s="22">
        <f t="shared" si="14"/>
        <v>0</v>
      </c>
      <c r="E158" s="23">
        <v>42.160000000000004</v>
      </c>
      <c r="F158" s="24">
        <f t="shared" si="13"/>
        <v>0</v>
      </c>
      <c r="G158" s="24">
        <f t="shared" si="15"/>
        <v>0</v>
      </c>
      <c r="H158" s="24">
        <f t="shared" si="16"/>
        <v>0</v>
      </c>
      <c r="I158" s="24"/>
    </row>
    <row r="159" spans="1:9" x14ac:dyDescent="0.2">
      <c r="A159" s="19">
        <v>33635</v>
      </c>
      <c r="B159" s="20">
        <v>0</v>
      </c>
      <c r="C159" s="21">
        <v>17.64</v>
      </c>
      <c r="D159" s="22">
        <f t="shared" si="14"/>
        <v>0</v>
      </c>
      <c r="E159" s="23">
        <v>35</v>
      </c>
      <c r="F159" s="24">
        <f t="shared" si="13"/>
        <v>0</v>
      </c>
      <c r="G159" s="24">
        <f t="shared" si="15"/>
        <v>0</v>
      </c>
      <c r="H159" s="24">
        <f t="shared" si="16"/>
        <v>0</v>
      </c>
      <c r="I159" s="24"/>
    </row>
    <row r="160" spans="1:9" x14ac:dyDescent="0.2">
      <c r="A160" s="19">
        <v>33664</v>
      </c>
      <c r="B160" s="26">
        <v>0.4</v>
      </c>
      <c r="C160" s="21">
        <v>39.68</v>
      </c>
      <c r="D160" s="22">
        <f t="shared" si="14"/>
        <v>15.872</v>
      </c>
      <c r="E160" s="23">
        <v>95.789999999999992</v>
      </c>
      <c r="F160" s="24">
        <f t="shared" si="13"/>
        <v>-10.655733333333332</v>
      </c>
      <c r="G160" s="24">
        <f t="shared" si="15"/>
        <v>-18.378291364838446</v>
      </c>
      <c r="H160" s="24">
        <f t="shared" si="16"/>
        <v>0</v>
      </c>
      <c r="I160" s="24"/>
    </row>
    <row r="161" spans="1:9" x14ac:dyDescent="0.2">
      <c r="A161" s="19">
        <v>33695</v>
      </c>
      <c r="B161" s="26">
        <v>0.78</v>
      </c>
      <c r="C161" s="21">
        <v>66.900000000000006</v>
      </c>
      <c r="D161" s="22">
        <f t="shared" si="14"/>
        <v>52.182000000000009</v>
      </c>
      <c r="E161" s="23">
        <v>58.199999999999996</v>
      </c>
      <c r="F161" s="24">
        <f t="shared" si="13"/>
        <v>-0.80239999999999823</v>
      </c>
      <c r="G161" s="24">
        <f t="shared" si="15"/>
        <v>-1.3839254915488066</v>
      </c>
      <c r="H161" s="24">
        <f t="shared" si="16"/>
        <v>0</v>
      </c>
      <c r="I161" s="24"/>
    </row>
    <row r="162" spans="1:9" x14ac:dyDescent="0.2">
      <c r="A162" s="19">
        <v>33725</v>
      </c>
      <c r="B162" s="26">
        <v>0.78</v>
      </c>
      <c r="C162" s="21">
        <v>128.65</v>
      </c>
      <c r="D162" s="22">
        <f t="shared" si="14"/>
        <v>100.34700000000001</v>
      </c>
      <c r="E162" s="23">
        <v>33.480000000000004</v>
      </c>
      <c r="F162" s="24">
        <f t="shared" si="13"/>
        <v>8.9156000000000013</v>
      </c>
      <c r="G162" s="24">
        <f t="shared" si="15"/>
        <v>15.377026560883062</v>
      </c>
      <c r="H162" s="24">
        <f t="shared" si="16"/>
        <v>15.377026560883062</v>
      </c>
      <c r="I162" s="24"/>
    </row>
    <row r="163" spans="1:9" x14ac:dyDescent="0.2">
      <c r="A163" s="19">
        <v>33756</v>
      </c>
      <c r="B163" s="26">
        <v>1.1499999999999999</v>
      </c>
      <c r="C163" s="21">
        <v>138.9</v>
      </c>
      <c r="D163" s="22">
        <f t="shared" si="14"/>
        <v>159.73499999999999</v>
      </c>
      <c r="E163" s="23">
        <v>51.9</v>
      </c>
      <c r="F163" s="24">
        <f t="shared" si="13"/>
        <v>14.377999999999997</v>
      </c>
      <c r="G163" s="24">
        <f t="shared" si="15"/>
        <v>24.7982062780269</v>
      </c>
      <c r="H163" s="24">
        <f t="shared" si="16"/>
        <v>24.7982062780269</v>
      </c>
      <c r="I163" s="24"/>
    </row>
    <row r="164" spans="1:9" x14ac:dyDescent="0.2">
      <c r="A164" s="19">
        <v>33786</v>
      </c>
      <c r="B164" s="26">
        <v>1.1499999999999999</v>
      </c>
      <c r="C164" s="21">
        <v>140.43</v>
      </c>
      <c r="D164" s="22">
        <f t="shared" si="14"/>
        <v>161.49449999999999</v>
      </c>
      <c r="E164" s="23">
        <v>71.61</v>
      </c>
      <c r="F164" s="24">
        <f t="shared" si="13"/>
        <v>11.984599999999999</v>
      </c>
      <c r="G164" s="24">
        <f t="shared" si="15"/>
        <v>20.670231114177298</v>
      </c>
      <c r="H164" s="24">
        <f t="shared" si="16"/>
        <v>20.670231114177298</v>
      </c>
      <c r="I164" s="24"/>
    </row>
    <row r="165" spans="1:9" x14ac:dyDescent="0.2">
      <c r="A165" s="19">
        <v>33817</v>
      </c>
      <c r="B165" s="26">
        <v>0.88</v>
      </c>
      <c r="C165" s="21">
        <v>114.08</v>
      </c>
      <c r="D165" s="22">
        <f t="shared" si="14"/>
        <v>100.3904</v>
      </c>
      <c r="E165" s="23">
        <v>95.789999999999992</v>
      </c>
      <c r="F165" s="24">
        <f t="shared" si="13"/>
        <v>0.61338666666666763</v>
      </c>
      <c r="G165" s="24">
        <f t="shared" si="15"/>
        <v>1.0579280211567224</v>
      </c>
      <c r="H165" s="24">
        <f t="shared" si="16"/>
        <v>1.0579280211567224</v>
      </c>
      <c r="I165" s="24"/>
    </row>
    <row r="166" spans="1:9" x14ac:dyDescent="0.2">
      <c r="A166" s="19">
        <v>33848</v>
      </c>
      <c r="B166" s="29">
        <v>0</v>
      </c>
      <c r="C166" s="21">
        <v>64.5</v>
      </c>
      <c r="D166" s="22">
        <f t="shared" si="14"/>
        <v>0</v>
      </c>
      <c r="E166" s="23">
        <v>36.9</v>
      </c>
      <c r="F166" s="24">
        <f t="shared" si="13"/>
        <v>0</v>
      </c>
      <c r="G166" s="24">
        <f t="shared" si="15"/>
        <v>0</v>
      </c>
      <c r="H166" s="24">
        <f t="shared" si="16"/>
        <v>0</v>
      </c>
      <c r="I166" s="24"/>
    </row>
    <row r="167" spans="1:9" x14ac:dyDescent="0.2">
      <c r="A167" s="19">
        <v>33878</v>
      </c>
      <c r="B167" s="29">
        <v>0</v>
      </c>
      <c r="C167" s="21">
        <v>28.52</v>
      </c>
      <c r="D167" s="22">
        <f t="shared" si="14"/>
        <v>0</v>
      </c>
      <c r="E167" s="23">
        <v>82.149999999999991</v>
      </c>
      <c r="F167" s="24">
        <f t="shared" si="13"/>
        <v>0</v>
      </c>
      <c r="G167" s="24">
        <f t="shared" si="15"/>
        <v>0</v>
      </c>
      <c r="H167" s="24">
        <f t="shared" si="16"/>
        <v>0</v>
      </c>
      <c r="I167" s="24"/>
    </row>
    <row r="168" spans="1:9" x14ac:dyDescent="0.2">
      <c r="A168" s="19">
        <v>33909</v>
      </c>
      <c r="B168" s="29">
        <v>0</v>
      </c>
      <c r="C168" s="21">
        <v>13.2</v>
      </c>
      <c r="D168" s="22">
        <f t="shared" si="14"/>
        <v>0</v>
      </c>
      <c r="E168" s="23">
        <v>108.60000000000001</v>
      </c>
      <c r="F168" s="24">
        <f t="shared" si="13"/>
        <v>0</v>
      </c>
      <c r="G168" s="24">
        <f t="shared" si="15"/>
        <v>0</v>
      </c>
      <c r="H168" s="24">
        <f t="shared" si="16"/>
        <v>0</v>
      </c>
      <c r="I168" s="24"/>
    </row>
    <row r="169" spans="1:9" x14ac:dyDescent="0.2">
      <c r="A169" s="19">
        <v>33939</v>
      </c>
      <c r="B169" s="29">
        <v>0</v>
      </c>
      <c r="C169" s="21">
        <v>7.4399999999999995</v>
      </c>
      <c r="D169" s="22">
        <f t="shared" si="14"/>
        <v>0</v>
      </c>
      <c r="E169" s="23">
        <v>59.21</v>
      </c>
      <c r="F169" s="24">
        <f t="shared" si="13"/>
        <v>0</v>
      </c>
      <c r="G169" s="24">
        <f t="shared" si="15"/>
        <v>0</v>
      </c>
      <c r="H169" s="24">
        <f t="shared" si="16"/>
        <v>0</v>
      </c>
      <c r="I169" s="24"/>
    </row>
    <row r="170" spans="1:9" x14ac:dyDescent="0.2">
      <c r="A170" s="19">
        <v>33970</v>
      </c>
      <c r="B170" s="20">
        <v>0</v>
      </c>
      <c r="C170" s="21">
        <v>11.47</v>
      </c>
      <c r="D170" s="22">
        <f t="shared" si="14"/>
        <v>0</v>
      </c>
      <c r="E170" s="23">
        <v>110.98</v>
      </c>
      <c r="F170" s="24">
        <f t="shared" si="13"/>
        <v>0</v>
      </c>
      <c r="G170" s="24">
        <f t="shared" si="15"/>
        <v>0</v>
      </c>
      <c r="H170" s="24">
        <f t="shared" si="16"/>
        <v>0</v>
      </c>
      <c r="I170" s="24"/>
    </row>
    <row r="171" spans="1:9" x14ac:dyDescent="0.2">
      <c r="A171" s="19">
        <v>34001</v>
      </c>
      <c r="B171" s="20">
        <v>0</v>
      </c>
      <c r="C171" s="21">
        <v>12.32</v>
      </c>
      <c r="D171" s="22">
        <f t="shared" si="14"/>
        <v>0</v>
      </c>
      <c r="E171" s="23">
        <v>29.68</v>
      </c>
      <c r="F171" s="24">
        <f t="shared" si="13"/>
        <v>0</v>
      </c>
      <c r="G171" s="24">
        <f t="shared" si="15"/>
        <v>0</v>
      </c>
      <c r="H171" s="24">
        <f t="shared" si="16"/>
        <v>0</v>
      </c>
      <c r="I171" s="24"/>
    </row>
    <row r="172" spans="1:9" x14ac:dyDescent="0.2">
      <c r="A172" s="19">
        <v>34029</v>
      </c>
      <c r="B172" s="26">
        <v>0.4</v>
      </c>
      <c r="C172" s="21">
        <v>41.54</v>
      </c>
      <c r="D172" s="22">
        <f t="shared" si="14"/>
        <v>16.616</v>
      </c>
      <c r="E172" s="23">
        <v>14.569999999999999</v>
      </c>
      <c r="F172" s="24">
        <f t="shared" si="13"/>
        <v>0.27280000000000015</v>
      </c>
      <c r="G172" s="24">
        <f t="shared" si="15"/>
        <v>0.47050707140393261</v>
      </c>
      <c r="H172" s="24">
        <f t="shared" si="16"/>
        <v>0.47050707140393261</v>
      </c>
      <c r="I172" s="24"/>
    </row>
    <row r="173" spans="1:9" x14ac:dyDescent="0.2">
      <c r="A173" s="19">
        <v>34060</v>
      </c>
      <c r="B173" s="26">
        <v>0.78</v>
      </c>
      <c r="C173" s="21">
        <v>80.400000000000006</v>
      </c>
      <c r="D173" s="22">
        <f t="shared" si="14"/>
        <v>62.712000000000003</v>
      </c>
      <c r="E173" s="23">
        <v>44.4</v>
      </c>
      <c r="F173" s="24">
        <f t="shared" si="13"/>
        <v>2.4416000000000007</v>
      </c>
      <c r="G173" s="24">
        <f t="shared" si="15"/>
        <v>4.2111072783718528</v>
      </c>
      <c r="H173" s="24">
        <f t="shared" si="16"/>
        <v>4.2111072783718528</v>
      </c>
      <c r="I173" s="24"/>
    </row>
    <row r="174" spans="1:9" x14ac:dyDescent="0.2">
      <c r="A174" s="19">
        <v>34090</v>
      </c>
      <c r="B174" s="26">
        <v>0.78</v>
      </c>
      <c r="C174" s="21">
        <v>122.76</v>
      </c>
      <c r="D174" s="22">
        <f t="shared" si="14"/>
        <v>95.752800000000008</v>
      </c>
      <c r="E174" s="23">
        <v>72.850000000000009</v>
      </c>
      <c r="F174" s="24">
        <f t="shared" si="13"/>
        <v>3.0537066666666663</v>
      </c>
      <c r="G174" s="24">
        <f t="shared" si="15"/>
        <v>5.2668276417155333</v>
      </c>
      <c r="H174" s="24">
        <f t="shared" si="16"/>
        <v>5.2668276417155333</v>
      </c>
      <c r="I174" s="24"/>
    </row>
    <row r="175" spans="1:9" x14ac:dyDescent="0.2">
      <c r="A175" s="19">
        <v>34121</v>
      </c>
      <c r="B175" s="26">
        <v>1.1499999999999999</v>
      </c>
      <c r="C175" s="21">
        <v>119.4</v>
      </c>
      <c r="D175" s="22">
        <f t="shared" si="14"/>
        <v>137.31</v>
      </c>
      <c r="E175" s="23">
        <v>62.099999999999994</v>
      </c>
      <c r="F175" s="24">
        <f t="shared" si="13"/>
        <v>10.028</v>
      </c>
      <c r="G175" s="24">
        <f t="shared" si="15"/>
        <v>17.295619179027252</v>
      </c>
      <c r="H175" s="24">
        <f t="shared" si="16"/>
        <v>17.295619179027252</v>
      </c>
      <c r="I175" s="24"/>
    </row>
    <row r="176" spans="1:9" x14ac:dyDescent="0.2">
      <c r="A176" s="19">
        <v>34151</v>
      </c>
      <c r="B176" s="26">
        <v>1.1499999999999999</v>
      </c>
      <c r="C176" s="21">
        <v>118.42</v>
      </c>
      <c r="D176" s="22">
        <f t="shared" si="14"/>
        <v>136.18299999999999</v>
      </c>
      <c r="E176" s="23">
        <v>143.53</v>
      </c>
      <c r="F176" s="24">
        <f t="shared" si="13"/>
        <v>-0.97960000000000114</v>
      </c>
      <c r="G176" s="24">
        <f t="shared" si="15"/>
        <v>-1.6895481200413953</v>
      </c>
      <c r="H176" s="24">
        <f t="shared" si="16"/>
        <v>0</v>
      </c>
      <c r="I176" s="24"/>
    </row>
    <row r="177" spans="1:9" x14ac:dyDescent="0.2">
      <c r="A177" s="19">
        <v>34182</v>
      </c>
      <c r="B177" s="26">
        <v>0.88</v>
      </c>
      <c r="C177" s="21">
        <v>101.99</v>
      </c>
      <c r="D177" s="22">
        <f t="shared" si="14"/>
        <v>89.751199999999997</v>
      </c>
      <c r="E177" s="23">
        <v>62</v>
      </c>
      <c r="F177" s="24">
        <f t="shared" si="13"/>
        <v>3.7001599999999994</v>
      </c>
      <c r="G177" s="24">
        <f t="shared" si="15"/>
        <v>6.3817868230424271</v>
      </c>
      <c r="H177" s="24">
        <f t="shared" si="16"/>
        <v>6.3817868230424271</v>
      </c>
      <c r="I177" s="24"/>
    </row>
    <row r="178" spans="1:9" x14ac:dyDescent="0.2">
      <c r="A178" s="19">
        <v>34213</v>
      </c>
      <c r="B178" s="29">
        <v>0</v>
      </c>
      <c r="C178" s="21">
        <v>54.900000000000006</v>
      </c>
      <c r="D178" s="22">
        <f t="shared" si="14"/>
        <v>0</v>
      </c>
      <c r="E178" s="23">
        <v>104.7</v>
      </c>
      <c r="F178" s="24">
        <f t="shared" si="13"/>
        <v>0</v>
      </c>
      <c r="G178" s="24">
        <f t="shared" si="15"/>
        <v>0</v>
      </c>
      <c r="H178" s="24">
        <f t="shared" si="16"/>
        <v>0</v>
      </c>
      <c r="I178" s="24"/>
    </row>
    <row r="179" spans="1:9" x14ac:dyDescent="0.2">
      <c r="A179" s="19">
        <v>34243</v>
      </c>
      <c r="B179" s="29">
        <v>0</v>
      </c>
      <c r="C179" s="21">
        <v>30.69</v>
      </c>
      <c r="D179" s="22">
        <f t="shared" si="14"/>
        <v>0</v>
      </c>
      <c r="E179" s="23">
        <v>77.190000000000012</v>
      </c>
      <c r="F179" s="24">
        <f t="shared" si="13"/>
        <v>0</v>
      </c>
      <c r="G179" s="24">
        <f t="shared" si="15"/>
        <v>0</v>
      </c>
      <c r="H179" s="24">
        <f t="shared" si="16"/>
        <v>0</v>
      </c>
      <c r="I179" s="24"/>
    </row>
    <row r="180" spans="1:9" x14ac:dyDescent="0.2">
      <c r="A180" s="19">
        <v>34274</v>
      </c>
      <c r="B180" s="29">
        <v>0</v>
      </c>
      <c r="C180" s="21">
        <v>9.9</v>
      </c>
      <c r="D180" s="22">
        <f t="shared" si="14"/>
        <v>0</v>
      </c>
      <c r="E180" s="23">
        <v>34.799999999999997</v>
      </c>
      <c r="F180" s="24">
        <f t="shared" si="13"/>
        <v>0</v>
      </c>
      <c r="G180" s="24">
        <f t="shared" si="15"/>
        <v>0</v>
      </c>
      <c r="H180" s="24">
        <f t="shared" si="16"/>
        <v>0</v>
      </c>
      <c r="I180" s="24"/>
    </row>
    <row r="181" spans="1:9" x14ac:dyDescent="0.2">
      <c r="A181" s="19">
        <v>34304</v>
      </c>
      <c r="B181" s="29">
        <v>0</v>
      </c>
      <c r="C181" s="21">
        <v>8.06</v>
      </c>
      <c r="D181" s="22">
        <f t="shared" si="14"/>
        <v>0</v>
      </c>
      <c r="E181" s="23">
        <v>154.07</v>
      </c>
      <c r="F181" s="24">
        <f t="shared" si="13"/>
        <v>0</v>
      </c>
      <c r="G181" s="24">
        <f t="shared" si="15"/>
        <v>0</v>
      </c>
      <c r="H181" s="24">
        <f t="shared" si="16"/>
        <v>0</v>
      </c>
      <c r="I181" s="24"/>
    </row>
    <row r="182" spans="1:9" x14ac:dyDescent="0.2">
      <c r="A182" s="19">
        <v>34335</v>
      </c>
      <c r="B182" s="20">
        <v>0</v>
      </c>
      <c r="C182" s="21">
        <v>10.23</v>
      </c>
      <c r="D182" s="22">
        <f t="shared" si="14"/>
        <v>0</v>
      </c>
      <c r="E182" s="23">
        <v>110.67</v>
      </c>
      <c r="F182" s="24">
        <f t="shared" si="13"/>
        <v>0</v>
      </c>
      <c r="G182" s="24">
        <f t="shared" si="15"/>
        <v>0</v>
      </c>
      <c r="H182" s="24">
        <f t="shared" si="16"/>
        <v>0</v>
      </c>
      <c r="I182" s="24"/>
    </row>
    <row r="183" spans="1:9" x14ac:dyDescent="0.2">
      <c r="A183" s="19">
        <v>34366</v>
      </c>
      <c r="B183" s="20">
        <v>0</v>
      </c>
      <c r="C183" s="21">
        <v>13.16</v>
      </c>
      <c r="D183" s="22">
        <f t="shared" si="14"/>
        <v>0</v>
      </c>
      <c r="E183" s="23">
        <v>22.400000000000002</v>
      </c>
      <c r="F183" s="24">
        <f t="shared" si="13"/>
        <v>0</v>
      </c>
      <c r="G183" s="24">
        <f t="shared" si="15"/>
        <v>0</v>
      </c>
      <c r="H183" s="24">
        <f t="shared" si="16"/>
        <v>0</v>
      </c>
      <c r="I183" s="24"/>
    </row>
    <row r="184" spans="1:9" x14ac:dyDescent="0.2">
      <c r="A184" s="19">
        <v>34394</v>
      </c>
      <c r="B184" s="26">
        <v>0.4</v>
      </c>
      <c r="C184" s="21">
        <v>39.369999999999997</v>
      </c>
      <c r="D184" s="22">
        <f t="shared" si="14"/>
        <v>15.747999999999999</v>
      </c>
      <c r="E184" s="23">
        <v>123.07000000000001</v>
      </c>
      <c r="F184" s="24">
        <f t="shared" si="13"/>
        <v>-14.3096</v>
      </c>
      <c r="G184" s="24">
        <f t="shared" si="15"/>
        <v>-24.680234563642632</v>
      </c>
      <c r="H184" s="24">
        <f t="shared" si="16"/>
        <v>0</v>
      </c>
      <c r="I184" s="24"/>
    </row>
    <row r="185" spans="1:9" x14ac:dyDescent="0.2">
      <c r="A185" s="19">
        <v>34425</v>
      </c>
      <c r="B185" s="26">
        <v>0.78</v>
      </c>
      <c r="C185" s="21">
        <v>69</v>
      </c>
      <c r="D185" s="22">
        <f t="shared" si="14"/>
        <v>53.82</v>
      </c>
      <c r="E185" s="23">
        <v>68.7</v>
      </c>
      <c r="F185" s="24">
        <f t="shared" si="13"/>
        <v>-1.9840000000000004</v>
      </c>
      <c r="G185" s="24">
        <f t="shared" si="15"/>
        <v>-3.4218696102104178</v>
      </c>
      <c r="H185" s="24">
        <f t="shared" si="16"/>
        <v>0</v>
      </c>
      <c r="I185" s="24"/>
    </row>
    <row r="186" spans="1:9" x14ac:dyDescent="0.2">
      <c r="A186" s="19">
        <v>34455</v>
      </c>
      <c r="B186" s="26">
        <v>0.78</v>
      </c>
      <c r="C186" s="21">
        <v>106.02</v>
      </c>
      <c r="D186" s="22">
        <f t="shared" si="14"/>
        <v>82.695599999999999</v>
      </c>
      <c r="E186" s="23">
        <v>68.510000000000005</v>
      </c>
      <c r="F186" s="24">
        <f t="shared" si="13"/>
        <v>1.8914133333333325</v>
      </c>
      <c r="G186" s="24">
        <f t="shared" si="15"/>
        <v>3.2621823617339296</v>
      </c>
      <c r="H186" s="24">
        <f t="shared" si="16"/>
        <v>3.2621823617339296</v>
      </c>
      <c r="I186" s="24"/>
    </row>
    <row r="187" spans="1:9" x14ac:dyDescent="0.2">
      <c r="A187" s="19">
        <v>34486</v>
      </c>
      <c r="B187" s="26">
        <v>1.1499999999999999</v>
      </c>
      <c r="C187" s="21">
        <v>120.3</v>
      </c>
      <c r="D187" s="22">
        <f t="shared" si="14"/>
        <v>138.345</v>
      </c>
      <c r="E187" s="23">
        <v>62.400000000000006</v>
      </c>
      <c r="F187" s="24">
        <f t="shared" si="13"/>
        <v>10.125999999999999</v>
      </c>
      <c r="G187" s="24">
        <f t="shared" si="15"/>
        <v>17.464642980338045</v>
      </c>
      <c r="H187" s="24">
        <f t="shared" si="16"/>
        <v>17.464642980338045</v>
      </c>
      <c r="I187" s="24"/>
    </row>
    <row r="188" spans="1:9" x14ac:dyDescent="0.2">
      <c r="A188" s="19">
        <v>34516</v>
      </c>
      <c r="B188" s="26">
        <v>1.1499999999999999</v>
      </c>
      <c r="C188" s="21">
        <v>165.85</v>
      </c>
      <c r="D188" s="22">
        <f t="shared" si="14"/>
        <v>190.72749999999999</v>
      </c>
      <c r="E188" s="23">
        <v>49.6</v>
      </c>
      <c r="F188" s="24">
        <f t="shared" si="13"/>
        <v>18.817</v>
      </c>
      <c r="G188" s="24">
        <f t="shared" si="15"/>
        <v>32.454294584339422</v>
      </c>
      <c r="H188" s="24">
        <f t="shared" si="16"/>
        <v>32.454294584339422</v>
      </c>
      <c r="I188" s="24"/>
    </row>
    <row r="189" spans="1:9" x14ac:dyDescent="0.2">
      <c r="A189" s="19">
        <v>34547</v>
      </c>
      <c r="B189" s="26">
        <v>0.88</v>
      </c>
      <c r="C189" s="21">
        <v>112.53</v>
      </c>
      <c r="D189" s="22">
        <f t="shared" si="14"/>
        <v>99.026399999999995</v>
      </c>
      <c r="E189" s="23">
        <v>97.03</v>
      </c>
      <c r="F189" s="24">
        <f t="shared" si="13"/>
        <v>0.26618666666666591</v>
      </c>
      <c r="G189" s="24">
        <f t="shared" si="15"/>
        <v>0.45910083936989626</v>
      </c>
      <c r="H189" s="24">
        <f t="shared" si="16"/>
        <v>0.45910083936989626</v>
      </c>
      <c r="I189" s="24"/>
    </row>
    <row r="190" spans="1:9" x14ac:dyDescent="0.2">
      <c r="A190" s="19">
        <v>34578</v>
      </c>
      <c r="B190" s="29">
        <v>0</v>
      </c>
      <c r="C190" s="21">
        <v>56.1</v>
      </c>
      <c r="D190" s="22">
        <f t="shared" si="14"/>
        <v>0</v>
      </c>
      <c r="E190" s="23">
        <v>91.2</v>
      </c>
      <c r="F190" s="24">
        <f t="shared" si="13"/>
        <v>0</v>
      </c>
      <c r="G190" s="24">
        <f t="shared" si="15"/>
        <v>0</v>
      </c>
      <c r="H190" s="24">
        <f t="shared" si="16"/>
        <v>0</v>
      </c>
      <c r="I190" s="24"/>
    </row>
    <row r="191" spans="1:9" x14ac:dyDescent="0.2">
      <c r="A191" s="19">
        <v>34608</v>
      </c>
      <c r="B191" s="29">
        <v>0</v>
      </c>
      <c r="C191" s="21">
        <v>33.17</v>
      </c>
      <c r="D191" s="22">
        <f t="shared" si="14"/>
        <v>0</v>
      </c>
      <c r="E191" s="23">
        <v>70.37</v>
      </c>
      <c r="F191" s="24">
        <f t="shared" si="13"/>
        <v>0</v>
      </c>
      <c r="G191" s="24">
        <f t="shared" si="15"/>
        <v>0</v>
      </c>
      <c r="H191" s="24">
        <f t="shared" si="16"/>
        <v>0</v>
      </c>
      <c r="I191" s="24"/>
    </row>
    <row r="192" spans="1:9" x14ac:dyDescent="0.2">
      <c r="A192" s="19">
        <v>34639</v>
      </c>
      <c r="B192" s="29">
        <v>0</v>
      </c>
      <c r="C192" s="21">
        <v>14.7</v>
      </c>
      <c r="D192" s="22">
        <f t="shared" si="14"/>
        <v>0</v>
      </c>
      <c r="E192" s="23">
        <v>62.400000000000006</v>
      </c>
      <c r="F192" s="24">
        <f t="shared" si="13"/>
        <v>0</v>
      </c>
      <c r="G192" s="24">
        <f t="shared" si="15"/>
        <v>0</v>
      </c>
      <c r="H192" s="24">
        <f t="shared" si="16"/>
        <v>0</v>
      </c>
      <c r="I192" s="24"/>
    </row>
    <row r="193" spans="1:9" x14ac:dyDescent="0.2">
      <c r="A193" s="19">
        <v>34669</v>
      </c>
      <c r="B193" s="29">
        <v>0</v>
      </c>
      <c r="C193" s="21">
        <v>8.99</v>
      </c>
      <c r="D193" s="22">
        <f t="shared" si="14"/>
        <v>0</v>
      </c>
      <c r="E193" s="23">
        <v>92.38</v>
      </c>
      <c r="F193" s="24">
        <f t="shared" si="13"/>
        <v>0</v>
      </c>
      <c r="G193" s="24">
        <f t="shared" si="15"/>
        <v>0</v>
      </c>
      <c r="H193" s="24">
        <f t="shared" si="16"/>
        <v>0</v>
      </c>
      <c r="I193" s="24"/>
    </row>
    <row r="194" spans="1:9" x14ac:dyDescent="0.2">
      <c r="A194" s="19">
        <v>34700</v>
      </c>
      <c r="B194" s="20">
        <v>0</v>
      </c>
      <c r="C194" s="21">
        <v>9.92</v>
      </c>
      <c r="D194" s="22">
        <f t="shared" si="14"/>
        <v>0</v>
      </c>
      <c r="E194" s="23">
        <v>121.52</v>
      </c>
      <c r="F194" s="24">
        <f t="shared" ref="F194:F257" si="17">IF(D194=0,0,(D194-E194)/(0.75*10))</f>
        <v>0</v>
      </c>
      <c r="G194" s="24">
        <f t="shared" si="15"/>
        <v>0</v>
      </c>
      <c r="H194" s="24">
        <f t="shared" si="16"/>
        <v>0</v>
      </c>
      <c r="I194" s="24"/>
    </row>
    <row r="195" spans="1:9" x14ac:dyDescent="0.2">
      <c r="A195" s="19">
        <v>34731</v>
      </c>
      <c r="B195" s="20">
        <v>0</v>
      </c>
      <c r="C195" s="21">
        <v>17.079999999999998</v>
      </c>
      <c r="D195" s="22">
        <f t="shared" ref="D195:D258" si="18">B195*C195</f>
        <v>0</v>
      </c>
      <c r="E195" s="23">
        <v>78.399999999999991</v>
      </c>
      <c r="F195" s="24">
        <f t="shared" si="17"/>
        <v>0</v>
      </c>
      <c r="G195" s="24">
        <f t="shared" ref="G195:G258" si="19">IF(D195=0,0,(D195-E195)/($K$2*$K$3))</f>
        <v>0</v>
      </c>
      <c r="H195" s="24">
        <f t="shared" ref="H195:H258" si="20">IF(G195&lt;0,0,G195)</f>
        <v>0</v>
      </c>
      <c r="I195" s="24"/>
    </row>
    <row r="196" spans="1:9" x14ac:dyDescent="0.2">
      <c r="A196" s="19">
        <v>34759</v>
      </c>
      <c r="B196" s="26">
        <v>0.4</v>
      </c>
      <c r="C196" s="21">
        <v>36.89</v>
      </c>
      <c r="D196" s="22">
        <f t="shared" si="18"/>
        <v>14.756</v>
      </c>
      <c r="E196" s="23">
        <v>82.460000000000008</v>
      </c>
      <c r="F196" s="24">
        <f t="shared" si="17"/>
        <v>-9.0272000000000006</v>
      </c>
      <c r="G196" s="24">
        <f t="shared" si="19"/>
        <v>-15.5695067264574</v>
      </c>
      <c r="H196" s="24">
        <f t="shared" si="20"/>
        <v>0</v>
      </c>
      <c r="I196" s="24"/>
    </row>
    <row r="197" spans="1:9" x14ac:dyDescent="0.2">
      <c r="A197" s="19">
        <v>34790</v>
      </c>
      <c r="B197" s="26">
        <v>0.78</v>
      </c>
      <c r="C197" s="21">
        <v>65.7</v>
      </c>
      <c r="D197" s="22">
        <f t="shared" si="18"/>
        <v>51.246000000000002</v>
      </c>
      <c r="E197" s="23">
        <v>46.2</v>
      </c>
      <c r="F197" s="24">
        <f t="shared" si="17"/>
        <v>0.67279999999999995</v>
      </c>
      <c r="G197" s="24">
        <f t="shared" si="19"/>
        <v>1.1604001379786131</v>
      </c>
      <c r="H197" s="24">
        <f t="shared" si="20"/>
        <v>1.1604001379786131</v>
      </c>
      <c r="I197" s="24"/>
    </row>
    <row r="198" spans="1:9" x14ac:dyDescent="0.2">
      <c r="A198" s="19">
        <v>34820</v>
      </c>
      <c r="B198" s="26">
        <v>0.78</v>
      </c>
      <c r="C198" s="21">
        <v>109.42999999999999</v>
      </c>
      <c r="D198" s="22">
        <f t="shared" si="18"/>
        <v>85.355400000000003</v>
      </c>
      <c r="E198" s="23">
        <v>61.38</v>
      </c>
      <c r="F198" s="24">
        <f t="shared" si="17"/>
        <v>3.19672</v>
      </c>
      <c r="G198" s="24">
        <f t="shared" si="19"/>
        <v>5.5134874094515345</v>
      </c>
      <c r="H198" s="24">
        <f t="shared" si="20"/>
        <v>5.5134874094515345</v>
      </c>
      <c r="I198" s="24"/>
    </row>
    <row r="199" spans="1:9" x14ac:dyDescent="0.2">
      <c r="A199" s="19">
        <v>34851</v>
      </c>
      <c r="B199" s="26">
        <v>1.1499999999999999</v>
      </c>
      <c r="C199" s="21">
        <v>114</v>
      </c>
      <c r="D199" s="22">
        <f t="shared" si="18"/>
        <v>131.1</v>
      </c>
      <c r="E199" s="23">
        <v>59.4</v>
      </c>
      <c r="F199" s="24">
        <f t="shared" si="17"/>
        <v>9.5599999999999987</v>
      </c>
      <c r="G199" s="24">
        <f t="shared" si="19"/>
        <v>16.488444291134869</v>
      </c>
      <c r="H199" s="24">
        <f t="shared" si="20"/>
        <v>16.488444291134869</v>
      </c>
      <c r="I199" s="24"/>
    </row>
    <row r="200" spans="1:9" x14ac:dyDescent="0.2">
      <c r="A200" s="19">
        <v>34881</v>
      </c>
      <c r="B200" s="26">
        <v>1.1499999999999999</v>
      </c>
      <c r="C200" s="21">
        <v>151.9</v>
      </c>
      <c r="D200" s="22">
        <f t="shared" si="18"/>
        <v>174.685</v>
      </c>
      <c r="E200" s="23">
        <v>59.83</v>
      </c>
      <c r="F200" s="24">
        <f t="shared" si="17"/>
        <v>15.314</v>
      </c>
      <c r="G200" s="24">
        <f t="shared" si="19"/>
        <v>26.412556053811656</v>
      </c>
      <c r="H200" s="24">
        <f t="shared" si="20"/>
        <v>26.412556053811656</v>
      </c>
      <c r="I200" s="24"/>
    </row>
    <row r="201" spans="1:9" x14ac:dyDescent="0.2">
      <c r="A201" s="19">
        <v>34912</v>
      </c>
      <c r="B201" s="26">
        <v>0.88</v>
      </c>
      <c r="C201" s="21">
        <v>128.65</v>
      </c>
      <c r="D201" s="22">
        <f t="shared" si="18"/>
        <v>113.212</v>
      </c>
      <c r="E201" s="23">
        <v>47.74</v>
      </c>
      <c r="F201" s="24">
        <f t="shared" si="17"/>
        <v>8.7296000000000014</v>
      </c>
      <c r="G201" s="24">
        <f t="shared" si="19"/>
        <v>15.056226284925836</v>
      </c>
      <c r="H201" s="24">
        <f t="shared" si="20"/>
        <v>15.056226284925836</v>
      </c>
      <c r="I201" s="24"/>
    </row>
    <row r="202" spans="1:9" x14ac:dyDescent="0.2">
      <c r="A202" s="19">
        <v>34943</v>
      </c>
      <c r="B202" s="29">
        <v>0</v>
      </c>
      <c r="C202" s="21">
        <v>58.5</v>
      </c>
      <c r="D202" s="22">
        <f t="shared" si="18"/>
        <v>0</v>
      </c>
      <c r="E202" s="23">
        <v>102.9</v>
      </c>
      <c r="F202" s="24">
        <f t="shared" si="17"/>
        <v>0</v>
      </c>
      <c r="G202" s="24">
        <f t="shared" si="19"/>
        <v>0</v>
      </c>
      <c r="H202" s="24">
        <f t="shared" si="20"/>
        <v>0</v>
      </c>
      <c r="I202" s="24"/>
    </row>
    <row r="203" spans="1:9" x14ac:dyDescent="0.2">
      <c r="A203" s="19">
        <v>34973</v>
      </c>
      <c r="B203" s="29">
        <v>0</v>
      </c>
      <c r="C203" s="21">
        <v>39.369999999999997</v>
      </c>
      <c r="D203" s="22">
        <f t="shared" si="18"/>
        <v>0</v>
      </c>
      <c r="E203" s="23">
        <v>18.599999999999998</v>
      </c>
      <c r="F203" s="24">
        <f t="shared" si="17"/>
        <v>0</v>
      </c>
      <c r="G203" s="24">
        <f t="shared" si="19"/>
        <v>0</v>
      </c>
      <c r="H203" s="24">
        <f t="shared" si="20"/>
        <v>0</v>
      </c>
      <c r="I203" s="24"/>
    </row>
    <row r="204" spans="1:9" x14ac:dyDescent="0.2">
      <c r="A204" s="19">
        <v>35004</v>
      </c>
      <c r="B204" s="29">
        <v>0</v>
      </c>
      <c r="C204" s="21">
        <v>12.6</v>
      </c>
      <c r="D204" s="22">
        <f t="shared" si="18"/>
        <v>0</v>
      </c>
      <c r="E204" s="23">
        <v>44.1</v>
      </c>
      <c r="F204" s="24">
        <f t="shared" si="17"/>
        <v>0</v>
      </c>
      <c r="G204" s="24">
        <f t="shared" si="19"/>
        <v>0</v>
      </c>
      <c r="H204" s="24">
        <f t="shared" si="20"/>
        <v>0</v>
      </c>
      <c r="I204" s="24"/>
    </row>
    <row r="205" spans="1:9" x14ac:dyDescent="0.2">
      <c r="A205" s="19">
        <v>35034</v>
      </c>
      <c r="B205" s="29">
        <v>0</v>
      </c>
      <c r="C205" s="21">
        <v>6.2</v>
      </c>
      <c r="D205" s="22">
        <f t="shared" si="18"/>
        <v>0</v>
      </c>
      <c r="E205" s="23">
        <v>32.86</v>
      </c>
      <c r="F205" s="24">
        <f t="shared" si="17"/>
        <v>0</v>
      </c>
      <c r="G205" s="24">
        <f t="shared" si="19"/>
        <v>0</v>
      </c>
      <c r="H205" s="24">
        <f t="shared" si="20"/>
        <v>0</v>
      </c>
      <c r="I205" s="24"/>
    </row>
    <row r="206" spans="1:9" x14ac:dyDescent="0.2">
      <c r="A206" s="19">
        <v>35065</v>
      </c>
      <c r="B206" s="20">
        <v>0</v>
      </c>
      <c r="C206" s="21">
        <v>7.13</v>
      </c>
      <c r="D206" s="22">
        <f t="shared" si="18"/>
        <v>0</v>
      </c>
      <c r="E206" s="23">
        <v>6.51</v>
      </c>
      <c r="F206" s="24">
        <f t="shared" si="17"/>
        <v>0</v>
      </c>
      <c r="G206" s="24">
        <f t="shared" si="19"/>
        <v>0</v>
      </c>
      <c r="H206" s="24">
        <f t="shared" si="20"/>
        <v>0</v>
      </c>
      <c r="I206" s="24"/>
    </row>
    <row r="207" spans="1:9" x14ac:dyDescent="0.2">
      <c r="A207" s="19">
        <v>35096</v>
      </c>
      <c r="B207" s="20">
        <v>0</v>
      </c>
      <c r="C207" s="21">
        <v>12.6</v>
      </c>
      <c r="D207" s="22">
        <f t="shared" si="18"/>
        <v>0</v>
      </c>
      <c r="E207" s="23">
        <v>50.120000000000005</v>
      </c>
      <c r="F207" s="24">
        <f t="shared" si="17"/>
        <v>0</v>
      </c>
      <c r="G207" s="24">
        <f t="shared" si="19"/>
        <v>0</v>
      </c>
      <c r="H207" s="24">
        <f t="shared" si="20"/>
        <v>0</v>
      </c>
      <c r="I207" s="24"/>
    </row>
    <row r="208" spans="1:9" x14ac:dyDescent="0.2">
      <c r="A208" s="19">
        <v>35125</v>
      </c>
      <c r="B208" s="26">
        <v>0.4</v>
      </c>
      <c r="C208" s="21">
        <v>31.31</v>
      </c>
      <c r="D208" s="22">
        <f t="shared" si="18"/>
        <v>12.524000000000001</v>
      </c>
      <c r="E208" s="23">
        <v>14.26</v>
      </c>
      <c r="F208" s="24">
        <f t="shared" si="17"/>
        <v>-0.23146666666666652</v>
      </c>
      <c r="G208" s="24">
        <f t="shared" si="19"/>
        <v>-0.39921812119121508</v>
      </c>
      <c r="H208" s="24">
        <f t="shared" si="20"/>
        <v>0</v>
      </c>
      <c r="I208" s="24"/>
    </row>
    <row r="209" spans="1:9" x14ac:dyDescent="0.2">
      <c r="A209" s="19">
        <v>35156</v>
      </c>
      <c r="B209" s="26">
        <v>0.78</v>
      </c>
      <c r="C209" s="21">
        <v>79.5</v>
      </c>
      <c r="D209" s="22">
        <f t="shared" si="18"/>
        <v>62.010000000000005</v>
      </c>
      <c r="E209" s="23">
        <v>18.3</v>
      </c>
      <c r="F209" s="24">
        <f t="shared" si="17"/>
        <v>5.8280000000000012</v>
      </c>
      <c r="G209" s="24">
        <f t="shared" si="19"/>
        <v>10.051741979993102</v>
      </c>
      <c r="H209" s="24">
        <f t="shared" si="20"/>
        <v>10.051741979993102</v>
      </c>
      <c r="I209" s="24"/>
    </row>
    <row r="210" spans="1:9" x14ac:dyDescent="0.2">
      <c r="A210" s="19">
        <v>35186</v>
      </c>
      <c r="B210" s="26">
        <v>0.78</v>
      </c>
      <c r="C210" s="21">
        <v>95.48</v>
      </c>
      <c r="D210" s="22">
        <f t="shared" si="18"/>
        <v>74.474400000000003</v>
      </c>
      <c r="E210" s="23">
        <v>74.09</v>
      </c>
      <c r="F210" s="24">
        <f t="shared" si="17"/>
        <v>5.1253333333333255E-2</v>
      </c>
      <c r="G210" s="24">
        <f t="shared" si="19"/>
        <v>8.8398298263768965E-2</v>
      </c>
      <c r="H210" s="24">
        <f t="shared" si="20"/>
        <v>8.8398298263768965E-2</v>
      </c>
      <c r="I210" s="24"/>
    </row>
    <row r="211" spans="1:9" x14ac:dyDescent="0.2">
      <c r="A211" s="19">
        <v>35217</v>
      </c>
      <c r="B211" s="26">
        <v>1.1499999999999999</v>
      </c>
      <c r="C211" s="21">
        <v>118.8</v>
      </c>
      <c r="D211" s="22">
        <f t="shared" si="18"/>
        <v>136.61999999999998</v>
      </c>
      <c r="E211" s="23">
        <v>36.6</v>
      </c>
      <c r="F211" s="24">
        <f t="shared" si="17"/>
        <v>13.335999999999997</v>
      </c>
      <c r="G211" s="24">
        <f t="shared" si="19"/>
        <v>23.001034839599857</v>
      </c>
      <c r="H211" s="24">
        <f t="shared" si="20"/>
        <v>23.001034839599857</v>
      </c>
      <c r="I211" s="24"/>
    </row>
    <row r="212" spans="1:9" x14ac:dyDescent="0.2">
      <c r="A212" s="19">
        <v>35247</v>
      </c>
      <c r="B212" s="26">
        <v>1.1499999999999999</v>
      </c>
      <c r="C212" s="21">
        <v>121.52</v>
      </c>
      <c r="D212" s="22">
        <f t="shared" si="18"/>
        <v>139.74799999999999</v>
      </c>
      <c r="E212" s="23">
        <v>66.960000000000008</v>
      </c>
      <c r="F212" s="24">
        <f t="shared" si="17"/>
        <v>9.7050666666666636</v>
      </c>
      <c r="G212" s="24">
        <f t="shared" si="19"/>
        <v>16.738645509945954</v>
      </c>
      <c r="H212" s="24">
        <f t="shared" si="20"/>
        <v>16.738645509945954</v>
      </c>
      <c r="I212" s="24"/>
    </row>
    <row r="213" spans="1:9" x14ac:dyDescent="0.2">
      <c r="A213" s="19">
        <v>35278</v>
      </c>
      <c r="B213" s="26">
        <v>0.88</v>
      </c>
      <c r="C213" s="21">
        <v>110.98</v>
      </c>
      <c r="D213" s="22">
        <f t="shared" si="18"/>
        <v>97.662400000000005</v>
      </c>
      <c r="E213" s="23">
        <v>91.45</v>
      </c>
      <c r="F213" s="24">
        <f t="shared" si="17"/>
        <v>0.82832000000000028</v>
      </c>
      <c r="G213" s="24">
        <f t="shared" si="19"/>
        <v>1.4286305622628497</v>
      </c>
      <c r="H213" s="24">
        <f t="shared" si="20"/>
        <v>1.4286305622628497</v>
      </c>
      <c r="I213" s="24"/>
    </row>
    <row r="214" spans="1:9" x14ac:dyDescent="0.2">
      <c r="A214" s="19">
        <v>35309</v>
      </c>
      <c r="B214" s="29">
        <v>0</v>
      </c>
      <c r="C214" s="21">
        <v>56.699999999999996</v>
      </c>
      <c r="D214" s="22">
        <f t="shared" si="18"/>
        <v>0</v>
      </c>
      <c r="E214" s="23">
        <v>46.800000000000004</v>
      </c>
      <c r="F214" s="24">
        <f t="shared" si="17"/>
        <v>0</v>
      </c>
      <c r="G214" s="24">
        <f t="shared" si="19"/>
        <v>0</v>
      </c>
      <c r="H214" s="24">
        <f t="shared" si="20"/>
        <v>0</v>
      </c>
      <c r="I214" s="24"/>
    </row>
    <row r="215" spans="1:9" x14ac:dyDescent="0.2">
      <c r="A215" s="19">
        <v>35339</v>
      </c>
      <c r="B215" s="29">
        <v>0</v>
      </c>
      <c r="C215" s="21">
        <v>33.480000000000004</v>
      </c>
      <c r="D215" s="22">
        <f t="shared" si="18"/>
        <v>0</v>
      </c>
      <c r="E215" s="23">
        <v>82.77</v>
      </c>
      <c r="F215" s="24">
        <f t="shared" si="17"/>
        <v>0</v>
      </c>
      <c r="G215" s="24">
        <f t="shared" si="19"/>
        <v>0</v>
      </c>
      <c r="H215" s="24">
        <f t="shared" si="20"/>
        <v>0</v>
      </c>
      <c r="I215" s="24"/>
    </row>
    <row r="216" spans="1:9" x14ac:dyDescent="0.2">
      <c r="A216" s="19">
        <v>35370</v>
      </c>
      <c r="B216" s="29">
        <v>0</v>
      </c>
      <c r="C216" s="21">
        <v>11.700000000000001</v>
      </c>
      <c r="D216" s="22">
        <f t="shared" si="18"/>
        <v>0</v>
      </c>
      <c r="E216" s="23">
        <v>88.5</v>
      </c>
      <c r="F216" s="24">
        <f t="shared" si="17"/>
        <v>0</v>
      </c>
      <c r="G216" s="24">
        <f t="shared" si="19"/>
        <v>0</v>
      </c>
      <c r="H216" s="24">
        <f t="shared" si="20"/>
        <v>0</v>
      </c>
      <c r="I216" s="24"/>
    </row>
    <row r="217" spans="1:9" x14ac:dyDescent="0.2">
      <c r="A217" s="19">
        <v>35400</v>
      </c>
      <c r="B217" s="29">
        <v>0</v>
      </c>
      <c r="C217" s="21">
        <v>5.89</v>
      </c>
      <c r="D217" s="22">
        <f t="shared" si="18"/>
        <v>0</v>
      </c>
      <c r="E217" s="23">
        <v>41.85</v>
      </c>
      <c r="F217" s="24">
        <f t="shared" si="17"/>
        <v>0</v>
      </c>
      <c r="G217" s="24">
        <f t="shared" si="19"/>
        <v>0</v>
      </c>
      <c r="H217" s="24">
        <f t="shared" si="20"/>
        <v>0</v>
      </c>
      <c r="I217" s="24"/>
    </row>
    <row r="218" spans="1:9" x14ac:dyDescent="0.2">
      <c r="A218" s="19">
        <v>35431</v>
      </c>
      <c r="B218" s="20">
        <v>0</v>
      </c>
      <c r="C218" s="21">
        <v>8.06</v>
      </c>
      <c r="D218" s="22">
        <f t="shared" si="18"/>
        <v>0</v>
      </c>
      <c r="E218" s="23">
        <v>8.99</v>
      </c>
      <c r="F218" s="24">
        <f t="shared" si="17"/>
        <v>0</v>
      </c>
      <c r="G218" s="24">
        <f t="shared" si="19"/>
        <v>0</v>
      </c>
      <c r="H218" s="24">
        <f t="shared" si="20"/>
        <v>0</v>
      </c>
      <c r="I218" s="24"/>
    </row>
    <row r="219" spans="1:9" x14ac:dyDescent="0.2">
      <c r="A219" s="19">
        <v>35462</v>
      </c>
      <c r="B219" s="20">
        <v>0</v>
      </c>
      <c r="C219" s="21">
        <v>17.64</v>
      </c>
      <c r="D219" s="22">
        <f t="shared" si="18"/>
        <v>0</v>
      </c>
      <c r="E219" s="23">
        <v>84</v>
      </c>
      <c r="F219" s="24">
        <f t="shared" si="17"/>
        <v>0</v>
      </c>
      <c r="G219" s="24">
        <f t="shared" si="19"/>
        <v>0</v>
      </c>
      <c r="H219" s="24">
        <f t="shared" si="20"/>
        <v>0</v>
      </c>
      <c r="I219" s="24"/>
    </row>
    <row r="220" spans="1:9" x14ac:dyDescent="0.2">
      <c r="A220" s="19">
        <v>35490</v>
      </c>
      <c r="B220" s="26">
        <v>0.4</v>
      </c>
      <c r="C220" s="21">
        <v>41.230000000000004</v>
      </c>
      <c r="D220" s="22">
        <f t="shared" si="18"/>
        <v>16.492000000000001</v>
      </c>
      <c r="E220" s="23">
        <v>45.57</v>
      </c>
      <c r="F220" s="24">
        <f t="shared" si="17"/>
        <v>-3.8770666666666664</v>
      </c>
      <c r="G220" s="24">
        <f t="shared" si="19"/>
        <v>-6.6869035299528568</v>
      </c>
      <c r="H220" s="24">
        <f t="shared" si="20"/>
        <v>0</v>
      </c>
      <c r="I220" s="24"/>
    </row>
    <row r="221" spans="1:9" x14ac:dyDescent="0.2">
      <c r="A221" s="19">
        <v>35521</v>
      </c>
      <c r="B221" s="26">
        <v>0.78</v>
      </c>
      <c r="C221" s="21">
        <v>63.9</v>
      </c>
      <c r="D221" s="22">
        <f t="shared" si="18"/>
        <v>49.841999999999999</v>
      </c>
      <c r="E221" s="23">
        <v>39.6</v>
      </c>
      <c r="F221" s="24">
        <f t="shared" si="17"/>
        <v>1.3655999999999997</v>
      </c>
      <c r="G221" s="24">
        <f t="shared" si="19"/>
        <v>2.35529492928596</v>
      </c>
      <c r="H221" s="24">
        <f t="shared" si="20"/>
        <v>2.35529492928596</v>
      </c>
      <c r="I221" s="24"/>
    </row>
    <row r="222" spans="1:9" x14ac:dyDescent="0.2">
      <c r="A222" s="19">
        <v>35551</v>
      </c>
      <c r="B222" s="26">
        <v>0.78</v>
      </c>
      <c r="C222" s="21">
        <v>108.19000000000001</v>
      </c>
      <c r="D222" s="22">
        <f t="shared" si="18"/>
        <v>84.388200000000012</v>
      </c>
      <c r="E222" s="23">
        <v>80.600000000000009</v>
      </c>
      <c r="F222" s="24">
        <f t="shared" si="17"/>
        <v>0.50509333333333373</v>
      </c>
      <c r="G222" s="24">
        <f t="shared" si="19"/>
        <v>0.8711509715994028</v>
      </c>
      <c r="H222" s="24">
        <f t="shared" si="20"/>
        <v>0.8711509715994028</v>
      </c>
      <c r="I222" s="24"/>
    </row>
    <row r="223" spans="1:9" x14ac:dyDescent="0.2">
      <c r="A223" s="19">
        <v>35582</v>
      </c>
      <c r="B223" s="26">
        <v>1.1499999999999999</v>
      </c>
      <c r="C223" s="21">
        <v>126.9</v>
      </c>
      <c r="D223" s="22">
        <f t="shared" si="18"/>
        <v>145.935</v>
      </c>
      <c r="E223" s="23">
        <v>78</v>
      </c>
      <c r="F223" s="24">
        <f t="shared" si="17"/>
        <v>9.0579999999999998</v>
      </c>
      <c r="G223" s="24">
        <f t="shared" si="19"/>
        <v>15.622628492583649</v>
      </c>
      <c r="H223" s="24">
        <f t="shared" si="20"/>
        <v>15.622628492583649</v>
      </c>
      <c r="I223" s="24"/>
    </row>
    <row r="224" spans="1:9" x14ac:dyDescent="0.2">
      <c r="A224" s="19">
        <v>35612</v>
      </c>
      <c r="B224" s="26">
        <v>1.1499999999999999</v>
      </c>
      <c r="C224" s="21">
        <v>128.03</v>
      </c>
      <c r="D224" s="22">
        <f t="shared" si="18"/>
        <v>147.2345</v>
      </c>
      <c r="E224" s="23">
        <v>99.820000000000007</v>
      </c>
      <c r="F224" s="24">
        <f t="shared" si="17"/>
        <v>6.3219333333333321</v>
      </c>
      <c r="G224" s="24">
        <f t="shared" si="19"/>
        <v>10.903644935035066</v>
      </c>
      <c r="H224" s="24">
        <f t="shared" si="20"/>
        <v>10.903644935035066</v>
      </c>
      <c r="I224" s="24"/>
    </row>
    <row r="225" spans="1:9" x14ac:dyDescent="0.2">
      <c r="A225" s="19">
        <v>35643</v>
      </c>
      <c r="B225" s="26">
        <v>0.88</v>
      </c>
      <c r="C225" s="21">
        <v>128.03</v>
      </c>
      <c r="D225" s="22">
        <f t="shared" si="18"/>
        <v>112.6664</v>
      </c>
      <c r="E225" s="23">
        <v>42.779999999999994</v>
      </c>
      <c r="F225" s="24">
        <f t="shared" si="17"/>
        <v>9.3181866666666675</v>
      </c>
      <c r="G225" s="24">
        <f t="shared" si="19"/>
        <v>16.071380935954927</v>
      </c>
      <c r="H225" s="24">
        <f t="shared" si="20"/>
        <v>16.071380935954927</v>
      </c>
      <c r="I225" s="24"/>
    </row>
    <row r="226" spans="1:9" x14ac:dyDescent="0.2">
      <c r="A226" s="19">
        <v>35674</v>
      </c>
      <c r="B226" s="29">
        <v>0</v>
      </c>
      <c r="C226" s="21">
        <v>68.7</v>
      </c>
      <c r="D226" s="22">
        <f t="shared" si="18"/>
        <v>0</v>
      </c>
      <c r="E226" s="23">
        <v>23.1</v>
      </c>
      <c r="F226" s="24">
        <f t="shared" si="17"/>
        <v>0</v>
      </c>
      <c r="G226" s="24">
        <f t="shared" si="19"/>
        <v>0</v>
      </c>
      <c r="H226" s="24">
        <f t="shared" si="20"/>
        <v>0</v>
      </c>
      <c r="I226" s="24"/>
    </row>
    <row r="227" spans="1:9" x14ac:dyDescent="0.2">
      <c r="A227" s="19">
        <v>35704</v>
      </c>
      <c r="B227" s="29">
        <v>0</v>
      </c>
      <c r="C227" s="21">
        <v>33.480000000000004</v>
      </c>
      <c r="D227" s="22">
        <f t="shared" si="18"/>
        <v>0</v>
      </c>
      <c r="E227" s="23">
        <v>60.449999999999996</v>
      </c>
      <c r="F227" s="24">
        <f t="shared" si="17"/>
        <v>0</v>
      </c>
      <c r="G227" s="24">
        <f t="shared" si="19"/>
        <v>0</v>
      </c>
      <c r="H227" s="24">
        <f t="shared" si="20"/>
        <v>0</v>
      </c>
      <c r="I227" s="24"/>
    </row>
    <row r="228" spans="1:9" x14ac:dyDescent="0.2">
      <c r="A228" s="19">
        <v>35735</v>
      </c>
      <c r="B228" s="29">
        <v>0</v>
      </c>
      <c r="C228" s="21">
        <v>12.299999999999999</v>
      </c>
      <c r="D228" s="22">
        <f t="shared" si="18"/>
        <v>0</v>
      </c>
      <c r="E228" s="23">
        <v>39.6</v>
      </c>
      <c r="F228" s="24">
        <f t="shared" si="17"/>
        <v>0</v>
      </c>
      <c r="G228" s="24">
        <f t="shared" si="19"/>
        <v>0</v>
      </c>
      <c r="H228" s="24">
        <f t="shared" si="20"/>
        <v>0</v>
      </c>
      <c r="I228" s="24"/>
    </row>
    <row r="229" spans="1:9" x14ac:dyDescent="0.2">
      <c r="A229" s="19">
        <v>35765</v>
      </c>
      <c r="B229" s="29">
        <v>0</v>
      </c>
      <c r="C229" s="21">
        <v>7.75</v>
      </c>
      <c r="D229" s="22">
        <f t="shared" si="18"/>
        <v>0</v>
      </c>
      <c r="E229" s="23">
        <v>80.600000000000009</v>
      </c>
      <c r="F229" s="24">
        <f t="shared" si="17"/>
        <v>0</v>
      </c>
      <c r="G229" s="24">
        <f t="shared" si="19"/>
        <v>0</v>
      </c>
      <c r="H229" s="24">
        <f t="shared" si="20"/>
        <v>0</v>
      </c>
      <c r="I229" s="24"/>
    </row>
    <row r="230" spans="1:9" x14ac:dyDescent="0.2">
      <c r="A230" s="19">
        <v>35796</v>
      </c>
      <c r="B230" s="20">
        <v>0</v>
      </c>
      <c r="C230" s="21">
        <v>10.540000000000001</v>
      </c>
      <c r="D230" s="22">
        <f t="shared" si="18"/>
        <v>0</v>
      </c>
      <c r="E230" s="23">
        <v>73.16</v>
      </c>
      <c r="F230" s="24">
        <f t="shared" si="17"/>
        <v>0</v>
      </c>
      <c r="G230" s="24">
        <f t="shared" si="19"/>
        <v>0</v>
      </c>
      <c r="H230" s="24">
        <f t="shared" si="20"/>
        <v>0</v>
      </c>
      <c r="I230" s="24"/>
    </row>
    <row r="231" spans="1:9" x14ac:dyDescent="0.2">
      <c r="A231" s="19">
        <v>35827</v>
      </c>
      <c r="B231" s="20">
        <v>0</v>
      </c>
      <c r="C231" s="21">
        <v>17.64</v>
      </c>
      <c r="D231" s="22">
        <f t="shared" si="18"/>
        <v>0</v>
      </c>
      <c r="E231" s="23">
        <v>17.64</v>
      </c>
      <c r="F231" s="24">
        <f t="shared" si="17"/>
        <v>0</v>
      </c>
      <c r="G231" s="24">
        <f t="shared" si="19"/>
        <v>0</v>
      </c>
      <c r="H231" s="24">
        <f t="shared" si="20"/>
        <v>0</v>
      </c>
      <c r="I231" s="24"/>
    </row>
    <row r="232" spans="1:9" x14ac:dyDescent="0.2">
      <c r="A232" s="19">
        <v>35855</v>
      </c>
      <c r="B232" s="26">
        <v>0.4</v>
      </c>
      <c r="C232" s="21">
        <v>41.230000000000004</v>
      </c>
      <c r="D232" s="22">
        <f t="shared" si="18"/>
        <v>16.492000000000001</v>
      </c>
      <c r="E232" s="23">
        <v>79.36</v>
      </c>
      <c r="F232" s="24">
        <f t="shared" si="17"/>
        <v>-8.3823999999999987</v>
      </c>
      <c r="G232" s="24">
        <f t="shared" si="19"/>
        <v>-14.457399103139011</v>
      </c>
      <c r="H232" s="24">
        <f t="shared" si="20"/>
        <v>0</v>
      </c>
      <c r="I232" s="24"/>
    </row>
    <row r="233" spans="1:9" x14ac:dyDescent="0.2">
      <c r="A233" s="19">
        <v>35886</v>
      </c>
      <c r="B233" s="26">
        <v>0.78</v>
      </c>
      <c r="C233" s="21">
        <v>63.3</v>
      </c>
      <c r="D233" s="22">
        <f t="shared" si="18"/>
        <v>49.374000000000002</v>
      </c>
      <c r="E233" s="23">
        <v>88.2</v>
      </c>
      <c r="F233" s="24">
        <f t="shared" si="17"/>
        <v>-5.1768000000000001</v>
      </c>
      <c r="G233" s="24">
        <f t="shared" si="19"/>
        <v>-8.9285960676095204</v>
      </c>
      <c r="H233" s="24">
        <f t="shared" si="20"/>
        <v>0</v>
      </c>
      <c r="I233" s="24"/>
    </row>
    <row r="234" spans="1:9" x14ac:dyDescent="0.2">
      <c r="A234" s="19">
        <v>35916</v>
      </c>
      <c r="B234" s="26">
        <v>0.78</v>
      </c>
      <c r="C234" s="21">
        <v>118.11</v>
      </c>
      <c r="D234" s="22">
        <f t="shared" si="18"/>
        <v>92.125799999999998</v>
      </c>
      <c r="E234" s="23">
        <v>41.230000000000004</v>
      </c>
      <c r="F234" s="24">
        <f t="shared" si="17"/>
        <v>6.7861066666666661</v>
      </c>
      <c r="G234" s="24">
        <f t="shared" si="19"/>
        <v>11.704219845923879</v>
      </c>
      <c r="H234" s="24">
        <f t="shared" si="20"/>
        <v>11.704219845923879</v>
      </c>
      <c r="I234" s="24"/>
    </row>
    <row r="235" spans="1:9" x14ac:dyDescent="0.2">
      <c r="A235" s="19">
        <v>35947</v>
      </c>
      <c r="B235" s="26">
        <v>1.1499999999999999</v>
      </c>
      <c r="C235" s="21">
        <v>119.7</v>
      </c>
      <c r="D235" s="22">
        <f t="shared" si="18"/>
        <v>137.655</v>
      </c>
      <c r="E235" s="23">
        <v>108.60000000000001</v>
      </c>
      <c r="F235" s="24">
        <f t="shared" si="17"/>
        <v>3.8739999999999992</v>
      </c>
      <c r="G235" s="24">
        <f t="shared" si="19"/>
        <v>6.6816143497757823</v>
      </c>
      <c r="H235" s="24">
        <f t="shared" si="20"/>
        <v>6.6816143497757823</v>
      </c>
      <c r="I235" s="24"/>
    </row>
    <row r="236" spans="1:9" x14ac:dyDescent="0.2">
      <c r="A236" s="19">
        <v>35977</v>
      </c>
      <c r="B236" s="26">
        <v>1.1499999999999999</v>
      </c>
      <c r="C236" s="21">
        <v>115.63</v>
      </c>
      <c r="D236" s="22">
        <f t="shared" si="18"/>
        <v>132.97449999999998</v>
      </c>
      <c r="E236" s="23">
        <v>80.91</v>
      </c>
      <c r="F236" s="24">
        <f t="shared" si="17"/>
        <v>6.9419333333333304</v>
      </c>
      <c r="G236" s="24">
        <f t="shared" si="19"/>
        <v>11.972979188225819</v>
      </c>
      <c r="H236" s="24">
        <f t="shared" si="20"/>
        <v>11.972979188225819</v>
      </c>
      <c r="I236" s="24"/>
    </row>
    <row r="237" spans="1:9" x14ac:dyDescent="0.2">
      <c r="A237" s="19">
        <v>36008</v>
      </c>
      <c r="B237" s="26">
        <v>0.88</v>
      </c>
      <c r="C237" s="21">
        <v>108.19000000000001</v>
      </c>
      <c r="D237" s="22">
        <f t="shared" si="18"/>
        <v>95.207200000000014</v>
      </c>
      <c r="E237" s="23">
        <v>72.539999999999992</v>
      </c>
      <c r="F237" s="24">
        <f t="shared" si="17"/>
        <v>3.0222933333333364</v>
      </c>
      <c r="G237" s="24">
        <f t="shared" si="19"/>
        <v>5.2126480395538737</v>
      </c>
      <c r="H237" s="24">
        <f t="shared" si="20"/>
        <v>5.2126480395538737</v>
      </c>
      <c r="I237" s="24"/>
    </row>
    <row r="238" spans="1:9" x14ac:dyDescent="0.2">
      <c r="A238" s="19">
        <v>36039</v>
      </c>
      <c r="B238" s="29">
        <v>0</v>
      </c>
      <c r="C238" s="21">
        <v>57</v>
      </c>
      <c r="D238" s="22">
        <f t="shared" si="18"/>
        <v>0</v>
      </c>
      <c r="E238" s="23">
        <v>98.7</v>
      </c>
      <c r="F238" s="24">
        <f t="shared" si="17"/>
        <v>0</v>
      </c>
      <c r="G238" s="24">
        <f t="shared" si="19"/>
        <v>0</v>
      </c>
      <c r="H238" s="24">
        <f t="shared" si="20"/>
        <v>0</v>
      </c>
      <c r="I238" s="24"/>
    </row>
    <row r="239" spans="1:9" x14ac:dyDescent="0.2">
      <c r="A239" s="19">
        <v>36069</v>
      </c>
      <c r="B239" s="29">
        <v>0</v>
      </c>
      <c r="C239" s="21">
        <v>27.28</v>
      </c>
      <c r="D239" s="22">
        <f t="shared" si="18"/>
        <v>0</v>
      </c>
      <c r="E239" s="23">
        <v>185.38000000000002</v>
      </c>
      <c r="F239" s="24">
        <f t="shared" si="17"/>
        <v>0</v>
      </c>
      <c r="G239" s="24">
        <f t="shared" si="19"/>
        <v>0</v>
      </c>
      <c r="H239" s="24">
        <f t="shared" si="20"/>
        <v>0</v>
      </c>
      <c r="I239" s="24"/>
    </row>
    <row r="240" spans="1:9" x14ac:dyDescent="0.2">
      <c r="A240" s="19">
        <v>36100</v>
      </c>
      <c r="B240" s="29">
        <v>0</v>
      </c>
      <c r="C240" s="21">
        <v>10.799999999999999</v>
      </c>
      <c r="D240" s="22">
        <f t="shared" si="18"/>
        <v>0</v>
      </c>
      <c r="E240" s="23">
        <v>66.900000000000006</v>
      </c>
      <c r="F240" s="24">
        <f t="shared" si="17"/>
        <v>0</v>
      </c>
      <c r="G240" s="24">
        <f t="shared" si="19"/>
        <v>0</v>
      </c>
      <c r="H240" s="24">
        <f t="shared" si="20"/>
        <v>0</v>
      </c>
      <c r="I240" s="24"/>
    </row>
    <row r="241" spans="1:9" x14ac:dyDescent="0.2">
      <c r="A241" s="19">
        <v>36130</v>
      </c>
      <c r="B241" s="29">
        <v>0</v>
      </c>
      <c r="C241" s="21">
        <v>7.75</v>
      </c>
      <c r="D241" s="22">
        <f t="shared" si="18"/>
        <v>0</v>
      </c>
      <c r="E241" s="23">
        <v>64.48</v>
      </c>
      <c r="F241" s="24">
        <f t="shared" si="17"/>
        <v>0</v>
      </c>
      <c r="G241" s="24">
        <f t="shared" si="19"/>
        <v>0</v>
      </c>
      <c r="H241" s="24">
        <f t="shared" si="20"/>
        <v>0</v>
      </c>
      <c r="I241" s="24"/>
    </row>
    <row r="242" spans="1:9" x14ac:dyDescent="0.2">
      <c r="A242" s="19">
        <v>36161</v>
      </c>
      <c r="B242" s="20">
        <v>0</v>
      </c>
      <c r="C242" s="21">
        <v>11.16</v>
      </c>
      <c r="D242" s="22">
        <f t="shared" si="18"/>
        <v>0</v>
      </c>
      <c r="E242" s="23">
        <v>67.89</v>
      </c>
      <c r="F242" s="24">
        <f t="shared" si="17"/>
        <v>0</v>
      </c>
      <c r="G242" s="24">
        <f t="shared" si="19"/>
        <v>0</v>
      </c>
      <c r="H242" s="24">
        <f t="shared" si="20"/>
        <v>0</v>
      </c>
      <c r="I242" s="24"/>
    </row>
    <row r="243" spans="1:9" x14ac:dyDescent="0.2">
      <c r="A243" s="19">
        <v>36192</v>
      </c>
      <c r="B243" s="20">
        <v>0</v>
      </c>
      <c r="C243" s="21">
        <v>13.719999999999999</v>
      </c>
      <c r="D243" s="22">
        <f t="shared" si="18"/>
        <v>0</v>
      </c>
      <c r="E243" s="23">
        <v>66.64</v>
      </c>
      <c r="F243" s="24">
        <f t="shared" si="17"/>
        <v>0</v>
      </c>
      <c r="G243" s="24">
        <f t="shared" si="19"/>
        <v>0</v>
      </c>
      <c r="H243" s="24">
        <f t="shared" si="20"/>
        <v>0</v>
      </c>
      <c r="I243" s="24"/>
    </row>
    <row r="244" spans="1:9" x14ac:dyDescent="0.2">
      <c r="A244" s="19">
        <v>36220</v>
      </c>
      <c r="B244" s="26">
        <v>0.4</v>
      </c>
      <c r="C244" s="21">
        <v>40.61</v>
      </c>
      <c r="D244" s="22">
        <f t="shared" si="18"/>
        <v>16.244</v>
      </c>
      <c r="E244" s="23">
        <v>60.449999999999996</v>
      </c>
      <c r="F244" s="24">
        <f t="shared" si="17"/>
        <v>-5.8941333333333326</v>
      </c>
      <c r="G244" s="24">
        <f t="shared" si="19"/>
        <v>-10.165804300333447</v>
      </c>
      <c r="H244" s="24">
        <f t="shared" si="20"/>
        <v>0</v>
      </c>
      <c r="I244" s="24"/>
    </row>
    <row r="245" spans="1:9" x14ac:dyDescent="0.2">
      <c r="A245" s="19">
        <v>36251</v>
      </c>
      <c r="B245" s="26">
        <v>0.78</v>
      </c>
      <c r="C245" s="21">
        <v>70.5</v>
      </c>
      <c r="D245" s="22">
        <f t="shared" si="18"/>
        <v>54.99</v>
      </c>
      <c r="E245" s="23">
        <v>51</v>
      </c>
      <c r="F245" s="24">
        <f t="shared" si="17"/>
        <v>0.53200000000000025</v>
      </c>
      <c r="G245" s="24">
        <f t="shared" si="19"/>
        <v>0.91755777854432596</v>
      </c>
      <c r="H245" s="24">
        <f t="shared" si="20"/>
        <v>0.91755777854432596</v>
      </c>
      <c r="I245" s="24"/>
    </row>
    <row r="246" spans="1:9" x14ac:dyDescent="0.2">
      <c r="A246" s="19">
        <v>36281</v>
      </c>
      <c r="B246" s="26">
        <v>0.78</v>
      </c>
      <c r="C246" s="21">
        <v>117.17999999999999</v>
      </c>
      <c r="D246" s="22">
        <f t="shared" si="18"/>
        <v>91.400399999999991</v>
      </c>
      <c r="E246" s="23">
        <v>54.25</v>
      </c>
      <c r="F246" s="24">
        <f t="shared" si="17"/>
        <v>4.9533866666666651</v>
      </c>
      <c r="G246" s="24">
        <f t="shared" si="19"/>
        <v>8.5432677934920065</v>
      </c>
      <c r="H246" s="24">
        <f t="shared" si="20"/>
        <v>8.5432677934920065</v>
      </c>
      <c r="I246" s="24"/>
    </row>
    <row r="247" spans="1:9" x14ac:dyDescent="0.2">
      <c r="A247" s="19">
        <v>36312</v>
      </c>
      <c r="B247" s="26">
        <v>1.1499999999999999</v>
      </c>
      <c r="C247" s="21">
        <v>123.89999999999999</v>
      </c>
      <c r="D247" s="22">
        <f t="shared" si="18"/>
        <v>142.48499999999999</v>
      </c>
      <c r="E247" s="23">
        <v>62.099999999999994</v>
      </c>
      <c r="F247" s="24">
        <f t="shared" si="17"/>
        <v>10.717999999999998</v>
      </c>
      <c r="G247" s="24">
        <f t="shared" si="19"/>
        <v>18.485684718868573</v>
      </c>
      <c r="H247" s="24">
        <f t="shared" si="20"/>
        <v>18.485684718868573</v>
      </c>
      <c r="I247" s="24"/>
    </row>
    <row r="248" spans="1:9" x14ac:dyDescent="0.2">
      <c r="A248" s="19">
        <v>36342</v>
      </c>
      <c r="B248" s="26">
        <v>1.1499999999999999</v>
      </c>
      <c r="C248" s="21">
        <v>145.70000000000002</v>
      </c>
      <c r="D248" s="22">
        <f t="shared" si="18"/>
        <v>167.55500000000001</v>
      </c>
      <c r="E248" s="23">
        <v>52.699999999999996</v>
      </c>
      <c r="F248" s="24">
        <f t="shared" si="17"/>
        <v>15.314000000000002</v>
      </c>
      <c r="G248" s="24">
        <f t="shared" si="19"/>
        <v>26.412556053811659</v>
      </c>
      <c r="H248" s="24">
        <f t="shared" si="20"/>
        <v>26.412556053811659</v>
      </c>
      <c r="I248" s="24"/>
    </row>
    <row r="249" spans="1:9" x14ac:dyDescent="0.2">
      <c r="A249" s="19">
        <v>36373</v>
      </c>
      <c r="B249" s="26">
        <v>0.88</v>
      </c>
      <c r="C249" s="21">
        <v>110.36</v>
      </c>
      <c r="D249" s="22">
        <f t="shared" si="18"/>
        <v>97.116799999999998</v>
      </c>
      <c r="E249" s="23">
        <v>75.95</v>
      </c>
      <c r="F249" s="24">
        <f t="shared" si="17"/>
        <v>2.8222399999999994</v>
      </c>
      <c r="G249" s="24">
        <f t="shared" si="19"/>
        <v>4.8676095205243168</v>
      </c>
      <c r="H249" s="24">
        <f t="shared" si="20"/>
        <v>4.8676095205243168</v>
      </c>
      <c r="I249" s="24"/>
    </row>
    <row r="250" spans="1:9" x14ac:dyDescent="0.2">
      <c r="A250" s="19">
        <v>36404</v>
      </c>
      <c r="B250" s="29">
        <v>0</v>
      </c>
      <c r="C250" s="21">
        <v>78.600000000000009</v>
      </c>
      <c r="D250" s="22">
        <f t="shared" si="18"/>
        <v>0</v>
      </c>
      <c r="E250" s="23">
        <v>51.9</v>
      </c>
      <c r="F250" s="24">
        <f t="shared" si="17"/>
        <v>0</v>
      </c>
      <c r="G250" s="24">
        <f t="shared" si="19"/>
        <v>0</v>
      </c>
      <c r="H250" s="24">
        <f t="shared" si="20"/>
        <v>0</v>
      </c>
      <c r="I250" s="24"/>
    </row>
    <row r="251" spans="1:9" x14ac:dyDescent="0.2">
      <c r="A251" s="19">
        <v>36434</v>
      </c>
      <c r="B251" s="29">
        <v>0</v>
      </c>
      <c r="C251" s="21">
        <v>32.550000000000004</v>
      </c>
      <c r="D251" s="22">
        <f t="shared" si="18"/>
        <v>0</v>
      </c>
      <c r="E251" s="23">
        <v>41.230000000000004</v>
      </c>
      <c r="F251" s="24">
        <f t="shared" si="17"/>
        <v>0</v>
      </c>
      <c r="G251" s="24">
        <f t="shared" si="19"/>
        <v>0</v>
      </c>
      <c r="H251" s="24">
        <f t="shared" si="20"/>
        <v>0</v>
      </c>
      <c r="I251" s="24"/>
    </row>
    <row r="252" spans="1:9" x14ac:dyDescent="0.2">
      <c r="A252" s="19">
        <v>36465</v>
      </c>
      <c r="B252" s="29">
        <v>0</v>
      </c>
      <c r="C252" s="21">
        <v>13.2</v>
      </c>
      <c r="D252" s="22">
        <f t="shared" si="18"/>
        <v>0</v>
      </c>
      <c r="E252" s="23">
        <v>42.599999999999994</v>
      </c>
      <c r="F252" s="24">
        <f t="shared" si="17"/>
        <v>0</v>
      </c>
      <c r="G252" s="24">
        <f t="shared" si="19"/>
        <v>0</v>
      </c>
      <c r="H252" s="24">
        <f t="shared" si="20"/>
        <v>0</v>
      </c>
      <c r="I252" s="24"/>
    </row>
    <row r="253" spans="1:9" x14ac:dyDescent="0.2">
      <c r="A253" s="19">
        <v>36495</v>
      </c>
      <c r="B253" s="29">
        <v>0</v>
      </c>
      <c r="C253" s="21">
        <v>8.06</v>
      </c>
      <c r="D253" s="22">
        <f t="shared" si="18"/>
        <v>0</v>
      </c>
      <c r="E253" s="23">
        <v>126.17000000000002</v>
      </c>
      <c r="F253" s="24">
        <f t="shared" si="17"/>
        <v>0</v>
      </c>
      <c r="G253" s="24">
        <f t="shared" si="19"/>
        <v>0</v>
      </c>
      <c r="H253" s="24">
        <f t="shared" si="20"/>
        <v>0</v>
      </c>
      <c r="I253" s="24"/>
    </row>
    <row r="254" spans="1:9" x14ac:dyDescent="0.2">
      <c r="A254" s="19">
        <v>36526</v>
      </c>
      <c r="B254" s="20">
        <v>0</v>
      </c>
      <c r="C254" s="21">
        <v>9.92</v>
      </c>
      <c r="D254" s="22">
        <f t="shared" si="18"/>
        <v>0</v>
      </c>
      <c r="E254" s="23">
        <v>61.07</v>
      </c>
      <c r="F254" s="24">
        <f t="shared" si="17"/>
        <v>0</v>
      </c>
      <c r="G254" s="24">
        <f t="shared" si="19"/>
        <v>0</v>
      </c>
      <c r="H254" s="24">
        <f t="shared" si="20"/>
        <v>0</v>
      </c>
      <c r="I254" s="24"/>
    </row>
    <row r="255" spans="1:9" x14ac:dyDescent="0.2">
      <c r="A255" s="19">
        <v>36557</v>
      </c>
      <c r="B255" s="20">
        <v>0</v>
      </c>
      <c r="C255" s="21">
        <v>17.36</v>
      </c>
      <c r="D255" s="22">
        <f t="shared" si="18"/>
        <v>0</v>
      </c>
      <c r="E255" s="23">
        <v>74.2</v>
      </c>
      <c r="F255" s="24">
        <f t="shared" si="17"/>
        <v>0</v>
      </c>
      <c r="G255" s="24">
        <f t="shared" si="19"/>
        <v>0</v>
      </c>
      <c r="H255" s="24">
        <f t="shared" si="20"/>
        <v>0</v>
      </c>
      <c r="I255" s="24"/>
    </row>
    <row r="256" spans="1:9" x14ac:dyDescent="0.2">
      <c r="A256" s="19">
        <v>36586</v>
      </c>
      <c r="B256" s="26">
        <v>0.4</v>
      </c>
      <c r="C256" s="21">
        <v>35.96</v>
      </c>
      <c r="D256" s="22">
        <f t="shared" si="18"/>
        <v>14.384</v>
      </c>
      <c r="E256" s="23">
        <v>101.37</v>
      </c>
      <c r="F256" s="24">
        <f t="shared" si="17"/>
        <v>-11.598133333333333</v>
      </c>
      <c r="G256" s="24">
        <f t="shared" si="19"/>
        <v>-20.003679429688397</v>
      </c>
      <c r="H256" s="24">
        <f t="shared" si="20"/>
        <v>0</v>
      </c>
      <c r="I256" s="24"/>
    </row>
    <row r="257" spans="1:9" x14ac:dyDescent="0.2">
      <c r="A257" s="19">
        <v>36617</v>
      </c>
      <c r="B257" s="26">
        <v>0.78</v>
      </c>
      <c r="C257" s="21">
        <v>78.3</v>
      </c>
      <c r="D257" s="22">
        <f t="shared" si="18"/>
        <v>61.073999999999998</v>
      </c>
      <c r="E257" s="23">
        <v>33.6</v>
      </c>
      <c r="F257" s="24">
        <f t="shared" si="17"/>
        <v>3.6631999999999993</v>
      </c>
      <c r="G257" s="24">
        <f t="shared" si="19"/>
        <v>6.3180407036909267</v>
      </c>
      <c r="H257" s="24">
        <f t="shared" si="20"/>
        <v>6.3180407036909267</v>
      </c>
      <c r="I257" s="24"/>
    </row>
    <row r="258" spans="1:9" x14ac:dyDescent="0.2">
      <c r="A258" s="19">
        <v>36647</v>
      </c>
      <c r="B258" s="26">
        <v>0.78</v>
      </c>
      <c r="C258" s="21">
        <v>124.93</v>
      </c>
      <c r="D258" s="22">
        <f t="shared" si="18"/>
        <v>97.445400000000006</v>
      </c>
      <c r="E258" s="23">
        <v>49.29</v>
      </c>
      <c r="F258" s="24">
        <f t="shared" ref="F258:F321" si="21">IF(D258=0,0,(D258-E258)/(0.75*10))</f>
        <v>6.4207200000000011</v>
      </c>
      <c r="G258" s="24">
        <f t="shared" si="19"/>
        <v>11.074025526043464</v>
      </c>
      <c r="H258" s="24">
        <f t="shared" si="20"/>
        <v>11.074025526043464</v>
      </c>
      <c r="I258" s="24"/>
    </row>
    <row r="259" spans="1:9" x14ac:dyDescent="0.2">
      <c r="A259" s="19">
        <v>36678</v>
      </c>
      <c r="B259" s="26">
        <v>1.1499999999999999</v>
      </c>
      <c r="C259" s="21">
        <v>128.69999999999999</v>
      </c>
      <c r="D259" s="22">
        <f t="shared" ref="D259:D322" si="22">B259*C259</f>
        <v>148.00499999999997</v>
      </c>
      <c r="E259" s="23">
        <v>53.4</v>
      </c>
      <c r="F259" s="24">
        <f t="shared" si="21"/>
        <v>12.613999999999995</v>
      </c>
      <c r="G259" s="24">
        <f t="shared" ref="G259:G322" si="23">IF(D259=0,0,(D259-E259)/($K$2*$K$3))</f>
        <v>21.755777854432552</v>
      </c>
      <c r="H259" s="24">
        <f t="shared" ref="H259:H322" si="24">IF(G259&lt;0,0,G259)</f>
        <v>21.755777854432552</v>
      </c>
      <c r="I259" s="24"/>
    </row>
    <row r="260" spans="1:9" x14ac:dyDescent="0.2">
      <c r="A260" s="19">
        <v>36708</v>
      </c>
      <c r="B260" s="26">
        <v>1.1499999999999999</v>
      </c>
      <c r="C260" s="21">
        <v>107.26</v>
      </c>
      <c r="D260" s="22">
        <f t="shared" si="22"/>
        <v>123.34899999999999</v>
      </c>
      <c r="E260" s="23">
        <v>106.02</v>
      </c>
      <c r="F260" s="24">
        <f t="shared" si="21"/>
        <v>2.3105333333333324</v>
      </c>
      <c r="G260" s="24">
        <f t="shared" si="23"/>
        <v>3.9850523168908798</v>
      </c>
      <c r="H260" s="24">
        <f t="shared" si="24"/>
        <v>3.9850523168908798</v>
      </c>
      <c r="I260" s="24"/>
    </row>
    <row r="261" spans="1:9" x14ac:dyDescent="0.2">
      <c r="A261" s="19">
        <v>36739</v>
      </c>
      <c r="B261" s="26">
        <v>0.88</v>
      </c>
      <c r="C261" s="21">
        <v>111.28999999999999</v>
      </c>
      <c r="D261" s="22">
        <f t="shared" si="22"/>
        <v>97.935199999999995</v>
      </c>
      <c r="E261" s="23">
        <v>65.72</v>
      </c>
      <c r="F261" s="24">
        <f t="shared" si="21"/>
        <v>4.2953599999999996</v>
      </c>
      <c r="G261" s="24">
        <f t="shared" si="23"/>
        <v>7.4083477061055518</v>
      </c>
      <c r="H261" s="24">
        <f t="shared" si="24"/>
        <v>7.4083477061055518</v>
      </c>
      <c r="I261" s="24"/>
    </row>
    <row r="262" spans="1:9" x14ac:dyDescent="0.2">
      <c r="A262" s="19">
        <v>36770</v>
      </c>
      <c r="B262" s="29">
        <v>0</v>
      </c>
      <c r="C262" s="21">
        <v>59.1</v>
      </c>
      <c r="D262" s="22">
        <f t="shared" si="22"/>
        <v>0</v>
      </c>
      <c r="E262" s="23">
        <v>66.3</v>
      </c>
      <c r="F262" s="24">
        <f t="shared" si="21"/>
        <v>0</v>
      </c>
      <c r="G262" s="24">
        <f t="shared" si="23"/>
        <v>0</v>
      </c>
      <c r="H262" s="24">
        <f t="shared" si="24"/>
        <v>0</v>
      </c>
      <c r="I262" s="24"/>
    </row>
    <row r="263" spans="1:9" x14ac:dyDescent="0.2">
      <c r="A263" s="19">
        <v>36800</v>
      </c>
      <c r="B263" s="29">
        <v>0</v>
      </c>
      <c r="C263" s="21">
        <v>33.79</v>
      </c>
      <c r="D263" s="22">
        <f t="shared" si="22"/>
        <v>0</v>
      </c>
      <c r="E263" s="23">
        <v>51.15</v>
      </c>
      <c r="F263" s="24">
        <f t="shared" si="21"/>
        <v>0</v>
      </c>
      <c r="G263" s="24">
        <f t="shared" si="23"/>
        <v>0</v>
      </c>
      <c r="H263" s="24">
        <f t="shared" si="24"/>
        <v>0</v>
      </c>
      <c r="I263" s="24"/>
    </row>
    <row r="264" spans="1:9" x14ac:dyDescent="0.2">
      <c r="A264" s="19">
        <v>36831</v>
      </c>
      <c r="B264" s="29">
        <v>0</v>
      </c>
      <c r="C264" s="21">
        <v>13.8</v>
      </c>
      <c r="D264" s="22">
        <f t="shared" si="22"/>
        <v>0</v>
      </c>
      <c r="E264" s="23">
        <v>38.1</v>
      </c>
      <c r="F264" s="24">
        <f t="shared" si="21"/>
        <v>0</v>
      </c>
      <c r="G264" s="24">
        <f t="shared" si="23"/>
        <v>0</v>
      </c>
      <c r="H264" s="24">
        <f t="shared" si="24"/>
        <v>0</v>
      </c>
      <c r="I264" s="24"/>
    </row>
    <row r="265" spans="1:9" x14ac:dyDescent="0.2">
      <c r="A265" s="19">
        <v>36861</v>
      </c>
      <c r="B265" s="29">
        <v>0</v>
      </c>
      <c r="C265" s="21">
        <v>8.370000000000001</v>
      </c>
      <c r="D265" s="22">
        <f t="shared" si="22"/>
        <v>0</v>
      </c>
      <c r="E265" s="23">
        <v>53.01</v>
      </c>
      <c r="F265" s="24">
        <f t="shared" si="21"/>
        <v>0</v>
      </c>
      <c r="G265" s="24">
        <f t="shared" si="23"/>
        <v>0</v>
      </c>
      <c r="H265" s="24">
        <f t="shared" si="24"/>
        <v>0</v>
      </c>
      <c r="I265" s="24"/>
    </row>
    <row r="266" spans="1:9" x14ac:dyDescent="0.2">
      <c r="A266" s="19">
        <v>36892</v>
      </c>
      <c r="B266" s="20">
        <v>0</v>
      </c>
      <c r="C266" s="21">
        <v>9.61</v>
      </c>
      <c r="D266" s="22">
        <f t="shared" si="22"/>
        <v>0</v>
      </c>
      <c r="E266" s="23">
        <v>56.42</v>
      </c>
      <c r="F266" s="24">
        <f t="shared" si="21"/>
        <v>0</v>
      </c>
      <c r="G266" s="24">
        <f t="shared" si="23"/>
        <v>0</v>
      </c>
      <c r="H266" s="24">
        <f t="shared" si="24"/>
        <v>0</v>
      </c>
      <c r="I266" s="24"/>
    </row>
    <row r="267" spans="1:9" x14ac:dyDescent="0.2">
      <c r="A267" s="19">
        <v>36923</v>
      </c>
      <c r="B267" s="20">
        <v>0</v>
      </c>
      <c r="C267" s="21">
        <v>15.959999999999999</v>
      </c>
      <c r="D267" s="22">
        <f t="shared" si="22"/>
        <v>0</v>
      </c>
      <c r="E267" s="23">
        <v>54.6</v>
      </c>
      <c r="F267" s="24">
        <f t="shared" si="21"/>
        <v>0</v>
      </c>
      <c r="G267" s="24">
        <f t="shared" si="23"/>
        <v>0</v>
      </c>
      <c r="H267" s="24">
        <f t="shared" si="24"/>
        <v>0</v>
      </c>
      <c r="I267" s="24"/>
    </row>
    <row r="268" spans="1:9" x14ac:dyDescent="0.2">
      <c r="A268" s="19">
        <v>36951</v>
      </c>
      <c r="B268" s="26">
        <v>0.4</v>
      </c>
      <c r="C268" s="21">
        <v>33.480000000000004</v>
      </c>
      <c r="D268" s="22">
        <f t="shared" si="22"/>
        <v>13.392000000000003</v>
      </c>
      <c r="E268" s="23">
        <v>78.12</v>
      </c>
      <c r="F268" s="24">
        <f t="shared" si="21"/>
        <v>-8.6304000000000016</v>
      </c>
      <c r="G268" s="24">
        <f t="shared" si="23"/>
        <v>-14.885132804415315</v>
      </c>
      <c r="H268" s="24">
        <f t="shared" si="24"/>
        <v>0</v>
      </c>
      <c r="I268" s="24"/>
    </row>
    <row r="269" spans="1:9" x14ac:dyDescent="0.2">
      <c r="A269" s="19">
        <v>36982</v>
      </c>
      <c r="B269" s="26">
        <v>0.78</v>
      </c>
      <c r="C269" s="21">
        <v>62.699999999999996</v>
      </c>
      <c r="D269" s="22">
        <f t="shared" si="22"/>
        <v>48.905999999999999</v>
      </c>
      <c r="E269" s="23">
        <v>67.2</v>
      </c>
      <c r="F269" s="24">
        <f t="shared" si="21"/>
        <v>-2.4392000000000005</v>
      </c>
      <c r="G269" s="24">
        <f t="shared" si="23"/>
        <v>-4.2069679199724046</v>
      </c>
      <c r="H269" s="24">
        <f t="shared" si="24"/>
        <v>0</v>
      </c>
      <c r="I269" s="24"/>
    </row>
    <row r="270" spans="1:9" x14ac:dyDescent="0.2">
      <c r="A270" s="19">
        <v>37012</v>
      </c>
      <c r="B270" s="26">
        <v>0.78</v>
      </c>
      <c r="C270" s="21">
        <v>120.89999999999999</v>
      </c>
      <c r="D270" s="22">
        <f t="shared" si="22"/>
        <v>94.301999999999992</v>
      </c>
      <c r="E270" s="23">
        <v>35.029999999999994</v>
      </c>
      <c r="F270" s="24">
        <f t="shared" si="21"/>
        <v>7.9029333333333334</v>
      </c>
      <c r="G270" s="24">
        <f t="shared" si="23"/>
        <v>13.630447280671493</v>
      </c>
      <c r="H270" s="24">
        <f t="shared" si="24"/>
        <v>13.630447280671493</v>
      </c>
      <c r="I270" s="24"/>
    </row>
    <row r="271" spans="1:9" x14ac:dyDescent="0.2">
      <c r="A271" s="19">
        <v>37043</v>
      </c>
      <c r="B271" s="26">
        <v>1.1499999999999999</v>
      </c>
      <c r="C271" s="21">
        <v>113.7</v>
      </c>
      <c r="D271" s="22">
        <f t="shared" si="22"/>
        <v>130.755</v>
      </c>
      <c r="E271" s="23">
        <v>93.600000000000009</v>
      </c>
      <c r="F271" s="24">
        <f t="shared" si="21"/>
        <v>4.953999999999998</v>
      </c>
      <c r="G271" s="24">
        <f t="shared" si="23"/>
        <v>8.5443256295274193</v>
      </c>
      <c r="H271" s="24">
        <f t="shared" si="24"/>
        <v>8.5443256295274193</v>
      </c>
      <c r="I271" s="24"/>
    </row>
    <row r="272" spans="1:9" x14ac:dyDescent="0.2">
      <c r="A272" s="19">
        <v>37073</v>
      </c>
      <c r="B272" s="26">
        <v>1.1499999999999999</v>
      </c>
      <c r="C272" s="21">
        <v>138.26</v>
      </c>
      <c r="D272" s="22">
        <f t="shared" si="22"/>
        <v>158.99899999999997</v>
      </c>
      <c r="E272" s="23">
        <v>67.27</v>
      </c>
      <c r="F272" s="24">
        <f t="shared" si="21"/>
        <v>12.23053333333333</v>
      </c>
      <c r="G272" s="24">
        <f t="shared" si="23"/>
        <v>21.09440036794296</v>
      </c>
      <c r="H272" s="24">
        <f t="shared" si="24"/>
        <v>21.09440036794296</v>
      </c>
      <c r="I272" s="24"/>
    </row>
    <row r="273" spans="1:9" x14ac:dyDescent="0.2">
      <c r="A273" s="19">
        <v>37104</v>
      </c>
      <c r="B273" s="26">
        <v>0.88</v>
      </c>
      <c r="C273" s="21">
        <v>115.01</v>
      </c>
      <c r="D273" s="22">
        <f t="shared" si="22"/>
        <v>101.20880000000001</v>
      </c>
      <c r="E273" s="23">
        <v>70.37</v>
      </c>
      <c r="F273" s="24">
        <f t="shared" si="21"/>
        <v>4.1118400000000008</v>
      </c>
      <c r="G273" s="24">
        <f t="shared" si="23"/>
        <v>7.091824767161091</v>
      </c>
      <c r="H273" s="24">
        <f t="shared" si="24"/>
        <v>7.091824767161091</v>
      </c>
      <c r="I273" s="24"/>
    </row>
    <row r="274" spans="1:9" x14ac:dyDescent="0.2">
      <c r="A274" s="19">
        <v>37135</v>
      </c>
      <c r="B274" s="29">
        <v>0</v>
      </c>
      <c r="C274" s="21">
        <v>51.6</v>
      </c>
      <c r="D274" s="22">
        <f t="shared" si="22"/>
        <v>0</v>
      </c>
      <c r="E274" s="23">
        <v>152.69999999999999</v>
      </c>
      <c r="F274" s="24">
        <f t="shared" si="21"/>
        <v>0</v>
      </c>
      <c r="G274" s="24">
        <f t="shared" si="23"/>
        <v>0</v>
      </c>
      <c r="H274" s="24">
        <f t="shared" si="24"/>
        <v>0</v>
      </c>
      <c r="I274" s="24"/>
    </row>
    <row r="275" spans="1:9" x14ac:dyDescent="0.2">
      <c r="A275" s="19">
        <v>37165</v>
      </c>
      <c r="B275" s="29">
        <v>0</v>
      </c>
      <c r="C275" s="21">
        <v>37.51</v>
      </c>
      <c r="D275" s="22">
        <f t="shared" si="22"/>
        <v>0</v>
      </c>
      <c r="E275" s="23">
        <v>41.54</v>
      </c>
      <c r="F275" s="24">
        <f t="shared" si="21"/>
        <v>0</v>
      </c>
      <c r="G275" s="24">
        <f t="shared" si="23"/>
        <v>0</v>
      </c>
      <c r="H275" s="24">
        <f t="shared" si="24"/>
        <v>0</v>
      </c>
      <c r="I275" s="24"/>
    </row>
    <row r="276" spans="1:9" x14ac:dyDescent="0.2">
      <c r="A276" s="19">
        <v>37196</v>
      </c>
      <c r="B276" s="29">
        <v>0</v>
      </c>
      <c r="C276" s="21">
        <v>12.9</v>
      </c>
      <c r="D276" s="22">
        <f t="shared" si="22"/>
        <v>0</v>
      </c>
      <c r="E276" s="23">
        <v>74.7</v>
      </c>
      <c r="F276" s="24">
        <f t="shared" si="21"/>
        <v>0</v>
      </c>
      <c r="G276" s="24">
        <f t="shared" si="23"/>
        <v>0</v>
      </c>
      <c r="H276" s="24">
        <f t="shared" si="24"/>
        <v>0</v>
      </c>
      <c r="I276" s="24"/>
    </row>
    <row r="277" spans="1:9" x14ac:dyDescent="0.2">
      <c r="A277" s="19">
        <v>37226</v>
      </c>
      <c r="B277" s="29">
        <v>0</v>
      </c>
      <c r="C277" s="21">
        <v>7.4399999999999995</v>
      </c>
      <c r="D277" s="22">
        <f t="shared" si="22"/>
        <v>0</v>
      </c>
      <c r="E277" s="23">
        <v>94.86</v>
      </c>
      <c r="F277" s="24">
        <f t="shared" si="21"/>
        <v>0</v>
      </c>
      <c r="G277" s="24">
        <f t="shared" si="23"/>
        <v>0</v>
      </c>
      <c r="H277" s="24">
        <f t="shared" si="24"/>
        <v>0</v>
      </c>
      <c r="I277" s="24"/>
    </row>
    <row r="278" spans="1:9" x14ac:dyDescent="0.2">
      <c r="A278" s="19">
        <v>37257</v>
      </c>
      <c r="B278" s="20">
        <v>0</v>
      </c>
      <c r="C278" s="21">
        <v>10.540000000000001</v>
      </c>
      <c r="D278" s="22">
        <f t="shared" si="22"/>
        <v>0</v>
      </c>
      <c r="E278" s="23">
        <v>61.38</v>
      </c>
      <c r="F278" s="24">
        <f t="shared" si="21"/>
        <v>0</v>
      </c>
      <c r="G278" s="24">
        <f t="shared" si="23"/>
        <v>0</v>
      </c>
      <c r="H278" s="24">
        <f t="shared" si="24"/>
        <v>0</v>
      </c>
      <c r="I278" s="24"/>
    </row>
    <row r="279" spans="1:9" x14ac:dyDescent="0.2">
      <c r="A279" s="19">
        <v>37288</v>
      </c>
      <c r="B279" s="20">
        <v>0</v>
      </c>
      <c r="C279" s="21">
        <v>17.920000000000002</v>
      </c>
      <c r="D279" s="22">
        <f t="shared" si="22"/>
        <v>0</v>
      </c>
      <c r="E279" s="23">
        <v>108.64</v>
      </c>
      <c r="F279" s="24">
        <f t="shared" si="21"/>
        <v>0</v>
      </c>
      <c r="G279" s="24">
        <f t="shared" si="23"/>
        <v>0</v>
      </c>
      <c r="H279" s="24">
        <f t="shared" si="24"/>
        <v>0</v>
      </c>
      <c r="I279" s="24"/>
    </row>
    <row r="280" spans="1:9" x14ac:dyDescent="0.2">
      <c r="A280" s="19">
        <v>37316</v>
      </c>
      <c r="B280" s="26">
        <v>0.4</v>
      </c>
      <c r="C280" s="21">
        <v>42.160000000000004</v>
      </c>
      <c r="D280" s="22">
        <f t="shared" si="22"/>
        <v>16.864000000000001</v>
      </c>
      <c r="E280" s="23">
        <v>46.19</v>
      </c>
      <c r="F280" s="24">
        <f t="shared" si="21"/>
        <v>-3.910133333333333</v>
      </c>
      <c r="G280" s="24">
        <f t="shared" si="23"/>
        <v>-6.7439346901230293</v>
      </c>
      <c r="H280" s="24">
        <f t="shared" si="24"/>
        <v>0</v>
      </c>
      <c r="I280" s="24"/>
    </row>
    <row r="281" spans="1:9" x14ac:dyDescent="0.2">
      <c r="A281" s="19">
        <v>37347</v>
      </c>
      <c r="B281" s="26">
        <v>0.78</v>
      </c>
      <c r="C281" s="21">
        <v>65.400000000000006</v>
      </c>
      <c r="D281" s="22">
        <f t="shared" si="22"/>
        <v>51.012000000000008</v>
      </c>
      <c r="E281" s="23">
        <v>62.699999999999996</v>
      </c>
      <c r="F281" s="24">
        <f t="shared" si="21"/>
        <v>-1.5583999999999985</v>
      </c>
      <c r="G281" s="24">
        <f t="shared" si="23"/>
        <v>-2.6878233873749537</v>
      </c>
      <c r="H281" s="24">
        <f t="shared" si="24"/>
        <v>0</v>
      </c>
      <c r="I281" s="24"/>
    </row>
    <row r="282" spans="1:9" x14ac:dyDescent="0.2">
      <c r="A282" s="19">
        <v>37377</v>
      </c>
      <c r="B282" s="26">
        <v>0.78</v>
      </c>
      <c r="C282" s="21">
        <v>107.57000000000001</v>
      </c>
      <c r="D282" s="22">
        <f t="shared" si="22"/>
        <v>83.904600000000002</v>
      </c>
      <c r="E282" s="23">
        <v>67.89</v>
      </c>
      <c r="F282" s="24">
        <f t="shared" si="21"/>
        <v>2.1352800000000003</v>
      </c>
      <c r="G282" s="24">
        <f t="shared" si="23"/>
        <v>3.6827871679889617</v>
      </c>
      <c r="H282" s="24">
        <f t="shared" si="24"/>
        <v>3.6827871679889617</v>
      </c>
      <c r="I282" s="24"/>
    </row>
    <row r="283" spans="1:9" x14ac:dyDescent="0.2">
      <c r="A283" s="19">
        <v>37408</v>
      </c>
      <c r="B283" s="26">
        <v>1.1499999999999999</v>
      </c>
      <c r="C283" s="21">
        <v>122.69999999999999</v>
      </c>
      <c r="D283" s="22">
        <f t="shared" si="22"/>
        <v>141.10499999999999</v>
      </c>
      <c r="E283" s="23">
        <v>75.3</v>
      </c>
      <c r="F283" s="24">
        <f t="shared" si="21"/>
        <v>8.7739999999999991</v>
      </c>
      <c r="G283" s="24">
        <f t="shared" si="23"/>
        <v>15.132804415315622</v>
      </c>
      <c r="H283" s="24">
        <f t="shared" si="24"/>
        <v>15.132804415315622</v>
      </c>
      <c r="I283" s="24"/>
    </row>
    <row r="284" spans="1:9" x14ac:dyDescent="0.2">
      <c r="A284" s="19">
        <v>37438</v>
      </c>
      <c r="B284" s="26">
        <v>1.1499999999999999</v>
      </c>
      <c r="C284" s="21">
        <v>123.69000000000001</v>
      </c>
      <c r="D284" s="22">
        <f t="shared" si="22"/>
        <v>142.24350000000001</v>
      </c>
      <c r="E284" s="23">
        <v>145.39000000000001</v>
      </c>
      <c r="F284" s="24">
        <f t="shared" si="21"/>
        <v>-0.41953333333333376</v>
      </c>
      <c r="G284" s="24">
        <f t="shared" si="23"/>
        <v>-0.72358284465907852</v>
      </c>
      <c r="H284" s="24">
        <f t="shared" si="24"/>
        <v>0</v>
      </c>
      <c r="I284" s="24"/>
    </row>
    <row r="285" spans="1:9" x14ac:dyDescent="0.2">
      <c r="A285" s="19">
        <v>37469</v>
      </c>
      <c r="B285" s="26">
        <v>0.88</v>
      </c>
      <c r="C285" s="21">
        <v>112.22</v>
      </c>
      <c r="D285" s="22">
        <f t="shared" si="22"/>
        <v>98.753600000000006</v>
      </c>
      <c r="E285" s="23">
        <v>102.92</v>
      </c>
      <c r="F285" s="24">
        <f t="shared" si="21"/>
        <v>-0.55551999999999946</v>
      </c>
      <c r="G285" s="24">
        <f t="shared" si="23"/>
        <v>-0.95812349085891579</v>
      </c>
      <c r="H285" s="24">
        <f t="shared" si="24"/>
        <v>0</v>
      </c>
      <c r="I285" s="24"/>
    </row>
    <row r="286" spans="1:9" x14ac:dyDescent="0.2">
      <c r="A286" s="19">
        <v>37500</v>
      </c>
      <c r="B286" s="29">
        <v>0</v>
      </c>
      <c r="C286" s="21">
        <v>65.099999999999994</v>
      </c>
      <c r="D286" s="22">
        <f t="shared" si="22"/>
        <v>0</v>
      </c>
      <c r="E286" s="23">
        <v>39</v>
      </c>
      <c r="F286" s="24">
        <f t="shared" si="21"/>
        <v>0</v>
      </c>
      <c r="G286" s="24">
        <f t="shared" si="23"/>
        <v>0</v>
      </c>
      <c r="H286" s="24">
        <f t="shared" si="24"/>
        <v>0</v>
      </c>
      <c r="I286" s="24"/>
    </row>
    <row r="287" spans="1:9" x14ac:dyDescent="0.2">
      <c r="A287" s="19">
        <v>37530</v>
      </c>
      <c r="B287" s="29">
        <v>0</v>
      </c>
      <c r="C287" s="21">
        <v>31.93</v>
      </c>
      <c r="D287" s="22">
        <f t="shared" si="22"/>
        <v>0</v>
      </c>
      <c r="E287" s="23">
        <v>103.23</v>
      </c>
      <c r="F287" s="24">
        <f t="shared" si="21"/>
        <v>0</v>
      </c>
      <c r="G287" s="24">
        <f t="shared" si="23"/>
        <v>0</v>
      </c>
      <c r="H287" s="24">
        <f t="shared" si="24"/>
        <v>0</v>
      </c>
      <c r="I287" s="24"/>
    </row>
    <row r="288" spans="1:9" x14ac:dyDescent="0.2">
      <c r="A288" s="19">
        <v>37561</v>
      </c>
      <c r="B288" s="29">
        <v>0</v>
      </c>
      <c r="C288" s="21">
        <v>12.6</v>
      </c>
      <c r="D288" s="22">
        <f t="shared" si="22"/>
        <v>0</v>
      </c>
      <c r="E288" s="23">
        <v>99.3</v>
      </c>
      <c r="F288" s="24">
        <f t="shared" si="21"/>
        <v>0</v>
      </c>
      <c r="G288" s="24">
        <f t="shared" si="23"/>
        <v>0</v>
      </c>
      <c r="H288" s="24">
        <f t="shared" si="24"/>
        <v>0</v>
      </c>
      <c r="I288" s="24"/>
    </row>
    <row r="289" spans="1:9" x14ac:dyDescent="0.2">
      <c r="A289" s="19">
        <v>37591</v>
      </c>
      <c r="B289" s="29">
        <v>0</v>
      </c>
      <c r="C289" s="21">
        <v>6.51</v>
      </c>
      <c r="D289" s="22">
        <f t="shared" si="22"/>
        <v>0</v>
      </c>
      <c r="E289" s="23">
        <v>75.64</v>
      </c>
      <c r="F289" s="24">
        <f t="shared" si="21"/>
        <v>0</v>
      </c>
      <c r="G289" s="24">
        <f t="shared" si="23"/>
        <v>0</v>
      </c>
      <c r="H289" s="24">
        <f t="shared" si="24"/>
        <v>0</v>
      </c>
      <c r="I289" s="24"/>
    </row>
    <row r="290" spans="1:9" x14ac:dyDescent="0.2">
      <c r="A290" s="19">
        <v>37622</v>
      </c>
      <c r="B290" s="20">
        <v>0</v>
      </c>
      <c r="C290" s="21">
        <v>9.2999999999999989</v>
      </c>
      <c r="D290" s="22">
        <f t="shared" si="22"/>
        <v>0</v>
      </c>
      <c r="E290" s="23">
        <v>82.460000000000008</v>
      </c>
      <c r="F290" s="24">
        <f t="shared" si="21"/>
        <v>0</v>
      </c>
      <c r="G290" s="24">
        <f t="shared" si="23"/>
        <v>0</v>
      </c>
      <c r="H290" s="24">
        <f t="shared" si="24"/>
        <v>0</v>
      </c>
      <c r="I290" s="24"/>
    </row>
    <row r="291" spans="1:9" x14ac:dyDescent="0.2">
      <c r="A291" s="19">
        <v>37653</v>
      </c>
      <c r="B291" s="20">
        <v>0</v>
      </c>
      <c r="C291" s="21">
        <v>14.56</v>
      </c>
      <c r="D291" s="22">
        <f t="shared" si="22"/>
        <v>0</v>
      </c>
      <c r="E291" s="23">
        <v>16.239999999999998</v>
      </c>
      <c r="F291" s="24">
        <f t="shared" si="21"/>
        <v>0</v>
      </c>
      <c r="G291" s="24">
        <f t="shared" si="23"/>
        <v>0</v>
      </c>
      <c r="H291" s="24">
        <f t="shared" si="24"/>
        <v>0</v>
      </c>
      <c r="I291" s="24"/>
    </row>
    <row r="292" spans="1:9" x14ac:dyDescent="0.2">
      <c r="A292" s="19">
        <v>37681</v>
      </c>
      <c r="B292" s="26">
        <v>0.4</v>
      </c>
      <c r="C292" s="21">
        <v>45.88</v>
      </c>
      <c r="D292" s="22">
        <f t="shared" si="22"/>
        <v>18.352</v>
      </c>
      <c r="E292" s="23">
        <v>31.93</v>
      </c>
      <c r="F292" s="24">
        <f t="shared" si="21"/>
        <v>-1.8104</v>
      </c>
      <c r="G292" s="24">
        <f t="shared" si="23"/>
        <v>-3.1224560193170054</v>
      </c>
      <c r="H292" s="24">
        <f t="shared" si="24"/>
        <v>0</v>
      </c>
      <c r="I292" s="24"/>
    </row>
    <row r="293" spans="1:9" x14ac:dyDescent="0.2">
      <c r="A293" s="19">
        <v>37712</v>
      </c>
      <c r="B293" s="26">
        <v>0.78</v>
      </c>
      <c r="C293" s="21">
        <v>77.699999999999989</v>
      </c>
      <c r="D293" s="22">
        <f t="shared" si="22"/>
        <v>60.605999999999995</v>
      </c>
      <c r="E293" s="23">
        <v>43.199999999999996</v>
      </c>
      <c r="F293" s="24">
        <f t="shared" si="21"/>
        <v>2.3207999999999998</v>
      </c>
      <c r="G293" s="24">
        <f t="shared" si="23"/>
        <v>4.0027595722662976</v>
      </c>
      <c r="H293" s="24">
        <f t="shared" si="24"/>
        <v>4.0027595722662976</v>
      </c>
      <c r="I293" s="24"/>
    </row>
    <row r="294" spans="1:9" x14ac:dyDescent="0.2">
      <c r="A294" s="19">
        <v>37742</v>
      </c>
      <c r="B294" s="26">
        <v>0.78</v>
      </c>
      <c r="C294" s="21">
        <v>114.7</v>
      </c>
      <c r="D294" s="22">
        <f t="shared" si="22"/>
        <v>89.466000000000008</v>
      </c>
      <c r="E294" s="23">
        <v>61.38</v>
      </c>
      <c r="F294" s="24">
        <f t="shared" si="21"/>
        <v>3.7448000000000006</v>
      </c>
      <c r="G294" s="24">
        <f t="shared" si="23"/>
        <v>6.4587788892721631</v>
      </c>
      <c r="H294" s="24">
        <f t="shared" si="24"/>
        <v>6.4587788892721631</v>
      </c>
      <c r="I294" s="24"/>
    </row>
    <row r="295" spans="1:9" x14ac:dyDescent="0.2">
      <c r="A295" s="19">
        <v>37773</v>
      </c>
      <c r="B295" s="26">
        <v>1.1499999999999999</v>
      </c>
      <c r="C295" s="21">
        <v>144.9</v>
      </c>
      <c r="D295" s="22">
        <f t="shared" si="22"/>
        <v>166.63499999999999</v>
      </c>
      <c r="E295" s="23">
        <v>51.3</v>
      </c>
      <c r="F295" s="24">
        <f t="shared" si="21"/>
        <v>15.377999999999998</v>
      </c>
      <c r="G295" s="24">
        <f t="shared" si="23"/>
        <v>26.522938944463604</v>
      </c>
      <c r="H295" s="24">
        <f t="shared" si="24"/>
        <v>26.522938944463604</v>
      </c>
      <c r="I295" s="24"/>
    </row>
    <row r="296" spans="1:9" x14ac:dyDescent="0.2">
      <c r="A296" s="19">
        <v>37803</v>
      </c>
      <c r="B296" s="26">
        <v>1.1499999999999999</v>
      </c>
      <c r="C296" s="21">
        <v>141.97999999999999</v>
      </c>
      <c r="D296" s="22">
        <f t="shared" si="22"/>
        <v>163.27699999999999</v>
      </c>
      <c r="E296" s="23">
        <v>61.69</v>
      </c>
      <c r="F296" s="24">
        <f t="shared" si="21"/>
        <v>13.544933333333331</v>
      </c>
      <c r="G296" s="24">
        <f t="shared" si="23"/>
        <v>23.361388984707364</v>
      </c>
      <c r="H296" s="24">
        <f t="shared" si="24"/>
        <v>23.361388984707364</v>
      </c>
      <c r="I296" s="24"/>
    </row>
    <row r="297" spans="1:9" x14ac:dyDescent="0.2">
      <c r="A297" s="19">
        <v>37834</v>
      </c>
      <c r="B297" s="26">
        <v>0.88</v>
      </c>
      <c r="C297" s="21">
        <v>133.92000000000002</v>
      </c>
      <c r="D297" s="22">
        <f t="shared" si="22"/>
        <v>117.84960000000001</v>
      </c>
      <c r="E297" s="23">
        <v>32.86</v>
      </c>
      <c r="F297" s="24">
        <f t="shared" si="21"/>
        <v>11.331946666666669</v>
      </c>
      <c r="G297" s="24">
        <f t="shared" si="23"/>
        <v>19.544578590318501</v>
      </c>
      <c r="H297" s="24">
        <f t="shared" si="24"/>
        <v>19.544578590318501</v>
      </c>
      <c r="I297" s="24"/>
    </row>
    <row r="298" spans="1:9" x14ac:dyDescent="0.2">
      <c r="A298" s="19">
        <v>37865</v>
      </c>
      <c r="B298" s="29">
        <v>0</v>
      </c>
      <c r="C298" s="21">
        <v>72.599999999999994</v>
      </c>
      <c r="D298" s="22">
        <f t="shared" si="22"/>
        <v>0</v>
      </c>
      <c r="E298" s="23">
        <v>69</v>
      </c>
      <c r="F298" s="24">
        <f t="shared" si="21"/>
        <v>0</v>
      </c>
      <c r="G298" s="24">
        <f t="shared" si="23"/>
        <v>0</v>
      </c>
      <c r="H298" s="24">
        <f t="shared" si="24"/>
        <v>0</v>
      </c>
      <c r="I298" s="24"/>
    </row>
    <row r="299" spans="1:9" x14ac:dyDescent="0.2">
      <c r="A299" s="19">
        <v>37895</v>
      </c>
      <c r="B299" s="29">
        <v>0</v>
      </c>
      <c r="C299" s="21">
        <v>31</v>
      </c>
      <c r="D299" s="22">
        <f t="shared" si="22"/>
        <v>0</v>
      </c>
      <c r="E299" s="23">
        <v>64.789999999999992</v>
      </c>
      <c r="F299" s="24">
        <f t="shared" si="21"/>
        <v>0</v>
      </c>
      <c r="G299" s="24">
        <f t="shared" si="23"/>
        <v>0</v>
      </c>
      <c r="H299" s="24">
        <f t="shared" si="24"/>
        <v>0</v>
      </c>
      <c r="I299" s="24"/>
    </row>
    <row r="300" spans="1:9" x14ac:dyDescent="0.2">
      <c r="A300" s="19">
        <v>37926</v>
      </c>
      <c r="B300" s="29">
        <v>0</v>
      </c>
      <c r="C300" s="21">
        <v>14.1</v>
      </c>
      <c r="D300" s="22">
        <f t="shared" si="22"/>
        <v>0</v>
      </c>
      <c r="E300" s="23">
        <v>36.6</v>
      </c>
      <c r="F300" s="24">
        <f t="shared" si="21"/>
        <v>0</v>
      </c>
      <c r="G300" s="24">
        <f t="shared" si="23"/>
        <v>0</v>
      </c>
      <c r="H300" s="24">
        <f t="shared" si="24"/>
        <v>0</v>
      </c>
      <c r="I300" s="24"/>
    </row>
    <row r="301" spans="1:9" x14ac:dyDescent="0.2">
      <c r="A301" s="19">
        <v>37956</v>
      </c>
      <c r="B301" s="29">
        <v>0</v>
      </c>
      <c r="C301" s="21">
        <v>8.6800000000000015</v>
      </c>
      <c r="D301" s="22">
        <f t="shared" si="22"/>
        <v>0</v>
      </c>
      <c r="E301" s="23">
        <v>70.37</v>
      </c>
      <c r="F301" s="24">
        <f t="shared" si="21"/>
        <v>0</v>
      </c>
      <c r="G301" s="24">
        <f t="shared" si="23"/>
        <v>0</v>
      </c>
      <c r="H301" s="24">
        <f t="shared" si="24"/>
        <v>0</v>
      </c>
      <c r="I301" s="24"/>
    </row>
    <row r="302" spans="1:9" x14ac:dyDescent="0.2">
      <c r="A302" s="19">
        <v>37987</v>
      </c>
      <c r="B302" s="20">
        <v>0</v>
      </c>
      <c r="C302" s="21">
        <v>8.99</v>
      </c>
      <c r="D302" s="22">
        <f t="shared" si="22"/>
        <v>0</v>
      </c>
      <c r="E302" s="23">
        <v>108.19000000000001</v>
      </c>
      <c r="F302" s="24">
        <f t="shared" si="21"/>
        <v>0</v>
      </c>
      <c r="G302" s="24">
        <f t="shared" si="23"/>
        <v>0</v>
      </c>
      <c r="H302" s="24">
        <f t="shared" si="24"/>
        <v>0</v>
      </c>
      <c r="I302" s="24"/>
    </row>
    <row r="303" spans="1:9" x14ac:dyDescent="0.2">
      <c r="A303" s="19">
        <v>38018</v>
      </c>
      <c r="B303" s="20">
        <v>0</v>
      </c>
      <c r="C303" s="21">
        <v>15.680000000000001</v>
      </c>
      <c r="D303" s="22">
        <f t="shared" si="22"/>
        <v>0</v>
      </c>
      <c r="E303" s="23">
        <v>59.08</v>
      </c>
      <c r="F303" s="24">
        <f t="shared" si="21"/>
        <v>0</v>
      </c>
      <c r="G303" s="24">
        <f t="shared" si="23"/>
        <v>0</v>
      </c>
      <c r="H303" s="24">
        <f t="shared" si="24"/>
        <v>0</v>
      </c>
      <c r="I303" s="24"/>
    </row>
    <row r="304" spans="1:9" x14ac:dyDescent="0.2">
      <c r="A304" s="19">
        <v>38047</v>
      </c>
      <c r="B304" s="26">
        <v>0.4</v>
      </c>
      <c r="C304" s="21">
        <v>41.54</v>
      </c>
      <c r="D304" s="22">
        <f t="shared" si="22"/>
        <v>16.616</v>
      </c>
      <c r="E304" s="23">
        <v>37.82</v>
      </c>
      <c r="F304" s="24">
        <f t="shared" si="21"/>
        <v>-2.8271999999999999</v>
      </c>
      <c r="G304" s="24">
        <f t="shared" si="23"/>
        <v>-4.876164194549844</v>
      </c>
      <c r="H304" s="24">
        <f t="shared" si="24"/>
        <v>0</v>
      </c>
      <c r="I304" s="24"/>
    </row>
    <row r="305" spans="1:9" x14ac:dyDescent="0.2">
      <c r="A305" s="19">
        <v>38078</v>
      </c>
      <c r="B305" s="26">
        <v>0.78</v>
      </c>
      <c r="C305" s="21">
        <v>77.099999999999994</v>
      </c>
      <c r="D305" s="22">
        <f t="shared" si="22"/>
        <v>60.137999999999998</v>
      </c>
      <c r="E305" s="23">
        <v>42.9</v>
      </c>
      <c r="F305" s="24">
        <f t="shared" si="21"/>
        <v>2.2984</v>
      </c>
      <c r="G305" s="24">
        <f t="shared" si="23"/>
        <v>3.964125560538116</v>
      </c>
      <c r="H305" s="24">
        <f t="shared" si="24"/>
        <v>3.964125560538116</v>
      </c>
      <c r="I305" s="24"/>
    </row>
    <row r="306" spans="1:9" x14ac:dyDescent="0.2">
      <c r="A306" s="19">
        <v>38108</v>
      </c>
      <c r="B306" s="26">
        <v>0.78</v>
      </c>
      <c r="C306" s="21">
        <v>103.53999999999999</v>
      </c>
      <c r="D306" s="22">
        <f t="shared" si="22"/>
        <v>80.761200000000002</v>
      </c>
      <c r="E306" s="23">
        <v>63.55</v>
      </c>
      <c r="F306" s="24">
        <f t="shared" si="21"/>
        <v>2.2948266666666672</v>
      </c>
      <c r="G306" s="24">
        <f t="shared" si="23"/>
        <v>3.95796251581005</v>
      </c>
      <c r="H306" s="24">
        <f t="shared" si="24"/>
        <v>3.95796251581005</v>
      </c>
      <c r="I306" s="24"/>
    </row>
    <row r="307" spans="1:9" x14ac:dyDescent="0.2">
      <c r="A307" s="19">
        <v>38139</v>
      </c>
      <c r="B307" s="26">
        <v>1.1499999999999999</v>
      </c>
      <c r="C307" s="21">
        <v>117.30000000000001</v>
      </c>
      <c r="D307" s="22">
        <f t="shared" si="22"/>
        <v>134.89500000000001</v>
      </c>
      <c r="E307" s="23">
        <v>72</v>
      </c>
      <c r="F307" s="24">
        <f t="shared" si="21"/>
        <v>8.386000000000001</v>
      </c>
      <c r="G307" s="24">
        <f t="shared" si="23"/>
        <v>14.463608140738186</v>
      </c>
      <c r="H307" s="24">
        <f t="shared" si="24"/>
        <v>14.463608140738186</v>
      </c>
      <c r="I307" s="24"/>
    </row>
    <row r="308" spans="1:9" x14ac:dyDescent="0.2">
      <c r="A308" s="19">
        <v>38169</v>
      </c>
      <c r="B308" s="26">
        <v>1.1499999999999999</v>
      </c>
      <c r="C308" s="21">
        <v>124.30999999999999</v>
      </c>
      <c r="D308" s="22">
        <f t="shared" si="22"/>
        <v>142.95649999999998</v>
      </c>
      <c r="E308" s="23">
        <v>114.39</v>
      </c>
      <c r="F308" s="24">
        <f t="shared" si="21"/>
        <v>3.8088666666666637</v>
      </c>
      <c r="G308" s="24">
        <f t="shared" si="23"/>
        <v>6.5692767621018682</v>
      </c>
      <c r="H308" s="24">
        <f t="shared" si="24"/>
        <v>6.5692767621018682</v>
      </c>
      <c r="I308" s="24"/>
    </row>
    <row r="309" spans="1:9" x14ac:dyDescent="0.2">
      <c r="A309" s="19">
        <v>38200</v>
      </c>
      <c r="B309" s="26">
        <v>0.88</v>
      </c>
      <c r="C309" s="21">
        <v>116.55999999999999</v>
      </c>
      <c r="D309" s="22">
        <f t="shared" si="22"/>
        <v>102.57279999999999</v>
      </c>
      <c r="E309" s="23">
        <v>89.899999999999991</v>
      </c>
      <c r="F309" s="24">
        <f t="shared" si="21"/>
        <v>1.689706666666666</v>
      </c>
      <c r="G309" s="24">
        <f t="shared" si="23"/>
        <v>2.9142922846958705</v>
      </c>
      <c r="H309" s="24">
        <f t="shared" si="24"/>
        <v>2.9142922846958705</v>
      </c>
      <c r="I309" s="24"/>
    </row>
    <row r="310" spans="1:9" x14ac:dyDescent="0.2">
      <c r="A310" s="19">
        <v>38231</v>
      </c>
      <c r="B310" s="29">
        <v>0</v>
      </c>
      <c r="C310" s="21">
        <v>68.099999999999994</v>
      </c>
      <c r="D310" s="22">
        <f t="shared" si="22"/>
        <v>0</v>
      </c>
      <c r="E310" s="23">
        <v>68.099999999999994</v>
      </c>
      <c r="F310" s="24">
        <f t="shared" si="21"/>
        <v>0</v>
      </c>
      <c r="G310" s="24">
        <f t="shared" si="23"/>
        <v>0</v>
      </c>
      <c r="H310" s="24">
        <f t="shared" si="24"/>
        <v>0</v>
      </c>
      <c r="I310" s="24"/>
    </row>
    <row r="311" spans="1:9" x14ac:dyDescent="0.2">
      <c r="A311" s="19">
        <v>38261</v>
      </c>
      <c r="B311" s="29">
        <v>0</v>
      </c>
      <c r="C311" s="21">
        <v>34.720000000000006</v>
      </c>
      <c r="D311" s="22">
        <f t="shared" si="22"/>
        <v>0</v>
      </c>
      <c r="E311" s="23">
        <v>38.44</v>
      </c>
      <c r="F311" s="24">
        <f t="shared" si="21"/>
        <v>0</v>
      </c>
      <c r="G311" s="24">
        <f t="shared" si="23"/>
        <v>0</v>
      </c>
      <c r="H311" s="24">
        <f t="shared" si="24"/>
        <v>0</v>
      </c>
      <c r="I311" s="24"/>
    </row>
    <row r="312" spans="1:9" x14ac:dyDescent="0.2">
      <c r="A312" s="19">
        <v>38292</v>
      </c>
      <c r="B312" s="29">
        <v>0</v>
      </c>
      <c r="C312" s="21">
        <v>12.9</v>
      </c>
      <c r="D312" s="22">
        <f t="shared" si="22"/>
        <v>0</v>
      </c>
      <c r="E312" s="23">
        <v>85.8</v>
      </c>
      <c r="F312" s="24">
        <f t="shared" si="21"/>
        <v>0</v>
      </c>
      <c r="G312" s="24">
        <f t="shared" si="23"/>
        <v>0</v>
      </c>
      <c r="H312" s="24">
        <f t="shared" si="24"/>
        <v>0</v>
      </c>
      <c r="I312" s="24"/>
    </row>
    <row r="313" spans="1:9" x14ac:dyDescent="0.2">
      <c r="A313" s="19">
        <v>38322</v>
      </c>
      <c r="B313" s="29">
        <v>0</v>
      </c>
      <c r="C313" s="21">
        <v>7.75</v>
      </c>
      <c r="D313" s="22">
        <f t="shared" si="22"/>
        <v>0</v>
      </c>
      <c r="E313" s="23">
        <v>41.85</v>
      </c>
      <c r="F313" s="24">
        <f t="shared" si="21"/>
        <v>0</v>
      </c>
      <c r="G313" s="24">
        <f t="shared" si="23"/>
        <v>0</v>
      </c>
      <c r="H313" s="24">
        <f t="shared" si="24"/>
        <v>0</v>
      </c>
      <c r="I313" s="24"/>
    </row>
    <row r="314" spans="1:9" x14ac:dyDescent="0.2">
      <c r="A314" s="19">
        <v>38353</v>
      </c>
      <c r="B314" s="20">
        <v>0</v>
      </c>
      <c r="C314" s="21">
        <v>10.540000000000001</v>
      </c>
      <c r="D314" s="22">
        <f t="shared" si="22"/>
        <v>0</v>
      </c>
      <c r="E314" s="23">
        <v>73.16</v>
      </c>
      <c r="F314" s="24">
        <f t="shared" si="21"/>
        <v>0</v>
      </c>
      <c r="G314" s="24">
        <f t="shared" si="23"/>
        <v>0</v>
      </c>
      <c r="H314" s="24">
        <f t="shared" si="24"/>
        <v>0</v>
      </c>
      <c r="I314" s="24"/>
    </row>
    <row r="315" spans="1:9" x14ac:dyDescent="0.2">
      <c r="A315" s="19">
        <v>38384</v>
      </c>
      <c r="B315" s="20">
        <v>0</v>
      </c>
      <c r="C315" s="21">
        <v>12.32</v>
      </c>
      <c r="D315" s="22">
        <f t="shared" si="22"/>
        <v>0</v>
      </c>
      <c r="E315" s="23">
        <v>54.04</v>
      </c>
      <c r="F315" s="24">
        <f t="shared" si="21"/>
        <v>0</v>
      </c>
      <c r="G315" s="24">
        <f t="shared" si="23"/>
        <v>0</v>
      </c>
      <c r="H315" s="24">
        <f t="shared" si="24"/>
        <v>0</v>
      </c>
      <c r="I315" s="24"/>
    </row>
    <row r="316" spans="1:9" x14ac:dyDescent="0.2">
      <c r="A316" s="19">
        <v>38412</v>
      </c>
      <c r="B316" s="26">
        <v>0.4</v>
      </c>
      <c r="C316" s="21">
        <v>39.99</v>
      </c>
      <c r="D316" s="22">
        <f t="shared" si="22"/>
        <v>15.996000000000002</v>
      </c>
      <c r="E316" s="23">
        <v>47.74</v>
      </c>
      <c r="F316" s="24">
        <f t="shared" si="21"/>
        <v>-4.2325333333333335</v>
      </c>
      <c r="G316" s="24">
        <f t="shared" si="23"/>
        <v>-7.2999885017822228</v>
      </c>
      <c r="H316" s="24">
        <f t="shared" si="24"/>
        <v>0</v>
      </c>
      <c r="I316" s="24"/>
    </row>
    <row r="317" spans="1:9" x14ac:dyDescent="0.2">
      <c r="A317" s="19">
        <v>38443</v>
      </c>
      <c r="B317" s="26">
        <v>0.78</v>
      </c>
      <c r="C317" s="21">
        <v>76.8</v>
      </c>
      <c r="D317" s="22">
        <f t="shared" si="22"/>
        <v>59.903999999999996</v>
      </c>
      <c r="E317" s="23">
        <v>39.6</v>
      </c>
      <c r="F317" s="24">
        <f t="shared" si="21"/>
        <v>2.7071999999999994</v>
      </c>
      <c r="G317" s="24">
        <f t="shared" si="23"/>
        <v>4.6691962745774385</v>
      </c>
      <c r="H317" s="24">
        <f t="shared" si="24"/>
        <v>4.6691962745774385</v>
      </c>
      <c r="I317" s="24"/>
    </row>
    <row r="318" spans="1:9" x14ac:dyDescent="0.2">
      <c r="A318" s="19">
        <v>38473</v>
      </c>
      <c r="B318" s="26">
        <v>0.78</v>
      </c>
      <c r="C318" s="21">
        <v>112.22</v>
      </c>
      <c r="D318" s="22">
        <f t="shared" si="22"/>
        <v>87.531599999999997</v>
      </c>
      <c r="E318" s="23">
        <v>85.25</v>
      </c>
      <c r="F318" s="24">
        <f t="shared" si="21"/>
        <v>0.304213333333333</v>
      </c>
      <c r="G318" s="24">
        <f t="shared" si="23"/>
        <v>0.52468667356559673</v>
      </c>
      <c r="H318" s="24">
        <f t="shared" si="24"/>
        <v>0.52468667356559673</v>
      </c>
      <c r="I318" s="24"/>
    </row>
    <row r="319" spans="1:9" x14ac:dyDescent="0.2">
      <c r="A319" s="19">
        <v>38504</v>
      </c>
      <c r="B319" s="26">
        <v>1.1499999999999999</v>
      </c>
      <c r="C319" s="21">
        <v>131.69999999999999</v>
      </c>
      <c r="D319" s="22">
        <f t="shared" si="22"/>
        <v>151.45499999999998</v>
      </c>
      <c r="E319" s="23">
        <v>50.099999999999994</v>
      </c>
      <c r="F319" s="24">
        <f t="shared" si="21"/>
        <v>13.513999999999999</v>
      </c>
      <c r="G319" s="24">
        <f t="shared" si="23"/>
        <v>23.308037254225589</v>
      </c>
      <c r="H319" s="24">
        <f t="shared" si="24"/>
        <v>23.308037254225589</v>
      </c>
      <c r="I319" s="24"/>
    </row>
    <row r="320" spans="1:9" x14ac:dyDescent="0.2">
      <c r="A320" s="19">
        <v>38534</v>
      </c>
      <c r="B320" s="26">
        <v>1.1499999999999999</v>
      </c>
      <c r="C320" s="21">
        <v>133.92000000000002</v>
      </c>
      <c r="D320" s="22">
        <f t="shared" si="22"/>
        <v>154.00800000000001</v>
      </c>
      <c r="E320" s="23">
        <v>105.39999999999999</v>
      </c>
      <c r="F320" s="24">
        <f t="shared" si="21"/>
        <v>6.4810666666666688</v>
      </c>
      <c r="G320" s="24">
        <f t="shared" si="23"/>
        <v>11.178107393354033</v>
      </c>
      <c r="H320" s="24">
        <f t="shared" si="24"/>
        <v>11.178107393354033</v>
      </c>
      <c r="I320" s="24"/>
    </row>
    <row r="321" spans="1:9" x14ac:dyDescent="0.2">
      <c r="A321" s="19">
        <v>38565</v>
      </c>
      <c r="B321" s="26">
        <v>0.88</v>
      </c>
      <c r="C321" s="21">
        <v>100.75</v>
      </c>
      <c r="D321" s="22">
        <f t="shared" si="22"/>
        <v>88.66</v>
      </c>
      <c r="E321" s="23">
        <v>70.059999999999988</v>
      </c>
      <c r="F321" s="24">
        <f t="shared" si="21"/>
        <v>2.4800000000000013</v>
      </c>
      <c r="G321" s="24">
        <f t="shared" si="23"/>
        <v>4.2773370127630228</v>
      </c>
      <c r="H321" s="24">
        <f t="shared" si="24"/>
        <v>4.2773370127630228</v>
      </c>
      <c r="I321" s="24"/>
    </row>
    <row r="322" spans="1:9" x14ac:dyDescent="0.2">
      <c r="A322" s="19">
        <v>38596</v>
      </c>
      <c r="B322" s="29">
        <v>0</v>
      </c>
      <c r="C322" s="21">
        <v>75</v>
      </c>
      <c r="D322" s="22">
        <f t="shared" si="22"/>
        <v>0</v>
      </c>
      <c r="E322" s="23">
        <v>55.5</v>
      </c>
      <c r="F322" s="24">
        <f t="shared" ref="F322:F385" si="25">IF(D322=0,0,(D322-E322)/(0.75*10))</f>
        <v>0</v>
      </c>
      <c r="G322" s="24">
        <f t="shared" si="23"/>
        <v>0</v>
      </c>
      <c r="H322" s="24">
        <f t="shared" si="24"/>
        <v>0</v>
      </c>
      <c r="I322" s="24"/>
    </row>
    <row r="323" spans="1:9" x14ac:dyDescent="0.2">
      <c r="A323" s="19">
        <v>38626</v>
      </c>
      <c r="B323" s="29">
        <v>0</v>
      </c>
      <c r="C323" s="21">
        <v>40.61</v>
      </c>
      <c r="D323" s="22">
        <f t="shared" ref="D323:D386" si="26">B323*C323</f>
        <v>0</v>
      </c>
      <c r="E323" s="23">
        <v>44.019999999999996</v>
      </c>
      <c r="F323" s="24">
        <f t="shared" si="25"/>
        <v>0</v>
      </c>
      <c r="G323" s="24">
        <f t="shared" ref="G323:G386" si="27">IF(D323=0,0,(D323-E323)/($K$2*$K$3))</f>
        <v>0</v>
      </c>
      <c r="H323" s="24">
        <f t="shared" ref="H323:H386" si="28">IF(G323&lt;0,0,G323)</f>
        <v>0</v>
      </c>
      <c r="I323" s="24"/>
    </row>
    <row r="324" spans="1:9" x14ac:dyDescent="0.2">
      <c r="A324" s="19">
        <v>38657</v>
      </c>
      <c r="B324" s="29">
        <v>0</v>
      </c>
      <c r="C324" s="21">
        <v>13.8</v>
      </c>
      <c r="D324" s="22">
        <f t="shared" si="26"/>
        <v>0</v>
      </c>
      <c r="E324" s="23">
        <v>55.5</v>
      </c>
      <c r="F324" s="24">
        <f t="shared" si="25"/>
        <v>0</v>
      </c>
      <c r="G324" s="24">
        <f t="shared" si="27"/>
        <v>0</v>
      </c>
      <c r="H324" s="24">
        <f t="shared" si="28"/>
        <v>0</v>
      </c>
      <c r="I324" s="24"/>
    </row>
    <row r="325" spans="1:9" x14ac:dyDescent="0.2">
      <c r="A325" s="19">
        <v>38687</v>
      </c>
      <c r="B325" s="29">
        <v>0</v>
      </c>
      <c r="C325" s="21">
        <v>7.75</v>
      </c>
      <c r="D325" s="22">
        <f t="shared" si="26"/>
        <v>0</v>
      </c>
      <c r="E325" s="23">
        <v>69.440000000000012</v>
      </c>
      <c r="F325" s="24">
        <f t="shared" si="25"/>
        <v>0</v>
      </c>
      <c r="G325" s="24">
        <f t="shared" si="27"/>
        <v>0</v>
      </c>
      <c r="H325" s="24">
        <f t="shared" si="28"/>
        <v>0</v>
      </c>
      <c r="I325" s="24"/>
    </row>
    <row r="326" spans="1:9" x14ac:dyDescent="0.2">
      <c r="A326" s="19">
        <v>38718</v>
      </c>
      <c r="B326" s="20">
        <v>0</v>
      </c>
      <c r="C326" s="21">
        <v>8.6800000000000015</v>
      </c>
      <c r="D326" s="22">
        <f t="shared" si="26"/>
        <v>0</v>
      </c>
      <c r="E326" s="23">
        <v>25.110000000000003</v>
      </c>
      <c r="F326" s="24">
        <f t="shared" si="25"/>
        <v>0</v>
      </c>
      <c r="G326" s="24">
        <f t="shared" si="27"/>
        <v>0</v>
      </c>
      <c r="H326" s="24">
        <f t="shared" si="28"/>
        <v>0</v>
      </c>
      <c r="I326" s="24"/>
    </row>
    <row r="327" spans="1:9" x14ac:dyDescent="0.2">
      <c r="A327" s="19">
        <v>38749</v>
      </c>
      <c r="B327" s="20">
        <v>0</v>
      </c>
      <c r="C327" s="21">
        <v>12.32</v>
      </c>
      <c r="D327" s="22">
        <f t="shared" si="26"/>
        <v>0</v>
      </c>
      <c r="E327" s="23">
        <v>48.16</v>
      </c>
      <c r="F327" s="24">
        <f t="shared" si="25"/>
        <v>0</v>
      </c>
      <c r="G327" s="24">
        <f t="shared" si="27"/>
        <v>0</v>
      </c>
      <c r="H327" s="24">
        <f t="shared" si="28"/>
        <v>0</v>
      </c>
      <c r="I327" s="24"/>
    </row>
    <row r="328" spans="1:9" x14ac:dyDescent="0.2">
      <c r="A328" s="19">
        <v>38777</v>
      </c>
      <c r="B328" s="26">
        <v>0.4</v>
      </c>
      <c r="C328" s="21">
        <v>33.480000000000004</v>
      </c>
      <c r="D328" s="22">
        <f t="shared" si="26"/>
        <v>13.392000000000003</v>
      </c>
      <c r="E328" s="23">
        <v>73.47</v>
      </c>
      <c r="F328" s="24">
        <f t="shared" si="25"/>
        <v>-8.0103999999999989</v>
      </c>
      <c r="G328" s="24">
        <f t="shared" si="27"/>
        <v>-13.815798551224558</v>
      </c>
      <c r="H328" s="24">
        <f t="shared" si="28"/>
        <v>0</v>
      </c>
      <c r="I328" s="24"/>
    </row>
    <row r="329" spans="1:9" x14ac:dyDescent="0.2">
      <c r="A329" s="19">
        <v>38808</v>
      </c>
      <c r="B329" s="26">
        <v>0.78</v>
      </c>
      <c r="C329" s="21">
        <v>65.400000000000006</v>
      </c>
      <c r="D329" s="22">
        <f t="shared" si="26"/>
        <v>51.012000000000008</v>
      </c>
      <c r="E329" s="23">
        <v>60.3</v>
      </c>
      <c r="F329" s="24">
        <f t="shared" si="25"/>
        <v>-1.2383999999999986</v>
      </c>
      <c r="G329" s="24">
        <f t="shared" si="27"/>
        <v>-2.1359089341152093</v>
      </c>
      <c r="H329" s="24">
        <f t="shared" si="28"/>
        <v>0</v>
      </c>
      <c r="I329" s="24"/>
    </row>
    <row r="330" spans="1:9" x14ac:dyDescent="0.2">
      <c r="A330" s="19">
        <v>38838</v>
      </c>
      <c r="B330" s="26">
        <v>0.78</v>
      </c>
      <c r="C330" s="21">
        <v>113.77</v>
      </c>
      <c r="D330" s="22">
        <f t="shared" si="26"/>
        <v>88.740600000000001</v>
      </c>
      <c r="E330" s="23">
        <v>85.25</v>
      </c>
      <c r="F330" s="24">
        <f t="shared" si="25"/>
        <v>0.4654133333333334</v>
      </c>
      <c r="G330" s="24">
        <f t="shared" si="27"/>
        <v>0.80271357939519383</v>
      </c>
      <c r="H330" s="24">
        <f t="shared" si="28"/>
        <v>0.80271357939519383</v>
      </c>
      <c r="I330" s="24"/>
    </row>
    <row r="331" spans="1:9" x14ac:dyDescent="0.2">
      <c r="A331" s="19">
        <v>38869</v>
      </c>
      <c r="B331" s="26">
        <v>1.1499999999999999</v>
      </c>
      <c r="C331" s="21">
        <v>136.79999999999998</v>
      </c>
      <c r="D331" s="22">
        <f t="shared" si="26"/>
        <v>157.31999999999996</v>
      </c>
      <c r="E331" s="23">
        <v>37.5</v>
      </c>
      <c r="F331" s="24">
        <f t="shared" si="25"/>
        <v>15.975999999999996</v>
      </c>
      <c r="G331" s="24">
        <f t="shared" si="27"/>
        <v>27.554329078992744</v>
      </c>
      <c r="H331" s="24">
        <f t="shared" si="28"/>
        <v>27.554329078992744</v>
      </c>
      <c r="I331" s="24"/>
    </row>
    <row r="332" spans="1:9" x14ac:dyDescent="0.2">
      <c r="A332" s="19">
        <v>38899</v>
      </c>
      <c r="B332" s="26">
        <v>1.1499999999999999</v>
      </c>
      <c r="C332" s="21">
        <v>176.07999999999998</v>
      </c>
      <c r="D332" s="22">
        <f t="shared" si="26"/>
        <v>202.49199999999996</v>
      </c>
      <c r="E332" s="23">
        <v>45.57</v>
      </c>
      <c r="F332" s="24">
        <f t="shared" si="25"/>
        <v>20.922933333333329</v>
      </c>
      <c r="G332" s="24">
        <f t="shared" si="27"/>
        <v>36.086466597677351</v>
      </c>
      <c r="H332" s="24">
        <f t="shared" si="28"/>
        <v>36.086466597677351</v>
      </c>
      <c r="I332" s="24"/>
    </row>
    <row r="333" spans="1:9" x14ac:dyDescent="0.2">
      <c r="A333" s="19">
        <v>38930</v>
      </c>
      <c r="B333" s="26">
        <v>0.88</v>
      </c>
      <c r="C333" s="21">
        <v>100.13</v>
      </c>
      <c r="D333" s="22">
        <f t="shared" si="26"/>
        <v>88.114400000000003</v>
      </c>
      <c r="E333" s="23">
        <v>131.75</v>
      </c>
      <c r="F333" s="24">
        <f t="shared" si="25"/>
        <v>-5.8180799999999993</v>
      </c>
      <c r="G333" s="24">
        <f t="shared" si="27"/>
        <v>-10.034632631942047</v>
      </c>
      <c r="H333" s="24">
        <f t="shared" si="28"/>
        <v>0</v>
      </c>
      <c r="I333" s="24"/>
    </row>
    <row r="334" spans="1:9" x14ac:dyDescent="0.2">
      <c r="A334" s="19">
        <v>38961</v>
      </c>
      <c r="B334" s="29">
        <v>0</v>
      </c>
      <c r="C334" s="21">
        <v>77.699999999999989</v>
      </c>
      <c r="D334" s="22">
        <f t="shared" si="26"/>
        <v>0</v>
      </c>
      <c r="E334" s="23">
        <v>19.2</v>
      </c>
      <c r="F334" s="24">
        <f t="shared" si="25"/>
        <v>0</v>
      </c>
      <c r="G334" s="24">
        <f t="shared" si="27"/>
        <v>0</v>
      </c>
      <c r="H334" s="24">
        <f t="shared" si="28"/>
        <v>0</v>
      </c>
      <c r="I334" s="24"/>
    </row>
    <row r="335" spans="1:9" x14ac:dyDescent="0.2">
      <c r="A335" s="19">
        <v>38991</v>
      </c>
      <c r="B335" s="29">
        <v>0</v>
      </c>
      <c r="C335" s="21">
        <v>37.82</v>
      </c>
      <c r="D335" s="22">
        <f t="shared" si="26"/>
        <v>0</v>
      </c>
      <c r="E335" s="23">
        <v>54.25</v>
      </c>
      <c r="F335" s="24">
        <f t="shared" si="25"/>
        <v>0</v>
      </c>
      <c r="G335" s="24">
        <f t="shared" si="27"/>
        <v>0</v>
      </c>
      <c r="H335" s="24">
        <f t="shared" si="28"/>
        <v>0</v>
      </c>
      <c r="I335" s="24"/>
    </row>
    <row r="336" spans="1:9" x14ac:dyDescent="0.2">
      <c r="A336" s="19">
        <v>39022</v>
      </c>
      <c r="B336" s="29">
        <v>0</v>
      </c>
      <c r="C336" s="21">
        <v>15.600000000000001</v>
      </c>
      <c r="D336" s="22">
        <f t="shared" si="26"/>
        <v>0</v>
      </c>
      <c r="E336" s="23">
        <v>64.800000000000011</v>
      </c>
      <c r="F336" s="24">
        <f t="shared" si="25"/>
        <v>0</v>
      </c>
      <c r="G336" s="24">
        <f t="shared" si="27"/>
        <v>0</v>
      </c>
      <c r="H336" s="24">
        <f t="shared" si="28"/>
        <v>0</v>
      </c>
      <c r="I336" s="24"/>
    </row>
    <row r="337" spans="1:9" x14ac:dyDescent="0.2">
      <c r="A337" s="19">
        <v>39052</v>
      </c>
      <c r="B337" s="29">
        <v>0</v>
      </c>
      <c r="C337" s="21">
        <v>9.2999999999999989</v>
      </c>
      <c r="D337" s="22">
        <f t="shared" si="26"/>
        <v>0</v>
      </c>
      <c r="E337" s="23">
        <v>53.32</v>
      </c>
      <c r="F337" s="24">
        <f t="shared" si="25"/>
        <v>0</v>
      </c>
      <c r="G337" s="24">
        <f t="shared" si="27"/>
        <v>0</v>
      </c>
      <c r="H337" s="24">
        <f t="shared" si="28"/>
        <v>0</v>
      </c>
      <c r="I337" s="24"/>
    </row>
    <row r="338" spans="1:9" x14ac:dyDescent="0.2">
      <c r="A338" s="19">
        <v>39083</v>
      </c>
      <c r="B338" s="20">
        <v>0</v>
      </c>
      <c r="C338" s="21">
        <v>11.78</v>
      </c>
      <c r="D338" s="22">
        <f t="shared" si="26"/>
        <v>0</v>
      </c>
      <c r="E338" s="23">
        <v>119.97</v>
      </c>
      <c r="F338" s="24">
        <f t="shared" si="25"/>
        <v>0</v>
      </c>
      <c r="G338" s="24">
        <f t="shared" si="27"/>
        <v>0</v>
      </c>
      <c r="H338" s="24">
        <f t="shared" si="28"/>
        <v>0</v>
      </c>
      <c r="I338" s="24"/>
    </row>
    <row r="339" spans="1:9" x14ac:dyDescent="0.2">
      <c r="A339" s="19">
        <v>39114</v>
      </c>
      <c r="B339" s="20">
        <v>0</v>
      </c>
      <c r="C339" s="21">
        <v>16.239999999999998</v>
      </c>
      <c r="D339" s="22">
        <f t="shared" si="26"/>
        <v>0</v>
      </c>
      <c r="E339" s="23">
        <v>70.28</v>
      </c>
      <c r="F339" s="24">
        <f t="shared" si="25"/>
        <v>0</v>
      </c>
      <c r="G339" s="24">
        <f t="shared" si="27"/>
        <v>0</v>
      </c>
      <c r="H339" s="24">
        <f t="shared" si="28"/>
        <v>0</v>
      </c>
      <c r="I339" s="24"/>
    </row>
    <row r="340" spans="1:9" x14ac:dyDescent="0.2">
      <c r="A340" s="19">
        <v>39142</v>
      </c>
      <c r="B340" s="26">
        <v>0.4</v>
      </c>
      <c r="C340" s="21">
        <v>47.74</v>
      </c>
      <c r="D340" s="22">
        <f t="shared" si="26"/>
        <v>19.096</v>
      </c>
      <c r="E340" s="23">
        <v>66.649999999999991</v>
      </c>
      <c r="F340" s="24">
        <f t="shared" si="25"/>
        <v>-6.3405333333333314</v>
      </c>
      <c r="G340" s="24">
        <f t="shared" si="27"/>
        <v>-10.935724962630788</v>
      </c>
      <c r="H340" s="24">
        <f t="shared" si="28"/>
        <v>0</v>
      </c>
      <c r="I340" s="24"/>
    </row>
    <row r="341" spans="1:9" x14ac:dyDescent="0.2">
      <c r="A341" s="19">
        <v>39173</v>
      </c>
      <c r="B341" s="26">
        <v>0.78</v>
      </c>
      <c r="C341" s="21">
        <v>92.4</v>
      </c>
      <c r="D341" s="22">
        <f t="shared" si="26"/>
        <v>72.072000000000003</v>
      </c>
      <c r="E341" s="23">
        <v>3.5999999999999996</v>
      </c>
      <c r="F341" s="24">
        <f t="shared" si="25"/>
        <v>9.1296000000000017</v>
      </c>
      <c r="G341" s="24">
        <f t="shared" si="27"/>
        <v>15.746119351500518</v>
      </c>
      <c r="H341" s="24">
        <f t="shared" si="28"/>
        <v>15.746119351500518</v>
      </c>
      <c r="I341" s="24"/>
    </row>
    <row r="342" spans="1:9" x14ac:dyDescent="0.2">
      <c r="A342" s="19">
        <v>39203</v>
      </c>
      <c r="B342" s="26">
        <v>0.78</v>
      </c>
      <c r="C342" s="21">
        <v>118.11</v>
      </c>
      <c r="D342" s="22">
        <f t="shared" si="26"/>
        <v>92.125799999999998</v>
      </c>
      <c r="E342" s="23">
        <v>127.72</v>
      </c>
      <c r="F342" s="24">
        <f t="shared" si="25"/>
        <v>-4.7458933333333331</v>
      </c>
      <c r="G342" s="24">
        <f t="shared" si="27"/>
        <v>-8.1853972634241678</v>
      </c>
      <c r="H342" s="24">
        <f t="shared" si="28"/>
        <v>0</v>
      </c>
      <c r="I342" s="24"/>
    </row>
    <row r="343" spans="1:9" x14ac:dyDescent="0.2">
      <c r="A343" s="19">
        <v>39234</v>
      </c>
      <c r="B343" s="26">
        <v>1.1499999999999999</v>
      </c>
      <c r="C343" s="21">
        <v>127.8</v>
      </c>
      <c r="D343" s="22">
        <f t="shared" si="26"/>
        <v>146.97</v>
      </c>
      <c r="E343" s="23">
        <v>100.5</v>
      </c>
      <c r="F343" s="24">
        <f t="shared" si="25"/>
        <v>6.1959999999999997</v>
      </c>
      <c r="G343" s="24">
        <f t="shared" si="27"/>
        <v>10.686443601241805</v>
      </c>
      <c r="H343" s="24">
        <f t="shared" si="28"/>
        <v>10.686443601241805</v>
      </c>
      <c r="I343" s="24"/>
    </row>
    <row r="344" spans="1:9" x14ac:dyDescent="0.2">
      <c r="A344" s="19">
        <v>39264</v>
      </c>
      <c r="B344" s="26">
        <v>1.1499999999999999</v>
      </c>
      <c r="C344" s="21">
        <v>126.48</v>
      </c>
      <c r="D344" s="22">
        <f t="shared" si="26"/>
        <v>145.452</v>
      </c>
      <c r="E344" s="23">
        <v>124.61999999999999</v>
      </c>
      <c r="F344" s="24">
        <f t="shared" si="25"/>
        <v>2.777600000000001</v>
      </c>
      <c r="G344" s="24">
        <f t="shared" si="27"/>
        <v>4.7906174542945852</v>
      </c>
      <c r="H344" s="24">
        <f t="shared" si="28"/>
        <v>4.7906174542945852</v>
      </c>
      <c r="I344" s="24"/>
    </row>
    <row r="345" spans="1:9" x14ac:dyDescent="0.2">
      <c r="A345" s="19">
        <v>39295</v>
      </c>
      <c r="B345" s="26">
        <v>0.88</v>
      </c>
      <c r="C345" s="21">
        <v>105.71000000000001</v>
      </c>
      <c r="D345" s="22">
        <f t="shared" si="26"/>
        <v>93.024800000000013</v>
      </c>
      <c r="E345" s="23">
        <v>100.44000000000001</v>
      </c>
      <c r="F345" s="24">
        <f t="shared" si="25"/>
        <v>-0.9886933333333332</v>
      </c>
      <c r="G345" s="24">
        <f t="shared" si="27"/>
        <v>-1.7052316890881909</v>
      </c>
      <c r="H345" s="24">
        <f t="shared" si="28"/>
        <v>0</v>
      </c>
      <c r="I345" s="24"/>
    </row>
    <row r="346" spans="1:9" x14ac:dyDescent="0.2">
      <c r="A346" s="19">
        <v>39326</v>
      </c>
      <c r="B346" s="29">
        <v>0</v>
      </c>
      <c r="C346" s="21">
        <v>57.9</v>
      </c>
      <c r="D346" s="22">
        <f t="shared" si="26"/>
        <v>0</v>
      </c>
      <c r="E346" s="23">
        <v>102.6</v>
      </c>
      <c r="F346" s="24">
        <f t="shared" si="25"/>
        <v>0</v>
      </c>
      <c r="G346" s="24">
        <f t="shared" si="27"/>
        <v>0</v>
      </c>
      <c r="H346" s="24">
        <f t="shared" si="28"/>
        <v>0</v>
      </c>
      <c r="I346" s="24"/>
    </row>
    <row r="347" spans="1:9" x14ac:dyDescent="0.2">
      <c r="A347" s="19">
        <v>39356</v>
      </c>
      <c r="B347" s="29">
        <v>0</v>
      </c>
      <c r="C347" s="21">
        <v>33.79</v>
      </c>
      <c r="D347" s="22">
        <f t="shared" si="26"/>
        <v>0</v>
      </c>
      <c r="E347" s="23">
        <v>38.75</v>
      </c>
      <c r="F347" s="24">
        <f t="shared" si="25"/>
        <v>0</v>
      </c>
      <c r="G347" s="24">
        <f t="shared" si="27"/>
        <v>0</v>
      </c>
      <c r="H347" s="24">
        <f t="shared" si="28"/>
        <v>0</v>
      </c>
      <c r="I347" s="24"/>
    </row>
    <row r="348" spans="1:9" x14ac:dyDescent="0.2">
      <c r="A348" s="19">
        <v>39387</v>
      </c>
      <c r="B348" s="29">
        <v>0</v>
      </c>
      <c r="C348" s="21">
        <v>12.299999999999999</v>
      </c>
      <c r="D348" s="22">
        <f t="shared" si="26"/>
        <v>0</v>
      </c>
      <c r="E348" s="23">
        <v>86.100000000000009</v>
      </c>
      <c r="F348" s="24">
        <f t="shared" si="25"/>
        <v>0</v>
      </c>
      <c r="G348" s="24">
        <f t="shared" si="27"/>
        <v>0</v>
      </c>
      <c r="H348" s="24">
        <f t="shared" si="28"/>
        <v>0</v>
      </c>
      <c r="I348" s="24"/>
    </row>
    <row r="349" spans="1:9" x14ac:dyDescent="0.2">
      <c r="A349" s="19">
        <v>39417</v>
      </c>
      <c r="B349" s="29">
        <v>0</v>
      </c>
      <c r="C349" s="21">
        <v>7.75</v>
      </c>
      <c r="D349" s="22">
        <f t="shared" si="26"/>
        <v>0</v>
      </c>
      <c r="E349" s="23">
        <v>66.03</v>
      </c>
      <c r="F349" s="24">
        <f t="shared" si="25"/>
        <v>0</v>
      </c>
      <c r="G349" s="24">
        <f t="shared" si="27"/>
        <v>0</v>
      </c>
      <c r="H349" s="24">
        <f t="shared" si="28"/>
        <v>0</v>
      </c>
      <c r="I349" s="24"/>
    </row>
    <row r="350" spans="1:9" x14ac:dyDescent="0.2">
      <c r="A350" s="19">
        <v>39448</v>
      </c>
      <c r="B350" s="20">
        <v>0</v>
      </c>
      <c r="C350" s="21">
        <v>11.16</v>
      </c>
      <c r="D350" s="22">
        <f t="shared" si="26"/>
        <v>0</v>
      </c>
      <c r="E350" s="23">
        <v>100.75</v>
      </c>
      <c r="F350" s="24">
        <f t="shared" si="25"/>
        <v>0</v>
      </c>
      <c r="G350" s="24">
        <f t="shared" si="27"/>
        <v>0</v>
      </c>
      <c r="H350" s="24">
        <f t="shared" si="28"/>
        <v>0</v>
      </c>
      <c r="I350" s="24"/>
    </row>
    <row r="351" spans="1:9" x14ac:dyDescent="0.2">
      <c r="A351" s="19">
        <v>39479</v>
      </c>
      <c r="B351" s="20">
        <v>0</v>
      </c>
      <c r="C351" s="21">
        <v>19.32</v>
      </c>
      <c r="D351" s="22">
        <f t="shared" si="26"/>
        <v>0</v>
      </c>
      <c r="E351" s="23">
        <v>40.6</v>
      </c>
      <c r="F351" s="24">
        <f t="shared" si="25"/>
        <v>0</v>
      </c>
      <c r="G351" s="24">
        <f t="shared" si="27"/>
        <v>0</v>
      </c>
      <c r="H351" s="24">
        <f t="shared" si="28"/>
        <v>0</v>
      </c>
      <c r="I351" s="24"/>
    </row>
    <row r="352" spans="1:9" x14ac:dyDescent="0.2">
      <c r="A352" s="19">
        <v>39508</v>
      </c>
      <c r="B352" s="26">
        <v>0.4</v>
      </c>
      <c r="C352" s="21">
        <v>38.44</v>
      </c>
      <c r="D352" s="22">
        <f t="shared" si="26"/>
        <v>15.375999999999999</v>
      </c>
      <c r="E352" s="23">
        <v>83.7</v>
      </c>
      <c r="F352" s="24">
        <f t="shared" si="25"/>
        <v>-9.109866666666667</v>
      </c>
      <c r="G352" s="24">
        <f t="shared" si="27"/>
        <v>-15.712084626882831</v>
      </c>
      <c r="H352" s="24">
        <f t="shared" si="28"/>
        <v>0</v>
      </c>
      <c r="I352" s="24"/>
    </row>
    <row r="353" spans="1:9" x14ac:dyDescent="0.2">
      <c r="A353" s="19">
        <v>39539</v>
      </c>
      <c r="B353" s="26">
        <v>0.78</v>
      </c>
      <c r="C353" s="21">
        <v>67.5</v>
      </c>
      <c r="D353" s="22">
        <f t="shared" si="26"/>
        <v>52.65</v>
      </c>
      <c r="E353" s="23">
        <v>57.3</v>
      </c>
      <c r="F353" s="24">
        <f t="shared" si="25"/>
        <v>-0.61999999999999977</v>
      </c>
      <c r="G353" s="24">
        <f t="shared" si="27"/>
        <v>-1.069334253190755</v>
      </c>
      <c r="H353" s="24">
        <f t="shared" si="28"/>
        <v>0</v>
      </c>
      <c r="I353" s="24"/>
    </row>
    <row r="354" spans="1:9" x14ac:dyDescent="0.2">
      <c r="A354" s="19">
        <v>39569</v>
      </c>
      <c r="B354" s="26">
        <v>0.78</v>
      </c>
      <c r="C354" s="21">
        <v>129.89000000000001</v>
      </c>
      <c r="D354" s="22">
        <f t="shared" si="26"/>
        <v>101.31420000000001</v>
      </c>
      <c r="E354" s="23">
        <v>26.349999999999998</v>
      </c>
      <c r="F354" s="24">
        <f t="shared" si="25"/>
        <v>9.9952266666666691</v>
      </c>
      <c r="G354" s="24">
        <f t="shared" si="27"/>
        <v>17.239093940439236</v>
      </c>
      <c r="H354" s="24">
        <f t="shared" si="28"/>
        <v>17.239093940439236</v>
      </c>
      <c r="I354" s="24"/>
    </row>
    <row r="355" spans="1:9" x14ac:dyDescent="0.2">
      <c r="A355" s="19">
        <v>39600</v>
      </c>
      <c r="B355" s="26">
        <v>1.1499999999999999</v>
      </c>
      <c r="C355" s="21">
        <v>138</v>
      </c>
      <c r="D355" s="22">
        <f t="shared" si="26"/>
        <v>158.69999999999999</v>
      </c>
      <c r="E355" s="23">
        <v>49.8</v>
      </c>
      <c r="F355" s="24">
        <f t="shared" si="25"/>
        <v>14.52</v>
      </c>
      <c r="G355" s="24">
        <f t="shared" si="27"/>
        <v>25.043118316660912</v>
      </c>
      <c r="H355" s="24">
        <f t="shared" si="28"/>
        <v>25.043118316660912</v>
      </c>
      <c r="I355" s="24"/>
    </row>
    <row r="356" spans="1:9" x14ac:dyDescent="0.2">
      <c r="A356" s="19">
        <v>39630</v>
      </c>
      <c r="B356" s="26">
        <v>1.1499999999999999</v>
      </c>
      <c r="C356" s="21">
        <v>140.43</v>
      </c>
      <c r="D356" s="22">
        <f t="shared" si="26"/>
        <v>161.49449999999999</v>
      </c>
      <c r="E356" s="23">
        <v>103.23</v>
      </c>
      <c r="F356" s="24">
        <f t="shared" si="25"/>
        <v>7.7685999999999975</v>
      </c>
      <c r="G356" s="24">
        <f t="shared" si="27"/>
        <v>13.398758192480161</v>
      </c>
      <c r="H356" s="24">
        <f t="shared" si="28"/>
        <v>13.398758192480161</v>
      </c>
      <c r="I356" s="24"/>
    </row>
    <row r="357" spans="1:9" x14ac:dyDescent="0.2">
      <c r="A357" s="19">
        <v>39661</v>
      </c>
      <c r="B357" s="26">
        <v>0.88</v>
      </c>
      <c r="C357" s="21">
        <v>105.39999999999999</v>
      </c>
      <c r="D357" s="22">
        <f t="shared" si="26"/>
        <v>92.751999999999995</v>
      </c>
      <c r="E357" s="23">
        <v>92.38</v>
      </c>
      <c r="F357" s="24">
        <f t="shared" si="25"/>
        <v>4.9599999999999984E-2</v>
      </c>
      <c r="G357" s="24">
        <f t="shared" si="27"/>
        <v>8.5546740255260392E-2</v>
      </c>
      <c r="H357" s="24">
        <f t="shared" si="28"/>
        <v>8.5546740255260392E-2</v>
      </c>
      <c r="I357" s="24"/>
    </row>
    <row r="358" spans="1:9" x14ac:dyDescent="0.2">
      <c r="A358" s="19">
        <v>39692</v>
      </c>
      <c r="B358" s="29">
        <v>0</v>
      </c>
      <c r="C358" s="21">
        <v>63</v>
      </c>
      <c r="D358" s="22">
        <f t="shared" si="26"/>
        <v>0</v>
      </c>
      <c r="E358" s="23">
        <v>47.7</v>
      </c>
      <c r="F358" s="24">
        <f t="shared" si="25"/>
        <v>0</v>
      </c>
      <c r="G358" s="24">
        <f t="shared" si="27"/>
        <v>0</v>
      </c>
      <c r="H358" s="24">
        <f t="shared" si="28"/>
        <v>0</v>
      </c>
      <c r="I358" s="24"/>
    </row>
    <row r="359" spans="1:9" x14ac:dyDescent="0.2">
      <c r="A359" s="19">
        <v>39722</v>
      </c>
      <c r="B359" s="29">
        <v>0</v>
      </c>
      <c r="C359" s="21">
        <v>33.79</v>
      </c>
      <c r="D359" s="22">
        <f t="shared" si="26"/>
        <v>0</v>
      </c>
      <c r="E359" s="23">
        <v>74.09</v>
      </c>
      <c r="F359" s="24">
        <f t="shared" si="25"/>
        <v>0</v>
      </c>
      <c r="G359" s="24">
        <f t="shared" si="27"/>
        <v>0</v>
      </c>
      <c r="H359" s="24">
        <f t="shared" si="28"/>
        <v>0</v>
      </c>
      <c r="I359" s="24"/>
    </row>
    <row r="360" spans="1:9" x14ac:dyDescent="0.2">
      <c r="A360" s="19">
        <v>39753</v>
      </c>
      <c r="B360" s="29">
        <v>0</v>
      </c>
      <c r="C360" s="21">
        <v>12.9</v>
      </c>
      <c r="D360" s="22">
        <f t="shared" si="26"/>
        <v>0</v>
      </c>
      <c r="E360" s="23">
        <v>51.6</v>
      </c>
      <c r="F360" s="24">
        <f t="shared" si="25"/>
        <v>0</v>
      </c>
      <c r="G360" s="24">
        <f t="shared" si="27"/>
        <v>0</v>
      </c>
      <c r="H360" s="24">
        <f t="shared" si="28"/>
        <v>0</v>
      </c>
      <c r="I360" s="24"/>
    </row>
    <row r="361" spans="1:9" x14ac:dyDescent="0.2">
      <c r="A361" s="19">
        <v>39783</v>
      </c>
      <c r="B361" s="29">
        <v>0</v>
      </c>
      <c r="C361" s="21">
        <v>6.82</v>
      </c>
      <c r="D361" s="22">
        <f t="shared" si="26"/>
        <v>0</v>
      </c>
      <c r="E361" s="23">
        <v>34.1</v>
      </c>
      <c r="F361" s="24">
        <f t="shared" si="25"/>
        <v>0</v>
      </c>
      <c r="G361" s="24">
        <f t="shared" si="27"/>
        <v>0</v>
      </c>
      <c r="H361" s="24">
        <f t="shared" si="28"/>
        <v>0</v>
      </c>
      <c r="I361" s="24"/>
    </row>
    <row r="362" spans="1:9" x14ac:dyDescent="0.2">
      <c r="A362" s="19">
        <v>39814</v>
      </c>
      <c r="B362" s="20">
        <v>0</v>
      </c>
      <c r="C362" s="21">
        <v>8.370000000000001</v>
      </c>
      <c r="D362" s="22">
        <f t="shared" si="26"/>
        <v>0</v>
      </c>
      <c r="E362" s="23">
        <v>35.65</v>
      </c>
      <c r="F362" s="24">
        <f t="shared" si="25"/>
        <v>0</v>
      </c>
      <c r="G362" s="24">
        <f t="shared" si="27"/>
        <v>0</v>
      </c>
      <c r="H362" s="24">
        <f t="shared" si="28"/>
        <v>0</v>
      </c>
      <c r="I362" s="24"/>
    </row>
    <row r="363" spans="1:9" x14ac:dyDescent="0.2">
      <c r="A363" s="19">
        <v>39845</v>
      </c>
      <c r="B363" s="20">
        <v>0</v>
      </c>
      <c r="C363" s="21">
        <v>12.32</v>
      </c>
      <c r="D363" s="22">
        <f t="shared" si="26"/>
        <v>0</v>
      </c>
      <c r="E363" s="23">
        <v>56.839999999999996</v>
      </c>
      <c r="F363" s="24">
        <f t="shared" si="25"/>
        <v>0</v>
      </c>
      <c r="G363" s="24">
        <f t="shared" si="27"/>
        <v>0</v>
      </c>
      <c r="H363" s="24">
        <f t="shared" si="28"/>
        <v>0</v>
      </c>
      <c r="I363" s="24"/>
    </row>
    <row r="364" spans="1:9" x14ac:dyDescent="0.2">
      <c r="A364" s="19">
        <v>39873</v>
      </c>
      <c r="B364" s="26">
        <v>0.4</v>
      </c>
      <c r="C364" s="21">
        <v>36.58</v>
      </c>
      <c r="D364" s="22">
        <f t="shared" si="26"/>
        <v>14.632</v>
      </c>
      <c r="E364" s="23">
        <v>73.47</v>
      </c>
      <c r="F364" s="24">
        <f t="shared" si="25"/>
        <v>-7.8450666666666669</v>
      </c>
      <c r="G364" s="24">
        <f t="shared" si="27"/>
        <v>-13.530642750373691</v>
      </c>
      <c r="H364" s="24">
        <f t="shared" si="28"/>
        <v>0</v>
      </c>
      <c r="I364" s="24"/>
    </row>
    <row r="365" spans="1:9" x14ac:dyDescent="0.2">
      <c r="A365" s="19">
        <v>39904</v>
      </c>
      <c r="B365" s="26">
        <v>0.78</v>
      </c>
      <c r="C365" s="21">
        <v>88.8</v>
      </c>
      <c r="D365" s="22">
        <f t="shared" si="26"/>
        <v>69.263999999999996</v>
      </c>
      <c r="E365" s="23">
        <v>22.8</v>
      </c>
      <c r="F365" s="24">
        <f t="shared" si="25"/>
        <v>6.1951999999999998</v>
      </c>
      <c r="G365" s="24">
        <f t="shared" si="27"/>
        <v>10.685063815108657</v>
      </c>
      <c r="H365" s="24">
        <f t="shared" si="28"/>
        <v>10.685063815108657</v>
      </c>
      <c r="I365" s="24"/>
    </row>
    <row r="366" spans="1:9" x14ac:dyDescent="0.2">
      <c r="A366" s="19">
        <v>39934</v>
      </c>
      <c r="B366" s="26">
        <v>0.78</v>
      </c>
      <c r="C366" s="21">
        <v>118.11</v>
      </c>
      <c r="D366" s="22">
        <f t="shared" si="26"/>
        <v>92.125799999999998</v>
      </c>
      <c r="E366" s="23">
        <v>54.56</v>
      </c>
      <c r="F366" s="24">
        <f t="shared" si="25"/>
        <v>5.0087733333333331</v>
      </c>
      <c r="G366" s="24">
        <f t="shared" si="27"/>
        <v>8.6387949867770484</v>
      </c>
      <c r="H366" s="24">
        <f t="shared" si="28"/>
        <v>8.6387949867770484</v>
      </c>
      <c r="I366" s="24"/>
    </row>
    <row r="367" spans="1:9" x14ac:dyDescent="0.2">
      <c r="A367" s="19">
        <v>39965</v>
      </c>
      <c r="B367" s="26">
        <v>1.1499999999999999</v>
      </c>
      <c r="C367" s="21">
        <v>117.9</v>
      </c>
      <c r="D367" s="22">
        <f t="shared" si="26"/>
        <v>135.58500000000001</v>
      </c>
      <c r="E367" s="23">
        <v>61.499999999999993</v>
      </c>
      <c r="F367" s="24">
        <f t="shared" si="25"/>
        <v>9.8780000000000019</v>
      </c>
      <c r="G367" s="24">
        <f t="shared" si="27"/>
        <v>17.036909279061746</v>
      </c>
      <c r="H367" s="24">
        <f t="shared" si="28"/>
        <v>17.036909279061746</v>
      </c>
      <c r="I367" s="24"/>
    </row>
    <row r="368" spans="1:9" x14ac:dyDescent="0.2">
      <c r="A368" s="19">
        <v>39995</v>
      </c>
      <c r="B368" s="26">
        <v>1.1499999999999999</v>
      </c>
      <c r="C368" s="21">
        <v>138.26</v>
      </c>
      <c r="D368" s="22">
        <f t="shared" si="26"/>
        <v>158.99899999999997</v>
      </c>
      <c r="E368" s="23">
        <v>105.39999999999999</v>
      </c>
      <c r="F368" s="24">
        <f t="shared" si="25"/>
        <v>7.1465333333333296</v>
      </c>
      <c r="G368" s="24">
        <f t="shared" si="27"/>
        <v>12.325859491778766</v>
      </c>
      <c r="H368" s="24">
        <f t="shared" si="28"/>
        <v>12.325859491778766</v>
      </c>
      <c r="I368" s="24"/>
    </row>
    <row r="369" spans="1:9" x14ac:dyDescent="0.2">
      <c r="A369" s="19">
        <v>40026</v>
      </c>
      <c r="B369" s="26">
        <v>0.88</v>
      </c>
      <c r="C369" s="21">
        <v>126.78999999999999</v>
      </c>
      <c r="D369" s="22">
        <f t="shared" si="26"/>
        <v>111.5752</v>
      </c>
      <c r="E369" s="23">
        <v>32.24</v>
      </c>
      <c r="F369" s="24">
        <f t="shared" si="25"/>
        <v>10.578026666666664</v>
      </c>
      <c r="G369" s="24">
        <f t="shared" si="27"/>
        <v>18.244268138438535</v>
      </c>
      <c r="H369" s="24">
        <f t="shared" si="28"/>
        <v>18.244268138438535</v>
      </c>
      <c r="I369" s="24"/>
    </row>
    <row r="370" spans="1:9" x14ac:dyDescent="0.2">
      <c r="A370" s="19">
        <v>40057</v>
      </c>
      <c r="B370" s="29">
        <v>0</v>
      </c>
      <c r="C370" s="21">
        <v>69.900000000000006</v>
      </c>
      <c r="D370" s="22">
        <f t="shared" si="26"/>
        <v>0</v>
      </c>
      <c r="E370" s="23">
        <v>41.1</v>
      </c>
      <c r="F370" s="24">
        <f t="shared" si="25"/>
        <v>0</v>
      </c>
      <c r="G370" s="24">
        <f t="shared" si="27"/>
        <v>0</v>
      </c>
      <c r="H370" s="24">
        <f t="shared" si="28"/>
        <v>0</v>
      </c>
      <c r="I370" s="24"/>
    </row>
    <row r="371" spans="1:9" x14ac:dyDescent="0.2">
      <c r="A371" s="19">
        <v>40087</v>
      </c>
      <c r="B371" s="29">
        <v>0</v>
      </c>
      <c r="C371" s="21">
        <v>31.62</v>
      </c>
      <c r="D371" s="22">
        <f t="shared" si="26"/>
        <v>0</v>
      </c>
      <c r="E371" s="23">
        <v>89.59</v>
      </c>
      <c r="F371" s="24">
        <f t="shared" si="25"/>
        <v>0</v>
      </c>
      <c r="G371" s="24">
        <f t="shared" si="27"/>
        <v>0</v>
      </c>
      <c r="H371" s="24">
        <f t="shared" si="28"/>
        <v>0</v>
      </c>
      <c r="I371" s="24"/>
    </row>
    <row r="372" spans="1:9" x14ac:dyDescent="0.2">
      <c r="A372" s="19">
        <v>40118</v>
      </c>
      <c r="B372" s="29">
        <v>0</v>
      </c>
      <c r="C372" s="21">
        <v>13.5</v>
      </c>
      <c r="D372" s="22">
        <f t="shared" si="26"/>
        <v>0</v>
      </c>
      <c r="E372" s="23">
        <v>103.8</v>
      </c>
      <c r="F372" s="24">
        <f t="shared" si="25"/>
        <v>0</v>
      </c>
      <c r="G372" s="24">
        <f t="shared" si="27"/>
        <v>0</v>
      </c>
      <c r="H372" s="24">
        <f t="shared" si="28"/>
        <v>0</v>
      </c>
      <c r="I372" s="24"/>
    </row>
    <row r="373" spans="1:9" x14ac:dyDescent="0.2">
      <c r="A373" s="19">
        <v>40148</v>
      </c>
      <c r="B373" s="29">
        <v>0</v>
      </c>
      <c r="C373" s="21">
        <v>7.13</v>
      </c>
      <c r="D373" s="22">
        <f t="shared" si="26"/>
        <v>0</v>
      </c>
      <c r="E373" s="23">
        <v>82.460000000000008</v>
      </c>
      <c r="F373" s="24">
        <f t="shared" si="25"/>
        <v>0</v>
      </c>
      <c r="G373" s="24">
        <f t="shared" si="27"/>
        <v>0</v>
      </c>
      <c r="H373" s="24">
        <f t="shared" si="28"/>
        <v>0</v>
      </c>
      <c r="I373" s="24"/>
    </row>
    <row r="374" spans="1:9" x14ac:dyDescent="0.2">
      <c r="A374" s="19">
        <v>40179</v>
      </c>
      <c r="B374" s="20">
        <v>0</v>
      </c>
      <c r="C374" s="21">
        <v>6.51</v>
      </c>
      <c r="D374" s="22">
        <f t="shared" si="26"/>
        <v>0</v>
      </c>
      <c r="E374" s="23">
        <v>43.4</v>
      </c>
      <c r="F374" s="24">
        <f t="shared" si="25"/>
        <v>0</v>
      </c>
      <c r="G374" s="24">
        <f t="shared" si="27"/>
        <v>0</v>
      </c>
      <c r="H374" s="24">
        <f t="shared" si="28"/>
        <v>0</v>
      </c>
      <c r="I374" s="24"/>
    </row>
    <row r="375" spans="1:9" x14ac:dyDescent="0.2">
      <c r="A375" s="19">
        <v>40210</v>
      </c>
      <c r="B375" s="20">
        <v>0</v>
      </c>
      <c r="C375" s="21">
        <v>13.16</v>
      </c>
      <c r="D375" s="22">
        <f t="shared" si="26"/>
        <v>0</v>
      </c>
      <c r="E375" s="23">
        <v>47.6</v>
      </c>
      <c r="F375" s="24">
        <f t="shared" si="25"/>
        <v>0</v>
      </c>
      <c r="G375" s="24">
        <f t="shared" si="27"/>
        <v>0</v>
      </c>
      <c r="H375" s="24">
        <f t="shared" si="28"/>
        <v>0</v>
      </c>
      <c r="I375" s="24"/>
    </row>
    <row r="376" spans="1:9" x14ac:dyDescent="0.2">
      <c r="A376" s="19">
        <v>40238</v>
      </c>
      <c r="B376" s="26">
        <v>0.4</v>
      </c>
      <c r="C376" s="21">
        <v>41.54</v>
      </c>
      <c r="D376" s="22">
        <f t="shared" si="26"/>
        <v>16.616</v>
      </c>
      <c r="E376" s="23">
        <v>61.38</v>
      </c>
      <c r="F376" s="24">
        <f t="shared" si="25"/>
        <v>-5.9685333333333341</v>
      </c>
      <c r="G376" s="24">
        <f t="shared" si="27"/>
        <v>-10.294124410716339</v>
      </c>
      <c r="H376" s="24">
        <f t="shared" si="28"/>
        <v>0</v>
      </c>
      <c r="I376" s="24"/>
    </row>
    <row r="377" spans="1:9" x14ac:dyDescent="0.2">
      <c r="A377" s="19">
        <v>40269</v>
      </c>
      <c r="B377" s="26">
        <v>0.78</v>
      </c>
      <c r="C377" s="21">
        <v>76.8</v>
      </c>
      <c r="D377" s="22">
        <f t="shared" si="26"/>
        <v>59.903999999999996</v>
      </c>
      <c r="E377" s="23">
        <v>18.899999999999999</v>
      </c>
      <c r="F377" s="24">
        <f t="shared" si="25"/>
        <v>5.4672000000000001</v>
      </c>
      <c r="G377" s="24">
        <f t="shared" si="27"/>
        <v>9.4294584339427381</v>
      </c>
      <c r="H377" s="24">
        <f t="shared" si="28"/>
        <v>9.4294584339427381</v>
      </c>
      <c r="I377" s="24"/>
    </row>
    <row r="378" spans="1:9" x14ac:dyDescent="0.2">
      <c r="A378" s="19">
        <v>40299</v>
      </c>
      <c r="B378" s="26">
        <v>0.78</v>
      </c>
      <c r="C378" s="21">
        <v>90.83</v>
      </c>
      <c r="D378" s="22">
        <f t="shared" si="26"/>
        <v>70.847400000000007</v>
      </c>
      <c r="E378" s="23">
        <v>84.01</v>
      </c>
      <c r="F378" s="24">
        <f t="shared" si="25"/>
        <v>-1.7550133333333331</v>
      </c>
      <c r="G378" s="24">
        <f t="shared" si="27"/>
        <v>-3.026928826031964</v>
      </c>
      <c r="H378" s="24">
        <f t="shared" si="28"/>
        <v>0</v>
      </c>
      <c r="I378" s="24"/>
    </row>
    <row r="379" spans="1:9" x14ac:dyDescent="0.2">
      <c r="A379" s="19">
        <v>40330</v>
      </c>
      <c r="B379" s="26">
        <v>1.1499999999999999</v>
      </c>
      <c r="C379" s="21">
        <v>136.5</v>
      </c>
      <c r="D379" s="22">
        <f t="shared" si="26"/>
        <v>156.97499999999999</v>
      </c>
      <c r="E379" s="23">
        <v>29.099999999999998</v>
      </c>
      <c r="F379" s="24">
        <f t="shared" si="25"/>
        <v>17.05</v>
      </c>
      <c r="G379" s="24">
        <f t="shared" si="27"/>
        <v>29.406691962745771</v>
      </c>
      <c r="H379" s="24">
        <f t="shared" si="28"/>
        <v>29.406691962745771</v>
      </c>
      <c r="I379" s="24"/>
    </row>
    <row r="380" spans="1:9" x14ac:dyDescent="0.2">
      <c r="A380" s="19">
        <v>40360</v>
      </c>
      <c r="B380" s="26">
        <v>1.1499999999999999</v>
      </c>
      <c r="C380" s="21">
        <v>163.99</v>
      </c>
      <c r="D380" s="22">
        <f t="shared" si="26"/>
        <v>188.58849999999998</v>
      </c>
      <c r="E380" s="23">
        <v>52.699999999999996</v>
      </c>
      <c r="F380" s="24">
        <f t="shared" si="25"/>
        <v>18.118466666666666</v>
      </c>
      <c r="G380" s="24">
        <f t="shared" si="27"/>
        <v>31.249511325744503</v>
      </c>
      <c r="H380" s="24">
        <f t="shared" si="28"/>
        <v>31.249511325744503</v>
      </c>
      <c r="I380" s="24"/>
    </row>
    <row r="381" spans="1:9" x14ac:dyDescent="0.2">
      <c r="A381" s="19">
        <v>40391</v>
      </c>
      <c r="B381" s="26">
        <v>0.88</v>
      </c>
      <c r="C381" s="21">
        <v>101.37</v>
      </c>
      <c r="D381" s="22">
        <f t="shared" si="26"/>
        <v>89.205600000000004</v>
      </c>
      <c r="E381" s="23">
        <v>159.34</v>
      </c>
      <c r="F381" s="24">
        <f t="shared" si="25"/>
        <v>-9.3512533333333341</v>
      </c>
      <c r="G381" s="24">
        <f t="shared" si="27"/>
        <v>-16.1284120961251</v>
      </c>
      <c r="H381" s="24">
        <f t="shared" si="28"/>
        <v>0</v>
      </c>
      <c r="I381" s="24"/>
    </row>
    <row r="382" spans="1:9" x14ac:dyDescent="0.2">
      <c r="A382" s="19">
        <v>40422</v>
      </c>
      <c r="B382" s="29">
        <v>0</v>
      </c>
      <c r="C382" s="21">
        <v>58.5</v>
      </c>
      <c r="D382" s="22">
        <f t="shared" si="26"/>
        <v>0</v>
      </c>
      <c r="E382" s="23">
        <v>96.3</v>
      </c>
      <c r="F382" s="24">
        <f t="shared" si="25"/>
        <v>0</v>
      </c>
      <c r="G382" s="24">
        <f t="shared" si="27"/>
        <v>0</v>
      </c>
      <c r="H382" s="24">
        <f t="shared" si="28"/>
        <v>0</v>
      </c>
      <c r="I382" s="24"/>
    </row>
    <row r="383" spans="1:9" x14ac:dyDescent="0.2">
      <c r="A383" s="19">
        <v>40452</v>
      </c>
      <c r="B383" s="29">
        <v>0</v>
      </c>
      <c r="C383" s="21">
        <v>34.1</v>
      </c>
      <c r="D383" s="22">
        <f t="shared" si="26"/>
        <v>0</v>
      </c>
      <c r="E383" s="23">
        <v>41.230000000000004</v>
      </c>
      <c r="F383" s="24">
        <f t="shared" si="25"/>
        <v>0</v>
      </c>
      <c r="G383" s="24">
        <f t="shared" si="27"/>
        <v>0</v>
      </c>
      <c r="H383" s="24">
        <f t="shared" si="28"/>
        <v>0</v>
      </c>
      <c r="I383" s="24"/>
    </row>
    <row r="384" spans="1:9" x14ac:dyDescent="0.2">
      <c r="A384" s="19">
        <v>40483</v>
      </c>
      <c r="B384" s="29">
        <v>0</v>
      </c>
      <c r="C384" s="21">
        <v>12</v>
      </c>
      <c r="D384" s="22">
        <f t="shared" si="26"/>
        <v>0</v>
      </c>
      <c r="E384" s="23">
        <v>99</v>
      </c>
      <c r="F384" s="24">
        <f t="shared" si="25"/>
        <v>0</v>
      </c>
      <c r="G384" s="24">
        <f t="shared" si="27"/>
        <v>0</v>
      </c>
      <c r="H384" s="24">
        <f t="shared" si="28"/>
        <v>0</v>
      </c>
      <c r="I384" s="24"/>
    </row>
    <row r="385" spans="1:9" x14ac:dyDescent="0.2">
      <c r="A385" s="19">
        <v>40513</v>
      </c>
      <c r="B385" s="29">
        <v>0</v>
      </c>
      <c r="C385" s="21">
        <v>5.89</v>
      </c>
      <c r="D385" s="22">
        <f t="shared" si="26"/>
        <v>0</v>
      </c>
      <c r="E385" s="23">
        <v>69.440000000000012</v>
      </c>
      <c r="F385" s="24">
        <f t="shared" si="25"/>
        <v>0</v>
      </c>
      <c r="G385" s="24">
        <f t="shared" si="27"/>
        <v>0</v>
      </c>
      <c r="H385" s="24">
        <f t="shared" si="28"/>
        <v>0</v>
      </c>
      <c r="I385" s="24"/>
    </row>
    <row r="386" spans="1:9" x14ac:dyDescent="0.2">
      <c r="A386" s="19">
        <v>40544</v>
      </c>
      <c r="B386" s="20">
        <v>0</v>
      </c>
      <c r="C386" s="21">
        <v>9.2999999999999989</v>
      </c>
      <c r="D386" s="22">
        <f t="shared" si="26"/>
        <v>0</v>
      </c>
      <c r="E386" s="23">
        <v>64.17</v>
      </c>
      <c r="F386" s="24">
        <f t="shared" ref="F386:F449" si="29">IF(D386=0,0,(D386-E386)/(0.75*10))</f>
        <v>0</v>
      </c>
      <c r="G386" s="24">
        <f t="shared" si="27"/>
        <v>0</v>
      </c>
      <c r="H386" s="24">
        <f t="shared" si="28"/>
        <v>0</v>
      </c>
      <c r="I386" s="24"/>
    </row>
    <row r="387" spans="1:9" x14ac:dyDescent="0.2">
      <c r="A387" s="19">
        <v>40575</v>
      </c>
      <c r="B387" s="20">
        <v>0</v>
      </c>
      <c r="C387" s="21">
        <v>13.719999999999999</v>
      </c>
      <c r="D387" s="22">
        <f t="shared" ref="D387:D450" si="30">B387*C387</f>
        <v>0</v>
      </c>
      <c r="E387" s="23">
        <v>34.44</v>
      </c>
      <c r="F387" s="24">
        <f t="shared" si="29"/>
        <v>0</v>
      </c>
      <c r="G387" s="24">
        <f t="shared" ref="G387:G450" si="31">IF(D387=0,0,(D387-E387)/($K$2*$K$3))</f>
        <v>0</v>
      </c>
      <c r="H387" s="24">
        <f t="shared" ref="H387:H450" si="32">IF(G387&lt;0,0,G387)</f>
        <v>0</v>
      </c>
      <c r="I387" s="24"/>
    </row>
    <row r="388" spans="1:9" x14ac:dyDescent="0.2">
      <c r="A388" s="19">
        <v>40603</v>
      </c>
      <c r="B388" s="26">
        <v>0.4</v>
      </c>
      <c r="C388" s="21">
        <v>45.26</v>
      </c>
      <c r="D388" s="22">
        <f t="shared" si="30"/>
        <v>18.103999999999999</v>
      </c>
      <c r="E388" s="23">
        <v>12.709999999999999</v>
      </c>
      <c r="F388" s="24">
        <f t="shared" si="29"/>
        <v>0.71920000000000006</v>
      </c>
      <c r="G388" s="24">
        <f t="shared" si="31"/>
        <v>1.2404277337012761</v>
      </c>
      <c r="H388" s="24">
        <f t="shared" si="32"/>
        <v>1.2404277337012761</v>
      </c>
      <c r="I388" s="24"/>
    </row>
    <row r="389" spans="1:9" x14ac:dyDescent="0.2">
      <c r="A389" s="19">
        <v>40634</v>
      </c>
      <c r="B389" s="26">
        <v>0.78</v>
      </c>
      <c r="C389" s="21">
        <v>90.3</v>
      </c>
      <c r="D389" s="22">
        <f t="shared" si="30"/>
        <v>70.433999999999997</v>
      </c>
      <c r="E389" s="23">
        <v>24</v>
      </c>
      <c r="F389" s="24">
        <f t="shared" si="29"/>
        <v>6.1911999999999994</v>
      </c>
      <c r="G389" s="24">
        <f t="shared" si="31"/>
        <v>10.678164884442909</v>
      </c>
      <c r="H389" s="24">
        <f t="shared" si="32"/>
        <v>10.678164884442909</v>
      </c>
      <c r="I389" s="24"/>
    </row>
    <row r="390" spans="1:9" x14ac:dyDescent="0.2">
      <c r="A390" s="19">
        <v>40664</v>
      </c>
      <c r="B390" s="26">
        <v>0.78</v>
      </c>
      <c r="C390" s="21">
        <v>128.65</v>
      </c>
      <c r="D390" s="22">
        <f t="shared" si="30"/>
        <v>100.34700000000001</v>
      </c>
      <c r="E390" s="23">
        <v>31.31</v>
      </c>
      <c r="F390" s="24">
        <f t="shared" si="29"/>
        <v>9.2049333333333347</v>
      </c>
      <c r="G390" s="24">
        <f t="shared" si="31"/>
        <v>15.876049212372083</v>
      </c>
      <c r="H390" s="24">
        <f t="shared" si="32"/>
        <v>15.876049212372083</v>
      </c>
      <c r="I390" s="24"/>
    </row>
    <row r="391" spans="1:9" x14ac:dyDescent="0.2">
      <c r="A391" s="19">
        <v>40695</v>
      </c>
      <c r="B391" s="26">
        <v>1.1499999999999999</v>
      </c>
      <c r="C391" s="21">
        <v>132.89999999999998</v>
      </c>
      <c r="D391" s="22">
        <f t="shared" si="30"/>
        <v>152.83499999999995</v>
      </c>
      <c r="E391" s="23">
        <v>88.5</v>
      </c>
      <c r="F391" s="24">
        <f t="shared" si="29"/>
        <v>8.5779999999999941</v>
      </c>
      <c r="G391" s="24">
        <f t="shared" si="31"/>
        <v>14.79475681269402</v>
      </c>
      <c r="H391" s="24">
        <f t="shared" si="32"/>
        <v>14.79475681269402</v>
      </c>
      <c r="I391" s="24"/>
    </row>
    <row r="392" spans="1:9" x14ac:dyDescent="0.2">
      <c r="A392" s="19">
        <v>40725</v>
      </c>
      <c r="B392" s="26">
        <v>1.1499999999999999</v>
      </c>
      <c r="C392" s="21">
        <v>118.73</v>
      </c>
      <c r="D392" s="22">
        <f t="shared" si="30"/>
        <v>136.5395</v>
      </c>
      <c r="E392" s="23">
        <v>80.289999999999992</v>
      </c>
      <c r="F392" s="24">
        <f t="shared" si="29"/>
        <v>7.4999333333333347</v>
      </c>
      <c r="G392" s="24">
        <f t="shared" si="31"/>
        <v>12.935380016097506</v>
      </c>
      <c r="H392" s="24">
        <f t="shared" si="32"/>
        <v>12.935380016097506</v>
      </c>
      <c r="I392" s="24"/>
    </row>
    <row r="393" spans="1:9" x14ac:dyDescent="0.2">
      <c r="A393" s="19">
        <v>40756</v>
      </c>
      <c r="B393" s="26">
        <v>0.88</v>
      </c>
      <c r="C393" s="21">
        <v>108.5</v>
      </c>
      <c r="D393" s="22">
        <f t="shared" si="30"/>
        <v>95.48</v>
      </c>
      <c r="E393" s="23">
        <v>117.17999999999999</v>
      </c>
      <c r="F393" s="24">
        <f t="shared" si="29"/>
        <v>-2.8933333333333318</v>
      </c>
      <c r="G393" s="24">
        <f t="shared" si="31"/>
        <v>-4.990226514890189</v>
      </c>
      <c r="H393" s="24">
        <f t="shared" si="32"/>
        <v>0</v>
      </c>
      <c r="I393" s="24"/>
    </row>
    <row r="394" spans="1:9" x14ac:dyDescent="0.2">
      <c r="A394" s="19">
        <v>40787</v>
      </c>
      <c r="B394" s="29">
        <v>0</v>
      </c>
      <c r="C394" s="21">
        <v>70.5</v>
      </c>
      <c r="D394" s="22">
        <f t="shared" si="30"/>
        <v>0</v>
      </c>
      <c r="E394" s="23">
        <v>54</v>
      </c>
      <c r="F394" s="24">
        <f t="shared" si="29"/>
        <v>0</v>
      </c>
      <c r="G394" s="24">
        <f t="shared" si="31"/>
        <v>0</v>
      </c>
      <c r="H394" s="24">
        <f t="shared" si="32"/>
        <v>0</v>
      </c>
      <c r="I394" s="24"/>
    </row>
    <row r="395" spans="1:9" x14ac:dyDescent="0.2">
      <c r="A395" s="19">
        <v>40817</v>
      </c>
      <c r="B395" s="29">
        <v>0</v>
      </c>
      <c r="C395" s="21">
        <v>39.06</v>
      </c>
      <c r="D395" s="22">
        <f t="shared" si="30"/>
        <v>0</v>
      </c>
      <c r="E395" s="23">
        <v>56.11</v>
      </c>
      <c r="F395" s="24">
        <f t="shared" si="29"/>
        <v>0</v>
      </c>
      <c r="G395" s="24">
        <f t="shared" si="31"/>
        <v>0</v>
      </c>
      <c r="H395" s="24">
        <f t="shared" si="32"/>
        <v>0</v>
      </c>
      <c r="I395" s="24"/>
    </row>
    <row r="396" spans="1:9" x14ac:dyDescent="0.2">
      <c r="A396" s="19">
        <v>40848</v>
      </c>
      <c r="B396" s="29">
        <v>0</v>
      </c>
      <c r="C396" s="21">
        <v>14.7</v>
      </c>
      <c r="D396" s="22">
        <f t="shared" si="30"/>
        <v>0</v>
      </c>
      <c r="E396" s="23">
        <v>3.3</v>
      </c>
      <c r="F396" s="24">
        <f t="shared" si="29"/>
        <v>0</v>
      </c>
      <c r="G396" s="24">
        <f t="shared" si="31"/>
        <v>0</v>
      </c>
      <c r="H396" s="24">
        <f t="shared" si="32"/>
        <v>0</v>
      </c>
      <c r="I396" s="24"/>
    </row>
    <row r="397" spans="1:9" x14ac:dyDescent="0.2">
      <c r="A397" s="19">
        <v>40878</v>
      </c>
      <c r="B397" s="29">
        <v>0</v>
      </c>
      <c r="C397" s="21">
        <v>8.6800000000000015</v>
      </c>
      <c r="D397" s="22">
        <f t="shared" si="30"/>
        <v>0</v>
      </c>
      <c r="E397" s="23">
        <v>128.96</v>
      </c>
      <c r="F397" s="24">
        <f t="shared" si="29"/>
        <v>0</v>
      </c>
      <c r="G397" s="24">
        <f t="shared" si="31"/>
        <v>0</v>
      </c>
      <c r="H397" s="24">
        <f t="shared" si="32"/>
        <v>0</v>
      </c>
      <c r="I397" s="24"/>
    </row>
    <row r="398" spans="1:9" x14ac:dyDescent="0.2">
      <c r="A398" s="19">
        <v>40909</v>
      </c>
      <c r="B398" s="20">
        <v>0</v>
      </c>
      <c r="C398" s="21">
        <v>9.92</v>
      </c>
      <c r="D398" s="22">
        <f t="shared" si="30"/>
        <v>0</v>
      </c>
      <c r="E398" s="23">
        <v>113.46000000000001</v>
      </c>
      <c r="F398" s="24">
        <f t="shared" si="29"/>
        <v>0</v>
      </c>
      <c r="G398" s="24">
        <f t="shared" si="31"/>
        <v>0</v>
      </c>
      <c r="H398" s="24">
        <f t="shared" si="32"/>
        <v>0</v>
      </c>
      <c r="I398" s="24"/>
    </row>
    <row r="399" spans="1:9" x14ac:dyDescent="0.2">
      <c r="A399" s="19">
        <v>40940</v>
      </c>
      <c r="B399" s="20">
        <v>0</v>
      </c>
      <c r="C399" s="21">
        <v>13.44</v>
      </c>
      <c r="D399" s="22">
        <f t="shared" si="30"/>
        <v>0</v>
      </c>
      <c r="E399" s="23">
        <v>22.12</v>
      </c>
      <c r="F399" s="24">
        <f t="shared" si="29"/>
        <v>0</v>
      </c>
      <c r="G399" s="24">
        <f t="shared" si="31"/>
        <v>0</v>
      </c>
      <c r="H399" s="24">
        <f t="shared" si="32"/>
        <v>0</v>
      </c>
      <c r="I399" s="24"/>
    </row>
    <row r="400" spans="1:9" x14ac:dyDescent="0.2">
      <c r="A400" s="19">
        <v>40969</v>
      </c>
      <c r="B400" s="26">
        <v>0.4</v>
      </c>
      <c r="C400" s="21">
        <v>48.050000000000004</v>
      </c>
      <c r="D400" s="22">
        <f t="shared" si="30"/>
        <v>19.220000000000002</v>
      </c>
      <c r="E400" s="23">
        <v>13.950000000000001</v>
      </c>
      <c r="F400" s="24">
        <f t="shared" si="29"/>
        <v>0.70266666666666688</v>
      </c>
      <c r="G400" s="24">
        <f t="shared" si="31"/>
        <v>1.2119121536161896</v>
      </c>
      <c r="H400" s="24">
        <f t="shared" si="32"/>
        <v>1.2119121536161896</v>
      </c>
      <c r="I400" s="24"/>
    </row>
    <row r="401" spans="1:9" x14ac:dyDescent="0.2">
      <c r="A401" s="19">
        <v>41000</v>
      </c>
      <c r="B401" s="26">
        <v>0.78</v>
      </c>
      <c r="C401" s="21">
        <v>69</v>
      </c>
      <c r="D401" s="22">
        <f t="shared" si="30"/>
        <v>53.82</v>
      </c>
      <c r="E401" s="23">
        <v>37.5</v>
      </c>
      <c r="F401" s="24">
        <f t="shared" si="29"/>
        <v>2.1760000000000002</v>
      </c>
      <c r="G401" s="24">
        <f t="shared" si="31"/>
        <v>3.7530182821662641</v>
      </c>
      <c r="H401" s="24">
        <f t="shared" si="32"/>
        <v>3.7530182821662641</v>
      </c>
      <c r="I401" s="24"/>
    </row>
    <row r="402" spans="1:9" x14ac:dyDescent="0.2">
      <c r="A402" s="19">
        <v>41030</v>
      </c>
      <c r="B402" s="26">
        <v>0.78</v>
      </c>
      <c r="C402" s="21">
        <v>124.30999999999999</v>
      </c>
      <c r="D402" s="22">
        <f t="shared" si="30"/>
        <v>96.961799999999997</v>
      </c>
      <c r="E402" s="23">
        <v>50.529999999999994</v>
      </c>
      <c r="F402" s="24">
        <f t="shared" si="29"/>
        <v>6.1909066666666668</v>
      </c>
      <c r="G402" s="24">
        <f t="shared" si="31"/>
        <v>10.677658962860756</v>
      </c>
      <c r="H402" s="24">
        <f t="shared" si="32"/>
        <v>10.677658962860756</v>
      </c>
      <c r="I402" s="24"/>
    </row>
    <row r="403" spans="1:9" x14ac:dyDescent="0.2">
      <c r="A403" s="19">
        <v>41061</v>
      </c>
      <c r="B403" s="26">
        <v>1.1499999999999999</v>
      </c>
      <c r="C403" s="21">
        <v>115.8</v>
      </c>
      <c r="D403" s="22">
        <f t="shared" si="30"/>
        <v>133.16999999999999</v>
      </c>
      <c r="E403" s="23">
        <v>79.5</v>
      </c>
      <c r="F403" s="24">
        <f t="shared" si="29"/>
        <v>7.1559999999999979</v>
      </c>
      <c r="G403" s="24">
        <f t="shared" si="31"/>
        <v>12.342186961021037</v>
      </c>
      <c r="H403" s="24">
        <f t="shared" si="32"/>
        <v>12.342186961021037</v>
      </c>
      <c r="I403" s="24"/>
    </row>
    <row r="404" spans="1:9" x14ac:dyDescent="0.2">
      <c r="A404" s="19">
        <v>41091</v>
      </c>
      <c r="B404" s="26">
        <v>1.1499999999999999</v>
      </c>
      <c r="C404" s="21">
        <v>131.75</v>
      </c>
      <c r="D404" s="22">
        <f t="shared" si="30"/>
        <v>151.51249999999999</v>
      </c>
      <c r="E404" s="23">
        <v>104.78</v>
      </c>
      <c r="F404" s="24">
        <f t="shared" si="29"/>
        <v>6.2309999999999981</v>
      </c>
      <c r="G404" s="24">
        <f t="shared" si="31"/>
        <v>10.746809244567087</v>
      </c>
      <c r="H404" s="24">
        <f t="shared" si="32"/>
        <v>10.746809244567087</v>
      </c>
      <c r="I404" s="24"/>
    </row>
    <row r="405" spans="1:9" x14ac:dyDescent="0.2">
      <c r="A405" s="19">
        <v>41122</v>
      </c>
      <c r="B405" s="26">
        <v>0.88</v>
      </c>
      <c r="C405" s="21">
        <v>119.97</v>
      </c>
      <c r="D405" s="22">
        <f t="shared" si="30"/>
        <v>105.5736</v>
      </c>
      <c r="E405" s="23">
        <v>52.39</v>
      </c>
      <c r="F405" s="24">
        <f t="shared" si="29"/>
        <v>7.091146666666666</v>
      </c>
      <c r="G405" s="24">
        <f t="shared" si="31"/>
        <v>12.230332298493732</v>
      </c>
      <c r="H405" s="24">
        <f t="shared" si="32"/>
        <v>12.230332298493732</v>
      </c>
      <c r="I405" s="24"/>
    </row>
    <row r="406" spans="1:9" x14ac:dyDescent="0.2">
      <c r="A406" s="19">
        <v>41153</v>
      </c>
      <c r="B406" s="29">
        <v>0</v>
      </c>
      <c r="C406" s="21">
        <v>68.399999999999991</v>
      </c>
      <c r="D406" s="22">
        <f t="shared" si="30"/>
        <v>0</v>
      </c>
      <c r="E406" s="23">
        <v>42</v>
      </c>
      <c r="F406" s="24">
        <f t="shared" si="29"/>
        <v>0</v>
      </c>
      <c r="G406" s="24">
        <f t="shared" si="31"/>
        <v>0</v>
      </c>
      <c r="H406" s="24">
        <f t="shared" si="32"/>
        <v>0</v>
      </c>
      <c r="I406" s="24"/>
    </row>
    <row r="407" spans="1:9" x14ac:dyDescent="0.2">
      <c r="A407" s="19">
        <v>41183</v>
      </c>
      <c r="B407" s="29">
        <v>0</v>
      </c>
      <c r="C407" s="21">
        <v>34.720000000000006</v>
      </c>
      <c r="D407" s="22">
        <f t="shared" si="30"/>
        <v>0</v>
      </c>
      <c r="E407" s="23">
        <v>65.41</v>
      </c>
      <c r="F407" s="24">
        <f t="shared" si="29"/>
        <v>0</v>
      </c>
      <c r="G407" s="24">
        <f t="shared" si="31"/>
        <v>0</v>
      </c>
      <c r="H407" s="24">
        <f t="shared" si="32"/>
        <v>0</v>
      </c>
      <c r="I407" s="24"/>
    </row>
    <row r="408" spans="1:9" x14ac:dyDescent="0.2">
      <c r="A408" s="19">
        <v>41214</v>
      </c>
      <c r="B408" s="29">
        <v>0</v>
      </c>
      <c r="C408" s="21">
        <v>13.2</v>
      </c>
      <c r="D408" s="22">
        <f t="shared" si="30"/>
        <v>0</v>
      </c>
      <c r="E408" s="23">
        <v>37.200000000000003</v>
      </c>
      <c r="F408" s="24">
        <f t="shared" si="29"/>
        <v>0</v>
      </c>
      <c r="G408" s="24">
        <f t="shared" si="31"/>
        <v>0</v>
      </c>
      <c r="H408" s="24">
        <f t="shared" si="32"/>
        <v>0</v>
      </c>
      <c r="I408" s="24"/>
    </row>
    <row r="409" spans="1:9" x14ac:dyDescent="0.2">
      <c r="A409" s="19">
        <v>41244</v>
      </c>
      <c r="B409" s="29">
        <v>0</v>
      </c>
      <c r="C409" s="21">
        <v>8.06</v>
      </c>
      <c r="D409" s="22">
        <f t="shared" si="30"/>
        <v>0</v>
      </c>
      <c r="E409" s="23">
        <v>99.820000000000007</v>
      </c>
      <c r="F409" s="24">
        <f t="shared" si="29"/>
        <v>0</v>
      </c>
      <c r="G409" s="24">
        <f t="shared" si="31"/>
        <v>0</v>
      </c>
      <c r="H409" s="24">
        <f t="shared" si="32"/>
        <v>0</v>
      </c>
      <c r="I409" s="24"/>
    </row>
    <row r="410" spans="1:9" x14ac:dyDescent="0.2">
      <c r="A410" s="19">
        <v>41275</v>
      </c>
      <c r="B410" s="20">
        <v>0</v>
      </c>
      <c r="C410" s="21">
        <v>8.370000000000001</v>
      </c>
      <c r="D410" s="22">
        <f t="shared" si="30"/>
        <v>0</v>
      </c>
      <c r="E410" s="23">
        <v>62.929999999999993</v>
      </c>
      <c r="F410" s="24">
        <f t="shared" si="29"/>
        <v>0</v>
      </c>
      <c r="G410" s="24">
        <f t="shared" si="31"/>
        <v>0</v>
      </c>
      <c r="H410" s="24">
        <f t="shared" si="32"/>
        <v>0</v>
      </c>
      <c r="I410" s="24"/>
    </row>
    <row r="411" spans="1:9" x14ac:dyDescent="0.2">
      <c r="A411" s="19">
        <v>41306</v>
      </c>
      <c r="B411" s="20">
        <v>0</v>
      </c>
      <c r="C411" s="21">
        <v>10.92</v>
      </c>
      <c r="D411" s="22">
        <f t="shared" si="30"/>
        <v>0</v>
      </c>
      <c r="E411" s="23">
        <v>40.32</v>
      </c>
      <c r="F411" s="24">
        <f t="shared" si="29"/>
        <v>0</v>
      </c>
      <c r="G411" s="24">
        <f t="shared" si="31"/>
        <v>0</v>
      </c>
      <c r="H411" s="24">
        <f t="shared" si="32"/>
        <v>0</v>
      </c>
      <c r="I411" s="24"/>
    </row>
    <row r="412" spans="1:9" x14ac:dyDescent="0.2">
      <c r="A412" s="19">
        <v>41334</v>
      </c>
      <c r="B412" s="26">
        <v>0.4</v>
      </c>
      <c r="C412" s="21">
        <v>28.52</v>
      </c>
      <c r="D412" s="22">
        <f t="shared" si="30"/>
        <v>11.408000000000001</v>
      </c>
      <c r="E412" s="23">
        <v>31.31</v>
      </c>
      <c r="F412" s="24">
        <f t="shared" si="29"/>
        <v>-2.6535999999999995</v>
      </c>
      <c r="G412" s="24">
        <f t="shared" si="31"/>
        <v>-4.576750603656432</v>
      </c>
      <c r="H412" s="24">
        <f t="shared" si="32"/>
        <v>0</v>
      </c>
      <c r="I412" s="24"/>
    </row>
    <row r="413" spans="1:9" x14ac:dyDescent="0.2">
      <c r="A413" s="19">
        <v>41365</v>
      </c>
      <c r="B413" s="26">
        <v>0.78</v>
      </c>
      <c r="C413" s="21">
        <v>70.5</v>
      </c>
      <c r="D413" s="22">
        <f t="shared" si="30"/>
        <v>54.99</v>
      </c>
      <c r="E413" s="23">
        <v>30.900000000000002</v>
      </c>
      <c r="F413" s="24">
        <f t="shared" si="29"/>
        <v>3.2120000000000002</v>
      </c>
      <c r="G413" s="24">
        <f t="shared" si="31"/>
        <v>5.5398413245946871</v>
      </c>
      <c r="H413" s="24">
        <f t="shared" si="32"/>
        <v>5.5398413245946871</v>
      </c>
      <c r="I413" s="24"/>
    </row>
    <row r="414" spans="1:9" x14ac:dyDescent="0.2">
      <c r="A414" s="19">
        <v>41395</v>
      </c>
      <c r="B414" s="26">
        <v>0.78</v>
      </c>
      <c r="C414" s="21">
        <v>101.99</v>
      </c>
      <c r="D414" s="22">
        <f t="shared" si="30"/>
        <v>79.552199999999999</v>
      </c>
      <c r="E414" s="23">
        <v>118.11</v>
      </c>
      <c r="F414" s="24">
        <f t="shared" si="29"/>
        <v>-5.1410400000000003</v>
      </c>
      <c r="G414" s="24">
        <f t="shared" si="31"/>
        <v>-8.8669196274577438</v>
      </c>
      <c r="H414" s="24">
        <f t="shared" si="32"/>
        <v>0</v>
      </c>
      <c r="I414" s="24"/>
    </row>
    <row r="415" spans="1:9" x14ac:dyDescent="0.2">
      <c r="A415" s="19">
        <v>41426</v>
      </c>
      <c r="B415" s="26">
        <v>1.1499999999999999</v>
      </c>
      <c r="C415" s="21">
        <v>124.19999999999999</v>
      </c>
      <c r="D415" s="22">
        <f t="shared" si="30"/>
        <v>142.82999999999998</v>
      </c>
      <c r="E415" s="23">
        <v>66.900000000000006</v>
      </c>
      <c r="F415" s="24">
        <f t="shared" si="29"/>
        <v>10.123999999999997</v>
      </c>
      <c r="G415" s="24">
        <f t="shared" si="31"/>
        <v>17.461193515005167</v>
      </c>
      <c r="H415" s="24">
        <f t="shared" si="32"/>
        <v>17.461193515005167</v>
      </c>
      <c r="I415" s="24"/>
    </row>
    <row r="416" spans="1:9" x14ac:dyDescent="0.2">
      <c r="A416" s="19">
        <v>41456</v>
      </c>
      <c r="B416" s="26">
        <v>1.1499999999999999</v>
      </c>
      <c r="C416" s="21">
        <v>153.45000000000002</v>
      </c>
      <c r="D416" s="22">
        <f t="shared" si="30"/>
        <v>176.4675</v>
      </c>
      <c r="E416" s="23">
        <v>35.96</v>
      </c>
      <c r="F416" s="24">
        <f t="shared" si="29"/>
        <v>18.734333333333332</v>
      </c>
      <c r="G416" s="24">
        <f t="shared" si="31"/>
        <v>32.311716683913986</v>
      </c>
      <c r="H416" s="24">
        <f t="shared" si="32"/>
        <v>32.311716683913986</v>
      </c>
      <c r="I416" s="24"/>
    </row>
    <row r="417" spans="1:9" x14ac:dyDescent="0.2">
      <c r="A417" s="19">
        <v>41487</v>
      </c>
      <c r="B417" s="26">
        <v>0.88</v>
      </c>
      <c r="C417" s="21">
        <v>124.61999999999999</v>
      </c>
      <c r="D417" s="22">
        <f t="shared" si="30"/>
        <v>109.6656</v>
      </c>
      <c r="E417" s="23">
        <v>42.779999999999994</v>
      </c>
      <c r="F417" s="24">
        <f t="shared" si="29"/>
        <v>8.9180800000000016</v>
      </c>
      <c r="G417" s="24">
        <f t="shared" si="31"/>
        <v>15.381303897895826</v>
      </c>
      <c r="H417" s="24">
        <f t="shared" si="32"/>
        <v>15.381303897895826</v>
      </c>
      <c r="I417" s="24"/>
    </row>
    <row r="418" spans="1:9" x14ac:dyDescent="0.2">
      <c r="A418" s="19">
        <v>41518</v>
      </c>
      <c r="B418" s="29">
        <v>0</v>
      </c>
      <c r="C418" s="21">
        <v>62.099999999999994</v>
      </c>
      <c r="D418" s="22">
        <f t="shared" si="30"/>
        <v>0</v>
      </c>
      <c r="E418" s="23">
        <v>78</v>
      </c>
      <c r="F418" s="24">
        <f t="shared" si="29"/>
        <v>0</v>
      </c>
      <c r="G418" s="24">
        <f t="shared" si="31"/>
        <v>0</v>
      </c>
      <c r="H418" s="24">
        <f t="shared" si="32"/>
        <v>0</v>
      </c>
      <c r="I418" s="24"/>
    </row>
    <row r="419" spans="1:9" x14ac:dyDescent="0.2">
      <c r="A419" s="19">
        <v>41548</v>
      </c>
      <c r="B419" s="29">
        <v>0</v>
      </c>
      <c r="C419" s="21">
        <v>35.96</v>
      </c>
      <c r="D419" s="22">
        <f t="shared" si="30"/>
        <v>0</v>
      </c>
      <c r="E419" s="23">
        <v>76.260000000000005</v>
      </c>
      <c r="F419" s="24">
        <f t="shared" si="29"/>
        <v>0</v>
      </c>
      <c r="G419" s="24">
        <f t="shared" si="31"/>
        <v>0</v>
      </c>
      <c r="H419" s="24">
        <f t="shared" si="32"/>
        <v>0</v>
      </c>
      <c r="I419" s="24"/>
    </row>
    <row r="420" spans="1:9" x14ac:dyDescent="0.2">
      <c r="A420" s="19">
        <v>41579</v>
      </c>
      <c r="B420" s="29">
        <v>0</v>
      </c>
      <c r="C420" s="21">
        <v>12.9</v>
      </c>
      <c r="D420" s="22">
        <f t="shared" si="30"/>
        <v>0</v>
      </c>
      <c r="E420" s="23">
        <v>74.400000000000006</v>
      </c>
      <c r="F420" s="24">
        <f t="shared" si="29"/>
        <v>0</v>
      </c>
      <c r="G420" s="24">
        <f t="shared" si="31"/>
        <v>0</v>
      </c>
      <c r="H420" s="24">
        <f t="shared" si="32"/>
        <v>0</v>
      </c>
      <c r="I420" s="24"/>
    </row>
    <row r="421" spans="1:9" x14ac:dyDescent="0.2">
      <c r="A421" s="19">
        <v>41609</v>
      </c>
      <c r="B421" s="29">
        <v>0</v>
      </c>
      <c r="C421" s="21">
        <v>9.2999999999999989</v>
      </c>
      <c r="D421" s="22">
        <f t="shared" si="30"/>
        <v>0</v>
      </c>
      <c r="E421" s="23">
        <v>52.699999999999996</v>
      </c>
      <c r="F421" s="24">
        <f t="shared" si="29"/>
        <v>0</v>
      </c>
      <c r="G421" s="24">
        <f t="shared" si="31"/>
        <v>0</v>
      </c>
      <c r="H421" s="24">
        <f t="shared" si="32"/>
        <v>0</v>
      </c>
      <c r="I421" s="24"/>
    </row>
    <row r="422" spans="1:9" x14ac:dyDescent="0.2">
      <c r="A422" s="19">
        <v>41640</v>
      </c>
      <c r="B422" s="20">
        <v>0</v>
      </c>
      <c r="C422" s="21">
        <v>9.92</v>
      </c>
      <c r="D422" s="22">
        <f t="shared" si="30"/>
        <v>0</v>
      </c>
      <c r="E422" s="23">
        <v>46.5</v>
      </c>
      <c r="F422" s="24">
        <f t="shared" si="29"/>
        <v>0</v>
      </c>
      <c r="G422" s="24">
        <f t="shared" si="31"/>
        <v>0</v>
      </c>
      <c r="H422" s="24">
        <f t="shared" si="32"/>
        <v>0</v>
      </c>
      <c r="I422" s="24"/>
    </row>
    <row r="423" spans="1:9" x14ac:dyDescent="0.2">
      <c r="A423" s="19">
        <v>41671</v>
      </c>
      <c r="B423" s="20">
        <v>0</v>
      </c>
      <c r="C423" s="21">
        <v>19.32</v>
      </c>
      <c r="D423" s="22">
        <f t="shared" si="30"/>
        <v>0</v>
      </c>
      <c r="E423" s="23">
        <v>29.68</v>
      </c>
      <c r="F423" s="24">
        <f t="shared" si="29"/>
        <v>0</v>
      </c>
      <c r="G423" s="24">
        <f t="shared" si="31"/>
        <v>0</v>
      </c>
      <c r="H423" s="24">
        <f t="shared" si="32"/>
        <v>0</v>
      </c>
      <c r="I423" s="24"/>
    </row>
    <row r="424" spans="1:9" x14ac:dyDescent="0.2">
      <c r="A424" s="19">
        <v>41699</v>
      </c>
      <c r="B424" s="26">
        <v>0.4</v>
      </c>
      <c r="C424" s="21">
        <v>51.46</v>
      </c>
      <c r="D424" s="22">
        <f t="shared" si="30"/>
        <v>20.584000000000003</v>
      </c>
      <c r="E424" s="23">
        <v>16.740000000000002</v>
      </c>
      <c r="F424" s="24">
        <f t="shared" si="29"/>
        <v>0.51253333333333351</v>
      </c>
      <c r="G424" s="24">
        <f t="shared" si="31"/>
        <v>0.88398298263769137</v>
      </c>
      <c r="H424" s="24">
        <f t="shared" si="32"/>
        <v>0.88398298263769137</v>
      </c>
      <c r="I424" s="24"/>
    </row>
    <row r="425" spans="1:9" x14ac:dyDescent="0.2">
      <c r="A425" s="19">
        <v>41730</v>
      </c>
      <c r="B425" s="26">
        <v>0.78</v>
      </c>
      <c r="C425" s="21">
        <v>80.400000000000006</v>
      </c>
      <c r="D425" s="22">
        <f t="shared" si="30"/>
        <v>62.712000000000003</v>
      </c>
      <c r="E425" s="23">
        <v>49.199999999999996</v>
      </c>
      <c r="F425" s="24">
        <f t="shared" si="29"/>
        <v>1.801600000000001</v>
      </c>
      <c r="G425" s="24">
        <f t="shared" si="31"/>
        <v>3.1072783718523644</v>
      </c>
      <c r="H425" s="24">
        <f t="shared" si="32"/>
        <v>3.1072783718523644</v>
      </c>
      <c r="I425" s="24"/>
    </row>
    <row r="426" spans="1:9" x14ac:dyDescent="0.2">
      <c r="A426" s="19">
        <v>41760</v>
      </c>
      <c r="B426" s="26">
        <v>0.78</v>
      </c>
      <c r="C426" s="21">
        <v>108.5</v>
      </c>
      <c r="D426" s="22">
        <f t="shared" si="30"/>
        <v>84.63000000000001</v>
      </c>
      <c r="E426" s="23">
        <v>101.67999999999999</v>
      </c>
      <c r="F426" s="24">
        <f t="shared" si="29"/>
        <v>-2.2733333333333312</v>
      </c>
      <c r="G426" s="24">
        <f t="shared" si="31"/>
        <v>-3.9208922616994322</v>
      </c>
      <c r="H426" s="24">
        <f t="shared" si="32"/>
        <v>0</v>
      </c>
      <c r="I426" s="24"/>
    </row>
    <row r="427" spans="1:9" x14ac:dyDescent="0.2">
      <c r="A427" s="19">
        <v>41791</v>
      </c>
      <c r="B427" s="26">
        <v>1.1499999999999999</v>
      </c>
      <c r="C427" s="21">
        <v>128.1</v>
      </c>
      <c r="D427" s="22">
        <f t="shared" si="30"/>
        <v>147.31499999999997</v>
      </c>
      <c r="E427" s="23">
        <v>63</v>
      </c>
      <c r="F427" s="24">
        <f t="shared" si="29"/>
        <v>11.241999999999996</v>
      </c>
      <c r="G427" s="24">
        <f t="shared" si="31"/>
        <v>19.389444636081397</v>
      </c>
      <c r="H427" s="24">
        <f t="shared" si="32"/>
        <v>19.389444636081397</v>
      </c>
      <c r="I427" s="24"/>
    </row>
    <row r="428" spans="1:9" x14ac:dyDescent="0.2">
      <c r="A428" s="19">
        <v>41821</v>
      </c>
      <c r="B428" s="26">
        <v>1.1499999999999999</v>
      </c>
      <c r="C428" s="21">
        <v>147.86999999999998</v>
      </c>
      <c r="D428" s="22">
        <f t="shared" si="30"/>
        <v>170.05049999999997</v>
      </c>
      <c r="E428" s="23">
        <v>115.32000000000001</v>
      </c>
      <c r="F428" s="24">
        <f t="shared" si="29"/>
        <v>7.2973999999999952</v>
      </c>
      <c r="G428" s="24">
        <f t="shared" si="31"/>
        <v>12.586064160055182</v>
      </c>
      <c r="H428" s="24">
        <f t="shared" si="32"/>
        <v>12.586064160055182</v>
      </c>
      <c r="I428" s="24"/>
    </row>
    <row r="429" spans="1:9" x14ac:dyDescent="0.2">
      <c r="A429" s="19">
        <v>41852</v>
      </c>
      <c r="B429" s="26">
        <v>0.88</v>
      </c>
      <c r="C429" s="21">
        <v>107.57000000000001</v>
      </c>
      <c r="D429" s="22">
        <f t="shared" si="30"/>
        <v>94.661600000000007</v>
      </c>
      <c r="E429" s="23">
        <v>84.320000000000007</v>
      </c>
      <c r="F429" s="24">
        <f t="shared" si="29"/>
        <v>1.3788799999999999</v>
      </c>
      <c r="G429" s="24">
        <f t="shared" si="31"/>
        <v>2.3781993790962397</v>
      </c>
      <c r="H429" s="24">
        <f t="shared" si="32"/>
        <v>2.3781993790962397</v>
      </c>
      <c r="I429" s="24"/>
    </row>
    <row r="430" spans="1:9" x14ac:dyDescent="0.2">
      <c r="A430" s="19">
        <v>41883</v>
      </c>
      <c r="B430" s="29">
        <v>0</v>
      </c>
      <c r="C430" s="21">
        <v>68.399999999999991</v>
      </c>
      <c r="D430" s="22">
        <f t="shared" si="30"/>
        <v>0</v>
      </c>
      <c r="E430" s="23">
        <v>38.1</v>
      </c>
      <c r="F430" s="24">
        <f t="shared" si="29"/>
        <v>0</v>
      </c>
      <c r="G430" s="24">
        <f t="shared" si="31"/>
        <v>0</v>
      </c>
      <c r="H430" s="24">
        <f t="shared" si="32"/>
        <v>0</v>
      </c>
      <c r="I430" s="24"/>
    </row>
    <row r="431" spans="1:9" x14ac:dyDescent="0.2">
      <c r="A431" s="19">
        <v>41913</v>
      </c>
      <c r="B431" s="29">
        <v>0</v>
      </c>
      <c r="C431" s="21">
        <v>38.130000000000003</v>
      </c>
      <c r="D431" s="22">
        <f t="shared" si="30"/>
        <v>0</v>
      </c>
      <c r="E431" s="23">
        <v>61.07</v>
      </c>
      <c r="F431" s="24">
        <f t="shared" si="29"/>
        <v>0</v>
      </c>
      <c r="G431" s="24">
        <f t="shared" si="31"/>
        <v>0</v>
      </c>
      <c r="H431" s="24">
        <f t="shared" si="32"/>
        <v>0</v>
      </c>
      <c r="I431" s="24"/>
    </row>
    <row r="432" spans="1:9" x14ac:dyDescent="0.2">
      <c r="A432" s="19">
        <v>41944</v>
      </c>
      <c r="B432" s="29">
        <v>0</v>
      </c>
      <c r="C432" s="21">
        <v>14.399999999999999</v>
      </c>
      <c r="D432" s="22">
        <f t="shared" si="30"/>
        <v>0</v>
      </c>
      <c r="E432" s="23">
        <v>25.5</v>
      </c>
      <c r="F432" s="24">
        <f t="shared" si="29"/>
        <v>0</v>
      </c>
      <c r="G432" s="24">
        <f t="shared" si="31"/>
        <v>0</v>
      </c>
      <c r="H432" s="24">
        <f t="shared" si="32"/>
        <v>0</v>
      </c>
      <c r="I432" s="24"/>
    </row>
    <row r="433" spans="1:9" x14ac:dyDescent="0.2">
      <c r="A433" s="19">
        <v>41974</v>
      </c>
      <c r="B433" s="29">
        <v>0</v>
      </c>
      <c r="C433" s="21">
        <v>8.06</v>
      </c>
      <c r="D433" s="22">
        <f t="shared" si="30"/>
        <v>0</v>
      </c>
      <c r="E433" s="23">
        <v>88.97</v>
      </c>
      <c r="F433" s="24">
        <f t="shared" si="29"/>
        <v>0</v>
      </c>
      <c r="G433" s="24">
        <f t="shared" si="31"/>
        <v>0</v>
      </c>
      <c r="H433" s="24">
        <f t="shared" si="32"/>
        <v>0</v>
      </c>
      <c r="I433" s="24"/>
    </row>
    <row r="434" spans="1:9" x14ac:dyDescent="0.2">
      <c r="A434" s="19">
        <v>42005</v>
      </c>
      <c r="B434" s="20">
        <v>0</v>
      </c>
      <c r="C434" s="21">
        <v>9.92</v>
      </c>
      <c r="D434" s="22">
        <f t="shared" si="30"/>
        <v>0</v>
      </c>
      <c r="E434" s="23">
        <v>87.42</v>
      </c>
      <c r="F434" s="24">
        <f t="shared" si="29"/>
        <v>0</v>
      </c>
      <c r="G434" s="24">
        <f t="shared" si="31"/>
        <v>0</v>
      </c>
      <c r="H434" s="24">
        <f t="shared" si="32"/>
        <v>0</v>
      </c>
      <c r="I434" s="24"/>
    </row>
    <row r="435" spans="1:9" x14ac:dyDescent="0.2">
      <c r="A435" s="19">
        <v>42036</v>
      </c>
      <c r="B435" s="20">
        <v>0</v>
      </c>
      <c r="C435" s="21">
        <v>15.400000000000002</v>
      </c>
      <c r="D435" s="22">
        <f t="shared" si="30"/>
        <v>0</v>
      </c>
      <c r="E435" s="23">
        <v>26.040000000000003</v>
      </c>
      <c r="F435" s="24">
        <f t="shared" si="29"/>
        <v>0</v>
      </c>
      <c r="G435" s="24">
        <f t="shared" si="31"/>
        <v>0</v>
      </c>
      <c r="H435" s="24">
        <f t="shared" si="32"/>
        <v>0</v>
      </c>
      <c r="I435" s="24"/>
    </row>
    <row r="436" spans="1:9" x14ac:dyDescent="0.2">
      <c r="A436" s="19">
        <v>42064</v>
      </c>
      <c r="B436" s="26">
        <v>0.4</v>
      </c>
      <c r="C436" s="21">
        <v>42.160000000000004</v>
      </c>
      <c r="D436" s="22">
        <f t="shared" si="30"/>
        <v>16.864000000000001</v>
      </c>
      <c r="E436" s="23">
        <v>65.100000000000009</v>
      </c>
      <c r="F436" s="24">
        <f t="shared" si="29"/>
        <v>-6.4314666666666671</v>
      </c>
      <c r="G436" s="24">
        <f t="shared" si="31"/>
        <v>-11.092560653098769</v>
      </c>
      <c r="H436" s="24">
        <f t="shared" si="32"/>
        <v>0</v>
      </c>
      <c r="I436" s="24"/>
    </row>
    <row r="437" spans="1:9" x14ac:dyDescent="0.2">
      <c r="A437" s="19">
        <v>42095</v>
      </c>
      <c r="B437" s="26">
        <v>0.78</v>
      </c>
      <c r="C437" s="21">
        <v>77.099999999999994</v>
      </c>
      <c r="D437" s="22">
        <f t="shared" si="30"/>
        <v>60.137999999999998</v>
      </c>
      <c r="E437" s="23">
        <v>35.699999999999996</v>
      </c>
      <c r="F437" s="24">
        <f t="shared" si="29"/>
        <v>3.2584000000000004</v>
      </c>
      <c r="G437" s="24">
        <f t="shared" si="31"/>
        <v>5.6198689203173506</v>
      </c>
      <c r="H437" s="24">
        <f t="shared" si="32"/>
        <v>5.6198689203173506</v>
      </c>
      <c r="I437" s="24"/>
    </row>
    <row r="438" spans="1:9" x14ac:dyDescent="0.2">
      <c r="A438" s="19">
        <v>42125</v>
      </c>
      <c r="B438" s="26">
        <v>0.78</v>
      </c>
      <c r="C438" s="21">
        <v>114.7</v>
      </c>
      <c r="D438" s="22">
        <f t="shared" si="30"/>
        <v>89.466000000000008</v>
      </c>
      <c r="E438" s="23">
        <v>37.82</v>
      </c>
      <c r="F438" s="24">
        <f t="shared" si="29"/>
        <v>6.8861333333333343</v>
      </c>
      <c r="G438" s="24">
        <f t="shared" si="31"/>
        <v>11.876739105438658</v>
      </c>
      <c r="H438" s="24">
        <f t="shared" si="32"/>
        <v>11.876739105438658</v>
      </c>
      <c r="I438" s="24"/>
    </row>
    <row r="439" spans="1:9" x14ac:dyDescent="0.2">
      <c r="A439" s="19">
        <v>42156</v>
      </c>
      <c r="B439" s="26">
        <v>1.1499999999999999</v>
      </c>
      <c r="C439" s="21">
        <v>129.29999999999998</v>
      </c>
      <c r="D439" s="22">
        <f t="shared" si="30"/>
        <v>148.69499999999996</v>
      </c>
      <c r="E439" s="23">
        <v>36.6</v>
      </c>
      <c r="F439" s="24">
        <f t="shared" si="29"/>
        <v>14.945999999999996</v>
      </c>
      <c r="G439" s="24">
        <f t="shared" si="31"/>
        <v>25.777854432562943</v>
      </c>
      <c r="H439" s="24">
        <f t="shared" si="32"/>
        <v>25.777854432562943</v>
      </c>
      <c r="I439" s="24"/>
    </row>
    <row r="440" spans="1:9" x14ac:dyDescent="0.2">
      <c r="A440" s="19">
        <v>42186</v>
      </c>
      <c r="B440" s="26">
        <v>1.1499999999999999</v>
      </c>
      <c r="C440" s="21">
        <v>143.84</v>
      </c>
      <c r="D440" s="22">
        <f t="shared" si="30"/>
        <v>165.416</v>
      </c>
      <c r="E440" s="23">
        <v>107.88</v>
      </c>
      <c r="F440" s="24">
        <f t="shared" si="29"/>
        <v>7.6714666666666664</v>
      </c>
      <c r="G440" s="24">
        <f t="shared" si="31"/>
        <v>13.231229159480279</v>
      </c>
      <c r="H440" s="24">
        <f t="shared" si="32"/>
        <v>13.231229159480279</v>
      </c>
      <c r="I440" s="24"/>
    </row>
    <row r="441" spans="1:9" x14ac:dyDescent="0.2">
      <c r="A441" s="19">
        <v>42217</v>
      </c>
      <c r="B441" s="26">
        <v>0.88</v>
      </c>
      <c r="C441" s="21">
        <v>125.55</v>
      </c>
      <c r="D441" s="22">
        <f t="shared" si="30"/>
        <v>110.48399999999999</v>
      </c>
      <c r="E441" s="23">
        <v>107.88</v>
      </c>
      <c r="F441" s="24">
        <f t="shared" si="29"/>
        <v>0.3471999999999999</v>
      </c>
      <c r="G441" s="24">
        <f t="shared" si="31"/>
        <v>0.59882718178682282</v>
      </c>
      <c r="H441" s="24">
        <f t="shared" si="32"/>
        <v>0.59882718178682282</v>
      </c>
      <c r="I441" s="24"/>
    </row>
    <row r="442" spans="1:9" x14ac:dyDescent="0.2">
      <c r="A442" s="19">
        <v>42248</v>
      </c>
      <c r="B442" s="29">
        <v>0</v>
      </c>
      <c r="C442" s="21">
        <v>62.400000000000006</v>
      </c>
      <c r="D442" s="22">
        <f t="shared" si="30"/>
        <v>0</v>
      </c>
      <c r="E442" s="23">
        <v>64.2</v>
      </c>
      <c r="F442" s="24">
        <f t="shared" si="29"/>
        <v>0</v>
      </c>
      <c r="G442" s="24">
        <f t="shared" si="31"/>
        <v>0</v>
      </c>
      <c r="H442" s="24">
        <f t="shared" si="32"/>
        <v>0</v>
      </c>
      <c r="I442" s="24"/>
    </row>
    <row r="443" spans="1:9" x14ac:dyDescent="0.2">
      <c r="A443" s="19">
        <v>42278</v>
      </c>
      <c r="B443" s="29">
        <v>0</v>
      </c>
      <c r="C443" s="21">
        <v>32.550000000000004</v>
      </c>
      <c r="D443" s="22">
        <f t="shared" si="30"/>
        <v>0</v>
      </c>
      <c r="E443" s="23">
        <v>49.29</v>
      </c>
      <c r="F443" s="24">
        <f t="shared" si="29"/>
        <v>0</v>
      </c>
      <c r="G443" s="24">
        <f t="shared" si="31"/>
        <v>0</v>
      </c>
      <c r="H443" s="24">
        <f t="shared" si="32"/>
        <v>0</v>
      </c>
      <c r="I443" s="24"/>
    </row>
    <row r="444" spans="1:9" x14ac:dyDescent="0.2">
      <c r="A444" s="19">
        <v>42309</v>
      </c>
      <c r="B444" s="29">
        <v>0</v>
      </c>
      <c r="C444" s="21">
        <v>15.600000000000001</v>
      </c>
      <c r="D444" s="22">
        <f t="shared" si="30"/>
        <v>0</v>
      </c>
      <c r="E444" s="23">
        <v>118.8</v>
      </c>
      <c r="F444" s="24">
        <f t="shared" si="29"/>
        <v>0</v>
      </c>
      <c r="G444" s="24">
        <f t="shared" si="31"/>
        <v>0</v>
      </c>
      <c r="H444" s="24">
        <f t="shared" si="32"/>
        <v>0</v>
      </c>
      <c r="I444" s="24"/>
    </row>
    <row r="445" spans="1:9" x14ac:dyDescent="0.2">
      <c r="A445" s="19">
        <v>42339</v>
      </c>
      <c r="B445" s="29">
        <v>0</v>
      </c>
      <c r="C445" s="21">
        <v>10.85</v>
      </c>
      <c r="D445" s="22">
        <f t="shared" si="30"/>
        <v>0</v>
      </c>
      <c r="E445" s="23">
        <v>40.92</v>
      </c>
      <c r="F445" s="24">
        <f t="shared" si="29"/>
        <v>0</v>
      </c>
      <c r="G445" s="24">
        <f t="shared" si="31"/>
        <v>0</v>
      </c>
      <c r="H445" s="24">
        <f t="shared" si="32"/>
        <v>0</v>
      </c>
      <c r="I445" s="24"/>
    </row>
    <row r="446" spans="1:9" x14ac:dyDescent="0.2">
      <c r="A446" s="19">
        <v>42370</v>
      </c>
      <c r="B446" s="20">
        <v>0</v>
      </c>
      <c r="C446" s="21">
        <v>10.23</v>
      </c>
      <c r="D446" s="22">
        <f t="shared" si="30"/>
        <v>0</v>
      </c>
      <c r="E446" s="23">
        <v>71.92</v>
      </c>
      <c r="F446" s="24">
        <f t="shared" si="29"/>
        <v>0</v>
      </c>
      <c r="G446" s="24">
        <f t="shared" si="31"/>
        <v>0</v>
      </c>
      <c r="H446" s="24">
        <f t="shared" si="32"/>
        <v>0</v>
      </c>
      <c r="I446" s="24"/>
    </row>
    <row r="447" spans="1:9" x14ac:dyDescent="0.2">
      <c r="A447" s="19">
        <v>42401</v>
      </c>
      <c r="B447" s="20">
        <v>0</v>
      </c>
      <c r="C447" s="21">
        <v>16.8</v>
      </c>
      <c r="D447" s="22">
        <f t="shared" si="30"/>
        <v>0</v>
      </c>
      <c r="E447" s="23">
        <v>74.759999999999991</v>
      </c>
      <c r="F447" s="24">
        <f t="shared" si="29"/>
        <v>0</v>
      </c>
      <c r="G447" s="24">
        <f t="shared" si="31"/>
        <v>0</v>
      </c>
      <c r="H447" s="24">
        <f t="shared" si="32"/>
        <v>0</v>
      </c>
      <c r="I447" s="24"/>
    </row>
    <row r="448" spans="1:9" x14ac:dyDescent="0.2">
      <c r="A448" s="19">
        <v>42430</v>
      </c>
      <c r="B448" s="26">
        <v>0.4</v>
      </c>
      <c r="C448" s="21">
        <v>37.82</v>
      </c>
      <c r="D448" s="22">
        <f t="shared" si="30"/>
        <v>15.128</v>
      </c>
      <c r="E448" s="23">
        <v>41.54</v>
      </c>
      <c r="F448" s="24">
        <f t="shared" si="29"/>
        <v>-3.5215999999999998</v>
      </c>
      <c r="G448" s="24">
        <f t="shared" si="31"/>
        <v>-6.0738185581234898</v>
      </c>
      <c r="H448" s="24">
        <f t="shared" si="32"/>
        <v>0</v>
      </c>
      <c r="I448" s="24"/>
    </row>
    <row r="449" spans="1:9" x14ac:dyDescent="0.2">
      <c r="A449" s="19">
        <v>42461</v>
      </c>
      <c r="B449" s="26">
        <v>0.78</v>
      </c>
      <c r="C449" s="21">
        <v>69.900000000000006</v>
      </c>
      <c r="D449" s="22">
        <f t="shared" si="30"/>
        <v>54.522000000000006</v>
      </c>
      <c r="E449" s="23">
        <v>45.9</v>
      </c>
      <c r="F449" s="24">
        <f t="shared" si="29"/>
        <v>1.1496000000000008</v>
      </c>
      <c r="G449" s="24">
        <f t="shared" si="31"/>
        <v>1.9827526733356344</v>
      </c>
      <c r="H449" s="24">
        <f t="shared" si="32"/>
        <v>1.9827526733356344</v>
      </c>
      <c r="I449" s="24"/>
    </row>
    <row r="450" spans="1:9" x14ac:dyDescent="0.2">
      <c r="A450" s="19">
        <v>42491</v>
      </c>
      <c r="B450" s="26">
        <v>0.78</v>
      </c>
      <c r="C450" s="21">
        <v>120.89999999999999</v>
      </c>
      <c r="D450" s="22">
        <f t="shared" si="30"/>
        <v>94.301999999999992</v>
      </c>
      <c r="E450" s="23">
        <v>46.19</v>
      </c>
      <c r="F450" s="24">
        <f t="shared" ref="F450:F481" si="33">IF(D450=0,0,(D450-E450)/(0.75*10))</f>
        <v>6.4149333333333329</v>
      </c>
      <c r="G450" s="24">
        <f t="shared" si="31"/>
        <v>11.064045073013681</v>
      </c>
      <c r="H450" s="24">
        <f t="shared" si="32"/>
        <v>11.064045073013681</v>
      </c>
      <c r="I450" s="24"/>
    </row>
    <row r="451" spans="1:9" x14ac:dyDescent="0.2">
      <c r="A451" s="19">
        <v>42522</v>
      </c>
      <c r="B451" s="26">
        <v>1.1499999999999999</v>
      </c>
      <c r="C451" s="21">
        <v>128.69999999999999</v>
      </c>
      <c r="D451" s="22">
        <f t="shared" ref="D451:D481" si="34">B451*C451</f>
        <v>148.00499999999997</v>
      </c>
      <c r="E451" s="23">
        <v>114</v>
      </c>
      <c r="F451" s="24">
        <f t="shared" si="33"/>
        <v>4.5339999999999954</v>
      </c>
      <c r="G451" s="24">
        <f t="shared" ref="G451:G481" si="35">IF(D451=0,0,(D451-E451)/($K$2*$K$3))</f>
        <v>7.8199379096239996</v>
      </c>
      <c r="H451" s="24">
        <f t="shared" ref="H451:H481" si="36">IF(G451&lt;0,0,G451)</f>
        <v>7.8199379096239996</v>
      </c>
      <c r="I451" s="24"/>
    </row>
    <row r="452" spans="1:9" x14ac:dyDescent="0.2">
      <c r="A452" s="19">
        <v>42552</v>
      </c>
      <c r="B452" s="26">
        <v>1.1499999999999999</v>
      </c>
      <c r="C452" s="21">
        <v>137.32999999999998</v>
      </c>
      <c r="D452" s="22">
        <f t="shared" si="34"/>
        <v>157.92949999999996</v>
      </c>
      <c r="E452" s="23">
        <v>58.589999999999996</v>
      </c>
      <c r="F452" s="24">
        <f t="shared" si="33"/>
        <v>13.245266666666661</v>
      </c>
      <c r="G452" s="24">
        <f t="shared" si="35"/>
        <v>22.84454409566516</v>
      </c>
      <c r="H452" s="24">
        <f t="shared" si="36"/>
        <v>22.84454409566516</v>
      </c>
      <c r="I452" s="24"/>
    </row>
    <row r="453" spans="1:9" x14ac:dyDescent="0.2">
      <c r="A453" s="19">
        <v>42583</v>
      </c>
      <c r="B453" s="26">
        <v>0.88</v>
      </c>
      <c r="C453" s="21">
        <v>116.55999999999999</v>
      </c>
      <c r="D453" s="22">
        <f t="shared" si="34"/>
        <v>102.57279999999999</v>
      </c>
      <c r="E453" s="23">
        <v>41.230000000000004</v>
      </c>
      <c r="F453" s="24">
        <f t="shared" si="33"/>
        <v>8.179039999999997</v>
      </c>
      <c r="G453" s="24">
        <f t="shared" si="35"/>
        <v>14.10665746809244</v>
      </c>
      <c r="H453" s="24">
        <f t="shared" si="36"/>
        <v>14.10665746809244</v>
      </c>
      <c r="I453" s="24"/>
    </row>
    <row r="454" spans="1:9" x14ac:dyDescent="0.2">
      <c r="A454" s="19">
        <v>42614</v>
      </c>
      <c r="B454" s="29">
        <v>0</v>
      </c>
      <c r="C454" s="21">
        <v>81.600000000000009</v>
      </c>
      <c r="D454" s="22">
        <f t="shared" si="34"/>
        <v>0</v>
      </c>
      <c r="E454" s="23">
        <v>26.7</v>
      </c>
      <c r="F454" s="24">
        <f t="shared" si="33"/>
        <v>0</v>
      </c>
      <c r="G454" s="24">
        <f t="shared" si="35"/>
        <v>0</v>
      </c>
      <c r="H454" s="24">
        <f t="shared" si="36"/>
        <v>0</v>
      </c>
      <c r="I454" s="24"/>
    </row>
    <row r="455" spans="1:9" x14ac:dyDescent="0.2">
      <c r="A455" s="19">
        <v>42644</v>
      </c>
      <c r="B455" s="29">
        <v>0</v>
      </c>
      <c r="C455" s="21">
        <v>30.07</v>
      </c>
      <c r="D455" s="22">
        <f t="shared" si="34"/>
        <v>0</v>
      </c>
      <c r="E455" s="23">
        <v>53.63</v>
      </c>
      <c r="F455" s="24">
        <f t="shared" si="33"/>
        <v>0</v>
      </c>
      <c r="G455" s="24">
        <f t="shared" si="35"/>
        <v>0</v>
      </c>
      <c r="H455" s="24">
        <f t="shared" si="36"/>
        <v>0</v>
      </c>
      <c r="I455" s="24"/>
    </row>
    <row r="456" spans="1:9" x14ac:dyDescent="0.2">
      <c r="A456" s="19">
        <v>42675</v>
      </c>
      <c r="B456" s="29">
        <v>0</v>
      </c>
      <c r="C456" s="21">
        <v>13.2</v>
      </c>
      <c r="D456" s="22">
        <f t="shared" si="34"/>
        <v>0</v>
      </c>
      <c r="E456" s="23">
        <v>52.2</v>
      </c>
      <c r="F456" s="24">
        <f t="shared" si="33"/>
        <v>0</v>
      </c>
      <c r="G456" s="24">
        <f t="shared" si="35"/>
        <v>0</v>
      </c>
      <c r="H456" s="24">
        <f t="shared" si="36"/>
        <v>0</v>
      </c>
      <c r="I456" s="24"/>
    </row>
    <row r="457" spans="1:9" x14ac:dyDescent="0.2">
      <c r="A457" s="19">
        <v>42705</v>
      </c>
      <c r="B457" s="29">
        <v>0</v>
      </c>
      <c r="C457" s="21">
        <v>8.6800000000000015</v>
      </c>
      <c r="D457" s="22">
        <f t="shared" si="34"/>
        <v>0</v>
      </c>
      <c r="E457" s="23">
        <v>35.65</v>
      </c>
      <c r="F457" s="24">
        <f t="shared" si="33"/>
        <v>0</v>
      </c>
      <c r="G457" s="24">
        <f t="shared" si="35"/>
        <v>0</v>
      </c>
      <c r="H457" s="24">
        <f t="shared" si="36"/>
        <v>0</v>
      </c>
      <c r="I457" s="24"/>
    </row>
    <row r="458" spans="1:9" x14ac:dyDescent="0.2">
      <c r="A458" s="19">
        <v>42736</v>
      </c>
      <c r="B458" s="20">
        <v>0</v>
      </c>
      <c r="C458" s="21">
        <v>8.6800000000000015</v>
      </c>
      <c r="D458" s="22">
        <f t="shared" si="34"/>
        <v>0</v>
      </c>
      <c r="E458" s="23">
        <v>56.42</v>
      </c>
      <c r="F458" s="24">
        <f t="shared" si="33"/>
        <v>0</v>
      </c>
      <c r="G458" s="24">
        <f t="shared" si="35"/>
        <v>0</v>
      </c>
      <c r="H458" s="24">
        <f t="shared" si="36"/>
        <v>0</v>
      </c>
      <c r="I458" s="24"/>
    </row>
    <row r="459" spans="1:9" x14ac:dyDescent="0.2">
      <c r="A459" s="19">
        <v>42767</v>
      </c>
      <c r="B459" s="20">
        <v>0</v>
      </c>
      <c r="C459" s="21">
        <v>15.959999999999999</v>
      </c>
      <c r="D459" s="22">
        <f t="shared" si="34"/>
        <v>0</v>
      </c>
      <c r="E459" s="23">
        <v>47.6</v>
      </c>
      <c r="F459" s="24">
        <f t="shared" si="33"/>
        <v>0</v>
      </c>
      <c r="G459" s="24">
        <f t="shared" si="35"/>
        <v>0</v>
      </c>
      <c r="H459" s="24">
        <f t="shared" si="36"/>
        <v>0</v>
      </c>
      <c r="I459" s="24"/>
    </row>
    <row r="460" spans="1:9" x14ac:dyDescent="0.2">
      <c r="A460" s="19">
        <v>42795</v>
      </c>
      <c r="B460" s="26">
        <v>0.4</v>
      </c>
      <c r="C460" s="21">
        <v>48.980000000000004</v>
      </c>
      <c r="D460" s="22">
        <f t="shared" si="34"/>
        <v>19.592000000000002</v>
      </c>
      <c r="E460" s="23">
        <v>56.11</v>
      </c>
      <c r="F460" s="24">
        <f t="shared" si="33"/>
        <v>-4.8690666666666669</v>
      </c>
      <c r="G460" s="24">
        <f t="shared" si="35"/>
        <v>-8.397838335058065</v>
      </c>
      <c r="H460" s="24">
        <f t="shared" si="36"/>
        <v>0</v>
      </c>
      <c r="I460" s="24"/>
    </row>
    <row r="461" spans="1:9" x14ac:dyDescent="0.2">
      <c r="A461" s="19">
        <v>42826</v>
      </c>
      <c r="B461" s="26">
        <v>0.78</v>
      </c>
      <c r="C461" s="21">
        <v>67.2</v>
      </c>
      <c r="D461" s="22">
        <f t="shared" si="34"/>
        <v>52.416000000000004</v>
      </c>
      <c r="E461" s="23">
        <v>32.400000000000006</v>
      </c>
      <c r="F461" s="24">
        <f t="shared" si="33"/>
        <v>2.6687999999999996</v>
      </c>
      <c r="G461" s="24">
        <f t="shared" si="35"/>
        <v>4.6029665401862703</v>
      </c>
      <c r="H461" s="24">
        <f t="shared" si="36"/>
        <v>4.6029665401862703</v>
      </c>
      <c r="I461" s="24"/>
    </row>
    <row r="462" spans="1:9" x14ac:dyDescent="0.2">
      <c r="A462" s="19">
        <v>42856</v>
      </c>
      <c r="B462" s="26">
        <v>0.78</v>
      </c>
      <c r="C462" s="21">
        <v>122.76</v>
      </c>
      <c r="D462" s="22">
        <f t="shared" si="34"/>
        <v>95.752800000000008</v>
      </c>
      <c r="E462" s="23">
        <v>54.87</v>
      </c>
      <c r="F462" s="24">
        <f t="shared" si="33"/>
        <v>5.4510400000000017</v>
      </c>
      <c r="G462" s="24">
        <f t="shared" si="35"/>
        <v>9.4015867540531239</v>
      </c>
      <c r="H462" s="24">
        <f t="shared" si="36"/>
        <v>9.4015867540531239</v>
      </c>
      <c r="I462" s="24"/>
    </row>
    <row r="463" spans="1:9" x14ac:dyDescent="0.2">
      <c r="A463" s="19">
        <v>42887</v>
      </c>
      <c r="B463" s="26">
        <v>1.1499999999999999</v>
      </c>
      <c r="C463" s="21">
        <v>134.4</v>
      </c>
      <c r="D463" s="22">
        <f t="shared" si="34"/>
        <v>154.56</v>
      </c>
      <c r="E463" s="23">
        <v>94.5</v>
      </c>
      <c r="F463" s="24">
        <f t="shared" si="33"/>
        <v>8.0080000000000009</v>
      </c>
      <c r="G463" s="24">
        <f t="shared" si="35"/>
        <v>13.811659192825111</v>
      </c>
      <c r="H463" s="24">
        <f t="shared" si="36"/>
        <v>13.811659192825111</v>
      </c>
      <c r="I463" s="24"/>
    </row>
    <row r="464" spans="1:9" x14ac:dyDescent="0.2">
      <c r="A464" s="19">
        <v>42917</v>
      </c>
      <c r="B464" s="26">
        <v>1.1499999999999999</v>
      </c>
      <c r="C464" s="21">
        <v>132.06</v>
      </c>
      <c r="D464" s="22">
        <f t="shared" si="34"/>
        <v>151.869</v>
      </c>
      <c r="E464" s="23">
        <v>144.77000000000001</v>
      </c>
      <c r="F464" s="24">
        <f t="shared" si="33"/>
        <v>0.94653333333333189</v>
      </c>
      <c r="G464" s="24">
        <f t="shared" si="35"/>
        <v>1.6325169598712175</v>
      </c>
      <c r="H464" s="24">
        <f t="shared" si="36"/>
        <v>1.6325169598712175</v>
      </c>
      <c r="I464" s="24"/>
    </row>
    <row r="465" spans="1:9" x14ac:dyDescent="0.2">
      <c r="A465" s="19">
        <v>42948</v>
      </c>
      <c r="B465" s="26">
        <v>0.88</v>
      </c>
      <c r="C465" s="21">
        <v>112.84</v>
      </c>
      <c r="D465" s="22">
        <f t="shared" si="34"/>
        <v>99.299199999999999</v>
      </c>
      <c r="E465" s="23">
        <v>77.809999999999988</v>
      </c>
      <c r="F465" s="24">
        <f t="shared" si="33"/>
        <v>2.8652266666666679</v>
      </c>
      <c r="G465" s="24">
        <f t="shared" si="35"/>
        <v>4.9417500287455463</v>
      </c>
      <c r="H465" s="24">
        <f t="shared" si="36"/>
        <v>4.9417500287455463</v>
      </c>
      <c r="I465" s="24"/>
    </row>
    <row r="466" spans="1:9" x14ac:dyDescent="0.2">
      <c r="A466" s="19">
        <v>42979</v>
      </c>
      <c r="B466" s="29">
        <v>0</v>
      </c>
      <c r="C466" s="21">
        <v>62.099999999999994</v>
      </c>
      <c r="D466" s="22">
        <f t="shared" si="34"/>
        <v>0</v>
      </c>
      <c r="E466" s="23">
        <v>75.599999999999994</v>
      </c>
      <c r="F466" s="24">
        <f t="shared" si="33"/>
        <v>0</v>
      </c>
      <c r="G466" s="24">
        <f t="shared" si="35"/>
        <v>0</v>
      </c>
      <c r="H466" s="24">
        <f t="shared" si="36"/>
        <v>0</v>
      </c>
      <c r="I466" s="24"/>
    </row>
    <row r="467" spans="1:9" x14ac:dyDescent="0.2">
      <c r="A467" s="19">
        <v>43009</v>
      </c>
      <c r="B467" s="29">
        <v>0</v>
      </c>
      <c r="C467" s="21">
        <v>34.1</v>
      </c>
      <c r="D467" s="22">
        <f t="shared" si="34"/>
        <v>0</v>
      </c>
      <c r="E467" s="23">
        <v>82.149999999999991</v>
      </c>
      <c r="F467" s="24">
        <f t="shared" si="33"/>
        <v>0</v>
      </c>
      <c r="G467" s="24">
        <f t="shared" si="35"/>
        <v>0</v>
      </c>
      <c r="H467" s="24">
        <f t="shared" si="36"/>
        <v>0</v>
      </c>
      <c r="I467" s="24"/>
    </row>
    <row r="468" spans="1:9" x14ac:dyDescent="0.2">
      <c r="A468" s="19">
        <v>43040</v>
      </c>
      <c r="B468" s="29">
        <v>0</v>
      </c>
      <c r="C468" s="21">
        <v>13.5</v>
      </c>
      <c r="D468" s="22">
        <f t="shared" si="34"/>
        <v>0</v>
      </c>
      <c r="E468" s="23">
        <v>77.699999999999989</v>
      </c>
      <c r="F468" s="24">
        <f t="shared" si="33"/>
        <v>0</v>
      </c>
      <c r="G468" s="24">
        <f t="shared" si="35"/>
        <v>0</v>
      </c>
      <c r="H468" s="24">
        <f t="shared" si="36"/>
        <v>0</v>
      </c>
      <c r="I468" s="24"/>
    </row>
    <row r="469" spans="1:9" x14ac:dyDescent="0.2">
      <c r="A469" s="19">
        <v>43070</v>
      </c>
      <c r="B469" s="29">
        <v>0</v>
      </c>
      <c r="C469" s="21">
        <v>7.75</v>
      </c>
      <c r="D469" s="22">
        <f t="shared" si="34"/>
        <v>0</v>
      </c>
      <c r="E469" s="23">
        <v>84.63</v>
      </c>
      <c r="F469" s="24">
        <f t="shared" si="33"/>
        <v>0</v>
      </c>
      <c r="G469" s="24">
        <f t="shared" si="35"/>
        <v>0</v>
      </c>
      <c r="H469" s="24">
        <f t="shared" si="36"/>
        <v>0</v>
      </c>
      <c r="I469" s="24"/>
    </row>
    <row r="470" spans="1:9" x14ac:dyDescent="0.2">
      <c r="A470" s="19">
        <v>43101</v>
      </c>
      <c r="B470" s="20">
        <v>0</v>
      </c>
      <c r="C470" s="21">
        <v>10.85</v>
      </c>
      <c r="D470" s="22">
        <f t="shared" si="34"/>
        <v>0</v>
      </c>
      <c r="E470" s="23">
        <v>97.34</v>
      </c>
      <c r="F470" s="24">
        <f t="shared" si="33"/>
        <v>0</v>
      </c>
      <c r="G470" s="24">
        <f t="shared" si="35"/>
        <v>0</v>
      </c>
      <c r="H470" s="24">
        <f t="shared" si="36"/>
        <v>0</v>
      </c>
      <c r="I470" s="24"/>
    </row>
    <row r="471" spans="1:9" x14ac:dyDescent="0.2">
      <c r="A471" s="19">
        <v>43132</v>
      </c>
      <c r="B471" s="20">
        <v>0</v>
      </c>
      <c r="C471" s="21">
        <v>12.88</v>
      </c>
      <c r="D471" s="22">
        <f t="shared" si="34"/>
        <v>0</v>
      </c>
      <c r="E471" s="23">
        <v>12.04</v>
      </c>
      <c r="F471" s="24">
        <f t="shared" si="33"/>
        <v>0</v>
      </c>
      <c r="G471" s="24">
        <f t="shared" si="35"/>
        <v>0</v>
      </c>
      <c r="H471" s="24">
        <f t="shared" si="36"/>
        <v>0</v>
      </c>
      <c r="I471" s="24"/>
    </row>
    <row r="472" spans="1:9" x14ac:dyDescent="0.2">
      <c r="A472" s="19">
        <v>43160</v>
      </c>
      <c r="B472" s="26">
        <v>0.4</v>
      </c>
      <c r="C472" s="21">
        <v>36.58</v>
      </c>
      <c r="D472" s="22">
        <f t="shared" si="34"/>
        <v>14.632</v>
      </c>
      <c r="E472" s="23">
        <v>52.699999999999996</v>
      </c>
      <c r="F472" s="24">
        <f t="shared" si="33"/>
        <v>-5.075733333333333</v>
      </c>
      <c r="G472" s="24">
        <f t="shared" si="35"/>
        <v>-8.7542830861216494</v>
      </c>
      <c r="H472" s="24">
        <f t="shared" si="36"/>
        <v>0</v>
      </c>
      <c r="I472" s="24"/>
    </row>
    <row r="473" spans="1:9" x14ac:dyDescent="0.2">
      <c r="A473" s="19">
        <v>43191</v>
      </c>
      <c r="B473" s="26">
        <v>0.78</v>
      </c>
      <c r="C473" s="21">
        <v>88.8</v>
      </c>
      <c r="D473" s="22">
        <f t="shared" si="34"/>
        <v>69.263999999999996</v>
      </c>
      <c r="E473" s="23">
        <v>45.6</v>
      </c>
      <c r="F473" s="24">
        <f t="shared" si="33"/>
        <v>3.1551999999999993</v>
      </c>
      <c r="G473" s="24">
        <f t="shared" si="35"/>
        <v>5.441876509141081</v>
      </c>
      <c r="H473" s="24">
        <f t="shared" si="36"/>
        <v>5.441876509141081</v>
      </c>
      <c r="I473" s="24"/>
    </row>
    <row r="474" spans="1:9" x14ac:dyDescent="0.2">
      <c r="A474" s="19">
        <v>43221</v>
      </c>
      <c r="B474" s="26">
        <v>0.78</v>
      </c>
      <c r="C474" s="21">
        <v>141.04999999999998</v>
      </c>
      <c r="D474" s="22">
        <f t="shared" si="34"/>
        <v>110.01899999999999</v>
      </c>
      <c r="E474" s="23">
        <v>31.62</v>
      </c>
      <c r="F474" s="24">
        <f t="shared" si="33"/>
        <v>10.453199999999999</v>
      </c>
      <c r="G474" s="24">
        <f t="shared" si="35"/>
        <v>18.028975508796133</v>
      </c>
      <c r="H474" s="24">
        <f t="shared" si="36"/>
        <v>18.028975508796133</v>
      </c>
      <c r="I474" s="24"/>
    </row>
    <row r="475" spans="1:9" x14ac:dyDescent="0.2">
      <c r="A475" s="19">
        <v>43252</v>
      </c>
      <c r="B475" s="26">
        <v>1.1499999999999999</v>
      </c>
      <c r="C475" s="21">
        <v>133.20000000000002</v>
      </c>
      <c r="D475" s="22">
        <f t="shared" si="34"/>
        <v>153.18</v>
      </c>
      <c r="E475" s="23">
        <v>34.199999999999996</v>
      </c>
      <c r="F475" s="24">
        <f t="shared" si="33"/>
        <v>15.864000000000003</v>
      </c>
      <c r="G475" s="24">
        <f t="shared" si="35"/>
        <v>27.361159020351845</v>
      </c>
      <c r="H475" s="24">
        <f t="shared" si="36"/>
        <v>27.361159020351845</v>
      </c>
      <c r="I475" s="24"/>
    </row>
    <row r="476" spans="1:9" x14ac:dyDescent="0.2">
      <c r="A476" s="19">
        <v>43282</v>
      </c>
      <c r="B476" s="26">
        <v>1.1499999999999999</v>
      </c>
      <c r="C476" s="21">
        <v>170.19</v>
      </c>
      <c r="D476" s="22">
        <f t="shared" si="34"/>
        <v>195.71849999999998</v>
      </c>
      <c r="E476" s="23">
        <v>29.139999999999997</v>
      </c>
      <c r="F476" s="24">
        <f t="shared" si="33"/>
        <v>22.210466666666665</v>
      </c>
      <c r="G476" s="24">
        <f t="shared" si="35"/>
        <v>38.307117396803491</v>
      </c>
      <c r="H476" s="24">
        <f t="shared" si="36"/>
        <v>38.307117396803491</v>
      </c>
      <c r="I476" s="24"/>
    </row>
    <row r="477" spans="1:9" x14ac:dyDescent="0.2">
      <c r="A477" s="19">
        <v>43313</v>
      </c>
      <c r="B477" s="26">
        <v>0.88</v>
      </c>
      <c r="C477" s="21">
        <v>133.92000000000002</v>
      </c>
      <c r="D477" s="22">
        <f t="shared" si="34"/>
        <v>117.84960000000001</v>
      </c>
      <c r="E477" s="23">
        <v>40.61</v>
      </c>
      <c r="F477" s="24">
        <f t="shared" si="33"/>
        <v>10.298613333333334</v>
      </c>
      <c r="G477" s="24">
        <f t="shared" si="35"/>
        <v>17.762354835000576</v>
      </c>
      <c r="H477" s="24">
        <f t="shared" si="36"/>
        <v>17.762354835000576</v>
      </c>
      <c r="I477" s="24"/>
    </row>
    <row r="478" spans="1:9" x14ac:dyDescent="0.2">
      <c r="A478" s="19">
        <v>43344</v>
      </c>
      <c r="B478" s="29">
        <v>0</v>
      </c>
      <c r="C478" s="21">
        <v>77.699999999999989</v>
      </c>
      <c r="D478" s="22">
        <f t="shared" si="34"/>
        <v>0</v>
      </c>
      <c r="E478" s="23">
        <v>34.799999999999997</v>
      </c>
      <c r="F478" s="24">
        <f t="shared" si="33"/>
        <v>0</v>
      </c>
      <c r="G478" s="24">
        <f t="shared" si="35"/>
        <v>0</v>
      </c>
      <c r="H478" s="24">
        <f t="shared" si="36"/>
        <v>0</v>
      </c>
      <c r="I478" s="24"/>
    </row>
    <row r="479" spans="1:9" x14ac:dyDescent="0.2">
      <c r="A479" s="19">
        <v>43374</v>
      </c>
      <c r="B479" s="29">
        <v>0</v>
      </c>
      <c r="C479" s="21">
        <v>43.089999999999996</v>
      </c>
      <c r="D479" s="22">
        <f t="shared" si="34"/>
        <v>0</v>
      </c>
      <c r="E479" s="23">
        <v>28.830000000000002</v>
      </c>
      <c r="F479" s="24">
        <f t="shared" si="33"/>
        <v>0</v>
      </c>
      <c r="G479" s="24">
        <f t="shared" si="35"/>
        <v>0</v>
      </c>
      <c r="H479" s="24">
        <f t="shared" si="36"/>
        <v>0</v>
      </c>
      <c r="I479" s="24"/>
    </row>
    <row r="480" spans="1:9" x14ac:dyDescent="0.2">
      <c r="A480" s="19">
        <v>43405</v>
      </c>
      <c r="B480" s="29">
        <v>0</v>
      </c>
      <c r="C480" s="21">
        <v>15</v>
      </c>
      <c r="D480" s="22">
        <f t="shared" si="34"/>
        <v>0</v>
      </c>
      <c r="E480" s="23">
        <v>19.2</v>
      </c>
      <c r="F480" s="24">
        <f t="shared" si="33"/>
        <v>0</v>
      </c>
      <c r="G480" s="24">
        <f t="shared" si="35"/>
        <v>0</v>
      </c>
      <c r="H480" s="24">
        <f t="shared" si="36"/>
        <v>0</v>
      </c>
      <c r="I480" s="24"/>
    </row>
    <row r="481" spans="1:9" x14ac:dyDescent="0.2">
      <c r="A481" s="19">
        <v>43435</v>
      </c>
      <c r="B481" s="29">
        <v>0</v>
      </c>
      <c r="C481" s="21">
        <v>8.6800000000000015</v>
      </c>
      <c r="D481" s="22">
        <f t="shared" si="34"/>
        <v>0</v>
      </c>
      <c r="E481" s="23">
        <v>95.789999999999992</v>
      </c>
      <c r="F481" s="24">
        <f t="shared" si="33"/>
        <v>0</v>
      </c>
      <c r="G481" s="24">
        <f t="shared" si="35"/>
        <v>0</v>
      </c>
      <c r="H481" s="24">
        <f t="shared" si="36"/>
        <v>0</v>
      </c>
      <c r="I481" s="24"/>
    </row>
    <row r="482" spans="1:9" x14ac:dyDescent="0.2">
      <c r="G482" s="24"/>
      <c r="H482" s="24"/>
      <c r="I482" s="24"/>
    </row>
    <row r="483" spans="1:9" x14ac:dyDescent="0.2">
      <c r="G483" s="24"/>
      <c r="H483" s="24"/>
      <c r="I483" s="24"/>
    </row>
    <row r="484" spans="1:9" x14ac:dyDescent="0.2">
      <c r="G484" s="24"/>
      <c r="H484" s="24"/>
      <c r="I484" s="24"/>
    </row>
    <row r="485" spans="1:9" x14ac:dyDescent="0.2">
      <c r="G485" s="24"/>
      <c r="H485" s="24"/>
      <c r="I485" s="24"/>
    </row>
    <row r="486" spans="1:9" x14ac:dyDescent="0.2">
      <c r="G486" s="24"/>
      <c r="H486" s="24"/>
      <c r="I486" s="24"/>
    </row>
    <row r="487" spans="1:9" x14ac:dyDescent="0.2">
      <c r="G487" s="24"/>
      <c r="H487" s="24"/>
      <c r="I487" s="24"/>
    </row>
    <row r="488" spans="1:9" x14ac:dyDescent="0.2">
      <c r="G488" s="24"/>
      <c r="H488" s="24"/>
      <c r="I488" s="24"/>
    </row>
    <row r="489" spans="1:9" x14ac:dyDescent="0.2">
      <c r="G489" s="24"/>
      <c r="H489" s="24"/>
      <c r="I489" s="24"/>
    </row>
    <row r="490" spans="1:9" x14ac:dyDescent="0.2">
      <c r="G490" s="24"/>
      <c r="H490" s="24"/>
      <c r="I490" s="24"/>
    </row>
    <row r="491" spans="1:9" x14ac:dyDescent="0.2">
      <c r="G491" s="24"/>
      <c r="H491" s="24"/>
      <c r="I491" s="24"/>
    </row>
    <row r="492" spans="1:9" x14ac:dyDescent="0.2">
      <c r="G492" s="24"/>
      <c r="H492" s="24"/>
      <c r="I492" s="24"/>
    </row>
    <row r="493" spans="1:9" x14ac:dyDescent="0.2">
      <c r="G493" s="24"/>
      <c r="H493" s="24"/>
      <c r="I493" s="24"/>
    </row>
    <row r="494" spans="1:9" x14ac:dyDescent="0.2">
      <c r="G494" s="24"/>
      <c r="H494" s="24"/>
      <c r="I494" s="24"/>
    </row>
    <row r="495" spans="1:9" x14ac:dyDescent="0.2">
      <c r="G495" s="24"/>
      <c r="H495" s="24"/>
      <c r="I495" s="24"/>
    </row>
    <row r="496" spans="1:9" x14ac:dyDescent="0.2">
      <c r="G496" s="24"/>
      <c r="H496" s="24"/>
      <c r="I496" s="24"/>
    </row>
    <row r="497" spans="7:9" x14ac:dyDescent="0.2">
      <c r="G497" s="24"/>
      <c r="H497" s="24"/>
      <c r="I497" s="24"/>
    </row>
    <row r="498" spans="7:9" x14ac:dyDescent="0.2">
      <c r="G498" s="24"/>
      <c r="H498" s="24"/>
      <c r="I498" s="24"/>
    </row>
    <row r="499" spans="7:9" x14ac:dyDescent="0.2">
      <c r="G499" s="24"/>
      <c r="H499" s="24"/>
      <c r="I499" s="24"/>
    </row>
    <row r="500" spans="7:9" x14ac:dyDescent="0.2">
      <c r="G500" s="24"/>
      <c r="H500" s="24"/>
      <c r="I500" s="24"/>
    </row>
    <row r="501" spans="7:9" x14ac:dyDescent="0.2">
      <c r="G501" s="24"/>
      <c r="H501" s="24"/>
      <c r="I501" s="24"/>
    </row>
    <row r="502" spans="7:9" x14ac:dyDescent="0.2">
      <c r="G502" s="24"/>
      <c r="H502" s="24"/>
      <c r="I502" s="24"/>
    </row>
    <row r="503" spans="7:9" x14ac:dyDescent="0.2">
      <c r="G503" s="24"/>
      <c r="H503" s="24"/>
      <c r="I503" s="24"/>
    </row>
    <row r="504" spans="7:9" x14ac:dyDescent="0.2">
      <c r="G504" s="24"/>
      <c r="H504" s="24"/>
      <c r="I504" s="24"/>
    </row>
    <row r="505" spans="7:9" x14ac:dyDescent="0.2">
      <c r="G505" s="24"/>
      <c r="H505" s="24"/>
      <c r="I505" s="24"/>
    </row>
    <row r="506" spans="7:9" x14ac:dyDescent="0.2">
      <c r="G506" s="24"/>
      <c r="H506" s="24"/>
      <c r="I506" s="24"/>
    </row>
    <row r="507" spans="7:9" x14ac:dyDescent="0.2">
      <c r="G507" s="24"/>
      <c r="H507" s="24"/>
      <c r="I507" s="24"/>
    </row>
    <row r="508" spans="7:9" x14ac:dyDescent="0.2">
      <c r="G508" s="24"/>
      <c r="H508" s="24"/>
      <c r="I508" s="24"/>
    </row>
    <row r="509" spans="7:9" x14ac:dyDescent="0.2">
      <c r="G509" s="24"/>
      <c r="H509" s="24"/>
      <c r="I509" s="24"/>
    </row>
    <row r="510" spans="7:9" x14ac:dyDescent="0.2">
      <c r="G510" s="24"/>
      <c r="H510" s="24"/>
      <c r="I510" s="24"/>
    </row>
    <row r="511" spans="7:9" x14ac:dyDescent="0.2">
      <c r="G511" s="24"/>
      <c r="H511" s="24"/>
      <c r="I511" s="24"/>
    </row>
    <row r="512" spans="7:9" x14ac:dyDescent="0.2">
      <c r="G512" s="24"/>
      <c r="H512" s="24"/>
      <c r="I512" s="24"/>
    </row>
    <row r="513" spans="7:9" x14ac:dyDescent="0.2">
      <c r="G513" s="24"/>
      <c r="H513" s="24"/>
      <c r="I513" s="24"/>
    </row>
    <row r="514" spans="7:9" x14ac:dyDescent="0.2">
      <c r="G514" s="24"/>
      <c r="H514" s="24"/>
      <c r="I514" s="24"/>
    </row>
  </sheetData>
  <mergeCells count="6">
    <mergeCell ref="J43:M43"/>
    <mergeCell ref="J28:J29"/>
    <mergeCell ref="K37:K38"/>
    <mergeCell ref="L37:L38"/>
    <mergeCell ref="M37:M38"/>
    <mergeCell ref="J41:M4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workbookViewId="0">
      <selection activeCell="H14" sqref="H14"/>
    </sheetView>
  </sheetViews>
  <sheetFormatPr baseColWidth="10" defaultRowHeight="15" x14ac:dyDescent="0.25"/>
  <cols>
    <col min="8" max="8" width="12.7109375" bestFit="1" customWidth="1"/>
  </cols>
  <sheetData>
    <row r="1" spans="1:10" ht="32.25" customHeight="1" x14ac:dyDescent="0.25">
      <c r="A1" t="s">
        <v>552</v>
      </c>
      <c r="B1" t="s">
        <v>520</v>
      </c>
      <c r="C1" s="53" t="s">
        <v>553</v>
      </c>
      <c r="D1" s="53" t="s">
        <v>554</v>
      </c>
      <c r="E1" s="53" t="s">
        <v>555</v>
      </c>
      <c r="F1" t="s">
        <v>556</v>
      </c>
      <c r="H1" s="53"/>
      <c r="I1" s="53" t="s">
        <v>557</v>
      </c>
      <c r="J1" s="53" t="s">
        <v>558</v>
      </c>
    </row>
    <row r="2" spans="1:10" x14ac:dyDescent="0.25">
      <c r="A2">
        <v>1</v>
      </c>
      <c r="B2">
        <v>1990</v>
      </c>
      <c r="C2">
        <v>764</v>
      </c>
      <c r="D2" s="54">
        <f>(-10.306*A2)+773.68</f>
        <v>763.37399999999991</v>
      </c>
      <c r="I2" s="55">
        <f>D2/1000</f>
        <v>0.76337399999999989</v>
      </c>
      <c r="J2" s="56">
        <v>0.76337399999999989</v>
      </c>
    </row>
    <row r="3" spans="1:10" x14ac:dyDescent="0.25">
      <c r="A3">
        <v>2</v>
      </c>
      <c r="B3">
        <v>1991</v>
      </c>
      <c r="C3">
        <v>764</v>
      </c>
      <c r="D3" s="54">
        <f t="shared" ref="D3:D66" si="0">(-10.306*A3)+773.68</f>
        <v>753.06799999999998</v>
      </c>
      <c r="I3" s="55">
        <f t="shared" ref="I3:I66" si="1">D3/1000</f>
        <v>0.75306799999999996</v>
      </c>
      <c r="J3" s="56">
        <v>0.75306799999999996</v>
      </c>
    </row>
    <row r="4" spans="1:10" x14ac:dyDescent="0.25">
      <c r="A4">
        <v>3</v>
      </c>
      <c r="B4">
        <v>1992</v>
      </c>
      <c r="C4">
        <v>730</v>
      </c>
      <c r="D4" s="54">
        <f t="shared" si="0"/>
        <v>742.76199999999994</v>
      </c>
      <c r="I4" s="55">
        <f t="shared" si="1"/>
        <v>0.74276199999999992</v>
      </c>
      <c r="J4" s="56">
        <v>0.74276199999999992</v>
      </c>
    </row>
    <row r="5" spans="1:10" x14ac:dyDescent="0.25">
      <c r="A5">
        <v>4</v>
      </c>
      <c r="B5">
        <v>1993</v>
      </c>
      <c r="C5">
        <v>726</v>
      </c>
      <c r="D5" s="54">
        <f t="shared" si="0"/>
        <v>732.4559999999999</v>
      </c>
      <c r="I5" s="55">
        <f t="shared" si="1"/>
        <v>0.73245599999999988</v>
      </c>
      <c r="J5" s="56">
        <v>0.73245599999999988</v>
      </c>
    </row>
    <row r="6" spans="1:10" x14ac:dyDescent="0.25">
      <c r="A6">
        <v>5</v>
      </c>
      <c r="B6">
        <v>1994</v>
      </c>
      <c r="C6">
        <v>722</v>
      </c>
      <c r="D6" s="54">
        <f t="shared" si="0"/>
        <v>722.15</v>
      </c>
      <c r="I6" s="55">
        <f t="shared" si="1"/>
        <v>0.72214999999999996</v>
      </c>
      <c r="J6" s="56">
        <v>0.72214999999999996</v>
      </c>
    </row>
    <row r="7" spans="1:10" x14ac:dyDescent="0.25">
      <c r="A7">
        <v>6</v>
      </c>
      <c r="B7">
        <v>1995</v>
      </c>
      <c r="C7">
        <v>713</v>
      </c>
      <c r="D7" s="54">
        <f t="shared" si="0"/>
        <v>711.84399999999994</v>
      </c>
      <c r="I7" s="55">
        <f t="shared" si="1"/>
        <v>0.71184399999999992</v>
      </c>
      <c r="J7" s="56">
        <v>0.71184399999999992</v>
      </c>
    </row>
    <row r="8" spans="1:10" x14ac:dyDescent="0.25">
      <c r="A8">
        <v>7</v>
      </c>
      <c r="B8">
        <v>1996</v>
      </c>
      <c r="C8">
        <v>685</v>
      </c>
      <c r="D8" s="54">
        <f t="shared" si="0"/>
        <v>701.53800000000001</v>
      </c>
      <c r="I8" s="55">
        <f t="shared" si="1"/>
        <v>0.70153799999999999</v>
      </c>
      <c r="J8" s="56">
        <v>0.70153799999999999</v>
      </c>
    </row>
    <row r="9" spans="1:10" x14ac:dyDescent="0.25">
      <c r="A9">
        <v>8</v>
      </c>
      <c r="B9">
        <v>1997</v>
      </c>
      <c r="C9">
        <v>669</v>
      </c>
      <c r="D9" s="54">
        <f t="shared" si="0"/>
        <v>691.23199999999997</v>
      </c>
      <c r="I9" s="55">
        <f t="shared" si="1"/>
        <v>0.69123199999999996</v>
      </c>
      <c r="J9" s="56">
        <v>0.69123199999999996</v>
      </c>
    </row>
    <row r="10" spans="1:10" x14ac:dyDescent="0.25">
      <c r="A10">
        <v>9</v>
      </c>
      <c r="B10">
        <v>1998</v>
      </c>
      <c r="C10">
        <v>671</v>
      </c>
      <c r="D10" s="54">
        <f t="shared" si="0"/>
        <v>680.92599999999993</v>
      </c>
      <c r="I10" s="55">
        <f t="shared" si="1"/>
        <v>0.68092599999999992</v>
      </c>
      <c r="J10" s="56">
        <v>0.68092599999999992</v>
      </c>
    </row>
    <row r="11" spans="1:10" x14ac:dyDescent="0.25">
      <c r="A11">
        <v>10</v>
      </c>
      <c r="B11">
        <v>1999</v>
      </c>
      <c r="C11">
        <v>647</v>
      </c>
      <c r="D11" s="54">
        <f t="shared" si="0"/>
        <v>670.62</v>
      </c>
      <c r="I11" s="55">
        <f t="shared" si="1"/>
        <v>0.67061999999999999</v>
      </c>
      <c r="J11" s="56">
        <v>0.67061999999999999</v>
      </c>
    </row>
    <row r="12" spans="1:10" x14ac:dyDescent="0.25">
      <c r="A12">
        <v>11</v>
      </c>
      <c r="B12">
        <v>2000</v>
      </c>
      <c r="C12">
        <v>644</v>
      </c>
      <c r="D12" s="54">
        <f t="shared" si="0"/>
        <v>660.31399999999996</v>
      </c>
      <c r="I12" s="55">
        <f t="shared" si="1"/>
        <v>0.66031399999999996</v>
      </c>
      <c r="J12" s="56">
        <v>0.66031399999999996</v>
      </c>
    </row>
    <row r="13" spans="1:10" x14ac:dyDescent="0.25">
      <c r="A13">
        <v>12</v>
      </c>
      <c r="B13">
        <v>2001</v>
      </c>
      <c r="C13">
        <v>659</v>
      </c>
      <c r="D13" s="54">
        <f t="shared" si="0"/>
        <v>650.00799999999992</v>
      </c>
      <c r="I13" s="55">
        <f t="shared" si="1"/>
        <v>0.65000799999999992</v>
      </c>
      <c r="J13" s="56">
        <v>0.65000799999999992</v>
      </c>
    </row>
    <row r="14" spans="1:10" x14ac:dyDescent="0.25">
      <c r="A14">
        <v>13</v>
      </c>
      <c r="B14">
        <v>2002</v>
      </c>
      <c r="C14">
        <v>654</v>
      </c>
      <c r="D14" s="54">
        <f t="shared" si="0"/>
        <v>639.702</v>
      </c>
      <c r="I14" s="55">
        <f t="shared" si="1"/>
        <v>0.63970199999999999</v>
      </c>
      <c r="J14" s="56">
        <v>0.63970199999999999</v>
      </c>
    </row>
    <row r="15" spans="1:10" x14ac:dyDescent="0.25">
      <c r="A15">
        <v>14</v>
      </c>
      <c r="B15">
        <v>2003</v>
      </c>
      <c r="C15">
        <v>634</v>
      </c>
      <c r="D15" s="54">
        <f t="shared" si="0"/>
        <v>629.39599999999996</v>
      </c>
      <c r="I15" s="55">
        <f t="shared" si="1"/>
        <v>0.62939599999999996</v>
      </c>
      <c r="J15" s="56">
        <v>0.62939599999999996</v>
      </c>
    </row>
    <row r="16" spans="1:10" x14ac:dyDescent="0.25">
      <c r="A16">
        <v>15</v>
      </c>
      <c r="B16">
        <v>2004</v>
      </c>
      <c r="C16">
        <v>614</v>
      </c>
      <c r="D16" s="54">
        <f t="shared" si="0"/>
        <v>619.08999999999992</v>
      </c>
      <c r="I16" s="55">
        <f t="shared" si="1"/>
        <v>0.61908999999999992</v>
      </c>
      <c r="J16" s="56">
        <v>0.61908999999999992</v>
      </c>
    </row>
    <row r="17" spans="1:10" x14ac:dyDescent="0.25">
      <c r="A17">
        <v>16</v>
      </c>
      <c r="B17">
        <v>2005</v>
      </c>
      <c r="C17">
        <v>610</v>
      </c>
      <c r="D17" s="54">
        <f t="shared" si="0"/>
        <v>608.78399999999999</v>
      </c>
      <c r="I17" s="55">
        <f t="shared" si="1"/>
        <v>0.60878399999999999</v>
      </c>
      <c r="J17" s="56">
        <v>0.60878399999999999</v>
      </c>
    </row>
    <row r="18" spans="1:10" x14ac:dyDescent="0.25">
      <c r="A18">
        <v>17</v>
      </c>
      <c r="B18">
        <v>2006</v>
      </c>
      <c r="C18">
        <v>603</v>
      </c>
      <c r="D18" s="54">
        <f t="shared" si="0"/>
        <v>598.47799999999995</v>
      </c>
      <c r="I18" s="55">
        <f t="shared" si="1"/>
        <v>0.59847799999999995</v>
      </c>
      <c r="J18" s="56">
        <v>0.59847799999999995</v>
      </c>
    </row>
    <row r="19" spans="1:10" x14ac:dyDescent="0.25">
      <c r="A19">
        <v>18</v>
      </c>
      <c r="B19">
        <v>2007</v>
      </c>
      <c r="C19">
        <v>621</v>
      </c>
      <c r="D19" s="54">
        <f t="shared" si="0"/>
        <v>588.17200000000003</v>
      </c>
      <c r="I19" s="55">
        <f t="shared" si="1"/>
        <v>0.58817200000000003</v>
      </c>
      <c r="J19" s="56">
        <v>0.58817200000000003</v>
      </c>
    </row>
    <row r="20" spans="1:10" x14ac:dyDescent="0.25">
      <c r="A20">
        <v>19</v>
      </c>
      <c r="B20">
        <v>2008</v>
      </c>
      <c r="C20">
        <v>581</v>
      </c>
      <c r="D20" s="54">
        <f t="shared" si="0"/>
        <v>577.86599999999999</v>
      </c>
      <c r="I20" s="55">
        <f t="shared" si="1"/>
        <v>0.57786599999999999</v>
      </c>
      <c r="J20" s="56">
        <v>0.57786599999999999</v>
      </c>
    </row>
    <row r="21" spans="1:10" x14ac:dyDescent="0.25">
      <c r="A21">
        <v>20</v>
      </c>
      <c r="B21">
        <v>2009</v>
      </c>
      <c r="C21">
        <v>566</v>
      </c>
      <c r="D21" s="54">
        <f t="shared" si="0"/>
        <v>567.55999999999995</v>
      </c>
      <c r="I21" s="55">
        <f t="shared" si="1"/>
        <v>0.56755999999999995</v>
      </c>
      <c r="J21" s="56">
        <v>0.56755999999999995</v>
      </c>
    </row>
    <row r="22" spans="1:10" x14ac:dyDescent="0.25">
      <c r="A22">
        <v>21</v>
      </c>
      <c r="B22">
        <v>2010</v>
      </c>
      <c r="C22">
        <v>555</v>
      </c>
      <c r="D22" s="54">
        <f t="shared" si="0"/>
        <v>557.25399999999991</v>
      </c>
      <c r="I22" s="55">
        <f t="shared" si="1"/>
        <v>0.55725399999999992</v>
      </c>
      <c r="J22" s="56">
        <v>0.55725399999999992</v>
      </c>
    </row>
    <row r="23" spans="1:10" x14ac:dyDescent="0.25">
      <c r="A23">
        <v>22</v>
      </c>
      <c r="B23">
        <v>2011</v>
      </c>
      <c r="C23">
        <v>568</v>
      </c>
      <c r="D23" s="54">
        <f t="shared" si="0"/>
        <v>546.94799999999998</v>
      </c>
      <c r="I23" s="55">
        <f t="shared" si="1"/>
        <v>0.54694799999999999</v>
      </c>
      <c r="J23" s="56">
        <v>0.54694799999999999</v>
      </c>
    </row>
    <row r="24" spans="1:10" x14ac:dyDescent="0.25">
      <c r="A24">
        <v>23</v>
      </c>
      <c r="B24">
        <v>2012</v>
      </c>
      <c r="C24">
        <v>573</v>
      </c>
      <c r="D24" s="54">
        <f t="shared" si="0"/>
        <v>536.64199999999994</v>
      </c>
      <c r="I24" s="55">
        <f t="shared" si="1"/>
        <v>0.53664199999999995</v>
      </c>
      <c r="J24" s="56">
        <v>0.53664199999999995</v>
      </c>
    </row>
    <row r="25" spans="1:10" x14ac:dyDescent="0.25">
      <c r="A25">
        <v>24</v>
      </c>
      <c r="B25">
        <v>2013</v>
      </c>
      <c r="C25">
        <v>572</v>
      </c>
      <c r="D25" s="54">
        <f t="shared" si="0"/>
        <v>526.33600000000001</v>
      </c>
      <c r="I25" s="55">
        <f t="shared" si="1"/>
        <v>0.52633600000000003</v>
      </c>
      <c r="J25" s="56">
        <v>0.52633600000000003</v>
      </c>
    </row>
    <row r="26" spans="1:10" x14ac:dyDescent="0.25">
      <c r="A26">
        <v>25</v>
      </c>
      <c r="B26">
        <v>2014</v>
      </c>
      <c r="C26">
        <v>557</v>
      </c>
      <c r="D26" s="54">
        <f t="shared" si="0"/>
        <v>516.03</v>
      </c>
      <c r="I26" s="55">
        <f t="shared" si="1"/>
        <v>0.51602999999999999</v>
      </c>
      <c r="J26" s="56">
        <v>0.51602999999999999</v>
      </c>
    </row>
    <row r="27" spans="1:10" x14ac:dyDescent="0.25">
      <c r="A27">
        <v>26</v>
      </c>
      <c r="B27">
        <v>2015</v>
      </c>
      <c r="C27">
        <v>527</v>
      </c>
      <c r="D27" s="54">
        <f t="shared" si="0"/>
        <v>505.72399999999999</v>
      </c>
      <c r="I27" s="55">
        <f t="shared" si="1"/>
        <v>0.50572399999999995</v>
      </c>
      <c r="J27" s="56">
        <v>0.50572399999999995</v>
      </c>
    </row>
    <row r="28" spans="1:10" x14ac:dyDescent="0.25">
      <c r="A28">
        <v>27</v>
      </c>
      <c r="B28">
        <v>2016</v>
      </c>
      <c r="C28">
        <v>523</v>
      </c>
      <c r="D28" s="54">
        <f t="shared" si="0"/>
        <v>495.41799999999995</v>
      </c>
      <c r="I28" s="55">
        <f t="shared" si="1"/>
        <v>0.49541799999999997</v>
      </c>
      <c r="J28" s="56">
        <v>0.49541799999999997</v>
      </c>
    </row>
    <row r="29" spans="1:10" x14ac:dyDescent="0.25">
      <c r="A29">
        <v>28</v>
      </c>
      <c r="B29">
        <v>2017</v>
      </c>
      <c r="C29">
        <v>485</v>
      </c>
      <c r="D29" s="54">
        <f t="shared" si="0"/>
        <v>485.11199999999997</v>
      </c>
      <c r="I29" s="55">
        <f t="shared" si="1"/>
        <v>0.48511199999999999</v>
      </c>
      <c r="J29" s="56">
        <v>0.48511199999999999</v>
      </c>
    </row>
    <row r="30" spans="1:10" x14ac:dyDescent="0.25">
      <c r="A30">
        <v>29</v>
      </c>
      <c r="B30">
        <v>2018</v>
      </c>
      <c r="C30">
        <v>468</v>
      </c>
      <c r="D30" s="54">
        <f t="shared" si="0"/>
        <v>474.80599999999998</v>
      </c>
      <c r="I30" s="55">
        <f t="shared" si="1"/>
        <v>0.47480600000000001</v>
      </c>
      <c r="J30" s="56">
        <v>0.47480600000000001</v>
      </c>
    </row>
    <row r="31" spans="1:10" x14ac:dyDescent="0.25">
      <c r="A31">
        <v>30</v>
      </c>
      <c r="B31">
        <v>2019</v>
      </c>
      <c r="C31">
        <v>401</v>
      </c>
      <c r="D31" s="54">
        <f t="shared" si="0"/>
        <v>464.5</v>
      </c>
      <c r="E31" s="54">
        <f>(-12.9355*B31)+26517.77</f>
        <v>400.9955000000009</v>
      </c>
      <c r="F31" s="54">
        <f>(E31/D31)*100</f>
        <v>86.328417653390929</v>
      </c>
      <c r="I31" s="55">
        <f t="shared" si="1"/>
        <v>0.46450000000000002</v>
      </c>
      <c r="J31" s="57">
        <f>E31/1000</f>
        <v>0.40099550000000089</v>
      </c>
    </row>
    <row r="32" spans="1:10" x14ac:dyDescent="0.25">
      <c r="A32">
        <v>31</v>
      </c>
      <c r="B32">
        <v>2020</v>
      </c>
      <c r="C32">
        <v>366</v>
      </c>
      <c r="D32" s="54">
        <f t="shared" si="0"/>
        <v>454.19399999999996</v>
      </c>
      <c r="E32" s="54">
        <f t="shared" ref="E32:E62" si="2">(-12.9355*B32)+26517.77</f>
        <v>388.06000000000131</v>
      </c>
      <c r="F32" s="54">
        <f t="shared" ref="F32:F62" si="3">(E32/D32)*100</f>
        <v>85.439261637098099</v>
      </c>
      <c r="I32" s="55">
        <f t="shared" si="1"/>
        <v>0.45419399999999999</v>
      </c>
      <c r="J32" s="55">
        <f t="shared" ref="J32:J95" si="4">E32/1000</f>
        <v>0.38806000000000129</v>
      </c>
    </row>
    <row r="33" spans="1:10" x14ac:dyDescent="0.25">
      <c r="A33">
        <v>32</v>
      </c>
      <c r="B33">
        <v>2021</v>
      </c>
      <c r="D33" s="54">
        <f t="shared" si="0"/>
        <v>443.88799999999998</v>
      </c>
      <c r="E33" s="54">
        <f t="shared" si="2"/>
        <v>375.12450000000172</v>
      </c>
      <c r="F33" s="54">
        <f t="shared" si="3"/>
        <v>84.508817539559928</v>
      </c>
      <c r="I33" s="55">
        <f t="shared" si="1"/>
        <v>0.44388799999999995</v>
      </c>
      <c r="J33" s="55">
        <f t="shared" si="4"/>
        <v>0.37512450000000169</v>
      </c>
    </row>
    <row r="34" spans="1:10" x14ac:dyDescent="0.25">
      <c r="A34">
        <v>33</v>
      </c>
      <c r="B34">
        <v>2022</v>
      </c>
      <c r="D34" s="54">
        <f t="shared" si="0"/>
        <v>433.58199999999999</v>
      </c>
      <c r="E34" s="54">
        <f t="shared" si="2"/>
        <v>362.18900000000212</v>
      </c>
      <c r="F34" s="54">
        <f t="shared" si="3"/>
        <v>83.534141177447893</v>
      </c>
      <c r="I34" s="55">
        <f t="shared" si="1"/>
        <v>0.43358199999999997</v>
      </c>
      <c r="J34" s="55">
        <f t="shared" si="4"/>
        <v>0.36218900000000215</v>
      </c>
    </row>
    <row r="35" spans="1:10" x14ac:dyDescent="0.25">
      <c r="A35">
        <v>34</v>
      </c>
      <c r="B35">
        <v>2023</v>
      </c>
      <c r="D35" s="54">
        <f t="shared" si="0"/>
        <v>423.27599999999995</v>
      </c>
      <c r="E35" s="54">
        <f t="shared" si="2"/>
        <v>349.25350000000253</v>
      </c>
      <c r="F35" s="54">
        <f t="shared" si="3"/>
        <v>82.512001625417597</v>
      </c>
      <c r="I35" s="55">
        <f t="shared" si="1"/>
        <v>0.42327599999999993</v>
      </c>
      <c r="J35" s="55">
        <f t="shared" si="4"/>
        <v>0.34925350000000255</v>
      </c>
    </row>
    <row r="36" spans="1:10" x14ac:dyDescent="0.25">
      <c r="A36">
        <v>35</v>
      </c>
      <c r="B36">
        <v>2024</v>
      </c>
      <c r="D36" s="54">
        <f t="shared" si="0"/>
        <v>412.96999999999997</v>
      </c>
      <c r="E36" s="54">
        <f t="shared" si="2"/>
        <v>336.31800000000294</v>
      </c>
      <c r="F36" s="54">
        <f t="shared" si="3"/>
        <v>81.438845436715241</v>
      </c>
      <c r="I36" s="55">
        <f t="shared" si="1"/>
        <v>0.41296999999999995</v>
      </c>
      <c r="J36" s="55">
        <f t="shared" si="4"/>
        <v>0.33631800000000295</v>
      </c>
    </row>
    <row r="37" spans="1:10" x14ac:dyDescent="0.25">
      <c r="A37">
        <v>36</v>
      </c>
      <c r="B37">
        <v>2025</v>
      </c>
      <c r="D37" s="54">
        <f t="shared" si="0"/>
        <v>402.66399999999999</v>
      </c>
      <c r="E37" s="54">
        <f t="shared" si="2"/>
        <v>323.38250000000335</v>
      </c>
      <c r="F37" s="54">
        <f t="shared" si="3"/>
        <v>80.31075536924169</v>
      </c>
      <c r="I37" s="55">
        <f t="shared" si="1"/>
        <v>0.40266399999999997</v>
      </c>
      <c r="J37" s="55">
        <f t="shared" si="4"/>
        <v>0.32338250000000335</v>
      </c>
    </row>
    <row r="38" spans="1:10" x14ac:dyDescent="0.25">
      <c r="A38">
        <v>37</v>
      </c>
      <c r="B38">
        <v>2026</v>
      </c>
      <c r="D38" s="54">
        <f t="shared" si="0"/>
        <v>392.358</v>
      </c>
      <c r="E38" s="54">
        <f t="shared" si="2"/>
        <v>310.44700000000012</v>
      </c>
      <c r="F38" s="54">
        <f t="shared" si="3"/>
        <v>79.123402606802998</v>
      </c>
      <c r="I38" s="55">
        <f t="shared" si="1"/>
        <v>0.39235799999999998</v>
      </c>
      <c r="J38" s="55">
        <f t="shared" si="4"/>
        <v>0.31044700000000014</v>
      </c>
    </row>
    <row r="39" spans="1:10" x14ac:dyDescent="0.25">
      <c r="A39">
        <v>38</v>
      </c>
      <c r="B39">
        <v>2027</v>
      </c>
      <c r="D39" s="54">
        <f t="shared" si="0"/>
        <v>382.05199999999996</v>
      </c>
      <c r="E39" s="54">
        <f t="shared" si="2"/>
        <v>297.51150000000052</v>
      </c>
      <c r="F39" s="54">
        <f t="shared" si="3"/>
        <v>77.871991247264916</v>
      </c>
      <c r="I39" s="55">
        <f t="shared" si="1"/>
        <v>0.38205199999999995</v>
      </c>
      <c r="J39" s="55">
        <f t="shared" si="4"/>
        <v>0.29751150000000054</v>
      </c>
    </row>
    <row r="40" spans="1:10" x14ac:dyDescent="0.25">
      <c r="A40">
        <v>39</v>
      </c>
      <c r="B40">
        <v>2028</v>
      </c>
      <c r="D40" s="54">
        <f t="shared" si="0"/>
        <v>371.74599999999998</v>
      </c>
      <c r="E40" s="54">
        <f t="shared" si="2"/>
        <v>284.57600000000093</v>
      </c>
      <c r="F40" s="54">
        <f t="shared" si="3"/>
        <v>76.551193556891249</v>
      </c>
      <c r="I40" s="55">
        <f t="shared" si="1"/>
        <v>0.37174599999999997</v>
      </c>
      <c r="J40" s="55">
        <f t="shared" si="4"/>
        <v>0.28457600000000094</v>
      </c>
    </row>
    <row r="41" spans="1:10" x14ac:dyDescent="0.25">
      <c r="A41">
        <v>40</v>
      </c>
      <c r="B41">
        <v>2029</v>
      </c>
      <c r="D41" s="54">
        <f t="shared" si="0"/>
        <v>361.44</v>
      </c>
      <c r="E41" s="54">
        <f t="shared" si="2"/>
        <v>271.64050000000134</v>
      </c>
      <c r="F41" s="54">
        <f t="shared" si="3"/>
        <v>75.155074147853412</v>
      </c>
      <c r="I41" s="55">
        <f t="shared" si="1"/>
        <v>0.36143999999999998</v>
      </c>
      <c r="J41" s="55">
        <f t="shared" si="4"/>
        <v>0.27164050000000134</v>
      </c>
    </row>
    <row r="42" spans="1:10" x14ac:dyDescent="0.25">
      <c r="A42">
        <v>41</v>
      </c>
      <c r="B42">
        <v>2030</v>
      </c>
      <c r="D42" s="54">
        <f t="shared" si="0"/>
        <v>351.13399999999996</v>
      </c>
      <c r="E42" s="54">
        <f t="shared" si="2"/>
        <v>258.70500000000175</v>
      </c>
      <c r="F42" s="54">
        <f t="shared" si="3"/>
        <v>73.677000803112719</v>
      </c>
      <c r="I42" s="55">
        <f t="shared" si="1"/>
        <v>0.35113399999999995</v>
      </c>
      <c r="J42" s="55">
        <f t="shared" si="4"/>
        <v>0.25870500000000174</v>
      </c>
    </row>
    <row r="43" spans="1:10" x14ac:dyDescent="0.25">
      <c r="A43">
        <v>42</v>
      </c>
      <c r="B43">
        <v>2031</v>
      </c>
      <c r="D43" s="54">
        <f t="shared" si="0"/>
        <v>340.82799999999997</v>
      </c>
      <c r="E43" s="54">
        <f t="shared" si="2"/>
        <v>245.76950000000215</v>
      </c>
      <c r="F43" s="54">
        <f t="shared" si="3"/>
        <v>72.109539122373207</v>
      </c>
      <c r="I43" s="55">
        <f t="shared" si="1"/>
        <v>0.34082799999999996</v>
      </c>
      <c r="J43" s="55">
        <f t="shared" si="4"/>
        <v>0.24576950000000217</v>
      </c>
    </row>
    <row r="44" spans="1:10" x14ac:dyDescent="0.25">
      <c r="A44">
        <v>43</v>
      </c>
      <c r="B44">
        <v>2032</v>
      </c>
      <c r="D44" s="54">
        <f t="shared" si="0"/>
        <v>330.52199999999999</v>
      </c>
      <c r="E44" s="54">
        <f t="shared" si="2"/>
        <v>232.83400000000256</v>
      </c>
      <c r="F44" s="54">
        <f t="shared" si="3"/>
        <v>70.444327457779693</v>
      </c>
      <c r="I44" s="55">
        <f t="shared" si="1"/>
        <v>0.33052199999999998</v>
      </c>
      <c r="J44" s="55">
        <f t="shared" si="4"/>
        <v>0.23283400000000257</v>
      </c>
    </row>
    <row r="45" spans="1:10" x14ac:dyDescent="0.25">
      <c r="A45">
        <v>44</v>
      </c>
      <c r="B45">
        <v>2033</v>
      </c>
      <c r="D45" s="54">
        <f t="shared" si="0"/>
        <v>320.21600000000001</v>
      </c>
      <c r="E45" s="54">
        <f t="shared" si="2"/>
        <v>219.89850000000297</v>
      </c>
      <c r="F45" s="54">
        <f t="shared" si="3"/>
        <v>68.67192769880424</v>
      </c>
      <c r="I45" s="55">
        <f t="shared" si="1"/>
        <v>0.320216</v>
      </c>
      <c r="J45" s="55">
        <f t="shared" si="4"/>
        <v>0.21989850000000297</v>
      </c>
    </row>
    <row r="46" spans="1:10" x14ac:dyDescent="0.25">
      <c r="A46">
        <v>45</v>
      </c>
      <c r="B46">
        <v>2034</v>
      </c>
      <c r="D46" s="54">
        <f t="shared" si="0"/>
        <v>309.90999999999997</v>
      </c>
      <c r="E46" s="54">
        <f t="shared" si="2"/>
        <v>206.96300000000338</v>
      </c>
      <c r="F46" s="54">
        <f t="shared" si="3"/>
        <v>66.78164628440625</v>
      </c>
      <c r="I46" s="55">
        <f t="shared" si="1"/>
        <v>0.30990999999999996</v>
      </c>
      <c r="J46" s="55">
        <f t="shared" si="4"/>
        <v>0.20696300000000337</v>
      </c>
    </row>
    <row r="47" spans="1:10" x14ac:dyDescent="0.25">
      <c r="A47">
        <v>46</v>
      </c>
      <c r="B47">
        <v>2035</v>
      </c>
      <c r="D47" s="54">
        <f t="shared" si="0"/>
        <v>299.60399999999998</v>
      </c>
      <c r="E47" s="54">
        <f t="shared" si="2"/>
        <v>194.02750000000015</v>
      </c>
      <c r="F47" s="54">
        <f t="shared" si="3"/>
        <v>64.76131827345435</v>
      </c>
      <c r="I47" s="55">
        <f t="shared" si="1"/>
        <v>0.29960399999999998</v>
      </c>
      <c r="J47" s="55">
        <f t="shared" si="4"/>
        <v>0.19402750000000016</v>
      </c>
    </row>
    <row r="48" spans="1:10" x14ac:dyDescent="0.25">
      <c r="A48">
        <v>47</v>
      </c>
      <c r="B48">
        <v>2036</v>
      </c>
      <c r="D48" s="54">
        <f t="shared" si="0"/>
        <v>289.298</v>
      </c>
      <c r="E48" s="54">
        <f t="shared" si="2"/>
        <v>181.09200000000055</v>
      </c>
      <c r="F48" s="54">
        <f t="shared" si="3"/>
        <v>62.597045261287867</v>
      </c>
      <c r="I48" s="55">
        <f t="shared" si="1"/>
        <v>0.289298</v>
      </c>
      <c r="J48" s="55">
        <f t="shared" si="4"/>
        <v>0.18109200000000056</v>
      </c>
    </row>
    <row r="49" spans="1:10" x14ac:dyDescent="0.25">
      <c r="A49">
        <v>48</v>
      </c>
      <c r="B49">
        <v>2037</v>
      </c>
      <c r="D49" s="54">
        <f t="shared" si="0"/>
        <v>278.99199999999996</v>
      </c>
      <c r="E49" s="54">
        <f t="shared" si="2"/>
        <v>168.15650000000096</v>
      </c>
      <c r="F49" s="54">
        <f t="shared" si="3"/>
        <v>60.272875207891616</v>
      </c>
      <c r="I49" s="55">
        <f t="shared" si="1"/>
        <v>0.27899199999999996</v>
      </c>
      <c r="J49" s="55">
        <f t="shared" si="4"/>
        <v>0.16815650000000096</v>
      </c>
    </row>
    <row r="50" spans="1:10" x14ac:dyDescent="0.25">
      <c r="A50">
        <v>49</v>
      </c>
      <c r="B50">
        <v>2038</v>
      </c>
      <c r="D50" s="54">
        <f t="shared" si="0"/>
        <v>268.68599999999998</v>
      </c>
      <c r="E50" s="54">
        <f t="shared" si="2"/>
        <v>155.22100000000137</v>
      </c>
      <c r="F50" s="54">
        <f t="shared" si="3"/>
        <v>57.770408581020739</v>
      </c>
      <c r="I50" s="55">
        <f t="shared" si="1"/>
        <v>0.26868599999999998</v>
      </c>
      <c r="J50" s="55">
        <f t="shared" si="4"/>
        <v>0.15522100000000136</v>
      </c>
    </row>
    <row r="51" spans="1:10" x14ac:dyDescent="0.25">
      <c r="A51">
        <v>50</v>
      </c>
      <c r="B51">
        <v>2039</v>
      </c>
      <c r="D51" s="54">
        <f t="shared" si="0"/>
        <v>258.38</v>
      </c>
      <c r="E51" s="54">
        <f t="shared" si="2"/>
        <v>142.28550000000178</v>
      </c>
      <c r="F51" s="54">
        <f t="shared" si="3"/>
        <v>55.0683102407314</v>
      </c>
      <c r="I51" s="55">
        <f t="shared" si="1"/>
        <v>0.25838</v>
      </c>
      <c r="J51" s="55">
        <f t="shared" si="4"/>
        <v>0.14228550000000179</v>
      </c>
    </row>
    <row r="52" spans="1:10" x14ac:dyDescent="0.25">
      <c r="A52">
        <v>51</v>
      </c>
      <c r="B52">
        <v>2040</v>
      </c>
      <c r="D52" s="54">
        <f t="shared" si="0"/>
        <v>248.07399999999996</v>
      </c>
      <c r="E52" s="54">
        <f t="shared" si="2"/>
        <v>129.35000000000218</v>
      </c>
      <c r="F52" s="54">
        <f t="shared" si="3"/>
        <v>52.141699654136353</v>
      </c>
      <c r="I52" s="55">
        <f t="shared" si="1"/>
        <v>0.24807399999999996</v>
      </c>
      <c r="J52" s="55">
        <f t="shared" si="4"/>
        <v>0.12935000000000219</v>
      </c>
    </row>
    <row r="53" spans="1:10" x14ac:dyDescent="0.25">
      <c r="A53">
        <v>52</v>
      </c>
      <c r="B53">
        <v>2041</v>
      </c>
      <c r="D53" s="54">
        <f t="shared" si="0"/>
        <v>237.76800000000003</v>
      </c>
      <c r="E53" s="54">
        <f t="shared" si="2"/>
        <v>116.41450000000259</v>
      </c>
      <c r="F53" s="54">
        <f t="shared" si="3"/>
        <v>48.961382524142259</v>
      </c>
      <c r="I53" s="55">
        <f t="shared" si="1"/>
        <v>0.23776800000000003</v>
      </c>
      <c r="J53" s="55">
        <f t="shared" si="4"/>
        <v>0.11641450000000259</v>
      </c>
    </row>
    <row r="54" spans="1:10" x14ac:dyDescent="0.25">
      <c r="A54">
        <v>53</v>
      </c>
      <c r="B54">
        <v>2042</v>
      </c>
      <c r="D54" s="54">
        <f t="shared" si="0"/>
        <v>227.46199999999999</v>
      </c>
      <c r="E54" s="54">
        <f t="shared" si="2"/>
        <v>103.479000000003</v>
      </c>
      <c r="F54" s="54">
        <f t="shared" si="3"/>
        <v>45.492873534921443</v>
      </c>
      <c r="I54" s="55">
        <f t="shared" si="1"/>
        <v>0.227462</v>
      </c>
      <c r="J54" s="55">
        <f t="shared" si="4"/>
        <v>0.103479000000003</v>
      </c>
    </row>
    <row r="55" spans="1:10" x14ac:dyDescent="0.25">
      <c r="A55">
        <v>54</v>
      </c>
      <c r="B55">
        <v>2043</v>
      </c>
      <c r="D55" s="54">
        <f t="shared" si="0"/>
        <v>217.15599999999995</v>
      </c>
      <c r="E55" s="54">
        <f t="shared" si="2"/>
        <v>90.543500000003405</v>
      </c>
      <c r="F55" s="54">
        <f t="shared" si="3"/>
        <v>41.6951408204256</v>
      </c>
      <c r="I55" s="55">
        <f t="shared" si="1"/>
        <v>0.21715599999999996</v>
      </c>
      <c r="J55" s="55">
        <f t="shared" si="4"/>
        <v>9.0543500000003399E-2</v>
      </c>
    </row>
    <row r="56" spans="1:10" x14ac:dyDescent="0.25">
      <c r="A56">
        <v>55</v>
      </c>
      <c r="B56">
        <v>2044</v>
      </c>
      <c r="D56" s="54">
        <f t="shared" si="0"/>
        <v>206.85000000000002</v>
      </c>
      <c r="E56" s="54">
        <f t="shared" si="2"/>
        <v>77.608000000000175</v>
      </c>
      <c r="F56" s="54">
        <f t="shared" si="3"/>
        <v>37.518975102731531</v>
      </c>
      <c r="I56" s="55">
        <f t="shared" si="1"/>
        <v>0.20685000000000003</v>
      </c>
      <c r="J56" s="55">
        <f t="shared" si="4"/>
        <v>7.7608000000000177E-2</v>
      </c>
    </row>
    <row r="57" spans="1:10" x14ac:dyDescent="0.25">
      <c r="A57">
        <v>56</v>
      </c>
      <c r="B57">
        <v>2045</v>
      </c>
      <c r="D57" s="54">
        <f t="shared" si="0"/>
        <v>196.54399999999998</v>
      </c>
      <c r="E57" s="54">
        <f t="shared" si="2"/>
        <v>64.672500000000582</v>
      </c>
      <c r="F57" s="54">
        <f t="shared" si="3"/>
        <v>32.904845734288806</v>
      </c>
      <c r="I57" s="55">
        <f t="shared" si="1"/>
        <v>0.196544</v>
      </c>
      <c r="J57" s="55">
        <f t="shared" si="4"/>
        <v>6.4672500000000577E-2</v>
      </c>
    </row>
    <row r="58" spans="1:10" x14ac:dyDescent="0.25">
      <c r="A58">
        <v>57</v>
      </c>
      <c r="B58">
        <v>2046</v>
      </c>
      <c r="D58" s="54">
        <f t="shared" si="0"/>
        <v>186.23799999999994</v>
      </c>
      <c r="E58" s="54">
        <f t="shared" si="2"/>
        <v>51.73700000000099</v>
      </c>
      <c r="F58" s="54">
        <f t="shared" si="3"/>
        <v>27.780044888798745</v>
      </c>
      <c r="I58" s="55">
        <f t="shared" si="1"/>
        <v>0.18623799999999993</v>
      </c>
      <c r="J58" s="55">
        <f t="shared" si="4"/>
        <v>5.1737000000000991E-2</v>
      </c>
    </row>
    <row r="59" spans="1:10" x14ac:dyDescent="0.25">
      <c r="A59">
        <v>58</v>
      </c>
      <c r="B59">
        <v>2047</v>
      </c>
      <c r="D59" s="54">
        <f t="shared" si="0"/>
        <v>175.93200000000002</v>
      </c>
      <c r="E59" s="54">
        <f t="shared" si="2"/>
        <v>38.801500000001397</v>
      </c>
      <c r="F59" s="54">
        <f t="shared" si="3"/>
        <v>22.054828001728733</v>
      </c>
      <c r="I59" s="55">
        <f t="shared" si="1"/>
        <v>0.17593200000000001</v>
      </c>
      <c r="J59" s="55">
        <f t="shared" si="4"/>
        <v>3.8801500000001397E-2</v>
      </c>
    </row>
    <row r="60" spans="1:10" x14ac:dyDescent="0.25">
      <c r="A60">
        <v>59</v>
      </c>
      <c r="B60">
        <v>2048</v>
      </c>
      <c r="D60" s="54">
        <f t="shared" si="0"/>
        <v>165.62599999999998</v>
      </c>
      <c r="E60" s="54">
        <f t="shared" si="2"/>
        <v>25.866000000001804</v>
      </c>
      <c r="F60" s="54">
        <f t="shared" si="3"/>
        <v>15.617113255166343</v>
      </c>
      <c r="I60" s="55">
        <f t="shared" si="1"/>
        <v>0.16562599999999997</v>
      </c>
      <c r="J60" s="55">
        <f t="shared" si="4"/>
        <v>2.5866000000001804E-2</v>
      </c>
    </row>
    <row r="61" spans="1:10" x14ac:dyDescent="0.25">
      <c r="A61">
        <v>60</v>
      </c>
      <c r="B61">
        <v>2049</v>
      </c>
      <c r="D61" s="54">
        <f t="shared" si="0"/>
        <v>155.32000000000005</v>
      </c>
      <c r="E61" s="54">
        <f t="shared" si="2"/>
        <v>12.930500000002212</v>
      </c>
      <c r="F61" s="54">
        <f t="shared" si="3"/>
        <v>8.3250708215311668</v>
      </c>
      <c r="I61" s="55">
        <f t="shared" si="1"/>
        <v>0.15532000000000004</v>
      </c>
      <c r="J61" s="55">
        <f t="shared" si="4"/>
        <v>1.2930500000002211E-2</v>
      </c>
    </row>
    <row r="62" spans="1:10" x14ac:dyDescent="0.25">
      <c r="A62">
        <v>61</v>
      </c>
      <c r="B62">
        <v>2050</v>
      </c>
      <c r="D62" s="54">
        <f t="shared" si="0"/>
        <v>145.01400000000001</v>
      </c>
      <c r="E62" s="54">
        <f t="shared" si="2"/>
        <v>-4.9999999973806553E-3</v>
      </c>
      <c r="F62" s="54">
        <f t="shared" si="3"/>
        <v>-3.4479429554254452E-3</v>
      </c>
      <c r="I62" s="55">
        <f t="shared" si="1"/>
        <v>0.145014</v>
      </c>
      <c r="J62" s="55">
        <f t="shared" si="4"/>
        <v>-4.9999999973806552E-6</v>
      </c>
    </row>
    <row r="63" spans="1:10" x14ac:dyDescent="0.25">
      <c r="A63">
        <v>62</v>
      </c>
      <c r="B63">
        <v>2051</v>
      </c>
      <c r="D63" s="54">
        <f t="shared" si="0"/>
        <v>134.70799999999997</v>
      </c>
      <c r="E63" s="54">
        <v>0</v>
      </c>
      <c r="I63" s="55">
        <f t="shared" si="1"/>
        <v>0.13470799999999997</v>
      </c>
      <c r="J63" s="55">
        <f t="shared" si="4"/>
        <v>0</v>
      </c>
    </row>
    <row r="64" spans="1:10" x14ac:dyDescent="0.25">
      <c r="A64">
        <v>63</v>
      </c>
      <c r="B64">
        <v>2052</v>
      </c>
      <c r="D64" s="54">
        <f t="shared" si="0"/>
        <v>124.40200000000004</v>
      </c>
      <c r="E64" s="54">
        <v>0</v>
      </c>
      <c r="I64" s="55">
        <f t="shared" si="1"/>
        <v>0.12440200000000004</v>
      </c>
      <c r="J64" s="55">
        <f t="shared" si="4"/>
        <v>0</v>
      </c>
    </row>
    <row r="65" spans="1:10" x14ac:dyDescent="0.25">
      <c r="A65">
        <v>64</v>
      </c>
      <c r="B65">
        <v>2053</v>
      </c>
      <c r="D65" s="54">
        <f t="shared" si="0"/>
        <v>114.096</v>
      </c>
      <c r="E65" s="54">
        <v>0</v>
      </c>
      <c r="I65" s="55">
        <f t="shared" si="1"/>
        <v>0.114096</v>
      </c>
      <c r="J65" s="55">
        <f t="shared" si="4"/>
        <v>0</v>
      </c>
    </row>
    <row r="66" spans="1:10" x14ac:dyDescent="0.25">
      <c r="A66">
        <v>65</v>
      </c>
      <c r="B66">
        <v>2054</v>
      </c>
      <c r="D66" s="54">
        <f t="shared" si="0"/>
        <v>103.78999999999996</v>
      </c>
      <c r="E66" s="54">
        <v>0</v>
      </c>
      <c r="I66" s="55">
        <f t="shared" si="1"/>
        <v>0.10378999999999997</v>
      </c>
      <c r="J66" s="55">
        <f t="shared" si="4"/>
        <v>0</v>
      </c>
    </row>
    <row r="67" spans="1:10" x14ac:dyDescent="0.25">
      <c r="A67">
        <v>66</v>
      </c>
      <c r="B67">
        <v>2055</v>
      </c>
      <c r="D67" s="54">
        <f t="shared" ref="D67:D75" si="5">(-10.306*A67)+773.68</f>
        <v>93.484000000000037</v>
      </c>
      <c r="E67" s="54">
        <v>0</v>
      </c>
      <c r="I67" s="55">
        <f t="shared" ref="I67:I112" si="6">D67/1000</f>
        <v>9.3484000000000039E-2</v>
      </c>
      <c r="J67" s="55">
        <f t="shared" si="4"/>
        <v>0</v>
      </c>
    </row>
    <row r="68" spans="1:10" x14ac:dyDescent="0.25">
      <c r="A68">
        <v>67</v>
      </c>
      <c r="B68">
        <v>2056</v>
      </c>
      <c r="D68" s="54">
        <f t="shared" si="5"/>
        <v>83.177999999999997</v>
      </c>
      <c r="E68" s="54">
        <v>0</v>
      </c>
      <c r="I68" s="55">
        <f t="shared" si="6"/>
        <v>8.3178000000000002E-2</v>
      </c>
      <c r="J68" s="55">
        <f t="shared" si="4"/>
        <v>0</v>
      </c>
    </row>
    <row r="69" spans="1:10" x14ac:dyDescent="0.25">
      <c r="A69">
        <v>68</v>
      </c>
      <c r="B69">
        <v>2057</v>
      </c>
      <c r="D69" s="54">
        <f t="shared" si="5"/>
        <v>72.871999999999957</v>
      </c>
      <c r="E69" s="54">
        <v>0</v>
      </c>
      <c r="I69" s="55">
        <f t="shared" si="6"/>
        <v>7.2871999999999951E-2</v>
      </c>
      <c r="J69" s="55">
        <f t="shared" si="4"/>
        <v>0</v>
      </c>
    </row>
    <row r="70" spans="1:10" x14ac:dyDescent="0.25">
      <c r="A70">
        <v>69</v>
      </c>
      <c r="B70">
        <v>2058</v>
      </c>
      <c r="D70" s="54">
        <f t="shared" si="5"/>
        <v>62.566000000000031</v>
      </c>
      <c r="E70" s="54">
        <v>0</v>
      </c>
      <c r="I70" s="55">
        <f t="shared" si="6"/>
        <v>6.2566000000000024E-2</v>
      </c>
      <c r="J70" s="55">
        <f t="shared" si="4"/>
        <v>0</v>
      </c>
    </row>
    <row r="71" spans="1:10" x14ac:dyDescent="0.25">
      <c r="A71">
        <v>70</v>
      </c>
      <c r="B71">
        <v>2059</v>
      </c>
      <c r="D71" s="54">
        <f t="shared" si="5"/>
        <v>52.259999999999991</v>
      </c>
      <c r="E71" s="54">
        <v>0</v>
      </c>
      <c r="I71" s="55">
        <f t="shared" si="6"/>
        <v>5.2259999999999994E-2</v>
      </c>
      <c r="J71" s="55">
        <f t="shared" si="4"/>
        <v>0</v>
      </c>
    </row>
    <row r="72" spans="1:10" x14ac:dyDescent="0.25">
      <c r="A72">
        <v>71</v>
      </c>
      <c r="B72">
        <v>2060</v>
      </c>
      <c r="D72" s="54">
        <f t="shared" si="5"/>
        <v>41.954000000000065</v>
      </c>
      <c r="E72" s="54">
        <v>0</v>
      </c>
      <c r="I72" s="55">
        <f t="shared" si="6"/>
        <v>4.1954000000000068E-2</v>
      </c>
      <c r="J72" s="55">
        <f t="shared" si="4"/>
        <v>0</v>
      </c>
    </row>
    <row r="73" spans="1:10" x14ac:dyDescent="0.25">
      <c r="A73">
        <v>72</v>
      </c>
      <c r="B73">
        <v>2061</v>
      </c>
      <c r="D73" s="54">
        <f t="shared" si="5"/>
        <v>31.648000000000025</v>
      </c>
      <c r="E73" s="54">
        <v>0</v>
      </c>
      <c r="I73" s="55">
        <f t="shared" si="6"/>
        <v>3.1648000000000023E-2</v>
      </c>
      <c r="J73" s="55">
        <f t="shared" si="4"/>
        <v>0</v>
      </c>
    </row>
    <row r="74" spans="1:10" x14ac:dyDescent="0.25">
      <c r="A74">
        <v>73</v>
      </c>
      <c r="B74">
        <v>2062</v>
      </c>
      <c r="D74" s="54">
        <f t="shared" si="5"/>
        <v>21.341999999999985</v>
      </c>
      <c r="E74" s="54">
        <v>0</v>
      </c>
      <c r="I74" s="55">
        <f t="shared" si="6"/>
        <v>2.1341999999999986E-2</v>
      </c>
      <c r="J74" s="55">
        <f t="shared" si="4"/>
        <v>0</v>
      </c>
    </row>
    <row r="75" spans="1:10" x14ac:dyDescent="0.25">
      <c r="A75">
        <v>74</v>
      </c>
      <c r="B75">
        <v>2063</v>
      </c>
      <c r="D75" s="54">
        <f t="shared" si="5"/>
        <v>11.036000000000058</v>
      </c>
      <c r="E75" s="54">
        <v>0</v>
      </c>
      <c r="I75" s="55">
        <f t="shared" si="6"/>
        <v>1.1036000000000058E-2</v>
      </c>
      <c r="J75" s="55">
        <f t="shared" si="4"/>
        <v>0</v>
      </c>
    </row>
    <row r="76" spans="1:10" x14ac:dyDescent="0.25">
      <c r="A76">
        <v>75</v>
      </c>
      <c r="B76">
        <v>2064</v>
      </c>
      <c r="D76" s="54">
        <v>0</v>
      </c>
      <c r="E76" s="54">
        <v>0</v>
      </c>
      <c r="I76" s="55">
        <f t="shared" si="6"/>
        <v>0</v>
      </c>
      <c r="J76" s="55">
        <f t="shared" si="4"/>
        <v>0</v>
      </c>
    </row>
    <row r="77" spans="1:10" x14ac:dyDescent="0.25">
      <c r="A77">
        <v>76</v>
      </c>
      <c r="B77">
        <v>2065</v>
      </c>
      <c r="D77" s="54">
        <v>0</v>
      </c>
      <c r="E77" s="54">
        <v>0</v>
      </c>
      <c r="I77" s="55">
        <f t="shared" si="6"/>
        <v>0</v>
      </c>
      <c r="J77" s="55">
        <f t="shared" si="4"/>
        <v>0</v>
      </c>
    </row>
    <row r="78" spans="1:10" x14ac:dyDescent="0.25">
      <c r="A78">
        <v>77</v>
      </c>
      <c r="B78">
        <v>2066</v>
      </c>
      <c r="D78" s="54">
        <v>0</v>
      </c>
      <c r="E78" s="54">
        <v>0</v>
      </c>
      <c r="I78" s="55">
        <f t="shared" si="6"/>
        <v>0</v>
      </c>
      <c r="J78" s="55">
        <f t="shared" si="4"/>
        <v>0</v>
      </c>
    </row>
    <row r="79" spans="1:10" x14ac:dyDescent="0.25">
      <c r="A79">
        <v>78</v>
      </c>
      <c r="B79">
        <v>2067</v>
      </c>
      <c r="D79" s="54">
        <v>0</v>
      </c>
      <c r="E79" s="54">
        <v>0</v>
      </c>
      <c r="I79" s="55">
        <f t="shared" si="6"/>
        <v>0</v>
      </c>
      <c r="J79" s="55">
        <f t="shared" si="4"/>
        <v>0</v>
      </c>
    </row>
    <row r="80" spans="1:10" x14ac:dyDescent="0.25">
      <c r="A80">
        <v>79</v>
      </c>
      <c r="B80">
        <v>2068</v>
      </c>
      <c r="D80" s="54">
        <v>0</v>
      </c>
      <c r="E80" s="54">
        <v>0</v>
      </c>
      <c r="I80" s="55">
        <f t="shared" si="6"/>
        <v>0</v>
      </c>
      <c r="J80" s="55">
        <f t="shared" si="4"/>
        <v>0</v>
      </c>
    </row>
    <row r="81" spans="1:10" x14ac:dyDescent="0.25">
      <c r="A81">
        <v>80</v>
      </c>
      <c r="B81">
        <v>2069</v>
      </c>
      <c r="D81" s="54">
        <v>0</v>
      </c>
      <c r="E81" s="54">
        <v>0</v>
      </c>
      <c r="I81" s="55">
        <f t="shared" si="6"/>
        <v>0</v>
      </c>
      <c r="J81" s="55">
        <f t="shared" si="4"/>
        <v>0</v>
      </c>
    </row>
    <row r="82" spans="1:10" x14ac:dyDescent="0.25">
      <c r="A82">
        <v>81</v>
      </c>
      <c r="B82">
        <v>2070</v>
      </c>
      <c r="D82" s="54">
        <v>0</v>
      </c>
      <c r="E82" s="54">
        <v>0</v>
      </c>
      <c r="I82" s="55">
        <f t="shared" si="6"/>
        <v>0</v>
      </c>
      <c r="J82" s="55">
        <f t="shared" si="4"/>
        <v>0</v>
      </c>
    </row>
    <row r="83" spans="1:10" x14ac:dyDescent="0.25">
      <c r="A83">
        <v>82</v>
      </c>
      <c r="B83">
        <v>2071</v>
      </c>
      <c r="D83" s="54">
        <v>0</v>
      </c>
      <c r="E83" s="54">
        <v>0</v>
      </c>
      <c r="I83" s="55">
        <f t="shared" si="6"/>
        <v>0</v>
      </c>
      <c r="J83" s="55">
        <f t="shared" si="4"/>
        <v>0</v>
      </c>
    </row>
    <row r="84" spans="1:10" x14ac:dyDescent="0.25">
      <c r="A84">
        <v>83</v>
      </c>
      <c r="B84">
        <v>2072</v>
      </c>
      <c r="D84" s="54">
        <v>0</v>
      </c>
      <c r="E84" s="54">
        <v>0</v>
      </c>
      <c r="I84" s="55">
        <f t="shared" si="6"/>
        <v>0</v>
      </c>
      <c r="J84" s="55">
        <f t="shared" si="4"/>
        <v>0</v>
      </c>
    </row>
    <row r="85" spans="1:10" x14ac:dyDescent="0.25">
      <c r="A85">
        <v>84</v>
      </c>
      <c r="B85">
        <v>2073</v>
      </c>
      <c r="D85" s="54">
        <v>0</v>
      </c>
      <c r="E85" s="54">
        <v>0</v>
      </c>
      <c r="I85" s="55">
        <f t="shared" si="6"/>
        <v>0</v>
      </c>
      <c r="J85" s="55">
        <f t="shared" si="4"/>
        <v>0</v>
      </c>
    </row>
    <row r="86" spans="1:10" x14ac:dyDescent="0.25">
      <c r="A86">
        <v>85</v>
      </c>
      <c r="B86">
        <v>2074</v>
      </c>
      <c r="D86" s="54">
        <v>0</v>
      </c>
      <c r="E86" s="54">
        <v>0</v>
      </c>
      <c r="I86" s="55">
        <f t="shared" si="6"/>
        <v>0</v>
      </c>
      <c r="J86" s="55">
        <f t="shared" si="4"/>
        <v>0</v>
      </c>
    </row>
    <row r="87" spans="1:10" x14ac:dyDescent="0.25">
      <c r="A87">
        <v>86</v>
      </c>
      <c r="B87">
        <v>2075</v>
      </c>
      <c r="D87" s="54">
        <v>0</v>
      </c>
      <c r="E87" s="54">
        <v>0</v>
      </c>
      <c r="I87" s="55">
        <f t="shared" si="6"/>
        <v>0</v>
      </c>
      <c r="J87" s="55">
        <f t="shared" si="4"/>
        <v>0</v>
      </c>
    </row>
    <row r="88" spans="1:10" x14ac:dyDescent="0.25">
      <c r="A88">
        <v>87</v>
      </c>
      <c r="B88">
        <v>2076</v>
      </c>
      <c r="D88" s="54">
        <v>0</v>
      </c>
      <c r="E88" s="54">
        <v>0</v>
      </c>
      <c r="I88" s="55">
        <f t="shared" si="6"/>
        <v>0</v>
      </c>
      <c r="J88" s="55">
        <f t="shared" si="4"/>
        <v>0</v>
      </c>
    </row>
    <row r="89" spans="1:10" x14ac:dyDescent="0.25">
      <c r="A89">
        <v>88</v>
      </c>
      <c r="B89">
        <v>2077</v>
      </c>
      <c r="D89" s="54">
        <v>0</v>
      </c>
      <c r="E89" s="54">
        <v>0</v>
      </c>
      <c r="I89" s="55">
        <f t="shared" si="6"/>
        <v>0</v>
      </c>
      <c r="J89" s="55">
        <f t="shared" si="4"/>
        <v>0</v>
      </c>
    </row>
    <row r="90" spans="1:10" x14ac:dyDescent="0.25">
      <c r="A90">
        <v>89</v>
      </c>
      <c r="B90">
        <v>2078</v>
      </c>
      <c r="D90" s="54">
        <v>0</v>
      </c>
      <c r="E90" s="54">
        <v>0</v>
      </c>
      <c r="I90" s="55">
        <f t="shared" si="6"/>
        <v>0</v>
      </c>
      <c r="J90" s="55">
        <f t="shared" si="4"/>
        <v>0</v>
      </c>
    </row>
    <row r="91" spans="1:10" x14ac:dyDescent="0.25">
      <c r="A91">
        <v>90</v>
      </c>
      <c r="B91">
        <v>2079</v>
      </c>
      <c r="D91" s="54">
        <v>0</v>
      </c>
      <c r="E91" s="54">
        <v>0</v>
      </c>
      <c r="I91" s="55">
        <f t="shared" si="6"/>
        <v>0</v>
      </c>
      <c r="J91" s="55">
        <f t="shared" si="4"/>
        <v>0</v>
      </c>
    </row>
    <row r="92" spans="1:10" x14ac:dyDescent="0.25">
      <c r="A92">
        <v>91</v>
      </c>
      <c r="B92">
        <v>2080</v>
      </c>
      <c r="D92" s="54">
        <v>0</v>
      </c>
      <c r="E92" s="54">
        <v>0</v>
      </c>
      <c r="I92" s="55">
        <f t="shared" si="6"/>
        <v>0</v>
      </c>
      <c r="J92" s="55">
        <f t="shared" si="4"/>
        <v>0</v>
      </c>
    </row>
    <row r="93" spans="1:10" x14ac:dyDescent="0.25">
      <c r="A93">
        <v>92</v>
      </c>
      <c r="B93">
        <v>2081</v>
      </c>
      <c r="D93" s="54">
        <v>0</v>
      </c>
      <c r="E93" s="54">
        <v>0</v>
      </c>
      <c r="I93" s="55">
        <f t="shared" si="6"/>
        <v>0</v>
      </c>
      <c r="J93" s="55">
        <f t="shared" si="4"/>
        <v>0</v>
      </c>
    </row>
    <row r="94" spans="1:10" x14ac:dyDescent="0.25">
      <c r="A94">
        <v>93</v>
      </c>
      <c r="B94">
        <v>2082</v>
      </c>
      <c r="D94" s="54">
        <v>0</v>
      </c>
      <c r="E94" s="54">
        <v>0</v>
      </c>
      <c r="I94" s="55">
        <f t="shared" si="6"/>
        <v>0</v>
      </c>
      <c r="J94" s="55">
        <f t="shared" si="4"/>
        <v>0</v>
      </c>
    </row>
    <row r="95" spans="1:10" x14ac:dyDescent="0.25">
      <c r="A95">
        <v>94</v>
      </c>
      <c r="B95">
        <v>2083</v>
      </c>
      <c r="D95" s="54">
        <v>0</v>
      </c>
      <c r="E95" s="54">
        <v>0</v>
      </c>
      <c r="I95" s="55">
        <f t="shared" si="6"/>
        <v>0</v>
      </c>
      <c r="J95" s="55">
        <f t="shared" si="4"/>
        <v>0</v>
      </c>
    </row>
    <row r="96" spans="1:10" x14ac:dyDescent="0.25">
      <c r="A96">
        <v>95</v>
      </c>
      <c r="B96">
        <v>2084</v>
      </c>
      <c r="D96" s="54">
        <v>0</v>
      </c>
      <c r="E96" s="54">
        <v>0</v>
      </c>
      <c r="I96" s="55">
        <f t="shared" si="6"/>
        <v>0</v>
      </c>
      <c r="J96" s="55">
        <f t="shared" ref="J96:J112" si="7">E96/1000</f>
        <v>0</v>
      </c>
    </row>
    <row r="97" spans="1:10" x14ac:dyDescent="0.25">
      <c r="A97">
        <v>96</v>
      </c>
      <c r="B97">
        <v>2085</v>
      </c>
      <c r="D97" s="54">
        <v>0</v>
      </c>
      <c r="E97" s="54">
        <v>0</v>
      </c>
      <c r="I97" s="55">
        <f t="shared" si="6"/>
        <v>0</v>
      </c>
      <c r="J97" s="55">
        <f t="shared" si="7"/>
        <v>0</v>
      </c>
    </row>
    <row r="98" spans="1:10" x14ac:dyDescent="0.25">
      <c r="A98">
        <v>97</v>
      </c>
      <c r="B98">
        <v>2086</v>
      </c>
      <c r="D98" s="54">
        <v>0</v>
      </c>
      <c r="E98" s="54">
        <v>0</v>
      </c>
      <c r="I98" s="55">
        <f t="shared" si="6"/>
        <v>0</v>
      </c>
      <c r="J98" s="55">
        <f t="shared" si="7"/>
        <v>0</v>
      </c>
    </row>
    <row r="99" spans="1:10" x14ac:dyDescent="0.25">
      <c r="A99">
        <v>98</v>
      </c>
      <c r="B99">
        <v>2087</v>
      </c>
      <c r="D99" s="54">
        <v>0</v>
      </c>
      <c r="E99" s="54">
        <v>0</v>
      </c>
      <c r="I99" s="55">
        <f t="shared" si="6"/>
        <v>0</v>
      </c>
      <c r="J99" s="55">
        <f t="shared" si="7"/>
        <v>0</v>
      </c>
    </row>
    <row r="100" spans="1:10" x14ac:dyDescent="0.25">
      <c r="A100">
        <v>99</v>
      </c>
      <c r="B100">
        <v>2088</v>
      </c>
      <c r="D100" s="54">
        <v>0</v>
      </c>
      <c r="E100" s="54">
        <v>0</v>
      </c>
      <c r="I100" s="55">
        <f t="shared" si="6"/>
        <v>0</v>
      </c>
      <c r="J100" s="55">
        <f t="shared" si="7"/>
        <v>0</v>
      </c>
    </row>
    <row r="101" spans="1:10" x14ac:dyDescent="0.25">
      <c r="A101">
        <v>100</v>
      </c>
      <c r="B101">
        <v>2089</v>
      </c>
      <c r="D101" s="54">
        <v>0</v>
      </c>
      <c r="E101" s="54">
        <v>0</v>
      </c>
      <c r="I101" s="55">
        <f t="shared" si="6"/>
        <v>0</v>
      </c>
      <c r="J101" s="55">
        <f t="shared" si="7"/>
        <v>0</v>
      </c>
    </row>
    <row r="102" spans="1:10" x14ac:dyDescent="0.25">
      <c r="A102">
        <v>101</v>
      </c>
      <c r="B102">
        <v>2090</v>
      </c>
      <c r="D102" s="54">
        <v>0</v>
      </c>
      <c r="E102" s="54">
        <v>0</v>
      </c>
      <c r="I102" s="55">
        <f t="shared" si="6"/>
        <v>0</v>
      </c>
      <c r="J102" s="55">
        <f t="shared" si="7"/>
        <v>0</v>
      </c>
    </row>
    <row r="103" spans="1:10" x14ac:dyDescent="0.25">
      <c r="A103">
        <v>102</v>
      </c>
      <c r="B103">
        <v>2091</v>
      </c>
      <c r="D103" s="54">
        <v>0</v>
      </c>
      <c r="E103" s="54">
        <v>0</v>
      </c>
      <c r="I103" s="55">
        <f t="shared" si="6"/>
        <v>0</v>
      </c>
      <c r="J103" s="55">
        <f t="shared" si="7"/>
        <v>0</v>
      </c>
    </row>
    <row r="104" spans="1:10" x14ac:dyDescent="0.25">
      <c r="A104">
        <v>103</v>
      </c>
      <c r="B104">
        <v>2092</v>
      </c>
      <c r="D104" s="54">
        <v>0</v>
      </c>
      <c r="E104" s="54">
        <v>0</v>
      </c>
      <c r="I104" s="55">
        <f t="shared" si="6"/>
        <v>0</v>
      </c>
      <c r="J104" s="55">
        <f t="shared" si="7"/>
        <v>0</v>
      </c>
    </row>
    <row r="105" spans="1:10" x14ac:dyDescent="0.25">
      <c r="A105">
        <v>104</v>
      </c>
      <c r="B105">
        <v>2093</v>
      </c>
      <c r="D105" s="54">
        <v>0</v>
      </c>
      <c r="E105" s="54">
        <v>0</v>
      </c>
      <c r="I105" s="55">
        <f t="shared" si="6"/>
        <v>0</v>
      </c>
      <c r="J105" s="55">
        <f t="shared" si="7"/>
        <v>0</v>
      </c>
    </row>
    <row r="106" spans="1:10" x14ac:dyDescent="0.25">
      <c r="A106">
        <v>105</v>
      </c>
      <c r="B106">
        <v>2094</v>
      </c>
      <c r="D106" s="54">
        <v>0</v>
      </c>
      <c r="E106" s="54">
        <v>0</v>
      </c>
      <c r="I106" s="55">
        <f t="shared" si="6"/>
        <v>0</v>
      </c>
      <c r="J106" s="55">
        <f t="shared" si="7"/>
        <v>0</v>
      </c>
    </row>
    <row r="107" spans="1:10" x14ac:dyDescent="0.25">
      <c r="A107">
        <v>106</v>
      </c>
      <c r="B107">
        <v>2095</v>
      </c>
      <c r="D107" s="54">
        <v>0</v>
      </c>
      <c r="E107" s="54">
        <v>0</v>
      </c>
      <c r="I107" s="55">
        <f t="shared" si="6"/>
        <v>0</v>
      </c>
      <c r="J107" s="55">
        <f t="shared" si="7"/>
        <v>0</v>
      </c>
    </row>
    <row r="108" spans="1:10" x14ac:dyDescent="0.25">
      <c r="A108">
        <v>107</v>
      </c>
      <c r="B108">
        <v>2096</v>
      </c>
      <c r="D108" s="54">
        <v>0</v>
      </c>
      <c r="E108" s="54">
        <v>0</v>
      </c>
      <c r="I108" s="55">
        <f t="shared" si="6"/>
        <v>0</v>
      </c>
      <c r="J108" s="55">
        <f t="shared" si="7"/>
        <v>0</v>
      </c>
    </row>
    <row r="109" spans="1:10" x14ac:dyDescent="0.25">
      <c r="A109">
        <v>108</v>
      </c>
      <c r="B109">
        <v>2097</v>
      </c>
      <c r="D109" s="54">
        <v>0</v>
      </c>
      <c r="E109" s="54">
        <v>0</v>
      </c>
      <c r="I109" s="55">
        <f t="shared" si="6"/>
        <v>0</v>
      </c>
      <c r="J109" s="55">
        <f t="shared" si="7"/>
        <v>0</v>
      </c>
    </row>
    <row r="110" spans="1:10" x14ac:dyDescent="0.25">
      <c r="A110">
        <v>109</v>
      </c>
      <c r="B110">
        <v>2098</v>
      </c>
      <c r="D110" s="54">
        <v>0</v>
      </c>
      <c r="E110" s="54">
        <v>0</v>
      </c>
      <c r="I110" s="55">
        <f t="shared" si="6"/>
        <v>0</v>
      </c>
      <c r="J110" s="55">
        <f t="shared" si="7"/>
        <v>0</v>
      </c>
    </row>
    <row r="111" spans="1:10" x14ac:dyDescent="0.25">
      <c r="A111">
        <v>110</v>
      </c>
      <c r="B111">
        <v>2099</v>
      </c>
      <c r="D111" s="54">
        <v>0</v>
      </c>
      <c r="E111" s="54">
        <v>0</v>
      </c>
      <c r="I111" s="55">
        <f t="shared" si="6"/>
        <v>0</v>
      </c>
      <c r="J111" s="55">
        <f t="shared" si="7"/>
        <v>0</v>
      </c>
    </row>
    <row r="112" spans="1:10" x14ac:dyDescent="0.25">
      <c r="A112">
        <v>111</v>
      </c>
      <c r="B112">
        <v>2100</v>
      </c>
      <c r="D112" s="54">
        <v>0</v>
      </c>
      <c r="E112" s="54">
        <v>0</v>
      </c>
      <c r="I112" s="55">
        <f t="shared" si="6"/>
        <v>0</v>
      </c>
      <c r="J112" s="55">
        <f t="shared" si="7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2"/>
  <sheetViews>
    <sheetView topLeftCell="A447" workbookViewId="0">
      <selection activeCell="L2" sqref="L2:L493"/>
    </sheetView>
  </sheetViews>
  <sheetFormatPr baseColWidth="10" defaultRowHeight="15" x14ac:dyDescent="0.25"/>
  <cols>
    <col min="1" max="1" width="21.7109375" customWidth="1"/>
    <col min="2" max="2" width="15" customWidth="1"/>
    <col min="4" max="4" width="14.42578125" customWidth="1"/>
    <col min="6" max="6" width="11.42578125" style="20"/>
    <col min="7" max="8" width="11.42578125" style="1"/>
    <col min="12" max="12" width="12.85546875" customWidth="1"/>
  </cols>
  <sheetData>
    <row r="1" spans="1:12" x14ac:dyDescent="0.25">
      <c r="A1" s="69" t="s">
        <v>562</v>
      </c>
      <c r="B1" t="s">
        <v>563</v>
      </c>
      <c r="C1" t="s">
        <v>564</v>
      </c>
      <c r="F1" s="62" t="s">
        <v>496</v>
      </c>
      <c r="G1" s="3" t="s">
        <v>494</v>
      </c>
      <c r="H1" s="3" t="s">
        <v>495</v>
      </c>
      <c r="I1" s="25" t="s">
        <v>514</v>
      </c>
      <c r="J1" s="25">
        <v>0.65</v>
      </c>
      <c r="L1" s="72" t="s">
        <v>566</v>
      </c>
    </row>
    <row r="2" spans="1:12" x14ac:dyDescent="0.25">
      <c r="A2" s="71">
        <v>28491</v>
      </c>
      <c r="B2">
        <v>-0.18844018155518272</v>
      </c>
      <c r="C2">
        <f t="shared" ref="C2:C34" si="0">B2*1000</f>
        <v>-188.4401815551827</v>
      </c>
      <c r="F2" s="20">
        <v>0</v>
      </c>
      <c r="G2" s="1">
        <v>51.15</v>
      </c>
      <c r="H2" s="1">
        <v>8.99</v>
      </c>
      <c r="I2" s="22" t="s">
        <v>546</v>
      </c>
      <c r="J2" s="22">
        <v>6.69</v>
      </c>
      <c r="L2" s="73">
        <f>IF(F2=0,0,IF(((F2*H2)-G2)/($J$1*$J$2)&lt;0,0,((F2*H2)-G2)/($J$1*$J$2)))</f>
        <v>0</v>
      </c>
    </row>
    <row r="3" spans="1:12" x14ac:dyDescent="0.25">
      <c r="A3" s="70">
        <v>28522</v>
      </c>
      <c r="B3">
        <v>-0.15709545644817394</v>
      </c>
      <c r="C3">
        <f t="shared" si="0"/>
        <v>-157.09545644817393</v>
      </c>
      <c r="F3" s="20">
        <v>0</v>
      </c>
      <c r="G3" s="1">
        <v>23.52</v>
      </c>
      <c r="H3" s="1">
        <v>13.16</v>
      </c>
      <c r="L3" s="73">
        <f t="shared" ref="L3:L66" si="1">IF(F3=0,0,IF(((F3*H3)-G3)/($J$1*$J$2)&lt;0,0,((F3*H3)-G3)/($J$1*$J$2)))</f>
        <v>0</v>
      </c>
    </row>
    <row r="4" spans="1:12" x14ac:dyDescent="0.25">
      <c r="A4" s="70">
        <v>28550</v>
      </c>
      <c r="B4">
        <v>-0.12473355168626903</v>
      </c>
      <c r="C4">
        <f t="shared" si="0"/>
        <v>-124.73355168626902</v>
      </c>
      <c r="F4" s="26">
        <v>0.4</v>
      </c>
      <c r="G4" s="1">
        <v>82.460000000000008</v>
      </c>
      <c r="H4" s="1">
        <v>36.89</v>
      </c>
      <c r="L4" s="73">
        <f t="shared" si="1"/>
        <v>0</v>
      </c>
    </row>
    <row r="5" spans="1:12" x14ac:dyDescent="0.25">
      <c r="A5" s="70">
        <v>28581</v>
      </c>
      <c r="B5">
        <v>-0.16514940141333859</v>
      </c>
      <c r="C5">
        <f t="shared" si="0"/>
        <v>-165.14940141333858</v>
      </c>
      <c r="F5" s="26">
        <v>0.78</v>
      </c>
      <c r="G5" s="1">
        <v>20.400000000000002</v>
      </c>
      <c r="H5" s="1">
        <v>62.400000000000006</v>
      </c>
      <c r="L5" s="73">
        <f t="shared" si="1"/>
        <v>6.5015522593997925</v>
      </c>
    </row>
    <row r="6" spans="1:12" x14ac:dyDescent="0.25">
      <c r="A6" s="70">
        <v>28611</v>
      </c>
      <c r="B6">
        <v>-0.35669550070411887</v>
      </c>
      <c r="C6">
        <f t="shared" si="0"/>
        <v>-356.6955007041189</v>
      </c>
      <c r="F6" s="26">
        <v>0.78</v>
      </c>
      <c r="G6" s="1">
        <v>62.62</v>
      </c>
      <c r="H6" s="1">
        <v>106.64</v>
      </c>
      <c r="L6" s="73">
        <f t="shared" si="1"/>
        <v>4.7278831781073958</v>
      </c>
    </row>
    <row r="7" spans="1:12" x14ac:dyDescent="0.25">
      <c r="A7" s="70">
        <v>28642</v>
      </c>
      <c r="B7">
        <v>-0.49119941146703422</v>
      </c>
      <c r="C7">
        <f t="shared" si="0"/>
        <v>-491.19941146703422</v>
      </c>
      <c r="F7" s="26">
        <v>1.1499999999999999</v>
      </c>
      <c r="G7" s="1">
        <v>72.300000000000011</v>
      </c>
      <c r="H7" s="1">
        <v>118.5</v>
      </c>
      <c r="L7" s="73">
        <f t="shared" si="1"/>
        <v>14.711969644705061</v>
      </c>
    </row>
    <row r="8" spans="1:12" x14ac:dyDescent="0.25">
      <c r="A8" s="70">
        <v>28672</v>
      </c>
      <c r="B8">
        <v>-0.38567857813370199</v>
      </c>
      <c r="C8">
        <f t="shared" si="0"/>
        <v>-385.67857813370199</v>
      </c>
      <c r="F8" s="26">
        <v>1.1499999999999999</v>
      </c>
      <c r="G8" s="1">
        <v>73.78</v>
      </c>
      <c r="H8" s="1">
        <v>117.49</v>
      </c>
      <c r="L8" s="73">
        <f t="shared" si="1"/>
        <v>14.10451879958606</v>
      </c>
    </row>
    <row r="9" spans="1:12" x14ac:dyDescent="0.25">
      <c r="A9" s="70">
        <v>28703</v>
      </c>
      <c r="B9">
        <v>-0.35397024480036793</v>
      </c>
      <c r="C9">
        <f t="shared" si="0"/>
        <v>-353.97024480036794</v>
      </c>
      <c r="F9" s="26">
        <v>0.88</v>
      </c>
      <c r="G9" s="1">
        <v>79.67</v>
      </c>
      <c r="H9" s="1">
        <v>96.72</v>
      </c>
      <c r="L9" s="73">
        <f t="shared" si="1"/>
        <v>1.2518339657353117</v>
      </c>
    </row>
    <row r="10" spans="1:12" x14ac:dyDescent="0.25">
      <c r="A10" s="70">
        <v>28734</v>
      </c>
      <c r="B10">
        <v>-0.30390774480036792</v>
      </c>
      <c r="C10">
        <f t="shared" si="0"/>
        <v>-303.90774480036794</v>
      </c>
      <c r="F10" s="29">
        <v>0</v>
      </c>
      <c r="G10" s="1">
        <v>113.7</v>
      </c>
      <c r="H10" s="1">
        <v>53.1</v>
      </c>
      <c r="L10" s="73">
        <f t="shared" si="1"/>
        <v>0</v>
      </c>
    </row>
    <row r="11" spans="1:12" x14ac:dyDescent="0.25">
      <c r="A11" s="70">
        <v>28764</v>
      </c>
      <c r="B11">
        <v>-0.29097024480036843</v>
      </c>
      <c r="C11">
        <f t="shared" si="0"/>
        <v>-290.97024480036845</v>
      </c>
      <c r="F11" s="29">
        <v>0</v>
      </c>
      <c r="G11" s="1">
        <v>26.97</v>
      </c>
      <c r="H11" s="1">
        <v>33.79</v>
      </c>
      <c r="L11" s="73">
        <f t="shared" si="1"/>
        <v>0</v>
      </c>
    </row>
    <row r="12" spans="1:12" x14ac:dyDescent="0.25">
      <c r="A12" s="70">
        <v>28795</v>
      </c>
      <c r="B12">
        <v>-0.29632515007353777</v>
      </c>
      <c r="C12">
        <f t="shared" si="0"/>
        <v>-296.32515007353777</v>
      </c>
      <c r="F12" s="29">
        <v>0</v>
      </c>
      <c r="G12" s="1">
        <v>20.100000000000001</v>
      </c>
      <c r="H12" s="1">
        <v>12.9</v>
      </c>
      <c r="L12" s="73">
        <f t="shared" si="1"/>
        <v>0</v>
      </c>
    </row>
    <row r="13" spans="1:12" x14ac:dyDescent="0.25">
      <c r="A13" s="70">
        <v>28825</v>
      </c>
      <c r="B13">
        <v>-0.26739038368925672</v>
      </c>
      <c r="C13">
        <f t="shared" si="0"/>
        <v>-267.39038368925674</v>
      </c>
      <c r="F13" s="29">
        <v>0</v>
      </c>
      <c r="G13" s="1">
        <v>102.61</v>
      </c>
      <c r="H13" s="1">
        <v>7.13</v>
      </c>
      <c r="L13" s="73">
        <f t="shared" si="1"/>
        <v>0</v>
      </c>
    </row>
    <row r="14" spans="1:12" x14ac:dyDescent="0.25">
      <c r="A14" s="70">
        <v>28856</v>
      </c>
      <c r="B14">
        <v>-0.40002879804961411</v>
      </c>
      <c r="C14">
        <f t="shared" si="0"/>
        <v>-400.02879804961412</v>
      </c>
      <c r="F14" s="20">
        <v>0</v>
      </c>
      <c r="G14" s="1">
        <v>42.470000000000006</v>
      </c>
      <c r="H14" s="1">
        <v>6.2</v>
      </c>
      <c r="L14" s="73">
        <f t="shared" si="1"/>
        <v>0</v>
      </c>
    </row>
    <row r="15" spans="1:12" x14ac:dyDescent="0.25">
      <c r="A15" s="70">
        <v>28887</v>
      </c>
      <c r="B15">
        <v>-0.37327879804961783</v>
      </c>
      <c r="C15">
        <f t="shared" si="0"/>
        <v>-373.27879804961782</v>
      </c>
      <c r="F15" s="20">
        <v>0</v>
      </c>
      <c r="G15" s="1">
        <v>39.76</v>
      </c>
      <c r="H15" s="1">
        <v>11.479999999999999</v>
      </c>
      <c r="L15" s="73">
        <f t="shared" si="1"/>
        <v>0</v>
      </c>
    </row>
    <row r="16" spans="1:12" x14ac:dyDescent="0.25">
      <c r="A16" s="70">
        <v>28915</v>
      </c>
      <c r="B16">
        <v>-0.15230558942127795</v>
      </c>
      <c r="C16">
        <f t="shared" si="0"/>
        <v>-152.30558942127794</v>
      </c>
      <c r="F16" s="26">
        <v>0.4</v>
      </c>
      <c r="G16" s="1">
        <v>81.84</v>
      </c>
      <c r="H16" s="1">
        <v>32.24</v>
      </c>
      <c r="L16" s="73">
        <f t="shared" si="1"/>
        <v>0</v>
      </c>
    </row>
    <row r="17" spans="1:12" x14ac:dyDescent="0.25">
      <c r="A17" s="70">
        <v>28946</v>
      </c>
      <c r="B17">
        <v>-6.661039432113941E-2</v>
      </c>
      <c r="C17">
        <f t="shared" si="0"/>
        <v>-66.61039432113941</v>
      </c>
      <c r="F17" s="26">
        <v>0.78</v>
      </c>
      <c r="G17" s="1">
        <v>61.800000000000004</v>
      </c>
      <c r="H17" s="1">
        <v>59.1</v>
      </c>
      <c r="L17" s="73">
        <f t="shared" si="1"/>
        <v>0</v>
      </c>
    </row>
    <row r="18" spans="1:12" x14ac:dyDescent="0.25">
      <c r="A18" s="70">
        <v>28976</v>
      </c>
      <c r="B18">
        <v>2.5154755199631493E-2</v>
      </c>
      <c r="C18">
        <f t="shared" si="0"/>
        <v>25.154755199631492</v>
      </c>
      <c r="F18" s="26">
        <v>0.78</v>
      </c>
      <c r="G18" s="1">
        <v>75.33</v>
      </c>
      <c r="H18" s="1">
        <v>111.60000000000001</v>
      </c>
      <c r="L18" s="73">
        <f t="shared" si="1"/>
        <v>2.6947223180407076</v>
      </c>
    </row>
    <row r="19" spans="1:12" x14ac:dyDescent="0.25">
      <c r="A19" s="70">
        <v>29007</v>
      </c>
      <c r="B19">
        <v>-4.0907744800367928E-2</v>
      </c>
      <c r="C19">
        <f t="shared" si="0"/>
        <v>-40.907744800367929</v>
      </c>
      <c r="F19" s="26">
        <v>1.1499999999999999</v>
      </c>
      <c r="G19" s="1">
        <v>58.199999999999996</v>
      </c>
      <c r="H19" s="1">
        <v>120</v>
      </c>
      <c r="L19" s="73">
        <f t="shared" si="1"/>
        <v>18.351155570886512</v>
      </c>
    </row>
    <row r="20" spans="1:12" x14ac:dyDescent="0.25">
      <c r="A20" s="70">
        <v>29037</v>
      </c>
      <c r="B20">
        <v>-0.40269941146703503</v>
      </c>
      <c r="C20">
        <f t="shared" si="0"/>
        <v>-402.69941146703502</v>
      </c>
      <c r="F20" s="26">
        <v>1.1499999999999999</v>
      </c>
      <c r="G20" s="1">
        <v>77.5</v>
      </c>
      <c r="H20" s="1">
        <v>110.98</v>
      </c>
      <c r="L20" s="73">
        <f t="shared" si="1"/>
        <v>11.527423249396341</v>
      </c>
    </row>
    <row r="21" spans="1:12" x14ac:dyDescent="0.25">
      <c r="A21" s="70">
        <v>29068</v>
      </c>
      <c r="B21">
        <v>-9.5595244800368254E-2</v>
      </c>
      <c r="C21">
        <f t="shared" si="0"/>
        <v>-95.595244800368249</v>
      </c>
      <c r="F21" s="26">
        <v>0.88</v>
      </c>
      <c r="G21" s="1">
        <v>77.809999999999988</v>
      </c>
      <c r="H21" s="1">
        <v>100.13</v>
      </c>
      <c r="L21" s="73">
        <f t="shared" si="1"/>
        <v>2.3696447050707174</v>
      </c>
    </row>
    <row r="22" spans="1:12" x14ac:dyDescent="0.25">
      <c r="A22" s="70">
        <v>29099</v>
      </c>
      <c r="B22">
        <v>-0.10831052257814573</v>
      </c>
      <c r="C22">
        <f t="shared" si="0"/>
        <v>-108.31052257814574</v>
      </c>
      <c r="F22" s="29">
        <v>0</v>
      </c>
      <c r="G22" s="1">
        <v>34.5</v>
      </c>
      <c r="H22" s="1">
        <v>65.099999999999994</v>
      </c>
      <c r="L22" s="73">
        <f t="shared" si="1"/>
        <v>0</v>
      </c>
    </row>
    <row r="23" spans="1:12" x14ac:dyDescent="0.25">
      <c r="A23" s="70">
        <v>29129</v>
      </c>
      <c r="B23">
        <v>-0.15785913368925727</v>
      </c>
      <c r="C23">
        <f t="shared" si="0"/>
        <v>-157.85913368925728</v>
      </c>
      <c r="F23" s="29">
        <v>0</v>
      </c>
      <c r="G23" s="1">
        <v>26.66</v>
      </c>
      <c r="H23" s="1">
        <v>36.58</v>
      </c>
      <c r="L23" s="73">
        <f t="shared" si="1"/>
        <v>0</v>
      </c>
    </row>
    <row r="24" spans="1:12" x14ac:dyDescent="0.25">
      <c r="A24" s="70">
        <v>29160</v>
      </c>
      <c r="B24">
        <v>-0.13797708333335379</v>
      </c>
      <c r="C24">
        <f t="shared" si="0"/>
        <v>-137.97708333335379</v>
      </c>
      <c r="F24" s="29">
        <v>0</v>
      </c>
      <c r="G24" s="1">
        <v>70.5</v>
      </c>
      <c r="H24" s="1">
        <v>12.299999999999999</v>
      </c>
      <c r="L24" s="73">
        <f t="shared" si="1"/>
        <v>0</v>
      </c>
    </row>
    <row r="25" spans="1:12" x14ac:dyDescent="0.25">
      <c r="A25" s="70">
        <v>29190</v>
      </c>
      <c r="B25">
        <v>-8.8029397762721145E-2</v>
      </c>
      <c r="C25">
        <f t="shared" si="0"/>
        <v>-88.029397762721146</v>
      </c>
      <c r="F25" s="29">
        <v>0</v>
      </c>
      <c r="G25" s="1">
        <v>104.16</v>
      </c>
      <c r="H25" s="1">
        <v>8.370000000000001</v>
      </c>
      <c r="L25" s="73">
        <f t="shared" si="1"/>
        <v>0</v>
      </c>
    </row>
    <row r="26" spans="1:12" x14ac:dyDescent="0.25">
      <c r="A26" s="70">
        <v>29221</v>
      </c>
      <c r="B26">
        <v>-8.2529397762719725E-2</v>
      </c>
      <c r="C26">
        <f t="shared" si="0"/>
        <v>-82.529397762719725</v>
      </c>
      <c r="F26" s="20">
        <v>0</v>
      </c>
      <c r="G26" s="1">
        <v>45.26</v>
      </c>
      <c r="H26" s="1">
        <v>7.75</v>
      </c>
      <c r="L26" s="73">
        <f t="shared" si="1"/>
        <v>0</v>
      </c>
    </row>
    <row r="27" spans="1:12" x14ac:dyDescent="0.25">
      <c r="A27" s="70">
        <v>29252</v>
      </c>
      <c r="B27">
        <v>-9.5529397762714297E-2</v>
      </c>
      <c r="C27">
        <f t="shared" si="0"/>
        <v>-95.529397762714297</v>
      </c>
      <c r="F27" s="20">
        <v>0</v>
      </c>
      <c r="G27" s="1">
        <v>47.879999999999995</v>
      </c>
      <c r="H27" s="1">
        <v>15.680000000000001</v>
      </c>
      <c r="L27" s="73">
        <f t="shared" si="1"/>
        <v>0</v>
      </c>
    </row>
    <row r="28" spans="1:12" x14ac:dyDescent="0.25">
      <c r="A28" s="70">
        <v>29281</v>
      </c>
      <c r="B28">
        <v>4.4220602237281553E-2</v>
      </c>
      <c r="C28">
        <f t="shared" si="0"/>
        <v>44.220602237281554</v>
      </c>
      <c r="F28" s="26">
        <v>0.4</v>
      </c>
      <c r="G28" s="1">
        <v>39.99</v>
      </c>
      <c r="H28" s="1">
        <v>34.720000000000006</v>
      </c>
      <c r="L28" s="73">
        <f t="shared" si="1"/>
        <v>0</v>
      </c>
    </row>
    <row r="29" spans="1:12" x14ac:dyDescent="0.25">
      <c r="A29" s="70">
        <v>29312</v>
      </c>
      <c r="B29">
        <v>7.3970602237285021E-2</v>
      </c>
      <c r="C29">
        <f t="shared" si="0"/>
        <v>73.970602237285021</v>
      </c>
      <c r="F29" s="26">
        <v>0.78</v>
      </c>
      <c r="G29" s="1">
        <v>69.599999999999994</v>
      </c>
      <c r="H29" s="1">
        <v>63.9</v>
      </c>
      <c r="L29" s="73">
        <f t="shared" si="1"/>
        <v>0</v>
      </c>
    </row>
    <row r="30" spans="1:12" x14ac:dyDescent="0.25">
      <c r="A30" s="70">
        <v>29342</v>
      </c>
      <c r="B30">
        <v>-0.23068675479104514</v>
      </c>
      <c r="C30">
        <f t="shared" si="0"/>
        <v>-230.68675479104513</v>
      </c>
      <c r="F30" s="26">
        <v>0.78</v>
      </c>
      <c r="G30" s="1">
        <v>29.45</v>
      </c>
      <c r="H30" s="1">
        <v>111.60000000000001</v>
      </c>
      <c r="L30" s="73">
        <f t="shared" si="1"/>
        <v>13.245486949522826</v>
      </c>
    </row>
    <row r="31" spans="1:12" x14ac:dyDescent="0.25">
      <c r="A31" s="70">
        <v>29373</v>
      </c>
      <c r="B31">
        <v>-6.6618814906188234E-2</v>
      </c>
      <c r="C31">
        <f t="shared" si="0"/>
        <v>-66.618814906188234</v>
      </c>
      <c r="F31" s="26">
        <v>1.1499999999999999</v>
      </c>
      <c r="G31" s="1">
        <v>114</v>
      </c>
      <c r="H31" s="1">
        <v>114.3</v>
      </c>
      <c r="L31" s="73">
        <f t="shared" si="1"/>
        <v>4.0117281821317672</v>
      </c>
    </row>
    <row r="32" spans="1:12" x14ac:dyDescent="0.25">
      <c r="A32" s="70">
        <v>29403</v>
      </c>
      <c r="B32">
        <v>1.1002179829502337E-2</v>
      </c>
      <c r="C32">
        <f t="shared" si="0"/>
        <v>11.002179829502337</v>
      </c>
      <c r="F32" s="26">
        <v>1.1499999999999999</v>
      </c>
      <c r="G32" s="1">
        <v>122.14</v>
      </c>
      <c r="H32" s="1">
        <v>107.57000000000001</v>
      </c>
      <c r="L32" s="73">
        <f t="shared" si="1"/>
        <v>0.36000919857422098</v>
      </c>
    </row>
    <row r="33" spans="1:12" x14ac:dyDescent="0.25">
      <c r="A33" s="70">
        <v>29434</v>
      </c>
      <c r="B33">
        <v>2.0648013162835519E-2</v>
      </c>
      <c r="C33">
        <f t="shared" si="0"/>
        <v>20.648013162835518</v>
      </c>
      <c r="F33" s="26">
        <v>0.88</v>
      </c>
      <c r="G33" s="1">
        <v>70.679999999999993</v>
      </c>
      <c r="H33" s="1">
        <v>103.23</v>
      </c>
      <c r="L33" s="73">
        <f t="shared" si="1"/>
        <v>4.6366333218351166</v>
      </c>
    </row>
    <row r="34" spans="1:12" x14ac:dyDescent="0.25">
      <c r="A34" s="70">
        <v>29465</v>
      </c>
      <c r="B34">
        <v>3.2654957607280106E-2</v>
      </c>
      <c r="C34">
        <f t="shared" si="0"/>
        <v>32.654957607280103</v>
      </c>
      <c r="F34" s="29">
        <v>0</v>
      </c>
      <c r="G34" s="1">
        <v>62.099999999999994</v>
      </c>
      <c r="H34" s="1">
        <v>65.400000000000006</v>
      </c>
      <c r="L34" s="73">
        <f t="shared" si="1"/>
        <v>0</v>
      </c>
    </row>
    <row r="35" spans="1:12" x14ac:dyDescent="0.25">
      <c r="A35" s="70">
        <v>29495</v>
      </c>
      <c r="B35">
        <v>4.4286902051725002E-2</v>
      </c>
      <c r="C35">
        <f t="shared" ref="C35:C98" si="2">B35*1000</f>
        <v>44.286902051725001</v>
      </c>
      <c r="F35" s="29">
        <v>0</v>
      </c>
      <c r="G35" s="1">
        <v>58.589999999999996</v>
      </c>
      <c r="H35" s="1">
        <v>31</v>
      </c>
      <c r="L35" s="73">
        <f t="shared" si="1"/>
        <v>0</v>
      </c>
    </row>
    <row r="36" spans="1:12" x14ac:dyDescent="0.25">
      <c r="A36" s="70">
        <v>29526</v>
      </c>
      <c r="B36">
        <v>7.0576957546454697E-2</v>
      </c>
      <c r="C36">
        <f t="shared" si="2"/>
        <v>70.576957546454693</v>
      </c>
      <c r="F36" s="29">
        <v>0</v>
      </c>
      <c r="G36" s="1">
        <v>64.5</v>
      </c>
      <c r="H36" s="1">
        <v>10.799999999999999</v>
      </c>
      <c r="L36" s="73">
        <f t="shared" si="1"/>
        <v>0</v>
      </c>
    </row>
    <row r="37" spans="1:12" x14ac:dyDescent="0.25">
      <c r="A37" s="70">
        <v>29556</v>
      </c>
      <c r="B37">
        <v>0.10594409410242664</v>
      </c>
      <c r="C37">
        <f t="shared" si="2"/>
        <v>105.94409410242663</v>
      </c>
      <c r="F37" s="29">
        <v>0</v>
      </c>
      <c r="G37" s="1">
        <v>67.58</v>
      </c>
      <c r="H37" s="1">
        <v>7.75</v>
      </c>
      <c r="L37" s="73">
        <f t="shared" si="1"/>
        <v>0</v>
      </c>
    </row>
    <row r="38" spans="1:12" x14ac:dyDescent="0.25">
      <c r="A38" s="70">
        <v>29587</v>
      </c>
      <c r="B38">
        <v>0.15533184920446738</v>
      </c>
      <c r="C38">
        <f t="shared" si="2"/>
        <v>155.33184920446737</v>
      </c>
      <c r="F38" s="20">
        <v>0</v>
      </c>
      <c r="G38" s="1">
        <v>91.45</v>
      </c>
      <c r="H38" s="1">
        <v>8.99</v>
      </c>
      <c r="L38" s="73">
        <f t="shared" si="1"/>
        <v>0</v>
      </c>
    </row>
    <row r="39" spans="1:12" x14ac:dyDescent="0.25">
      <c r="A39" s="70">
        <v>29618</v>
      </c>
      <c r="B39">
        <v>0.21767878797997739</v>
      </c>
      <c r="C39">
        <f t="shared" si="2"/>
        <v>217.67878797997739</v>
      </c>
      <c r="F39" s="20">
        <v>0</v>
      </c>
      <c r="G39" s="1">
        <v>36.96</v>
      </c>
      <c r="H39" s="1">
        <v>12.32</v>
      </c>
      <c r="L39" s="73">
        <f t="shared" si="1"/>
        <v>0</v>
      </c>
    </row>
    <row r="40" spans="1:12" x14ac:dyDescent="0.25">
      <c r="A40" s="70">
        <v>29646</v>
      </c>
      <c r="B40">
        <v>0.34245429818405898</v>
      </c>
      <c r="C40">
        <f t="shared" si="2"/>
        <v>342.45429818405898</v>
      </c>
      <c r="F40" s="26">
        <v>0.4</v>
      </c>
      <c r="G40" s="1">
        <v>126.78999999999999</v>
      </c>
      <c r="H40" s="1">
        <v>40.92</v>
      </c>
      <c r="L40" s="73">
        <f t="shared" si="1"/>
        <v>0</v>
      </c>
    </row>
    <row r="41" spans="1:12" x14ac:dyDescent="0.25">
      <c r="A41" s="70">
        <v>29677</v>
      </c>
      <c r="B41">
        <v>0.27142813713729724</v>
      </c>
      <c r="C41">
        <f t="shared" si="2"/>
        <v>271.42813713729726</v>
      </c>
      <c r="F41" s="26">
        <v>0.78</v>
      </c>
      <c r="G41" s="1">
        <v>28.2</v>
      </c>
      <c r="H41" s="1">
        <v>67.2</v>
      </c>
      <c r="L41" s="73">
        <f t="shared" si="1"/>
        <v>5.5688168333908248</v>
      </c>
    </row>
    <row r="42" spans="1:12" x14ac:dyDescent="0.25">
      <c r="A42" s="70">
        <v>29707</v>
      </c>
      <c r="B42">
        <v>0.20587438237272271</v>
      </c>
      <c r="C42">
        <f t="shared" si="2"/>
        <v>205.87438237272272</v>
      </c>
      <c r="F42" s="26">
        <v>0.78</v>
      </c>
      <c r="G42" s="1">
        <v>76.260000000000005</v>
      </c>
      <c r="H42" s="1">
        <v>116.55999999999999</v>
      </c>
      <c r="L42" s="73">
        <f t="shared" si="1"/>
        <v>3.3705415660572586</v>
      </c>
    </row>
    <row r="43" spans="1:12" x14ac:dyDescent="0.25">
      <c r="A43" s="70">
        <v>29738</v>
      </c>
      <c r="B43">
        <v>0.33771701134193172</v>
      </c>
      <c r="C43">
        <f t="shared" si="2"/>
        <v>337.71701134193171</v>
      </c>
      <c r="F43" s="26">
        <v>1.1499999999999999</v>
      </c>
      <c r="G43" s="1">
        <v>124.50000000000001</v>
      </c>
      <c r="H43" s="1">
        <v>110.4</v>
      </c>
      <c r="L43" s="73">
        <f t="shared" si="1"/>
        <v>0.56571231459123361</v>
      </c>
    </row>
    <row r="44" spans="1:12" x14ac:dyDescent="0.25">
      <c r="A44" s="70">
        <v>29768</v>
      </c>
      <c r="B44">
        <v>0.15312948441353938</v>
      </c>
      <c r="C44">
        <f t="shared" si="2"/>
        <v>153.12948441353939</v>
      </c>
      <c r="F44" s="26">
        <v>1.1499999999999999</v>
      </c>
      <c r="G44" s="1">
        <v>65.72</v>
      </c>
      <c r="H44" s="1">
        <v>116.25</v>
      </c>
      <c r="L44" s="73">
        <f t="shared" si="1"/>
        <v>15.630102334138208</v>
      </c>
    </row>
    <row r="45" spans="1:12" x14ac:dyDescent="0.25">
      <c r="A45" s="70">
        <v>29799</v>
      </c>
      <c r="B45">
        <v>0.17706825992374345</v>
      </c>
      <c r="C45">
        <f t="shared" si="2"/>
        <v>177.06825992374345</v>
      </c>
      <c r="F45" s="26">
        <v>0.88</v>
      </c>
      <c r="G45" s="1">
        <v>80.600000000000009</v>
      </c>
      <c r="H45" s="1">
        <v>101.67999999999999</v>
      </c>
      <c r="L45" s="73">
        <f t="shared" si="1"/>
        <v>2.0417155340922122</v>
      </c>
    </row>
    <row r="46" spans="1:12" x14ac:dyDescent="0.25">
      <c r="A46" s="70">
        <v>29830</v>
      </c>
      <c r="B46">
        <v>0.22589819189653187</v>
      </c>
      <c r="C46">
        <f t="shared" si="2"/>
        <v>225.89819189653187</v>
      </c>
      <c r="F46" s="29">
        <v>0</v>
      </c>
      <c r="G46" s="1">
        <v>59.1</v>
      </c>
      <c r="H46" s="1">
        <v>67.8</v>
      </c>
      <c r="L46" s="73">
        <f t="shared" si="1"/>
        <v>0</v>
      </c>
    </row>
    <row r="47" spans="1:12" x14ac:dyDescent="0.25">
      <c r="A47" s="70">
        <v>29860</v>
      </c>
      <c r="B47">
        <v>0.28455556292732265</v>
      </c>
      <c r="C47">
        <f t="shared" si="2"/>
        <v>284.55556292732263</v>
      </c>
      <c r="F47" s="29">
        <v>0</v>
      </c>
      <c r="G47" s="1">
        <v>97.34</v>
      </c>
      <c r="H47" s="1">
        <v>30.38</v>
      </c>
      <c r="L47" s="73">
        <f t="shared" si="1"/>
        <v>0</v>
      </c>
    </row>
    <row r="48" spans="1:12" x14ac:dyDescent="0.25">
      <c r="A48" s="70">
        <v>29891</v>
      </c>
      <c r="B48">
        <v>0.3208505728489135</v>
      </c>
      <c r="C48">
        <f t="shared" si="2"/>
        <v>320.85057284891349</v>
      </c>
      <c r="F48" s="29">
        <v>0</v>
      </c>
      <c r="G48" s="1">
        <v>89.7</v>
      </c>
      <c r="H48" s="1">
        <v>13.2</v>
      </c>
      <c r="L48" s="73">
        <f t="shared" si="1"/>
        <v>0</v>
      </c>
    </row>
    <row r="49" spans="1:12" x14ac:dyDescent="0.25">
      <c r="A49" s="70">
        <v>29921</v>
      </c>
      <c r="B49">
        <v>0.34414377273026076</v>
      </c>
      <c r="C49">
        <f t="shared" si="2"/>
        <v>344.14377273026076</v>
      </c>
      <c r="F49" s="29">
        <v>0</v>
      </c>
      <c r="G49" s="1">
        <v>71.61</v>
      </c>
      <c r="H49" s="1">
        <v>5.89</v>
      </c>
      <c r="L49" s="73">
        <f t="shared" si="1"/>
        <v>0</v>
      </c>
    </row>
    <row r="50" spans="1:12" x14ac:dyDescent="0.25">
      <c r="A50" s="70">
        <v>29952</v>
      </c>
      <c r="B50">
        <v>0.39957674716365099</v>
      </c>
      <c r="C50">
        <f t="shared" si="2"/>
        <v>399.57674716365096</v>
      </c>
      <c r="F50" s="20">
        <v>0</v>
      </c>
      <c r="G50" s="1">
        <v>67.89</v>
      </c>
      <c r="H50" s="1">
        <v>8.370000000000001</v>
      </c>
      <c r="L50" s="73">
        <f t="shared" si="1"/>
        <v>0</v>
      </c>
    </row>
    <row r="51" spans="1:12" x14ac:dyDescent="0.25">
      <c r="A51" s="70">
        <v>29983</v>
      </c>
      <c r="B51">
        <v>0.43444420915809184</v>
      </c>
      <c r="C51">
        <f t="shared" si="2"/>
        <v>434.44420915809184</v>
      </c>
      <c r="F51" s="20">
        <v>0</v>
      </c>
      <c r="G51" s="1">
        <v>12.6</v>
      </c>
      <c r="H51" s="1">
        <v>14.280000000000001</v>
      </c>
      <c r="L51" s="73">
        <f t="shared" si="1"/>
        <v>0</v>
      </c>
    </row>
    <row r="52" spans="1:12" x14ac:dyDescent="0.25">
      <c r="A52" s="70">
        <v>30011</v>
      </c>
      <c r="B52">
        <v>0.47098854742076923</v>
      </c>
      <c r="C52">
        <f t="shared" si="2"/>
        <v>470.98854742076924</v>
      </c>
      <c r="F52" s="26">
        <v>0.4</v>
      </c>
      <c r="G52" s="1">
        <v>55.800000000000004</v>
      </c>
      <c r="H52" s="1">
        <v>40.300000000000004</v>
      </c>
      <c r="L52" s="73">
        <f t="shared" si="1"/>
        <v>0</v>
      </c>
    </row>
    <row r="53" spans="1:12" x14ac:dyDescent="0.25">
      <c r="A53" s="70">
        <v>30042</v>
      </c>
      <c r="B53">
        <v>0.45471607373349343</v>
      </c>
      <c r="C53">
        <f t="shared" si="2"/>
        <v>454.71607373349343</v>
      </c>
      <c r="F53" s="26">
        <v>0.78</v>
      </c>
      <c r="G53" s="1">
        <v>40.200000000000003</v>
      </c>
      <c r="H53" s="1">
        <v>66.600000000000009</v>
      </c>
      <c r="L53" s="73">
        <f t="shared" si="1"/>
        <v>2.7016212487064513</v>
      </c>
    </row>
    <row r="54" spans="1:12" x14ac:dyDescent="0.25">
      <c r="A54" s="70">
        <v>30072</v>
      </c>
      <c r="B54">
        <v>0.44775045218267351</v>
      </c>
      <c r="C54">
        <f t="shared" si="2"/>
        <v>447.75045218267348</v>
      </c>
      <c r="F54" s="26">
        <v>0.78</v>
      </c>
      <c r="G54" s="1">
        <v>65.72</v>
      </c>
      <c r="H54" s="1">
        <v>112.53</v>
      </c>
      <c r="L54" s="73">
        <f t="shared" si="1"/>
        <v>5.0714959181326913</v>
      </c>
    </row>
    <row r="55" spans="1:12" x14ac:dyDescent="0.25">
      <c r="A55" s="70">
        <v>30103</v>
      </c>
      <c r="B55">
        <v>0.18279126850920457</v>
      </c>
      <c r="C55">
        <f t="shared" si="2"/>
        <v>182.79126850920457</v>
      </c>
      <c r="F55" s="26">
        <v>1.1499999999999999</v>
      </c>
      <c r="G55" s="1">
        <v>75.899999999999991</v>
      </c>
      <c r="H55" s="1">
        <v>122.69999999999999</v>
      </c>
      <c r="L55" s="73">
        <f t="shared" si="1"/>
        <v>14.994825802000689</v>
      </c>
    </row>
    <row r="56" spans="1:12" x14ac:dyDescent="0.25">
      <c r="A56" s="70">
        <v>30133</v>
      </c>
      <c r="B56">
        <v>5.626745898539539E-2</v>
      </c>
      <c r="C56">
        <f t="shared" si="2"/>
        <v>56.267458985395386</v>
      </c>
      <c r="F56" s="26">
        <v>1.1499999999999999</v>
      </c>
      <c r="G56" s="1">
        <v>29.45</v>
      </c>
      <c r="H56" s="1">
        <v>144.15</v>
      </c>
      <c r="L56" s="73">
        <f t="shared" si="1"/>
        <v>31.349315856042306</v>
      </c>
    </row>
    <row r="57" spans="1:12" x14ac:dyDescent="0.25">
      <c r="A57" s="70">
        <v>30164</v>
      </c>
      <c r="B57">
        <v>7.8190138650013369E-2</v>
      </c>
      <c r="C57">
        <f t="shared" si="2"/>
        <v>78.190138650013367</v>
      </c>
      <c r="F57" s="26">
        <v>0.88</v>
      </c>
      <c r="G57" s="1">
        <v>68.820000000000007</v>
      </c>
      <c r="H57" s="1">
        <v>111.60000000000001</v>
      </c>
      <c r="L57" s="73">
        <f t="shared" si="1"/>
        <v>6.7581924801655751</v>
      </c>
    </row>
    <row r="58" spans="1:12" x14ac:dyDescent="0.25">
      <c r="A58" s="70">
        <v>30195</v>
      </c>
      <c r="B58">
        <v>0.10434909163845568</v>
      </c>
      <c r="C58">
        <f t="shared" si="2"/>
        <v>104.34909163845568</v>
      </c>
      <c r="F58" s="29">
        <v>0</v>
      </c>
      <c r="G58" s="1">
        <v>19.2</v>
      </c>
      <c r="H58" s="1">
        <v>74.7</v>
      </c>
      <c r="L58" s="73">
        <f t="shared" si="1"/>
        <v>0</v>
      </c>
    </row>
    <row r="59" spans="1:12" x14ac:dyDescent="0.25">
      <c r="A59" s="70">
        <v>30225</v>
      </c>
      <c r="B59">
        <v>0.15032169736777415</v>
      </c>
      <c r="C59">
        <f t="shared" si="2"/>
        <v>150.32169736777414</v>
      </c>
      <c r="F59" s="29">
        <v>0</v>
      </c>
      <c r="G59" s="1">
        <v>81.22</v>
      </c>
      <c r="H59" s="1">
        <v>32.24</v>
      </c>
      <c r="L59" s="73">
        <f t="shared" si="1"/>
        <v>0</v>
      </c>
    </row>
    <row r="60" spans="1:12" x14ac:dyDescent="0.25">
      <c r="A60" s="70">
        <v>30256</v>
      </c>
      <c r="B60">
        <v>0.18070963585614305</v>
      </c>
      <c r="C60">
        <f t="shared" si="2"/>
        <v>180.70963585614305</v>
      </c>
      <c r="F60" s="29">
        <v>0</v>
      </c>
      <c r="G60" s="1">
        <v>50.099999999999994</v>
      </c>
      <c r="H60" s="1">
        <v>14.399999999999999</v>
      </c>
      <c r="L60" s="73">
        <f t="shared" si="1"/>
        <v>0</v>
      </c>
    </row>
    <row r="61" spans="1:12" x14ac:dyDescent="0.25">
      <c r="A61" s="70">
        <v>30286</v>
      </c>
      <c r="B61">
        <v>0.21384578039205801</v>
      </c>
      <c r="C61">
        <f t="shared" si="2"/>
        <v>213.845780392058</v>
      </c>
      <c r="F61" s="29">
        <v>0</v>
      </c>
      <c r="G61" s="1">
        <v>66.03</v>
      </c>
      <c r="H61" s="1">
        <v>7.75</v>
      </c>
      <c r="L61" s="73">
        <f t="shared" si="1"/>
        <v>0</v>
      </c>
    </row>
    <row r="62" spans="1:12" x14ac:dyDescent="0.25">
      <c r="A62" s="70">
        <v>30317</v>
      </c>
      <c r="B62">
        <v>0.23483208483573487</v>
      </c>
      <c r="C62">
        <f t="shared" si="2"/>
        <v>234.83208483573486</v>
      </c>
      <c r="F62" s="20">
        <v>0</v>
      </c>
      <c r="G62" s="1">
        <v>101.99</v>
      </c>
      <c r="H62" s="1">
        <v>10.85</v>
      </c>
      <c r="L62" s="73">
        <f t="shared" si="1"/>
        <v>0</v>
      </c>
    </row>
    <row r="63" spans="1:12" x14ac:dyDescent="0.25">
      <c r="A63" s="70">
        <v>30348</v>
      </c>
      <c r="B63">
        <v>0.25096940706682686</v>
      </c>
      <c r="C63">
        <f t="shared" si="2"/>
        <v>250.96940706682685</v>
      </c>
      <c r="F63" s="20">
        <v>0</v>
      </c>
      <c r="G63" s="1">
        <v>39.76</v>
      </c>
      <c r="H63" s="1">
        <v>13.16</v>
      </c>
      <c r="L63" s="73">
        <f t="shared" si="1"/>
        <v>0</v>
      </c>
    </row>
    <row r="64" spans="1:12" x14ac:dyDescent="0.25">
      <c r="A64" s="70">
        <v>30376</v>
      </c>
      <c r="B64">
        <v>0.3249553227142577</v>
      </c>
      <c r="C64">
        <f t="shared" si="2"/>
        <v>324.9553227142577</v>
      </c>
      <c r="F64" s="26">
        <v>0.4</v>
      </c>
      <c r="G64" s="1">
        <v>70.679999999999993</v>
      </c>
      <c r="H64" s="1">
        <v>34.720000000000006</v>
      </c>
      <c r="L64" s="73">
        <f t="shared" si="1"/>
        <v>0</v>
      </c>
    </row>
    <row r="65" spans="1:12" x14ac:dyDescent="0.25">
      <c r="A65" s="70">
        <v>30407</v>
      </c>
      <c r="B65">
        <v>0.43102539916364757</v>
      </c>
      <c r="C65">
        <f t="shared" si="2"/>
        <v>431.02539916364759</v>
      </c>
      <c r="F65" s="26">
        <v>0.78</v>
      </c>
      <c r="G65" s="1">
        <v>97.5</v>
      </c>
      <c r="H65" s="1">
        <v>67.5</v>
      </c>
      <c r="L65" s="73">
        <f t="shared" si="1"/>
        <v>0</v>
      </c>
    </row>
    <row r="66" spans="1:12" x14ac:dyDescent="0.25">
      <c r="A66" s="70">
        <v>30437</v>
      </c>
      <c r="B66">
        <v>0.47162120048199346</v>
      </c>
      <c r="C66">
        <f t="shared" si="2"/>
        <v>471.62120048199347</v>
      </c>
      <c r="F66" s="26">
        <v>0.78</v>
      </c>
      <c r="G66" s="1">
        <v>105.71000000000001</v>
      </c>
      <c r="H66" s="1">
        <v>91.76</v>
      </c>
      <c r="L66" s="73">
        <f t="shared" si="1"/>
        <v>0</v>
      </c>
    </row>
    <row r="67" spans="1:12" x14ac:dyDescent="0.25">
      <c r="A67" s="70">
        <v>30468</v>
      </c>
      <c r="B67">
        <v>0.1376756222507011</v>
      </c>
      <c r="C67">
        <f t="shared" si="2"/>
        <v>137.67562225070111</v>
      </c>
      <c r="F67" s="26">
        <v>1.1499999999999999</v>
      </c>
      <c r="G67" s="1">
        <v>51</v>
      </c>
      <c r="H67" s="1">
        <v>129.9</v>
      </c>
      <c r="L67" s="73">
        <f t="shared" ref="L67:L130" si="3">IF(F67=0,0,IF(((F67*H67)-G67)/($J$1*$J$2)&lt;0,0,((F67*H67)-G67)/($J$1*$J$2)))</f>
        <v>22.625043118316658</v>
      </c>
    </row>
    <row r="68" spans="1:12" x14ac:dyDescent="0.25">
      <c r="A68" s="70">
        <v>30498</v>
      </c>
      <c r="B68">
        <v>-0.22032125907586589</v>
      </c>
      <c r="C68">
        <f t="shared" si="2"/>
        <v>-220.3212590758659</v>
      </c>
      <c r="F68" s="26">
        <v>1.1499999999999999</v>
      </c>
      <c r="G68" s="1">
        <v>22.009999999999998</v>
      </c>
      <c r="H68" s="1">
        <v>155.31</v>
      </c>
      <c r="L68" s="73">
        <f t="shared" si="3"/>
        <v>36.011613199953999</v>
      </c>
    </row>
    <row r="69" spans="1:12" x14ac:dyDescent="0.25">
      <c r="A69" s="70">
        <v>30529</v>
      </c>
      <c r="B69">
        <v>-0.12098954596063929</v>
      </c>
      <c r="C69">
        <f t="shared" si="2"/>
        <v>-120.98954596063929</v>
      </c>
      <c r="F69" s="26">
        <v>0.88</v>
      </c>
      <c r="G69" s="1">
        <v>32.550000000000004</v>
      </c>
      <c r="H69" s="1">
        <v>120.89999999999999</v>
      </c>
      <c r="L69" s="73">
        <f t="shared" si="3"/>
        <v>16.98102794066919</v>
      </c>
    </row>
    <row r="70" spans="1:12" x14ac:dyDescent="0.25">
      <c r="A70" s="70">
        <v>30560</v>
      </c>
      <c r="B70">
        <v>-3.596002711601709E-2</v>
      </c>
      <c r="C70">
        <f t="shared" si="2"/>
        <v>-35.960027116017088</v>
      </c>
      <c r="F70" s="29">
        <v>0</v>
      </c>
      <c r="G70" s="1">
        <v>51.3</v>
      </c>
      <c r="H70" s="1">
        <v>62.099999999999994</v>
      </c>
      <c r="L70" s="73">
        <f t="shared" si="3"/>
        <v>0</v>
      </c>
    </row>
    <row r="71" spans="1:12" x14ac:dyDescent="0.25">
      <c r="A71" s="70">
        <v>30590</v>
      </c>
      <c r="B71">
        <v>4.4777663067027525E-2</v>
      </c>
      <c r="C71">
        <f t="shared" si="2"/>
        <v>44.777663067027525</v>
      </c>
      <c r="F71" s="29">
        <v>0</v>
      </c>
      <c r="G71" s="1">
        <v>55.800000000000004</v>
      </c>
      <c r="H71" s="1">
        <v>34.1</v>
      </c>
      <c r="L71" s="73">
        <f t="shared" si="3"/>
        <v>0</v>
      </c>
    </row>
    <row r="72" spans="1:12" x14ac:dyDescent="0.25">
      <c r="A72" s="70">
        <v>30621</v>
      </c>
      <c r="B72">
        <v>7.0036237631567411E-2</v>
      </c>
      <c r="C72">
        <f t="shared" si="2"/>
        <v>70.036237631567417</v>
      </c>
      <c r="F72" s="29">
        <v>0</v>
      </c>
      <c r="G72" s="1">
        <v>63.3</v>
      </c>
      <c r="H72" s="1">
        <v>14.399999999999999</v>
      </c>
      <c r="L72" s="73">
        <f t="shared" si="3"/>
        <v>0</v>
      </c>
    </row>
    <row r="73" spans="1:12" x14ac:dyDescent="0.25">
      <c r="A73" s="70">
        <v>30651</v>
      </c>
      <c r="B73">
        <v>0.12951554647968985</v>
      </c>
      <c r="C73">
        <f t="shared" si="2"/>
        <v>129.51554647968985</v>
      </c>
      <c r="F73" s="29">
        <v>0</v>
      </c>
      <c r="G73" s="1">
        <v>68.2</v>
      </c>
      <c r="H73" s="1">
        <v>8.06</v>
      </c>
      <c r="L73" s="73">
        <f t="shared" si="3"/>
        <v>0</v>
      </c>
    </row>
    <row r="74" spans="1:12" x14ac:dyDescent="0.25">
      <c r="A74" s="70">
        <v>30682</v>
      </c>
      <c r="B74">
        <v>0.19646346314635632</v>
      </c>
      <c r="C74">
        <f t="shared" si="2"/>
        <v>196.46346314635633</v>
      </c>
      <c r="F74" s="20">
        <v>0</v>
      </c>
      <c r="G74" s="1">
        <v>104.16</v>
      </c>
      <c r="H74" s="1">
        <v>8.99</v>
      </c>
      <c r="L74" s="73">
        <f t="shared" si="3"/>
        <v>0</v>
      </c>
    </row>
    <row r="75" spans="1:12" x14ac:dyDescent="0.25">
      <c r="A75" s="70">
        <v>30713</v>
      </c>
      <c r="B75">
        <v>0.25458661290319323</v>
      </c>
      <c r="C75">
        <f t="shared" si="2"/>
        <v>254.58661290319324</v>
      </c>
      <c r="F75" s="20">
        <v>0</v>
      </c>
      <c r="G75" s="1">
        <v>53.199999999999996</v>
      </c>
      <c r="H75" s="1">
        <v>12.88</v>
      </c>
      <c r="L75" s="73">
        <f t="shared" si="3"/>
        <v>0</v>
      </c>
    </row>
    <row r="76" spans="1:12" x14ac:dyDescent="0.25">
      <c r="A76" s="70">
        <v>30742</v>
      </c>
      <c r="B76">
        <v>0.31924124092413403</v>
      </c>
      <c r="C76">
        <f t="shared" si="2"/>
        <v>319.24124092413405</v>
      </c>
      <c r="F76" s="26">
        <v>0.4</v>
      </c>
      <c r="G76" s="1">
        <v>23.56</v>
      </c>
      <c r="H76" s="1">
        <v>36.269999999999996</v>
      </c>
      <c r="L76" s="73">
        <f t="shared" si="3"/>
        <v>0</v>
      </c>
    </row>
    <row r="77" spans="1:12" x14ac:dyDescent="0.25">
      <c r="A77" s="70">
        <v>30773</v>
      </c>
      <c r="B77">
        <v>0.34111099640036069</v>
      </c>
      <c r="C77">
        <f t="shared" si="2"/>
        <v>341.1109964003607</v>
      </c>
      <c r="F77" s="26">
        <v>0.78</v>
      </c>
      <c r="G77" s="1">
        <v>34.5</v>
      </c>
      <c r="H77" s="1">
        <v>72</v>
      </c>
      <c r="L77" s="73">
        <f t="shared" si="3"/>
        <v>4.9810279406691969</v>
      </c>
    </row>
    <row r="78" spans="1:12" x14ac:dyDescent="0.25">
      <c r="A78" s="70">
        <v>30803</v>
      </c>
      <c r="B78">
        <v>0.19538822296282554</v>
      </c>
      <c r="C78">
        <f t="shared" si="2"/>
        <v>195.38822296282555</v>
      </c>
      <c r="F78" s="26">
        <v>0.78</v>
      </c>
      <c r="G78" s="1">
        <v>122.45</v>
      </c>
      <c r="H78" s="1">
        <v>95.48</v>
      </c>
      <c r="L78" s="73">
        <f t="shared" si="3"/>
        <v>0</v>
      </c>
    </row>
    <row r="79" spans="1:12" x14ac:dyDescent="0.25">
      <c r="A79" s="70">
        <v>30834</v>
      </c>
      <c r="B79">
        <v>0.28277766306702756</v>
      </c>
      <c r="C79">
        <f t="shared" si="2"/>
        <v>282.77766306702756</v>
      </c>
      <c r="F79" s="26">
        <v>1.1499999999999999</v>
      </c>
      <c r="G79" s="1">
        <v>67.8</v>
      </c>
      <c r="H79" s="1">
        <v>102</v>
      </c>
      <c r="L79" s="73">
        <f t="shared" si="3"/>
        <v>11.383235598482234</v>
      </c>
    </row>
    <row r="80" spans="1:12" x14ac:dyDescent="0.25">
      <c r="A80" s="70">
        <v>30864</v>
      </c>
      <c r="B80">
        <v>0.26860079231872813</v>
      </c>
      <c r="C80">
        <f t="shared" si="2"/>
        <v>268.60079231872811</v>
      </c>
      <c r="F80" s="26">
        <v>1.1499999999999999</v>
      </c>
      <c r="G80" s="1">
        <v>74.399999999999991</v>
      </c>
      <c r="H80" s="1">
        <v>111.60000000000001</v>
      </c>
      <c r="L80" s="73">
        <f t="shared" si="3"/>
        <v>12.404277337012765</v>
      </c>
    </row>
    <row r="81" spans="1:12" x14ac:dyDescent="0.25">
      <c r="A81" s="70">
        <v>30895</v>
      </c>
      <c r="B81">
        <v>0.18799999541692342</v>
      </c>
      <c r="C81">
        <f t="shared" si="2"/>
        <v>187.99999541692341</v>
      </c>
      <c r="F81" s="26">
        <v>0.88</v>
      </c>
      <c r="G81" s="1">
        <v>41.54</v>
      </c>
      <c r="H81" s="1">
        <v>109.74</v>
      </c>
      <c r="L81" s="73">
        <f t="shared" si="3"/>
        <v>12.655214441761524</v>
      </c>
    </row>
    <row r="82" spans="1:12" x14ac:dyDescent="0.25">
      <c r="A82" s="70">
        <v>30926</v>
      </c>
      <c r="B82">
        <v>0.12975725490376219</v>
      </c>
      <c r="C82">
        <f t="shared" si="2"/>
        <v>129.7572549037622</v>
      </c>
      <c r="F82" s="29">
        <v>0</v>
      </c>
      <c r="G82" s="1">
        <v>105</v>
      </c>
      <c r="H82" s="1">
        <v>52.5</v>
      </c>
      <c r="L82" s="73">
        <f t="shared" si="3"/>
        <v>0</v>
      </c>
    </row>
    <row r="83" spans="1:12" x14ac:dyDescent="0.25">
      <c r="A83" s="70">
        <v>30956</v>
      </c>
      <c r="B83">
        <v>0.18500852868667114</v>
      </c>
      <c r="C83">
        <f t="shared" si="2"/>
        <v>185.00852868667116</v>
      </c>
      <c r="F83" s="29">
        <v>0</v>
      </c>
      <c r="G83" s="1">
        <v>85.25</v>
      </c>
      <c r="H83" s="1">
        <v>32.550000000000004</v>
      </c>
      <c r="L83" s="73">
        <f t="shared" si="3"/>
        <v>0</v>
      </c>
    </row>
    <row r="84" spans="1:12" x14ac:dyDescent="0.25">
      <c r="A84" s="70">
        <v>30987</v>
      </c>
      <c r="B84">
        <v>0.18597539848893238</v>
      </c>
      <c r="C84">
        <f t="shared" si="2"/>
        <v>185.97539848893237</v>
      </c>
      <c r="F84" s="29">
        <v>0</v>
      </c>
      <c r="G84" s="1">
        <v>55.800000000000004</v>
      </c>
      <c r="H84" s="1">
        <v>13.8</v>
      </c>
      <c r="L84" s="73">
        <f t="shared" si="3"/>
        <v>0</v>
      </c>
    </row>
    <row r="85" spans="1:12" x14ac:dyDescent="0.25">
      <c r="A85" s="70">
        <v>31017</v>
      </c>
      <c r="B85">
        <v>0.21016130646444844</v>
      </c>
      <c r="C85">
        <f t="shared" si="2"/>
        <v>210.16130646444844</v>
      </c>
      <c r="F85" s="29">
        <v>0</v>
      </c>
      <c r="G85" s="1">
        <v>42.779999999999994</v>
      </c>
      <c r="H85" s="1">
        <v>7.4399999999999995</v>
      </c>
      <c r="L85" s="73">
        <f t="shared" si="3"/>
        <v>0</v>
      </c>
    </row>
    <row r="86" spans="1:12" x14ac:dyDescent="0.25">
      <c r="A86" s="70">
        <v>31048</v>
      </c>
      <c r="B86">
        <v>0.25473075090889336</v>
      </c>
      <c r="C86">
        <f t="shared" si="2"/>
        <v>254.73075090889336</v>
      </c>
      <c r="F86" s="20">
        <v>0</v>
      </c>
      <c r="G86" s="1">
        <v>57.970000000000006</v>
      </c>
      <c r="H86" s="1">
        <v>6.51</v>
      </c>
      <c r="L86" s="73">
        <f t="shared" si="3"/>
        <v>0</v>
      </c>
    </row>
    <row r="87" spans="1:12" x14ac:dyDescent="0.25">
      <c r="A87" s="70">
        <v>31079</v>
      </c>
      <c r="B87">
        <v>0.25678607305877843</v>
      </c>
      <c r="C87">
        <f t="shared" si="2"/>
        <v>256.78607305877841</v>
      </c>
      <c r="F87" s="20">
        <v>0</v>
      </c>
      <c r="G87" s="1">
        <v>11.479999999999999</v>
      </c>
      <c r="H87" s="1">
        <v>12.04</v>
      </c>
      <c r="L87" s="73">
        <f t="shared" si="3"/>
        <v>0</v>
      </c>
    </row>
    <row r="88" spans="1:12" x14ac:dyDescent="0.25">
      <c r="A88" s="70">
        <v>31107</v>
      </c>
      <c r="B88">
        <v>0.30521303721668769</v>
      </c>
      <c r="C88">
        <f t="shared" si="2"/>
        <v>305.21303721668767</v>
      </c>
      <c r="F88" s="26">
        <v>0.4</v>
      </c>
      <c r="G88" s="1">
        <v>52.699999999999996</v>
      </c>
      <c r="H88" s="1">
        <v>32.24</v>
      </c>
      <c r="L88" s="73">
        <f t="shared" si="3"/>
        <v>0</v>
      </c>
    </row>
    <row r="89" spans="1:12" x14ac:dyDescent="0.25">
      <c r="A89" s="70">
        <v>31138</v>
      </c>
      <c r="B89">
        <v>0.2284346918352298</v>
      </c>
      <c r="C89">
        <f t="shared" si="2"/>
        <v>228.43469183522978</v>
      </c>
      <c r="F89" s="26">
        <v>0.78</v>
      </c>
      <c r="G89" s="1">
        <v>64.800000000000011</v>
      </c>
      <c r="H89" s="1">
        <v>61.499999999999993</v>
      </c>
      <c r="L89" s="73">
        <f t="shared" si="3"/>
        <v>0</v>
      </c>
    </row>
    <row r="90" spans="1:12" x14ac:dyDescent="0.25">
      <c r="A90" s="70">
        <v>31168</v>
      </c>
      <c r="B90">
        <v>0.15827206583031422</v>
      </c>
      <c r="C90">
        <f t="shared" si="2"/>
        <v>158.27206583031423</v>
      </c>
      <c r="F90" s="26">
        <v>0.78</v>
      </c>
      <c r="G90" s="1">
        <v>45.57</v>
      </c>
      <c r="H90" s="1">
        <v>114.7</v>
      </c>
      <c r="L90" s="73">
        <f t="shared" si="3"/>
        <v>10.094515350120732</v>
      </c>
    </row>
    <row r="91" spans="1:12" x14ac:dyDescent="0.25">
      <c r="A91" s="70">
        <v>31199</v>
      </c>
      <c r="B91">
        <v>0.20747319028308731</v>
      </c>
      <c r="C91">
        <f t="shared" si="2"/>
        <v>207.47319028308732</v>
      </c>
      <c r="F91" s="26">
        <v>1.1499999999999999</v>
      </c>
      <c r="G91" s="1">
        <v>112.8</v>
      </c>
      <c r="H91" s="1">
        <v>106.8</v>
      </c>
      <c r="L91" s="73">
        <f t="shared" si="3"/>
        <v>2.3042428423594332</v>
      </c>
    </row>
    <row r="92" spans="1:12" x14ac:dyDescent="0.25">
      <c r="A92" s="70">
        <v>31229</v>
      </c>
      <c r="B92">
        <v>5.3969922309230901E-2</v>
      </c>
      <c r="C92">
        <f t="shared" si="2"/>
        <v>53.969922309230903</v>
      </c>
      <c r="F92" s="26">
        <v>1.1499999999999999</v>
      </c>
      <c r="G92" s="1">
        <v>78.12</v>
      </c>
      <c r="H92" s="1">
        <v>128.34</v>
      </c>
      <c r="L92" s="73">
        <f t="shared" si="3"/>
        <v>15.975853742669878</v>
      </c>
    </row>
    <row r="93" spans="1:12" x14ac:dyDescent="0.25">
      <c r="A93" s="70">
        <v>31260</v>
      </c>
      <c r="B93">
        <v>-2.5343803180964863E-2</v>
      </c>
      <c r="C93">
        <f t="shared" si="2"/>
        <v>-25.343803180964862</v>
      </c>
      <c r="F93" s="26">
        <v>0.88</v>
      </c>
      <c r="G93" s="1">
        <v>76.570000000000007</v>
      </c>
      <c r="H93" s="1">
        <v>105.09</v>
      </c>
      <c r="L93" s="73">
        <f t="shared" si="3"/>
        <v>3.6585489249166372</v>
      </c>
    </row>
    <row r="94" spans="1:12" x14ac:dyDescent="0.25">
      <c r="A94" s="70">
        <v>31291</v>
      </c>
      <c r="B94">
        <v>4.6309021825380992E-2</v>
      </c>
      <c r="C94">
        <f t="shared" si="2"/>
        <v>46.309021825380995</v>
      </c>
      <c r="F94" s="29">
        <v>0</v>
      </c>
      <c r="G94" s="1">
        <v>51.9</v>
      </c>
      <c r="H94" s="1">
        <v>60.3</v>
      </c>
      <c r="L94" s="73">
        <f t="shared" si="3"/>
        <v>0</v>
      </c>
    </row>
    <row r="95" spans="1:12" x14ac:dyDescent="0.25">
      <c r="A95" s="70">
        <v>31321</v>
      </c>
      <c r="B95">
        <v>0.13356208692019061</v>
      </c>
      <c r="C95">
        <f t="shared" si="2"/>
        <v>133.56208692019061</v>
      </c>
      <c r="F95" s="29">
        <v>0</v>
      </c>
      <c r="G95" s="1">
        <v>20.77</v>
      </c>
      <c r="H95" s="1">
        <v>34.720000000000006</v>
      </c>
      <c r="L95" s="73">
        <f t="shared" si="3"/>
        <v>0</v>
      </c>
    </row>
    <row r="96" spans="1:12" x14ac:dyDescent="0.25">
      <c r="A96" s="70">
        <v>31352</v>
      </c>
      <c r="B96">
        <v>0.12009128090932718</v>
      </c>
      <c r="C96">
        <f t="shared" si="2"/>
        <v>120.09128090932718</v>
      </c>
      <c r="F96" s="29">
        <v>0</v>
      </c>
      <c r="G96" s="1">
        <v>63.9</v>
      </c>
      <c r="H96" s="1">
        <v>11.1</v>
      </c>
      <c r="L96" s="73">
        <f t="shared" si="3"/>
        <v>0</v>
      </c>
    </row>
    <row r="97" spans="1:12" x14ac:dyDescent="0.25">
      <c r="A97" s="70">
        <v>31382</v>
      </c>
      <c r="B97">
        <v>0.15539256296060894</v>
      </c>
      <c r="C97">
        <f t="shared" si="2"/>
        <v>155.39256296060893</v>
      </c>
      <c r="F97" s="29">
        <v>0</v>
      </c>
      <c r="G97" s="1">
        <v>80.600000000000009</v>
      </c>
      <c r="H97" s="1">
        <v>8.6800000000000015</v>
      </c>
      <c r="L97" s="73">
        <f t="shared" si="3"/>
        <v>0</v>
      </c>
    </row>
    <row r="98" spans="1:12" x14ac:dyDescent="0.25">
      <c r="A98" s="70">
        <v>31413</v>
      </c>
      <c r="B98">
        <v>0.20007205014009716</v>
      </c>
      <c r="C98">
        <f t="shared" si="2"/>
        <v>200.07205014009716</v>
      </c>
      <c r="F98" s="20">
        <v>0</v>
      </c>
      <c r="G98" s="1">
        <v>106.02</v>
      </c>
      <c r="H98" s="1">
        <v>8.99</v>
      </c>
      <c r="L98" s="73">
        <f t="shared" si="3"/>
        <v>0</v>
      </c>
    </row>
    <row r="99" spans="1:12" x14ac:dyDescent="0.25">
      <c r="A99" s="70">
        <v>31444</v>
      </c>
      <c r="B99">
        <v>0.21742461424266063</v>
      </c>
      <c r="C99">
        <f t="shared" ref="C99:C162" si="4">B99*1000</f>
        <v>217.42461424266062</v>
      </c>
      <c r="F99" s="20">
        <v>0</v>
      </c>
      <c r="G99" s="1">
        <v>12.32</v>
      </c>
      <c r="H99" s="1">
        <v>8.1199999999999992</v>
      </c>
      <c r="L99" s="73">
        <f t="shared" si="3"/>
        <v>0</v>
      </c>
    </row>
    <row r="100" spans="1:12" x14ac:dyDescent="0.25">
      <c r="A100" s="70">
        <v>31472</v>
      </c>
      <c r="B100">
        <v>0.23014641671366648</v>
      </c>
      <c r="C100">
        <f t="shared" si="4"/>
        <v>230.14641671366647</v>
      </c>
      <c r="F100" s="26">
        <v>0.4</v>
      </c>
      <c r="G100" s="1">
        <v>73.78</v>
      </c>
      <c r="H100" s="1">
        <v>35.029999999999994</v>
      </c>
      <c r="L100" s="73">
        <f t="shared" si="3"/>
        <v>0</v>
      </c>
    </row>
    <row r="101" spans="1:12" x14ac:dyDescent="0.25">
      <c r="A101" s="70">
        <v>31503</v>
      </c>
      <c r="B101">
        <v>0.27886692193496843</v>
      </c>
      <c r="C101">
        <f t="shared" si="4"/>
        <v>278.86692193496845</v>
      </c>
      <c r="F101" s="26">
        <v>0.78</v>
      </c>
      <c r="G101" s="1">
        <v>51</v>
      </c>
      <c r="H101" s="1">
        <v>57.3</v>
      </c>
      <c r="L101" s="73">
        <f t="shared" si="3"/>
        <v>0</v>
      </c>
    </row>
    <row r="102" spans="1:12" x14ac:dyDescent="0.25">
      <c r="A102" s="70">
        <v>31533</v>
      </c>
      <c r="B102">
        <v>0.24947589629394282</v>
      </c>
      <c r="C102">
        <f t="shared" si="4"/>
        <v>249.47589629394281</v>
      </c>
      <c r="F102" s="26">
        <v>0.78</v>
      </c>
      <c r="G102" s="1">
        <v>64.789999999999992</v>
      </c>
      <c r="H102" s="1">
        <v>116.87</v>
      </c>
      <c r="L102" s="73">
        <f t="shared" si="3"/>
        <v>6.0638381050937129</v>
      </c>
    </row>
    <row r="103" spans="1:12" x14ac:dyDescent="0.25">
      <c r="A103" s="70">
        <v>31564</v>
      </c>
      <c r="B103">
        <v>-0.27721641139836511</v>
      </c>
      <c r="C103">
        <f t="shared" si="4"/>
        <v>-277.2164113983651</v>
      </c>
      <c r="F103" s="26">
        <v>1.1499999999999999</v>
      </c>
      <c r="G103" s="1">
        <v>69.3</v>
      </c>
      <c r="H103" s="1">
        <v>130.5</v>
      </c>
      <c r="L103" s="73">
        <f t="shared" si="3"/>
        <v>18.575370817523279</v>
      </c>
    </row>
    <row r="104" spans="1:12" x14ac:dyDescent="0.25">
      <c r="A104" s="70">
        <v>31594</v>
      </c>
      <c r="B104">
        <v>-0.2638189755009292</v>
      </c>
      <c r="C104">
        <f t="shared" si="4"/>
        <v>-263.81897550092918</v>
      </c>
      <c r="F104" s="26">
        <v>1.1499999999999999</v>
      </c>
      <c r="G104" s="1">
        <v>62.309999999999995</v>
      </c>
      <c r="H104" s="1">
        <v>132.36999999999998</v>
      </c>
      <c r="L104" s="73">
        <f t="shared" si="3"/>
        <v>20.677360009198562</v>
      </c>
    </row>
    <row r="105" spans="1:12" x14ac:dyDescent="0.25">
      <c r="A105" s="70">
        <v>31625</v>
      </c>
      <c r="B105">
        <v>-9.7720038528261194E-2</v>
      </c>
      <c r="C105">
        <f t="shared" si="4"/>
        <v>-97.720038528261199</v>
      </c>
      <c r="F105" s="26">
        <v>0.88</v>
      </c>
      <c r="G105" s="1">
        <v>67.58</v>
      </c>
      <c r="H105" s="1">
        <v>105.39999999999999</v>
      </c>
      <c r="L105" s="73">
        <f t="shared" si="3"/>
        <v>5.788662757272621</v>
      </c>
    </row>
    <row r="106" spans="1:12" x14ac:dyDescent="0.25">
      <c r="A106" s="70">
        <v>31656</v>
      </c>
      <c r="B106">
        <v>-3.319077037272395E-2</v>
      </c>
      <c r="C106">
        <f t="shared" si="4"/>
        <v>-33.190770372723954</v>
      </c>
      <c r="F106" s="29">
        <v>0</v>
      </c>
      <c r="G106" s="1">
        <v>54.6</v>
      </c>
      <c r="H106" s="1">
        <v>56.4</v>
      </c>
      <c r="L106" s="73">
        <f t="shared" si="3"/>
        <v>0</v>
      </c>
    </row>
    <row r="107" spans="1:12" x14ac:dyDescent="0.25">
      <c r="A107" s="70">
        <v>31686</v>
      </c>
      <c r="B107">
        <v>1.9834870652917089E-2</v>
      </c>
      <c r="C107">
        <f t="shared" si="4"/>
        <v>19.83487065291709</v>
      </c>
      <c r="F107" s="29">
        <v>0</v>
      </c>
      <c r="G107" s="1">
        <v>78.12</v>
      </c>
      <c r="H107" s="1">
        <v>36.89</v>
      </c>
      <c r="L107" s="73">
        <f t="shared" si="3"/>
        <v>0</v>
      </c>
    </row>
    <row r="108" spans="1:12" x14ac:dyDescent="0.25">
      <c r="A108" s="70">
        <v>31717</v>
      </c>
      <c r="B108">
        <v>-4.8664037991540138E-3</v>
      </c>
      <c r="C108">
        <f t="shared" si="4"/>
        <v>-4.8664037991540141</v>
      </c>
      <c r="F108" s="29">
        <v>0</v>
      </c>
      <c r="G108" s="1">
        <v>40.200000000000003</v>
      </c>
      <c r="H108" s="1">
        <v>14.7</v>
      </c>
      <c r="L108" s="73">
        <f t="shared" si="3"/>
        <v>0</v>
      </c>
    </row>
    <row r="109" spans="1:12" x14ac:dyDescent="0.25">
      <c r="A109" s="70">
        <v>31747</v>
      </c>
      <c r="B109">
        <v>-9.9561473888972272E-3</v>
      </c>
      <c r="C109">
        <f t="shared" si="4"/>
        <v>-9.9561473888972269</v>
      </c>
      <c r="F109" s="29">
        <v>0</v>
      </c>
      <c r="G109" s="1">
        <v>136.4</v>
      </c>
      <c r="H109" s="1">
        <v>8.370000000000001</v>
      </c>
      <c r="L109" s="73">
        <f t="shared" si="3"/>
        <v>0</v>
      </c>
    </row>
    <row r="110" spans="1:12" x14ac:dyDescent="0.25">
      <c r="A110" s="70">
        <v>31778</v>
      </c>
      <c r="B110">
        <v>6.5012504774422289E-2</v>
      </c>
      <c r="C110">
        <f t="shared" si="4"/>
        <v>65.012504774422283</v>
      </c>
      <c r="F110" s="20">
        <v>0</v>
      </c>
      <c r="G110" s="1">
        <v>77.809999999999988</v>
      </c>
      <c r="H110" s="1">
        <v>5.89</v>
      </c>
      <c r="L110" s="73">
        <f t="shared" si="3"/>
        <v>0</v>
      </c>
    </row>
    <row r="111" spans="1:12" x14ac:dyDescent="0.25">
      <c r="A111" s="70">
        <v>31809</v>
      </c>
      <c r="B111">
        <v>0.17974898081623111</v>
      </c>
      <c r="C111">
        <f t="shared" si="4"/>
        <v>179.74898081623112</v>
      </c>
      <c r="F111" s="20">
        <v>0</v>
      </c>
      <c r="G111" s="1">
        <v>43.96</v>
      </c>
      <c r="H111" s="1">
        <v>12.88</v>
      </c>
      <c r="L111" s="73">
        <f t="shared" si="3"/>
        <v>0</v>
      </c>
    </row>
    <row r="112" spans="1:12" x14ac:dyDescent="0.25">
      <c r="A112" s="70">
        <v>31837</v>
      </c>
      <c r="B112">
        <v>0.24931189189784808</v>
      </c>
      <c r="C112">
        <f t="shared" si="4"/>
        <v>249.31189189784808</v>
      </c>
      <c r="F112" s="26">
        <v>0.4</v>
      </c>
      <c r="G112" s="1">
        <v>67.58</v>
      </c>
      <c r="H112" s="1">
        <v>29.45</v>
      </c>
      <c r="L112" s="73">
        <f t="shared" si="3"/>
        <v>0</v>
      </c>
    </row>
    <row r="113" spans="1:12" x14ac:dyDescent="0.25">
      <c r="A113" s="70">
        <v>31868</v>
      </c>
      <c r="B113">
        <v>0.26097333979058901</v>
      </c>
      <c r="C113">
        <f t="shared" si="4"/>
        <v>260.97333979058902</v>
      </c>
      <c r="F113" s="26">
        <v>0.78</v>
      </c>
      <c r="G113" s="1">
        <v>34.199999999999996</v>
      </c>
      <c r="H113" s="1">
        <v>75.3</v>
      </c>
      <c r="L113" s="73">
        <f t="shared" si="3"/>
        <v>5.6419454984477415</v>
      </c>
    </row>
    <row r="114" spans="1:12" x14ac:dyDescent="0.25">
      <c r="A114" s="70">
        <v>31898</v>
      </c>
      <c r="B114">
        <v>0.26131949363674395</v>
      </c>
      <c r="C114">
        <f t="shared" si="4"/>
        <v>261.31949363674397</v>
      </c>
      <c r="F114" s="26">
        <v>0.78</v>
      </c>
      <c r="G114" s="1">
        <v>72.539999999999992</v>
      </c>
      <c r="H114" s="1">
        <v>92.38</v>
      </c>
      <c r="L114" s="73">
        <f t="shared" si="3"/>
        <v>0</v>
      </c>
    </row>
    <row r="115" spans="1:12" x14ac:dyDescent="0.25">
      <c r="A115" s="70">
        <v>31929</v>
      </c>
      <c r="B115">
        <v>0.24420410902135864</v>
      </c>
      <c r="C115">
        <f t="shared" si="4"/>
        <v>244.20410902135865</v>
      </c>
      <c r="F115" s="26">
        <v>1.1499999999999999</v>
      </c>
      <c r="G115" s="1">
        <v>103.2</v>
      </c>
      <c r="H115" s="1">
        <v>103.2</v>
      </c>
      <c r="L115" s="73">
        <f t="shared" si="3"/>
        <v>3.5598482235253508</v>
      </c>
    </row>
    <row r="116" spans="1:12" x14ac:dyDescent="0.25">
      <c r="A116" s="70">
        <v>31959</v>
      </c>
      <c r="B116">
        <v>7.0095134662384248E-2</v>
      </c>
      <c r="C116">
        <f t="shared" si="4"/>
        <v>70.095134662384254</v>
      </c>
      <c r="F116" s="26">
        <v>1.1499999999999999</v>
      </c>
      <c r="G116" s="1">
        <v>90.52</v>
      </c>
      <c r="H116" s="1">
        <v>124</v>
      </c>
      <c r="L116" s="73">
        <f t="shared" si="3"/>
        <v>11.976543635736459</v>
      </c>
    </row>
    <row r="117" spans="1:12" x14ac:dyDescent="0.25">
      <c r="A117" s="70">
        <v>31990</v>
      </c>
      <c r="B117">
        <v>0.14031244276345181</v>
      </c>
      <c r="C117">
        <f t="shared" si="4"/>
        <v>140.3124427634518</v>
      </c>
      <c r="F117" s="26">
        <v>0.88</v>
      </c>
      <c r="G117" s="1">
        <v>77.5</v>
      </c>
      <c r="H117" s="1">
        <v>91.76</v>
      </c>
      <c r="L117" s="73">
        <f t="shared" si="3"/>
        <v>0.74710819822927499</v>
      </c>
    </row>
    <row r="118" spans="1:12" x14ac:dyDescent="0.25">
      <c r="A118" s="70">
        <v>32021</v>
      </c>
      <c r="B118">
        <v>0.20974257055982015</v>
      </c>
      <c r="C118">
        <f t="shared" si="4"/>
        <v>209.74257055982014</v>
      </c>
      <c r="F118" s="29">
        <v>0</v>
      </c>
      <c r="G118" s="1">
        <v>86.100000000000009</v>
      </c>
      <c r="H118" s="1">
        <v>63</v>
      </c>
      <c r="L118" s="73">
        <f t="shared" si="3"/>
        <v>0</v>
      </c>
    </row>
    <row r="119" spans="1:12" x14ac:dyDescent="0.25">
      <c r="A119" s="70">
        <v>32051</v>
      </c>
      <c r="B119">
        <v>0.24306627788209292</v>
      </c>
      <c r="C119">
        <f t="shared" si="4"/>
        <v>243.06627788209292</v>
      </c>
      <c r="F119" s="29">
        <v>0</v>
      </c>
      <c r="G119" s="1">
        <v>49.6</v>
      </c>
      <c r="H119" s="1">
        <v>34.720000000000006</v>
      </c>
      <c r="L119" s="73">
        <f t="shared" si="3"/>
        <v>0</v>
      </c>
    </row>
    <row r="120" spans="1:12" x14ac:dyDescent="0.25">
      <c r="A120" s="70">
        <v>32082</v>
      </c>
      <c r="B120">
        <v>0.25289256296060914</v>
      </c>
      <c r="C120">
        <f t="shared" si="4"/>
        <v>252.89256296060913</v>
      </c>
      <c r="F120" s="29">
        <v>0</v>
      </c>
      <c r="G120" s="1">
        <v>82.2</v>
      </c>
      <c r="H120" s="1">
        <v>11.4</v>
      </c>
      <c r="L120" s="73">
        <f t="shared" si="3"/>
        <v>0</v>
      </c>
    </row>
    <row r="121" spans="1:12" x14ac:dyDescent="0.25">
      <c r="A121" s="70">
        <v>32112</v>
      </c>
      <c r="B121">
        <v>0.28896478454343077</v>
      </c>
      <c r="C121">
        <f t="shared" si="4"/>
        <v>288.96478454343077</v>
      </c>
      <c r="F121" s="29">
        <v>0</v>
      </c>
      <c r="G121" s="1">
        <v>53.63</v>
      </c>
      <c r="H121" s="1">
        <v>7.4399999999999995</v>
      </c>
      <c r="L121" s="73">
        <f t="shared" si="3"/>
        <v>0</v>
      </c>
    </row>
    <row r="122" spans="1:12" x14ac:dyDescent="0.25">
      <c r="A122" s="70">
        <v>32143</v>
      </c>
      <c r="B122">
        <v>0.35108815284889805</v>
      </c>
      <c r="C122">
        <f t="shared" si="4"/>
        <v>351.08815284889806</v>
      </c>
      <c r="F122" s="20">
        <v>0</v>
      </c>
      <c r="G122" s="1">
        <v>87.11</v>
      </c>
      <c r="H122" s="1">
        <v>10.540000000000001</v>
      </c>
      <c r="L122" s="73">
        <f t="shared" si="3"/>
        <v>0</v>
      </c>
    </row>
    <row r="123" spans="1:12" x14ac:dyDescent="0.25">
      <c r="A123" s="70">
        <v>32174</v>
      </c>
      <c r="B123">
        <v>0.4285111162244834</v>
      </c>
      <c r="C123">
        <f t="shared" si="4"/>
        <v>428.51111622448337</v>
      </c>
      <c r="F123" s="20">
        <v>0</v>
      </c>
      <c r="G123" s="1">
        <v>75.600000000000009</v>
      </c>
      <c r="H123" s="1">
        <v>14.280000000000001</v>
      </c>
      <c r="L123" s="73">
        <f t="shared" si="3"/>
        <v>0</v>
      </c>
    </row>
    <row r="124" spans="1:12" x14ac:dyDescent="0.25">
      <c r="A124" s="70">
        <v>32203</v>
      </c>
      <c r="B124">
        <v>0.43026635796448953</v>
      </c>
      <c r="C124">
        <f t="shared" si="4"/>
        <v>430.26635796448954</v>
      </c>
      <c r="F124" s="26">
        <v>0.4</v>
      </c>
      <c r="G124" s="1">
        <v>117.8</v>
      </c>
      <c r="H124" s="1">
        <v>31.93</v>
      </c>
      <c r="L124" s="73">
        <f t="shared" si="3"/>
        <v>0</v>
      </c>
    </row>
    <row r="125" spans="1:12" x14ac:dyDescent="0.25">
      <c r="A125" s="70">
        <v>32234</v>
      </c>
      <c r="B125">
        <v>0.52225982201677623</v>
      </c>
      <c r="C125">
        <f t="shared" si="4"/>
        <v>522.25982201677618</v>
      </c>
      <c r="F125" s="26">
        <v>0.78</v>
      </c>
      <c r="G125" s="1">
        <v>14.7</v>
      </c>
      <c r="H125" s="1">
        <v>71.7</v>
      </c>
      <c r="L125" s="73">
        <f t="shared" si="3"/>
        <v>9.4805105208692648</v>
      </c>
    </row>
    <row r="126" spans="1:12" x14ac:dyDescent="0.25">
      <c r="A126" s="70">
        <v>32264</v>
      </c>
      <c r="B126">
        <v>9.2667467678268264E-2</v>
      </c>
      <c r="C126">
        <f t="shared" si="4"/>
        <v>92.667467678268267</v>
      </c>
      <c r="F126" s="26">
        <v>0.78</v>
      </c>
      <c r="G126" s="1">
        <v>28.830000000000002</v>
      </c>
      <c r="H126" s="1">
        <v>124.30999999999999</v>
      </c>
      <c r="L126" s="73">
        <f t="shared" si="3"/>
        <v>15.667885477750946</v>
      </c>
    </row>
    <row r="127" spans="1:12" x14ac:dyDescent="0.25">
      <c r="A127" s="70">
        <v>32295</v>
      </c>
      <c r="B127">
        <v>0.14180323145648074</v>
      </c>
      <c r="C127">
        <f t="shared" si="4"/>
        <v>141.80323145648075</v>
      </c>
      <c r="F127" s="26">
        <v>1.1499999999999999</v>
      </c>
      <c r="G127" s="1">
        <v>57.9</v>
      </c>
      <c r="H127" s="1">
        <v>107.69999999999999</v>
      </c>
      <c r="L127" s="73">
        <f t="shared" si="3"/>
        <v>15.167299068644354</v>
      </c>
    </row>
    <row r="128" spans="1:12" x14ac:dyDescent="0.25">
      <c r="A128" s="70">
        <v>32325</v>
      </c>
      <c r="B128">
        <v>0.11834178611249144</v>
      </c>
      <c r="C128">
        <f t="shared" si="4"/>
        <v>118.34178611249143</v>
      </c>
      <c r="F128" s="26">
        <v>1.1499999999999999</v>
      </c>
      <c r="G128" s="1">
        <v>111.91</v>
      </c>
      <c r="H128" s="1">
        <v>122.45</v>
      </c>
      <c r="L128" s="73">
        <f t="shared" si="3"/>
        <v>6.647694607335862</v>
      </c>
    </row>
    <row r="129" spans="1:12" x14ac:dyDescent="0.25">
      <c r="A129" s="70">
        <v>32356</v>
      </c>
      <c r="B129">
        <v>0.11887093312788762</v>
      </c>
      <c r="C129">
        <f t="shared" si="4"/>
        <v>118.87093312788761</v>
      </c>
      <c r="F129" s="26">
        <v>0.88</v>
      </c>
      <c r="G129" s="1">
        <v>41.54</v>
      </c>
      <c r="H129" s="1">
        <v>109.12</v>
      </c>
      <c r="L129" s="73">
        <f t="shared" si="3"/>
        <v>12.529745889387147</v>
      </c>
    </row>
    <row r="130" spans="1:12" x14ac:dyDescent="0.25">
      <c r="A130" s="70">
        <v>32387</v>
      </c>
      <c r="B130">
        <v>0.18300165208213648</v>
      </c>
      <c r="C130">
        <f t="shared" si="4"/>
        <v>183.00165208213647</v>
      </c>
      <c r="F130" s="29">
        <v>0</v>
      </c>
      <c r="G130" s="1">
        <v>69</v>
      </c>
      <c r="H130" s="1">
        <v>57.599999999999994</v>
      </c>
      <c r="L130" s="73">
        <f t="shared" si="3"/>
        <v>0</v>
      </c>
    </row>
    <row r="131" spans="1:12" x14ac:dyDescent="0.25">
      <c r="A131" s="70">
        <v>32417</v>
      </c>
      <c r="B131">
        <v>0.28175982201677674</v>
      </c>
      <c r="C131">
        <f t="shared" si="4"/>
        <v>281.75982201677675</v>
      </c>
      <c r="F131" s="29">
        <v>0</v>
      </c>
      <c r="G131" s="1">
        <v>47.12</v>
      </c>
      <c r="H131" s="1">
        <v>31.31</v>
      </c>
      <c r="L131" s="73">
        <f t="shared" ref="L131:L194" si="5">IF(F131=0,0,IF(((F131*H131)-G131)/($J$1*$J$2)&lt;0,0,((F131*H131)-G131)/($J$1*$J$2)))</f>
        <v>0</v>
      </c>
    </row>
    <row r="132" spans="1:12" x14ac:dyDescent="0.25">
      <c r="A132" s="70">
        <v>32448</v>
      </c>
      <c r="B132">
        <v>0.29858988737625408</v>
      </c>
      <c r="C132">
        <f t="shared" si="4"/>
        <v>298.58988737625407</v>
      </c>
      <c r="F132" s="29">
        <v>0</v>
      </c>
      <c r="G132" s="1">
        <v>63</v>
      </c>
      <c r="H132" s="1">
        <v>12.6</v>
      </c>
      <c r="L132" s="73">
        <f t="shared" si="5"/>
        <v>0</v>
      </c>
    </row>
    <row r="133" spans="1:12" x14ac:dyDescent="0.25">
      <c r="A133" s="70">
        <v>32478</v>
      </c>
      <c r="B133">
        <v>0.3008382533893259</v>
      </c>
      <c r="C133">
        <f t="shared" si="4"/>
        <v>300.83825338932593</v>
      </c>
      <c r="F133" s="29">
        <v>0</v>
      </c>
      <c r="G133" s="1">
        <v>90.210000000000008</v>
      </c>
      <c r="H133" s="1">
        <v>8.370000000000001</v>
      </c>
      <c r="L133" s="73">
        <f t="shared" si="5"/>
        <v>0</v>
      </c>
    </row>
    <row r="134" spans="1:12" x14ac:dyDescent="0.25">
      <c r="A134" s="70">
        <v>32509</v>
      </c>
      <c r="B134">
        <v>0.3266487109056665</v>
      </c>
      <c r="C134">
        <f t="shared" si="4"/>
        <v>326.64871090566652</v>
      </c>
      <c r="F134" s="20">
        <v>0</v>
      </c>
      <c r="G134" s="1">
        <v>20.46</v>
      </c>
      <c r="H134" s="1">
        <v>10.85</v>
      </c>
      <c r="L134" s="73">
        <f t="shared" si="5"/>
        <v>0</v>
      </c>
    </row>
    <row r="135" spans="1:12" x14ac:dyDescent="0.25">
      <c r="A135" s="70">
        <v>32540</v>
      </c>
      <c r="B135">
        <v>0.33149184816056759</v>
      </c>
      <c r="C135">
        <f t="shared" si="4"/>
        <v>331.4918481605676</v>
      </c>
      <c r="F135" s="20">
        <v>0</v>
      </c>
      <c r="G135" s="1">
        <v>46.76</v>
      </c>
      <c r="H135" s="1">
        <v>17.079999999999998</v>
      </c>
      <c r="L135" s="73">
        <f t="shared" si="5"/>
        <v>0</v>
      </c>
    </row>
    <row r="136" spans="1:12" x14ac:dyDescent="0.25">
      <c r="A136" s="70">
        <v>32568</v>
      </c>
      <c r="B136">
        <v>0.35128923378148263</v>
      </c>
      <c r="C136">
        <f t="shared" si="4"/>
        <v>351.28923378148261</v>
      </c>
      <c r="F136" s="26">
        <v>0.4</v>
      </c>
      <c r="G136" s="1">
        <v>64.48</v>
      </c>
      <c r="H136" s="1">
        <v>46.81</v>
      </c>
      <c r="L136" s="73">
        <f t="shared" si="5"/>
        <v>0</v>
      </c>
    </row>
    <row r="137" spans="1:12" x14ac:dyDescent="0.25">
      <c r="A137" s="70">
        <v>32599</v>
      </c>
      <c r="B137">
        <v>0.33972714227821471</v>
      </c>
      <c r="C137">
        <f t="shared" si="4"/>
        <v>339.72714227821473</v>
      </c>
      <c r="F137" s="26">
        <v>0.78</v>
      </c>
      <c r="G137" s="1">
        <v>56.4</v>
      </c>
      <c r="H137" s="1">
        <v>59.4</v>
      </c>
      <c r="L137" s="73">
        <f t="shared" si="5"/>
        <v>0</v>
      </c>
    </row>
    <row r="138" spans="1:12" x14ac:dyDescent="0.25">
      <c r="A138" s="70">
        <v>32629</v>
      </c>
      <c r="B138">
        <v>-0.10404409955185048</v>
      </c>
      <c r="C138">
        <f t="shared" si="4"/>
        <v>-104.04409955185048</v>
      </c>
      <c r="F138" s="26">
        <v>0.78</v>
      </c>
      <c r="G138" s="1">
        <v>12.709999999999999</v>
      </c>
      <c r="H138" s="1">
        <v>129.27000000000001</v>
      </c>
      <c r="L138" s="73">
        <f t="shared" si="5"/>
        <v>20.264596987466945</v>
      </c>
    </row>
    <row r="139" spans="1:12" x14ac:dyDescent="0.25">
      <c r="A139" s="70">
        <v>32660</v>
      </c>
      <c r="B139">
        <v>-0.22701141981328868</v>
      </c>
      <c r="C139">
        <f t="shared" si="4"/>
        <v>-227.01141981328868</v>
      </c>
      <c r="F139" s="26">
        <v>1.1499999999999999</v>
      </c>
      <c r="G139" s="1">
        <v>59.7</v>
      </c>
      <c r="H139" s="1">
        <v>131.4</v>
      </c>
      <c r="L139" s="73">
        <f t="shared" si="5"/>
        <v>21.021041738530521</v>
      </c>
    </row>
    <row r="140" spans="1:12" x14ac:dyDescent="0.25">
      <c r="A140" s="70">
        <v>32690</v>
      </c>
      <c r="B140">
        <v>-0.34800488386557599</v>
      </c>
      <c r="C140">
        <f t="shared" si="4"/>
        <v>-348.00488386557601</v>
      </c>
      <c r="F140" s="26">
        <v>1.1499999999999999</v>
      </c>
      <c r="G140" s="1">
        <v>66.960000000000008</v>
      </c>
      <c r="H140" s="1">
        <v>133.29999999999998</v>
      </c>
      <c r="L140" s="73">
        <f t="shared" si="5"/>
        <v>19.853972634241678</v>
      </c>
    </row>
    <row r="141" spans="1:12" x14ac:dyDescent="0.25">
      <c r="A141" s="70">
        <v>32721</v>
      </c>
      <c r="B141">
        <v>-0.18533114738889753</v>
      </c>
      <c r="C141">
        <f t="shared" si="4"/>
        <v>-185.33114738889753</v>
      </c>
      <c r="F141" s="26">
        <v>0.88</v>
      </c>
      <c r="G141" s="1">
        <v>75.95</v>
      </c>
      <c r="H141" s="1">
        <v>111.60000000000001</v>
      </c>
      <c r="L141" s="73">
        <f t="shared" si="5"/>
        <v>5.1185466252730842</v>
      </c>
    </row>
    <row r="142" spans="1:12" x14ac:dyDescent="0.25">
      <c r="A142" s="70">
        <v>32752</v>
      </c>
      <c r="B142">
        <v>-0.12467808647995575</v>
      </c>
      <c r="C142">
        <f t="shared" si="4"/>
        <v>-124.67808647995575</v>
      </c>
      <c r="F142" s="29">
        <v>0</v>
      </c>
      <c r="G142" s="1">
        <v>43.5</v>
      </c>
      <c r="H142" s="1">
        <v>67.2</v>
      </c>
      <c r="L142" s="73">
        <f t="shared" si="5"/>
        <v>0</v>
      </c>
    </row>
    <row r="143" spans="1:12" x14ac:dyDescent="0.25">
      <c r="A143" s="70">
        <v>32782</v>
      </c>
      <c r="B143">
        <v>-9.5939524388452893E-2</v>
      </c>
      <c r="C143">
        <f t="shared" si="4"/>
        <v>-95.939524388452895</v>
      </c>
      <c r="F143" s="29">
        <v>0</v>
      </c>
      <c r="G143" s="1">
        <v>69.75</v>
      </c>
      <c r="H143" s="1">
        <v>34.720000000000006</v>
      </c>
      <c r="L143" s="73">
        <f t="shared" si="5"/>
        <v>0</v>
      </c>
    </row>
    <row r="144" spans="1:12" x14ac:dyDescent="0.25">
      <c r="A144" s="70">
        <v>32813</v>
      </c>
      <c r="B144">
        <v>-7.9129066872112006E-2</v>
      </c>
      <c r="C144">
        <f t="shared" si="4"/>
        <v>-79.129066872112006</v>
      </c>
      <c r="F144" s="29">
        <v>0</v>
      </c>
      <c r="G144" s="1">
        <v>33.9</v>
      </c>
      <c r="H144" s="1">
        <v>13.8</v>
      </c>
      <c r="L144" s="73">
        <f t="shared" si="5"/>
        <v>0</v>
      </c>
    </row>
    <row r="145" spans="1:12" x14ac:dyDescent="0.25">
      <c r="A145" s="70">
        <v>32843</v>
      </c>
      <c r="B145">
        <v>-2.5625798898256252E-2</v>
      </c>
      <c r="C145">
        <f t="shared" si="4"/>
        <v>-25.625798898256253</v>
      </c>
      <c r="F145" s="29">
        <v>0</v>
      </c>
      <c r="G145" s="1">
        <v>84.320000000000007</v>
      </c>
      <c r="H145" s="1">
        <v>8.99</v>
      </c>
      <c r="L145" s="73">
        <f t="shared" si="5"/>
        <v>0</v>
      </c>
    </row>
    <row r="146" spans="1:12" x14ac:dyDescent="0.25">
      <c r="A146" s="70">
        <v>32874</v>
      </c>
      <c r="B146">
        <v>8.8055736507633448E-3</v>
      </c>
      <c r="C146">
        <f t="shared" si="4"/>
        <v>8.8055736507633444</v>
      </c>
      <c r="F146" s="20">
        <v>0</v>
      </c>
      <c r="G146" s="1">
        <v>48.67</v>
      </c>
      <c r="H146" s="1">
        <v>10.85</v>
      </c>
      <c r="L146" s="73">
        <f t="shared" si="5"/>
        <v>0</v>
      </c>
    </row>
    <row r="147" spans="1:12" x14ac:dyDescent="0.25">
      <c r="A147" s="70">
        <v>32905</v>
      </c>
      <c r="B147">
        <v>4.3250018095208037E-2</v>
      </c>
      <c r="C147">
        <f t="shared" si="4"/>
        <v>43.250018095208034</v>
      </c>
      <c r="F147" s="20">
        <v>0</v>
      </c>
      <c r="G147" s="1">
        <v>85.12</v>
      </c>
      <c r="H147" s="1">
        <v>20.439999999999998</v>
      </c>
      <c r="L147" s="73">
        <f t="shared" si="5"/>
        <v>0</v>
      </c>
    </row>
    <row r="148" spans="1:12" x14ac:dyDescent="0.25">
      <c r="A148" s="70">
        <v>32933</v>
      </c>
      <c r="B148">
        <v>9.2439560578867971E-2</v>
      </c>
      <c r="C148">
        <f t="shared" si="4"/>
        <v>92.439560578867969</v>
      </c>
      <c r="F148" s="26">
        <v>0.4</v>
      </c>
      <c r="G148" s="1">
        <v>39.68</v>
      </c>
      <c r="H148" s="1">
        <v>44.949999999999996</v>
      </c>
      <c r="L148" s="73">
        <f t="shared" si="5"/>
        <v>0</v>
      </c>
    </row>
    <row r="149" spans="1:12" x14ac:dyDescent="0.25">
      <c r="A149" s="70">
        <v>32964</v>
      </c>
      <c r="B149">
        <v>9.7949364500436162E-2</v>
      </c>
      <c r="C149">
        <f t="shared" si="4"/>
        <v>97.949364500436161</v>
      </c>
      <c r="F149" s="26">
        <v>0.78</v>
      </c>
      <c r="G149" s="1">
        <v>44.7</v>
      </c>
      <c r="H149" s="1">
        <v>69</v>
      </c>
      <c r="L149" s="73">
        <f t="shared" si="5"/>
        <v>2.0972749223870291</v>
      </c>
    </row>
    <row r="150" spans="1:12" x14ac:dyDescent="0.25">
      <c r="A150" s="70">
        <v>32994</v>
      </c>
      <c r="B150">
        <v>-2.1416648571458537E-2</v>
      </c>
      <c r="C150">
        <f t="shared" si="4"/>
        <v>-21.416648571458538</v>
      </c>
      <c r="F150" s="26">
        <v>0.78</v>
      </c>
      <c r="G150" s="1">
        <v>29.139999999999997</v>
      </c>
      <c r="H150" s="1">
        <v>125.55</v>
      </c>
      <c r="L150" s="73">
        <f t="shared" si="5"/>
        <v>15.819018052201907</v>
      </c>
    </row>
    <row r="151" spans="1:12" x14ac:dyDescent="0.25">
      <c r="A151" s="70">
        <v>33025</v>
      </c>
      <c r="B151">
        <v>-7.1129066872112442E-2</v>
      </c>
      <c r="C151">
        <f t="shared" si="4"/>
        <v>-71.129066872112446</v>
      </c>
      <c r="F151" s="26">
        <v>1.1499999999999999</v>
      </c>
      <c r="G151" s="1">
        <v>94.2</v>
      </c>
      <c r="H151" s="1">
        <v>109.80000000000001</v>
      </c>
      <c r="L151" s="73">
        <f t="shared" si="5"/>
        <v>7.3749568816833397</v>
      </c>
    </row>
    <row r="152" spans="1:12" x14ac:dyDescent="0.25">
      <c r="A152" s="70">
        <v>33055</v>
      </c>
      <c r="B152">
        <v>-0.24197537815812808</v>
      </c>
      <c r="C152">
        <f t="shared" si="4"/>
        <v>-241.97537815812808</v>
      </c>
      <c r="F152" s="26">
        <v>1.1499999999999999</v>
      </c>
      <c r="G152" s="1">
        <v>34.1</v>
      </c>
      <c r="H152" s="1">
        <v>128.03</v>
      </c>
      <c r="L152" s="73">
        <f t="shared" si="5"/>
        <v>26.016902380131079</v>
      </c>
    </row>
    <row r="153" spans="1:12" x14ac:dyDescent="0.25">
      <c r="A153" s="70">
        <v>33086</v>
      </c>
      <c r="B153">
        <v>-0.32166768585043637</v>
      </c>
      <c r="C153">
        <f t="shared" si="4"/>
        <v>-321.66768585043638</v>
      </c>
      <c r="F153" s="26">
        <v>0.88</v>
      </c>
      <c r="G153" s="1">
        <v>79.36</v>
      </c>
      <c r="H153" s="1">
        <v>120.89999999999999</v>
      </c>
      <c r="L153" s="73">
        <f t="shared" si="5"/>
        <v>6.2163964585489238</v>
      </c>
    </row>
    <row r="154" spans="1:12" x14ac:dyDescent="0.25">
      <c r="A154" s="70">
        <v>33117</v>
      </c>
      <c r="B154">
        <v>-0.1515683525844124</v>
      </c>
      <c r="C154">
        <f t="shared" si="4"/>
        <v>-151.56835258441239</v>
      </c>
      <c r="F154" s="29">
        <v>0</v>
      </c>
      <c r="G154" s="1">
        <v>95.1</v>
      </c>
      <c r="H154" s="1">
        <v>53.1</v>
      </c>
      <c r="L154" s="73">
        <f t="shared" si="5"/>
        <v>0</v>
      </c>
    </row>
    <row r="155" spans="1:12" x14ac:dyDescent="0.25">
      <c r="A155" s="70">
        <v>33147</v>
      </c>
      <c r="B155">
        <v>-0.15612281405556397</v>
      </c>
      <c r="C155">
        <f t="shared" si="4"/>
        <v>-156.12281405556396</v>
      </c>
      <c r="F155" s="29">
        <v>0</v>
      </c>
      <c r="G155" s="1">
        <v>41.230000000000004</v>
      </c>
      <c r="H155" s="1">
        <v>37.51</v>
      </c>
      <c r="L155" s="73">
        <f t="shared" si="5"/>
        <v>0</v>
      </c>
    </row>
    <row r="156" spans="1:12" x14ac:dyDescent="0.25">
      <c r="A156" s="70">
        <v>33178</v>
      </c>
      <c r="B156">
        <v>-0.12873170612655088</v>
      </c>
      <c r="C156">
        <f t="shared" si="4"/>
        <v>-128.73170612655088</v>
      </c>
      <c r="F156" s="29">
        <v>0</v>
      </c>
      <c r="G156" s="1">
        <v>96.600000000000009</v>
      </c>
      <c r="H156" s="1">
        <v>12</v>
      </c>
      <c r="L156" s="73">
        <f t="shared" si="5"/>
        <v>0</v>
      </c>
    </row>
    <row r="157" spans="1:12" x14ac:dyDescent="0.25">
      <c r="A157" s="70">
        <v>33208</v>
      </c>
      <c r="B157">
        <v>-7.3930424075268869E-2</v>
      </c>
      <c r="C157">
        <f t="shared" si="4"/>
        <v>-73.930424075268874</v>
      </c>
      <c r="F157" s="29">
        <v>0</v>
      </c>
      <c r="G157" s="1">
        <v>75.64</v>
      </c>
      <c r="H157" s="1">
        <v>7.13</v>
      </c>
      <c r="L157" s="73">
        <f t="shared" si="5"/>
        <v>0</v>
      </c>
    </row>
    <row r="158" spans="1:12" x14ac:dyDescent="0.25">
      <c r="A158" s="70">
        <v>33239</v>
      </c>
      <c r="B158">
        <v>-3.3092518842963908E-2</v>
      </c>
      <c r="C158">
        <f t="shared" si="4"/>
        <v>-33.092518842963905</v>
      </c>
      <c r="F158" s="20">
        <v>0</v>
      </c>
      <c r="G158" s="1">
        <v>49.910000000000004</v>
      </c>
      <c r="H158" s="1">
        <v>9.61</v>
      </c>
      <c r="L158" s="73">
        <f t="shared" si="5"/>
        <v>0</v>
      </c>
    </row>
    <row r="159" spans="1:12" x14ac:dyDescent="0.25">
      <c r="A159" s="70">
        <v>33270</v>
      </c>
      <c r="B159">
        <v>1.3690196185750089E-3</v>
      </c>
      <c r="C159">
        <f t="shared" si="4"/>
        <v>1.369019618575009</v>
      </c>
      <c r="F159" s="20">
        <v>0</v>
      </c>
      <c r="G159" s="1">
        <v>22.959999999999997</v>
      </c>
      <c r="H159" s="1">
        <v>13.16</v>
      </c>
      <c r="L159" s="73">
        <f t="shared" si="5"/>
        <v>0</v>
      </c>
    </row>
    <row r="160" spans="1:12" x14ac:dyDescent="0.25">
      <c r="A160" s="70">
        <v>33298</v>
      </c>
      <c r="B160">
        <v>2.2515759081085636E-3</v>
      </c>
      <c r="C160">
        <f t="shared" si="4"/>
        <v>2.2515759081085638</v>
      </c>
      <c r="F160" s="26">
        <v>0.4</v>
      </c>
      <c r="G160" s="1">
        <v>27.900000000000002</v>
      </c>
      <c r="H160" s="1">
        <v>44.33</v>
      </c>
      <c r="L160" s="73">
        <f t="shared" si="5"/>
        <v>0</v>
      </c>
    </row>
    <row r="161" spans="1:12" x14ac:dyDescent="0.25">
      <c r="A161" s="70">
        <v>33329</v>
      </c>
      <c r="B161">
        <v>-2.3374570125014777E-2</v>
      </c>
      <c r="C161">
        <f t="shared" si="4"/>
        <v>-23.374570125014777</v>
      </c>
      <c r="F161" s="26">
        <v>0.78</v>
      </c>
      <c r="G161" s="1">
        <v>27.3</v>
      </c>
      <c r="H161" s="1">
        <v>68.399999999999991</v>
      </c>
      <c r="L161" s="73">
        <f t="shared" si="5"/>
        <v>5.9910313901345278</v>
      </c>
    </row>
    <row r="162" spans="1:12" x14ac:dyDescent="0.25">
      <c r="A162" s="70">
        <v>33359</v>
      </c>
      <c r="B162">
        <v>-5.9406621407066124E-2</v>
      </c>
      <c r="C162">
        <f t="shared" si="4"/>
        <v>-59.406621407066126</v>
      </c>
      <c r="F162" s="26">
        <v>0.78</v>
      </c>
      <c r="G162" s="1">
        <v>35.029999999999994</v>
      </c>
      <c r="H162" s="1">
        <v>94.86</v>
      </c>
      <c r="L162" s="73">
        <f t="shared" si="5"/>
        <v>8.959595262734279</v>
      </c>
    </row>
    <row r="163" spans="1:12" x14ac:dyDescent="0.25">
      <c r="A163" s="70">
        <v>33390</v>
      </c>
      <c r="B163">
        <v>-0.22036174961219374</v>
      </c>
      <c r="C163">
        <f t="shared" ref="C163:C226" si="6">B163*1000</f>
        <v>-220.36174961219373</v>
      </c>
      <c r="F163" s="26">
        <v>1.1499999999999999</v>
      </c>
      <c r="G163" s="1">
        <v>102.30000000000001</v>
      </c>
      <c r="H163" s="1">
        <v>101.39999999999999</v>
      </c>
      <c r="L163" s="73">
        <f t="shared" si="5"/>
        <v>3.2907899275612218</v>
      </c>
    </row>
    <row r="164" spans="1:12" x14ac:dyDescent="0.25">
      <c r="A164" s="70">
        <v>33420</v>
      </c>
      <c r="B164">
        <v>-0.50851559576604066</v>
      </c>
      <c r="C164">
        <f t="shared" si="6"/>
        <v>-508.51559576604069</v>
      </c>
      <c r="F164" s="26">
        <v>1.1499999999999999</v>
      </c>
      <c r="G164" s="1">
        <v>46.19</v>
      </c>
      <c r="H164" s="1">
        <v>143.22</v>
      </c>
      <c r="L164" s="73">
        <f t="shared" si="5"/>
        <v>27.253765666321712</v>
      </c>
    </row>
    <row r="165" spans="1:12" x14ac:dyDescent="0.25">
      <c r="A165" s="70">
        <v>33451</v>
      </c>
      <c r="B165">
        <v>-0.4153361085865529</v>
      </c>
      <c r="C165">
        <f t="shared" si="6"/>
        <v>-415.33610858655288</v>
      </c>
      <c r="F165" s="26">
        <v>0.88</v>
      </c>
      <c r="G165" s="1">
        <v>47.12</v>
      </c>
      <c r="H165" s="1">
        <v>112.22</v>
      </c>
      <c r="L165" s="73">
        <f t="shared" si="5"/>
        <v>11.873887547430149</v>
      </c>
    </row>
    <row r="166" spans="1:12" x14ac:dyDescent="0.25">
      <c r="A166" s="70">
        <v>33482</v>
      </c>
      <c r="B166">
        <v>-0.40856687781732187</v>
      </c>
      <c r="C166">
        <f t="shared" si="6"/>
        <v>-408.56687781732188</v>
      </c>
      <c r="F166" s="29">
        <v>0</v>
      </c>
      <c r="G166" s="1">
        <v>51</v>
      </c>
      <c r="H166" s="1">
        <v>70.5</v>
      </c>
      <c r="L166" s="73">
        <f t="shared" si="5"/>
        <v>0</v>
      </c>
    </row>
    <row r="167" spans="1:12" x14ac:dyDescent="0.25">
      <c r="A167" s="70">
        <v>33512</v>
      </c>
      <c r="B167">
        <v>-0.34606687781732259</v>
      </c>
      <c r="C167">
        <f t="shared" si="6"/>
        <v>-346.06687781732262</v>
      </c>
      <c r="F167" s="29">
        <v>0</v>
      </c>
      <c r="G167" s="1">
        <v>42.160000000000004</v>
      </c>
      <c r="H167" s="1">
        <v>35.029999999999994</v>
      </c>
      <c r="L167" s="73">
        <f t="shared" si="5"/>
        <v>0</v>
      </c>
    </row>
    <row r="168" spans="1:12" x14ac:dyDescent="0.25">
      <c r="A168" s="70">
        <v>33543</v>
      </c>
      <c r="B168">
        <v>-0.30243478412767189</v>
      </c>
      <c r="C168">
        <f t="shared" si="6"/>
        <v>-302.43478412767189</v>
      </c>
      <c r="F168" s="29">
        <v>0</v>
      </c>
      <c r="G168" s="1">
        <v>87.6</v>
      </c>
      <c r="H168" s="1">
        <v>12.6</v>
      </c>
      <c r="L168" s="73">
        <f t="shared" si="5"/>
        <v>0</v>
      </c>
    </row>
    <row r="169" spans="1:12" x14ac:dyDescent="0.25">
      <c r="A169" s="70">
        <v>33573</v>
      </c>
      <c r="B169">
        <v>-0.28925191432268932</v>
      </c>
      <c r="C169">
        <f t="shared" si="6"/>
        <v>-289.25191432268934</v>
      </c>
      <c r="F169" s="29">
        <v>0</v>
      </c>
      <c r="G169" s="1">
        <v>75.33</v>
      </c>
      <c r="H169" s="1">
        <v>8.06</v>
      </c>
      <c r="L169" s="73">
        <f t="shared" si="5"/>
        <v>0</v>
      </c>
    </row>
    <row r="170" spans="1:12" x14ac:dyDescent="0.25">
      <c r="A170" s="70">
        <v>33604</v>
      </c>
      <c r="B170">
        <v>-0.26959282341359858</v>
      </c>
      <c r="C170">
        <f t="shared" si="6"/>
        <v>-269.59282341359858</v>
      </c>
      <c r="F170" s="20">
        <v>0</v>
      </c>
      <c r="G170" s="1">
        <v>42.160000000000004</v>
      </c>
      <c r="H170" s="1">
        <v>9.2999999999999989</v>
      </c>
      <c r="L170" s="73">
        <f t="shared" si="5"/>
        <v>0</v>
      </c>
    </row>
    <row r="171" spans="1:12" x14ac:dyDescent="0.25">
      <c r="A171" s="70">
        <v>33635</v>
      </c>
      <c r="B171">
        <v>-0.24894888401965895</v>
      </c>
      <c r="C171">
        <f t="shared" si="6"/>
        <v>-248.94888401965895</v>
      </c>
      <c r="F171" s="20">
        <v>0</v>
      </c>
      <c r="G171" s="1">
        <v>35</v>
      </c>
      <c r="H171" s="1">
        <v>17.64</v>
      </c>
      <c r="L171" s="73">
        <f t="shared" si="5"/>
        <v>0</v>
      </c>
    </row>
    <row r="172" spans="1:12" x14ac:dyDescent="0.25">
      <c r="A172" s="70">
        <v>33664</v>
      </c>
      <c r="B172">
        <v>-0.23224433856511351</v>
      </c>
      <c r="C172">
        <f t="shared" si="6"/>
        <v>-232.24433856511351</v>
      </c>
      <c r="F172" s="26">
        <v>0.4</v>
      </c>
      <c r="G172" s="1">
        <v>95.789999999999992</v>
      </c>
      <c r="H172" s="1">
        <v>39.68</v>
      </c>
      <c r="L172" s="73">
        <f t="shared" si="5"/>
        <v>0</v>
      </c>
    </row>
    <row r="173" spans="1:12" x14ac:dyDescent="0.25">
      <c r="A173" s="70">
        <v>33695</v>
      </c>
      <c r="B173">
        <v>-0.16121403553481076</v>
      </c>
      <c r="C173">
        <f t="shared" si="6"/>
        <v>-161.21403553481076</v>
      </c>
      <c r="F173" s="26">
        <v>0.78</v>
      </c>
      <c r="G173" s="1">
        <v>58.199999999999996</v>
      </c>
      <c r="H173" s="1">
        <v>66.900000000000006</v>
      </c>
      <c r="L173" s="73">
        <f t="shared" si="5"/>
        <v>0</v>
      </c>
    </row>
    <row r="174" spans="1:12" x14ac:dyDescent="0.25">
      <c r="A174" s="70">
        <v>33725</v>
      </c>
      <c r="B174">
        <v>-0.26860797492875005</v>
      </c>
      <c r="C174">
        <f t="shared" si="6"/>
        <v>-268.60797492875002</v>
      </c>
      <c r="F174" s="26">
        <v>0.78</v>
      </c>
      <c r="G174" s="1">
        <v>33.480000000000004</v>
      </c>
      <c r="H174" s="1">
        <v>128.65</v>
      </c>
      <c r="L174" s="73">
        <f t="shared" si="5"/>
        <v>15.377026560883062</v>
      </c>
    </row>
    <row r="175" spans="1:12" x14ac:dyDescent="0.25">
      <c r="A175" s="70">
        <v>33756</v>
      </c>
      <c r="B175">
        <v>-0.68785039917117385</v>
      </c>
      <c r="C175">
        <f t="shared" si="6"/>
        <v>-687.85039917117388</v>
      </c>
      <c r="F175" s="26">
        <v>1.1499999999999999</v>
      </c>
      <c r="G175" s="1">
        <v>51.9</v>
      </c>
      <c r="H175" s="1">
        <v>138.9</v>
      </c>
      <c r="L175" s="73">
        <f t="shared" si="5"/>
        <v>24.7982062780269</v>
      </c>
    </row>
    <row r="176" spans="1:12" x14ac:dyDescent="0.25">
      <c r="A176" s="70">
        <v>33786</v>
      </c>
      <c r="B176">
        <v>-0.76749003702838681</v>
      </c>
      <c r="C176">
        <f t="shared" si="6"/>
        <v>-767.49003702838684</v>
      </c>
      <c r="F176" s="26">
        <v>1.1499999999999999</v>
      </c>
      <c r="G176" s="1">
        <v>71.61</v>
      </c>
      <c r="H176" s="1">
        <v>140.43</v>
      </c>
      <c r="L176" s="73">
        <f t="shared" si="5"/>
        <v>20.670231114177298</v>
      </c>
    </row>
    <row r="177" spans="1:12" x14ac:dyDescent="0.25">
      <c r="A177" s="70">
        <v>33817</v>
      </c>
      <c r="B177">
        <v>-0.61897161129238676</v>
      </c>
      <c r="C177">
        <f t="shared" si="6"/>
        <v>-618.9716112923868</v>
      </c>
      <c r="F177" s="26">
        <v>0.88</v>
      </c>
      <c r="G177" s="1">
        <v>95.789999999999992</v>
      </c>
      <c r="H177" s="1">
        <v>114.08</v>
      </c>
      <c r="L177" s="73">
        <f t="shared" si="5"/>
        <v>1.0579280211567224</v>
      </c>
    </row>
    <row r="178" spans="1:12" x14ac:dyDescent="0.25">
      <c r="A178" s="70">
        <v>33848</v>
      </c>
      <c r="B178">
        <v>-0.50610039917117455</v>
      </c>
      <c r="C178">
        <f t="shared" si="6"/>
        <v>-506.10039917117456</v>
      </c>
      <c r="F178" s="29">
        <v>0</v>
      </c>
      <c r="G178" s="1">
        <v>36.9</v>
      </c>
      <c r="H178" s="1">
        <v>64.5</v>
      </c>
      <c r="L178" s="73">
        <f t="shared" si="5"/>
        <v>0</v>
      </c>
    </row>
    <row r="179" spans="1:12" x14ac:dyDescent="0.25">
      <c r="A179" s="70">
        <v>33878</v>
      </c>
      <c r="B179">
        <v>-0.49076706583784091</v>
      </c>
      <c r="C179">
        <f t="shared" si="6"/>
        <v>-490.7670658378409</v>
      </c>
      <c r="F179" s="29">
        <v>0</v>
      </c>
      <c r="G179" s="1">
        <v>82.149999999999991</v>
      </c>
      <c r="H179" s="1">
        <v>28.52</v>
      </c>
      <c r="L179" s="73">
        <f t="shared" si="5"/>
        <v>0</v>
      </c>
    </row>
    <row r="180" spans="1:12" x14ac:dyDescent="0.25">
      <c r="A180" s="70">
        <v>33909</v>
      </c>
      <c r="B180">
        <v>-0.41956252038329556</v>
      </c>
      <c r="C180">
        <f t="shared" si="6"/>
        <v>-419.56252038329558</v>
      </c>
      <c r="F180" s="29">
        <v>0</v>
      </c>
      <c r="G180" s="1">
        <v>108.60000000000001</v>
      </c>
      <c r="H180" s="1">
        <v>13.2</v>
      </c>
      <c r="L180" s="73">
        <f t="shared" si="5"/>
        <v>0</v>
      </c>
    </row>
    <row r="181" spans="1:12" x14ac:dyDescent="0.25">
      <c r="A181" s="70">
        <v>33939</v>
      </c>
      <c r="B181">
        <v>-0.36713070220147692</v>
      </c>
      <c r="C181">
        <f t="shared" si="6"/>
        <v>-367.13070220147694</v>
      </c>
      <c r="F181" s="29">
        <v>0</v>
      </c>
      <c r="G181" s="1">
        <v>59.21</v>
      </c>
      <c r="H181" s="1">
        <v>7.4399999999999995</v>
      </c>
      <c r="L181" s="73">
        <f t="shared" si="5"/>
        <v>0</v>
      </c>
    </row>
    <row r="182" spans="1:12" x14ac:dyDescent="0.25">
      <c r="A182" s="70">
        <v>33970</v>
      </c>
      <c r="B182">
        <v>-0.29792615674693157</v>
      </c>
      <c r="C182">
        <f t="shared" si="6"/>
        <v>-297.92615674693155</v>
      </c>
      <c r="F182" s="20">
        <v>0</v>
      </c>
      <c r="G182" s="1">
        <v>110.98</v>
      </c>
      <c r="H182" s="1">
        <v>11.47</v>
      </c>
      <c r="L182" s="73">
        <f t="shared" si="5"/>
        <v>0</v>
      </c>
    </row>
    <row r="183" spans="1:12" x14ac:dyDescent="0.25">
      <c r="A183" s="70">
        <v>34001</v>
      </c>
      <c r="B183">
        <v>-0.25366858098935602</v>
      </c>
      <c r="C183">
        <f t="shared" si="6"/>
        <v>-253.66858098935603</v>
      </c>
      <c r="F183" s="20">
        <v>0</v>
      </c>
      <c r="G183" s="1">
        <v>29.68</v>
      </c>
      <c r="H183" s="1">
        <v>12.32</v>
      </c>
      <c r="L183" s="73">
        <f t="shared" si="5"/>
        <v>0</v>
      </c>
    </row>
    <row r="184" spans="1:12" x14ac:dyDescent="0.25">
      <c r="A184" s="70">
        <v>34029</v>
      </c>
      <c r="B184">
        <v>-0.22109282341359923</v>
      </c>
      <c r="C184">
        <f t="shared" si="6"/>
        <v>-221.09282341359923</v>
      </c>
      <c r="F184" s="26">
        <v>0.4</v>
      </c>
      <c r="G184" s="1">
        <v>14.569999999999999</v>
      </c>
      <c r="H184" s="1">
        <v>41.54</v>
      </c>
      <c r="L184" s="73">
        <f t="shared" si="5"/>
        <v>0.47050707140393261</v>
      </c>
    </row>
    <row r="185" spans="1:12" x14ac:dyDescent="0.25">
      <c r="A185" s="70">
        <v>34060</v>
      </c>
      <c r="B185">
        <v>-0.22379198824572463</v>
      </c>
      <c r="C185">
        <f t="shared" si="6"/>
        <v>-223.79198824572464</v>
      </c>
      <c r="F185" s="26">
        <v>0.78</v>
      </c>
      <c r="G185" s="1">
        <v>44.4</v>
      </c>
      <c r="H185" s="1">
        <v>80.400000000000006</v>
      </c>
      <c r="L185" s="73">
        <f t="shared" si="5"/>
        <v>4.2111072783718528</v>
      </c>
    </row>
    <row r="186" spans="1:12" x14ac:dyDescent="0.25">
      <c r="A186" s="70">
        <v>34090</v>
      </c>
      <c r="B186">
        <v>-0.57085759597821051</v>
      </c>
      <c r="C186">
        <f t="shared" si="6"/>
        <v>-570.8575959782105</v>
      </c>
      <c r="F186" s="26">
        <v>0.78</v>
      </c>
      <c r="G186" s="1">
        <v>72.850000000000009</v>
      </c>
      <c r="H186" s="1">
        <v>122.76</v>
      </c>
      <c r="L186" s="73">
        <f t="shared" si="5"/>
        <v>5.2668276417155333</v>
      </c>
    </row>
    <row r="187" spans="1:12" x14ac:dyDescent="0.25">
      <c r="A187" s="70">
        <v>34121</v>
      </c>
      <c r="B187">
        <v>-0.39742615674693182</v>
      </c>
      <c r="C187">
        <f t="shared" si="6"/>
        <v>-397.42615674693184</v>
      </c>
      <c r="F187" s="26">
        <v>1.1499999999999999</v>
      </c>
      <c r="G187" s="1">
        <v>62.099999999999994</v>
      </c>
      <c r="H187" s="1">
        <v>119.4</v>
      </c>
      <c r="L187" s="73">
        <f t="shared" si="5"/>
        <v>17.295619179027252</v>
      </c>
    </row>
    <row r="188" spans="1:12" x14ac:dyDescent="0.25">
      <c r="A188" s="70">
        <v>34151</v>
      </c>
      <c r="B188">
        <v>-0.38853533590362693</v>
      </c>
      <c r="C188">
        <f t="shared" si="6"/>
        <v>-388.53533590362696</v>
      </c>
      <c r="F188" s="26">
        <v>1.1499999999999999</v>
      </c>
      <c r="G188" s="1">
        <v>143.53</v>
      </c>
      <c r="H188" s="1">
        <v>118.42</v>
      </c>
      <c r="L188" s="73">
        <f t="shared" si="5"/>
        <v>0</v>
      </c>
    </row>
    <row r="189" spans="1:12" x14ac:dyDescent="0.25">
      <c r="A189" s="70">
        <v>34182</v>
      </c>
      <c r="B189">
        <v>-0.31094184059567009</v>
      </c>
      <c r="C189">
        <f t="shared" si="6"/>
        <v>-310.9418405956701</v>
      </c>
      <c r="F189" s="26">
        <v>0.88</v>
      </c>
      <c r="G189" s="1">
        <v>62</v>
      </c>
      <c r="H189" s="1">
        <v>101.99</v>
      </c>
      <c r="L189" s="73">
        <f t="shared" si="5"/>
        <v>6.3817868230424271</v>
      </c>
    </row>
    <row r="190" spans="1:12" x14ac:dyDescent="0.25">
      <c r="A190" s="70">
        <v>34213</v>
      </c>
      <c r="B190">
        <v>-0.26283314494349613</v>
      </c>
      <c r="C190">
        <f t="shared" si="6"/>
        <v>-262.83314494349611</v>
      </c>
      <c r="F190" s="29">
        <v>0</v>
      </c>
      <c r="G190" s="1">
        <v>104.7</v>
      </c>
      <c r="H190" s="1">
        <v>54.900000000000006</v>
      </c>
      <c r="L190" s="73">
        <f t="shared" si="5"/>
        <v>0</v>
      </c>
    </row>
    <row r="191" spans="1:12" x14ac:dyDescent="0.25">
      <c r="A191" s="70">
        <v>34243</v>
      </c>
      <c r="B191">
        <v>-0.27782137523213246</v>
      </c>
      <c r="C191">
        <f t="shared" si="6"/>
        <v>-277.82137523213248</v>
      </c>
      <c r="F191" s="29">
        <v>0</v>
      </c>
      <c r="G191" s="1">
        <v>77.190000000000012</v>
      </c>
      <c r="H191" s="1">
        <v>30.69</v>
      </c>
      <c r="L191" s="73">
        <f t="shared" si="5"/>
        <v>0</v>
      </c>
    </row>
    <row r="192" spans="1:12" x14ac:dyDescent="0.25">
      <c r="A192" s="70">
        <v>34274</v>
      </c>
      <c r="B192">
        <v>-0.27767025659629829</v>
      </c>
      <c r="C192">
        <f t="shared" si="6"/>
        <v>-277.67025659629832</v>
      </c>
      <c r="F192" s="29">
        <v>0</v>
      </c>
      <c r="G192" s="1">
        <v>34.799999999999997</v>
      </c>
      <c r="H192" s="1">
        <v>9.9</v>
      </c>
      <c r="L192" s="73">
        <f t="shared" si="5"/>
        <v>0</v>
      </c>
    </row>
    <row r="193" spans="1:12" x14ac:dyDescent="0.25">
      <c r="A193" s="70">
        <v>34304</v>
      </c>
      <c r="B193">
        <v>-0.18282102235968198</v>
      </c>
      <c r="C193">
        <f t="shared" si="6"/>
        <v>-182.82102235968199</v>
      </c>
      <c r="F193" s="29">
        <v>0</v>
      </c>
      <c r="G193" s="1">
        <v>154.07</v>
      </c>
      <c r="H193" s="1">
        <v>8.06</v>
      </c>
      <c r="L193" s="73">
        <f t="shared" si="5"/>
        <v>0</v>
      </c>
    </row>
    <row r="194" spans="1:12" x14ac:dyDescent="0.25">
      <c r="A194" s="70">
        <v>34335</v>
      </c>
      <c r="B194">
        <v>-9.5951738077780069E-2</v>
      </c>
      <c r="C194">
        <f t="shared" si="6"/>
        <v>-95.951738077780064</v>
      </c>
      <c r="F194" s="20">
        <v>0</v>
      </c>
      <c r="G194" s="1">
        <v>110.67</v>
      </c>
      <c r="H194" s="1">
        <v>10.23</v>
      </c>
      <c r="L194" s="73">
        <f t="shared" si="5"/>
        <v>0</v>
      </c>
    </row>
    <row r="195" spans="1:12" x14ac:dyDescent="0.25">
      <c r="A195" s="70">
        <v>34366</v>
      </c>
      <c r="B195">
        <v>6.2048261922218982E-2</v>
      </c>
      <c r="C195">
        <f t="shared" si="6"/>
        <v>62.048261922218984</v>
      </c>
      <c r="F195" s="20">
        <v>0</v>
      </c>
      <c r="G195" s="1">
        <v>22.400000000000002</v>
      </c>
      <c r="H195" s="1">
        <v>13.16</v>
      </c>
      <c r="L195" s="73">
        <f t="shared" ref="L195:L258" si="7">IF(F195=0,0,IF(((F195*H195)-G195)/($J$1*$J$2)&lt;0,0,((F195*H195)-G195)/($J$1*$J$2)))</f>
        <v>0</v>
      </c>
    </row>
    <row r="196" spans="1:12" x14ac:dyDescent="0.25">
      <c r="A196" s="70">
        <v>34394</v>
      </c>
      <c r="B196">
        <v>0.17258395902946105</v>
      </c>
      <c r="C196">
        <f t="shared" si="6"/>
        <v>172.58395902946106</v>
      </c>
      <c r="F196" s="26">
        <v>0.4</v>
      </c>
      <c r="G196" s="1">
        <v>123.07000000000001</v>
      </c>
      <c r="H196" s="1">
        <v>39.369999999999997</v>
      </c>
      <c r="L196" s="73">
        <f t="shared" si="7"/>
        <v>0</v>
      </c>
    </row>
    <row r="197" spans="1:12" x14ac:dyDescent="0.25">
      <c r="A197" s="70">
        <v>34425</v>
      </c>
      <c r="B197">
        <v>0.31921358865909094</v>
      </c>
      <c r="C197">
        <f t="shared" si="6"/>
        <v>319.21358865909093</v>
      </c>
      <c r="F197" s="26">
        <v>0.78</v>
      </c>
      <c r="G197" s="1">
        <v>68.7</v>
      </c>
      <c r="H197" s="1">
        <v>69</v>
      </c>
      <c r="L197" s="73">
        <f t="shared" si="7"/>
        <v>0</v>
      </c>
    </row>
    <row r="198" spans="1:12" x14ac:dyDescent="0.25">
      <c r="A198" s="70">
        <v>34455</v>
      </c>
      <c r="B198">
        <v>0.2358209960664984</v>
      </c>
      <c r="C198">
        <f t="shared" si="6"/>
        <v>235.8209960664984</v>
      </c>
      <c r="F198" s="26">
        <v>0.78</v>
      </c>
      <c r="G198" s="1">
        <v>68.510000000000005</v>
      </c>
      <c r="H198" s="1">
        <v>106.02</v>
      </c>
      <c r="L198" s="73">
        <f t="shared" si="7"/>
        <v>3.2621823617339296</v>
      </c>
    </row>
    <row r="199" spans="1:12" x14ac:dyDescent="0.25">
      <c r="A199" s="70">
        <v>34486</v>
      </c>
      <c r="B199">
        <v>0.34551908956285432</v>
      </c>
      <c r="C199">
        <f t="shared" si="6"/>
        <v>345.51908956285433</v>
      </c>
      <c r="F199" s="26">
        <v>1.1499999999999999</v>
      </c>
      <c r="G199" s="1">
        <v>62.400000000000006</v>
      </c>
      <c r="H199" s="1">
        <v>120.3</v>
      </c>
      <c r="L199" s="73">
        <f t="shared" si="7"/>
        <v>17.464642980338045</v>
      </c>
    </row>
    <row r="200" spans="1:12" x14ac:dyDescent="0.25">
      <c r="A200" s="70">
        <v>34516</v>
      </c>
      <c r="B200">
        <v>-0.16519385490223271</v>
      </c>
      <c r="C200">
        <f t="shared" si="6"/>
        <v>-165.19385490223272</v>
      </c>
      <c r="F200" s="26">
        <v>1.1499999999999999</v>
      </c>
      <c r="G200" s="1">
        <v>49.6</v>
      </c>
      <c r="H200" s="1">
        <v>165.85</v>
      </c>
      <c r="L200" s="73">
        <f t="shared" si="7"/>
        <v>32.454294584339422</v>
      </c>
    </row>
    <row r="201" spans="1:12" x14ac:dyDescent="0.25">
      <c r="A201" s="70">
        <v>34547</v>
      </c>
      <c r="B201">
        <v>1.9059636885350353E-2</v>
      </c>
      <c r="C201">
        <f t="shared" si="6"/>
        <v>19.059636885350354</v>
      </c>
      <c r="F201" s="26">
        <v>0.88</v>
      </c>
      <c r="G201" s="1">
        <v>97.03</v>
      </c>
      <c r="H201" s="1">
        <v>112.53</v>
      </c>
      <c r="L201" s="73">
        <f t="shared" si="7"/>
        <v>0.45910083936989626</v>
      </c>
    </row>
    <row r="202" spans="1:12" x14ac:dyDescent="0.25">
      <c r="A202" s="70">
        <v>34578</v>
      </c>
      <c r="B202">
        <v>0.19475467234634294</v>
      </c>
      <c r="C202">
        <f t="shared" si="6"/>
        <v>194.75467234634294</v>
      </c>
      <c r="F202" s="29">
        <v>0</v>
      </c>
      <c r="G202" s="1">
        <v>91.2</v>
      </c>
      <c r="H202" s="1">
        <v>56.1</v>
      </c>
      <c r="L202" s="73">
        <f t="shared" si="7"/>
        <v>0</v>
      </c>
    </row>
    <row r="203" spans="1:12" x14ac:dyDescent="0.25">
      <c r="A203" s="70">
        <v>34608</v>
      </c>
      <c r="B203">
        <v>0.2242156652541443</v>
      </c>
      <c r="C203">
        <f t="shared" si="6"/>
        <v>224.21566525414428</v>
      </c>
      <c r="F203" s="29">
        <v>0</v>
      </c>
      <c r="G203" s="1">
        <v>70.37</v>
      </c>
      <c r="H203" s="1">
        <v>33.17</v>
      </c>
      <c r="L203" s="73">
        <f t="shared" si="7"/>
        <v>0</v>
      </c>
    </row>
    <row r="204" spans="1:12" x14ac:dyDescent="0.25">
      <c r="A204" s="70">
        <v>34639</v>
      </c>
      <c r="B204">
        <v>0.25599580709811565</v>
      </c>
      <c r="C204">
        <f t="shared" si="6"/>
        <v>255.99580709811565</v>
      </c>
      <c r="F204" s="29">
        <v>0</v>
      </c>
      <c r="G204" s="1">
        <v>62.400000000000006</v>
      </c>
      <c r="H204" s="1">
        <v>14.7</v>
      </c>
      <c r="L204" s="73">
        <f t="shared" si="7"/>
        <v>0</v>
      </c>
    </row>
    <row r="205" spans="1:12" x14ac:dyDescent="0.25">
      <c r="A205" s="70">
        <v>34669</v>
      </c>
      <c r="B205">
        <v>0.28739443699415906</v>
      </c>
      <c r="C205">
        <f t="shared" si="6"/>
        <v>287.39443699415904</v>
      </c>
      <c r="F205" s="29">
        <v>0</v>
      </c>
      <c r="G205" s="1">
        <v>92.38</v>
      </c>
      <c r="H205" s="1">
        <v>8.99</v>
      </c>
      <c r="L205" s="73">
        <f t="shared" si="7"/>
        <v>0</v>
      </c>
    </row>
    <row r="206" spans="1:12" x14ac:dyDescent="0.25">
      <c r="A206" s="70">
        <v>34700</v>
      </c>
      <c r="B206">
        <v>0.39130786383570443</v>
      </c>
      <c r="C206">
        <f t="shared" si="6"/>
        <v>391.30786383570444</v>
      </c>
      <c r="F206" s="20">
        <v>0</v>
      </c>
      <c r="G206" s="1">
        <v>121.52</v>
      </c>
      <c r="H206" s="1">
        <v>9.92</v>
      </c>
      <c r="L206" s="73">
        <f t="shared" si="7"/>
        <v>0</v>
      </c>
    </row>
    <row r="207" spans="1:12" x14ac:dyDescent="0.25">
      <c r="A207" s="70">
        <v>34731</v>
      </c>
      <c r="B207">
        <v>0.51105955836633588</v>
      </c>
      <c r="C207">
        <f t="shared" si="6"/>
        <v>511.05955836633586</v>
      </c>
      <c r="F207" s="20">
        <v>0</v>
      </c>
      <c r="G207" s="1">
        <v>78.399999999999991</v>
      </c>
      <c r="H207" s="1">
        <v>17.079999999999998</v>
      </c>
      <c r="L207" s="73">
        <f t="shared" si="7"/>
        <v>0</v>
      </c>
    </row>
    <row r="208" spans="1:12" x14ac:dyDescent="0.25">
      <c r="A208" s="70">
        <v>34759</v>
      </c>
      <c r="B208">
        <v>0.54721566525414422</v>
      </c>
      <c r="C208">
        <f t="shared" si="6"/>
        <v>547.21566525414426</v>
      </c>
      <c r="F208" s="26">
        <v>0.4</v>
      </c>
      <c r="G208" s="1">
        <v>82.460000000000008</v>
      </c>
      <c r="H208" s="1">
        <v>36.89</v>
      </c>
      <c r="L208" s="73">
        <f t="shared" si="7"/>
        <v>0</v>
      </c>
    </row>
    <row r="209" spans="1:12" x14ac:dyDescent="0.25">
      <c r="A209" s="70">
        <v>34790</v>
      </c>
      <c r="B209">
        <v>0.62800644539598838</v>
      </c>
      <c r="C209">
        <f t="shared" si="6"/>
        <v>628.00644539598841</v>
      </c>
      <c r="F209" s="26">
        <v>0.78</v>
      </c>
      <c r="G209" s="1">
        <v>46.2</v>
      </c>
      <c r="H209" s="1">
        <v>65.7</v>
      </c>
      <c r="L209" s="73">
        <f t="shared" si="7"/>
        <v>1.1604001379786131</v>
      </c>
    </row>
    <row r="210" spans="1:12" x14ac:dyDescent="0.25">
      <c r="A210" s="70">
        <v>34820</v>
      </c>
      <c r="B210">
        <v>0.52154190638889619</v>
      </c>
      <c r="C210">
        <f t="shared" si="6"/>
        <v>521.54190638889622</v>
      </c>
      <c r="F210" s="26">
        <v>0.78</v>
      </c>
      <c r="G210" s="1">
        <v>61.38</v>
      </c>
      <c r="H210" s="1">
        <v>109.42999999999999</v>
      </c>
      <c r="L210" s="73">
        <f t="shared" si="7"/>
        <v>5.5134874094515345</v>
      </c>
    </row>
    <row r="211" spans="1:12" x14ac:dyDescent="0.25">
      <c r="A211" s="70">
        <v>34851</v>
      </c>
      <c r="B211">
        <v>0.5262865872399598</v>
      </c>
      <c r="C211">
        <f t="shared" si="6"/>
        <v>526.28658723995977</v>
      </c>
      <c r="F211" s="26">
        <v>1.1499999999999999</v>
      </c>
      <c r="G211" s="1">
        <v>59.4</v>
      </c>
      <c r="H211" s="1">
        <v>114</v>
      </c>
      <c r="L211" s="73">
        <f t="shared" si="7"/>
        <v>16.488444291134869</v>
      </c>
    </row>
    <row r="212" spans="1:12" x14ac:dyDescent="0.25">
      <c r="A212" s="70">
        <v>34881</v>
      </c>
      <c r="B212">
        <v>0.10606449175868027</v>
      </c>
      <c r="C212">
        <f t="shared" si="6"/>
        <v>106.06449175868026</v>
      </c>
      <c r="F212" s="26">
        <v>1.1499999999999999</v>
      </c>
      <c r="G212" s="1">
        <v>59.83</v>
      </c>
      <c r="H212" s="1">
        <v>151.9</v>
      </c>
      <c r="L212" s="73">
        <f t="shared" si="7"/>
        <v>26.412556053811656</v>
      </c>
    </row>
    <row r="213" spans="1:12" x14ac:dyDescent="0.25">
      <c r="A213" s="70">
        <v>34912</v>
      </c>
      <c r="B213">
        <v>-0.19265667517138746</v>
      </c>
      <c r="C213">
        <f t="shared" si="6"/>
        <v>-192.65667517138746</v>
      </c>
      <c r="F213" s="26">
        <v>0.88</v>
      </c>
      <c r="G213" s="1">
        <v>47.74</v>
      </c>
      <c r="H213" s="1">
        <v>128.65</v>
      </c>
      <c r="L213" s="73">
        <f t="shared" si="7"/>
        <v>15.056226284925836</v>
      </c>
    </row>
    <row r="214" spans="1:12" x14ac:dyDescent="0.25">
      <c r="A214" s="70">
        <v>34943</v>
      </c>
      <c r="B214">
        <v>0.20794389852026005</v>
      </c>
      <c r="C214">
        <f t="shared" si="6"/>
        <v>207.94389852026003</v>
      </c>
      <c r="F214" s="29">
        <v>0</v>
      </c>
      <c r="G214" s="1">
        <v>102.9</v>
      </c>
      <c r="H214" s="1">
        <v>58.5</v>
      </c>
      <c r="L214" s="73">
        <f t="shared" si="7"/>
        <v>0</v>
      </c>
    </row>
    <row r="215" spans="1:12" x14ac:dyDescent="0.25">
      <c r="A215" s="70">
        <v>34973</v>
      </c>
      <c r="B215">
        <v>0.25104673539969347</v>
      </c>
      <c r="C215">
        <f t="shared" si="6"/>
        <v>251.04673539969346</v>
      </c>
      <c r="F215" s="29">
        <v>0</v>
      </c>
      <c r="G215" s="1">
        <v>18.599999999999998</v>
      </c>
      <c r="H215" s="1">
        <v>39.369999999999997</v>
      </c>
      <c r="L215" s="73">
        <f t="shared" si="7"/>
        <v>0</v>
      </c>
    </row>
    <row r="216" spans="1:12" x14ac:dyDescent="0.25">
      <c r="A216" s="70">
        <v>35004</v>
      </c>
      <c r="B216">
        <v>0.28100063610891279</v>
      </c>
      <c r="C216">
        <f t="shared" si="6"/>
        <v>281.00063610891277</v>
      </c>
      <c r="F216" s="29">
        <v>0</v>
      </c>
      <c r="G216" s="1">
        <v>44.1</v>
      </c>
      <c r="H216" s="1">
        <v>12.6</v>
      </c>
      <c r="L216" s="73">
        <f t="shared" si="7"/>
        <v>0</v>
      </c>
    </row>
    <row r="217" spans="1:12" x14ac:dyDescent="0.25">
      <c r="A217" s="70">
        <v>35034</v>
      </c>
      <c r="B217">
        <v>0.26314160323755548</v>
      </c>
      <c r="C217">
        <f t="shared" si="6"/>
        <v>263.1416032375555</v>
      </c>
      <c r="F217" s="29">
        <v>0</v>
      </c>
      <c r="G217" s="1">
        <v>32.86</v>
      </c>
      <c r="H217" s="1">
        <v>6.2</v>
      </c>
      <c r="L217" s="73">
        <f t="shared" si="7"/>
        <v>0</v>
      </c>
    </row>
    <row r="218" spans="1:12" x14ac:dyDescent="0.25">
      <c r="A218" s="70">
        <v>35065</v>
      </c>
      <c r="B218">
        <v>0.23132600040067705</v>
      </c>
      <c r="C218">
        <f t="shared" si="6"/>
        <v>231.32600040067706</v>
      </c>
      <c r="F218" s="20">
        <v>0</v>
      </c>
      <c r="G218" s="1">
        <v>6.51</v>
      </c>
      <c r="H218" s="1">
        <v>7.13</v>
      </c>
      <c r="L218" s="73">
        <f t="shared" si="7"/>
        <v>0</v>
      </c>
    </row>
    <row r="219" spans="1:12" x14ac:dyDescent="0.25">
      <c r="A219" s="70">
        <v>35096</v>
      </c>
      <c r="B219">
        <v>0.24891465288294679</v>
      </c>
      <c r="C219">
        <f t="shared" si="6"/>
        <v>248.9146528829468</v>
      </c>
      <c r="F219" s="20">
        <v>0</v>
      </c>
      <c r="G219" s="1">
        <v>50.120000000000005</v>
      </c>
      <c r="H219" s="1">
        <v>12.6</v>
      </c>
      <c r="L219" s="73">
        <f t="shared" si="7"/>
        <v>0</v>
      </c>
    </row>
    <row r="220" spans="1:12" x14ac:dyDescent="0.25">
      <c r="A220" s="70">
        <v>35125</v>
      </c>
      <c r="B220">
        <v>0.25891465288294624</v>
      </c>
      <c r="C220">
        <f t="shared" si="6"/>
        <v>258.91465288294626</v>
      </c>
      <c r="F220" s="26">
        <v>0.4</v>
      </c>
      <c r="G220" s="1">
        <v>14.26</v>
      </c>
      <c r="H220" s="1">
        <v>31.31</v>
      </c>
      <c r="L220" s="73">
        <f t="shared" si="7"/>
        <v>0</v>
      </c>
    </row>
    <row r="221" spans="1:12" x14ac:dyDescent="0.25">
      <c r="A221" s="70">
        <v>35156</v>
      </c>
      <c r="B221">
        <v>0.23811678054252083</v>
      </c>
      <c r="C221">
        <f t="shared" si="6"/>
        <v>238.11678054252084</v>
      </c>
      <c r="F221" s="26">
        <v>0.78</v>
      </c>
      <c r="G221" s="1">
        <v>18.3</v>
      </c>
      <c r="H221" s="1">
        <v>79.5</v>
      </c>
      <c r="L221" s="73">
        <f t="shared" si="7"/>
        <v>10.051741979993102</v>
      </c>
    </row>
    <row r="222" spans="1:12" x14ac:dyDescent="0.25">
      <c r="A222" s="70">
        <v>35186</v>
      </c>
      <c r="B222">
        <v>0.194836638698549</v>
      </c>
      <c r="C222">
        <f t="shared" si="6"/>
        <v>194.836638698549</v>
      </c>
      <c r="F222" s="26">
        <v>0.78</v>
      </c>
      <c r="G222" s="1">
        <v>74.09</v>
      </c>
      <c r="H222" s="1">
        <v>95.48</v>
      </c>
      <c r="L222" s="73">
        <f t="shared" si="7"/>
        <v>8.8398298263768965E-2</v>
      </c>
    </row>
    <row r="223" spans="1:12" x14ac:dyDescent="0.25">
      <c r="A223" s="70">
        <v>35217</v>
      </c>
      <c r="B223">
        <v>4.5935929478690615E-2</v>
      </c>
      <c r="C223">
        <f t="shared" si="6"/>
        <v>45.935929478690618</v>
      </c>
      <c r="F223" s="26">
        <v>1.1499999999999999</v>
      </c>
      <c r="G223" s="1">
        <v>36.6</v>
      </c>
      <c r="H223" s="1">
        <v>118.8</v>
      </c>
      <c r="L223" s="73">
        <f t="shared" si="7"/>
        <v>23.001034839599857</v>
      </c>
    </row>
    <row r="224" spans="1:12" x14ac:dyDescent="0.25">
      <c r="A224" s="70">
        <v>35247</v>
      </c>
      <c r="B224">
        <v>-0.11261108073723783</v>
      </c>
      <c r="C224">
        <f t="shared" si="6"/>
        <v>-112.61108073723783</v>
      </c>
      <c r="F224" s="26">
        <v>1.1499999999999999</v>
      </c>
      <c r="G224" s="1">
        <v>66.960000000000008</v>
      </c>
      <c r="H224" s="1">
        <v>121.52</v>
      </c>
      <c r="L224" s="73">
        <f t="shared" si="7"/>
        <v>16.738645509945954</v>
      </c>
    </row>
    <row r="225" spans="1:12" x14ac:dyDescent="0.25">
      <c r="A225" s="70">
        <v>35278</v>
      </c>
      <c r="B225">
        <v>-0.20675910598230199</v>
      </c>
      <c r="C225">
        <f t="shared" si="6"/>
        <v>-206.75910598230197</v>
      </c>
      <c r="F225" s="26">
        <v>0.88</v>
      </c>
      <c r="G225" s="1">
        <v>91.45</v>
      </c>
      <c r="H225" s="1">
        <v>110.98</v>
      </c>
      <c r="L225" s="73">
        <f t="shared" si="7"/>
        <v>1.4286305622628497</v>
      </c>
    </row>
    <row r="226" spans="1:12" x14ac:dyDescent="0.25">
      <c r="A226" s="70">
        <v>35309</v>
      </c>
      <c r="B226">
        <v>-0.14553570172698288</v>
      </c>
      <c r="C226">
        <f t="shared" si="6"/>
        <v>-145.53570172698289</v>
      </c>
      <c r="F226" s="29">
        <v>0</v>
      </c>
      <c r="G226" s="1">
        <v>46.800000000000004</v>
      </c>
      <c r="H226" s="1">
        <v>56.699999999999996</v>
      </c>
      <c r="L226" s="73">
        <f t="shared" si="7"/>
        <v>0</v>
      </c>
    </row>
    <row r="227" spans="1:12" x14ac:dyDescent="0.25">
      <c r="A227" s="70">
        <v>35339</v>
      </c>
      <c r="B227">
        <v>-0.12867399959932335</v>
      </c>
      <c r="C227">
        <f t="shared" ref="C227:C290" si="8">B227*1000</f>
        <v>-128.67399959932334</v>
      </c>
      <c r="F227" s="29">
        <v>0</v>
      </c>
      <c r="G227" s="1">
        <v>82.77</v>
      </c>
      <c r="H227" s="1">
        <v>33.480000000000004</v>
      </c>
      <c r="L227" s="73">
        <f t="shared" si="7"/>
        <v>0</v>
      </c>
    </row>
    <row r="228" spans="1:12" x14ac:dyDescent="0.25">
      <c r="A228" s="70">
        <v>35370</v>
      </c>
      <c r="B228">
        <v>-6.913499250712507E-2</v>
      </c>
      <c r="C228">
        <f t="shared" si="8"/>
        <v>-69.134992507125077</v>
      </c>
      <c r="F228" s="29">
        <v>0</v>
      </c>
      <c r="G228" s="1">
        <v>88.5</v>
      </c>
      <c r="H228" s="1">
        <v>11.700000000000001</v>
      </c>
      <c r="L228" s="73">
        <f t="shared" si="7"/>
        <v>0</v>
      </c>
    </row>
    <row r="229" spans="1:12" x14ac:dyDescent="0.25">
      <c r="A229" s="70">
        <v>35400</v>
      </c>
      <c r="B229">
        <v>-3.0677545698614011E-2</v>
      </c>
      <c r="C229">
        <f t="shared" si="8"/>
        <v>-30.677545698614011</v>
      </c>
      <c r="F229" s="29">
        <v>0</v>
      </c>
      <c r="G229" s="1">
        <v>41.85</v>
      </c>
      <c r="H229" s="1">
        <v>5.89</v>
      </c>
      <c r="L229" s="73">
        <f t="shared" si="7"/>
        <v>0</v>
      </c>
    </row>
    <row r="230" spans="1:12" x14ac:dyDescent="0.25">
      <c r="A230" s="70">
        <v>35431</v>
      </c>
      <c r="B230">
        <v>-6.8514425131237913E-2</v>
      </c>
      <c r="C230">
        <f t="shared" si="8"/>
        <v>-68.514425131237914</v>
      </c>
      <c r="F230" s="20">
        <v>0</v>
      </c>
      <c r="G230" s="1">
        <v>8.99</v>
      </c>
      <c r="H230" s="1">
        <v>8.06</v>
      </c>
      <c r="L230" s="73">
        <f t="shared" si="7"/>
        <v>0</v>
      </c>
    </row>
    <row r="231" spans="1:12" x14ac:dyDescent="0.25">
      <c r="A231" s="70">
        <v>35462</v>
      </c>
      <c r="B231">
        <v>-4.8159815202160068E-2</v>
      </c>
      <c r="C231">
        <f t="shared" si="8"/>
        <v>-48.159815202160068</v>
      </c>
      <c r="F231" s="20">
        <v>0</v>
      </c>
      <c r="G231" s="1">
        <v>84</v>
      </c>
      <c r="H231" s="1">
        <v>17.64</v>
      </c>
      <c r="L231" s="73">
        <f t="shared" si="7"/>
        <v>0</v>
      </c>
    </row>
    <row r="232" spans="1:12" x14ac:dyDescent="0.25">
      <c r="A232" s="70">
        <v>35490</v>
      </c>
      <c r="B232">
        <v>-1.9642327231400369E-2</v>
      </c>
      <c r="C232">
        <f t="shared" si="8"/>
        <v>-19.642327231400369</v>
      </c>
      <c r="F232" s="26">
        <v>0.4</v>
      </c>
      <c r="G232" s="1">
        <v>45.57</v>
      </c>
      <c r="H232" s="1">
        <v>41.230000000000004</v>
      </c>
      <c r="L232" s="73">
        <f t="shared" si="7"/>
        <v>0</v>
      </c>
    </row>
    <row r="233" spans="1:12" x14ac:dyDescent="0.25">
      <c r="A233" s="70">
        <v>35521</v>
      </c>
      <c r="B233">
        <v>-3.7131446407834424E-2</v>
      </c>
      <c r="C233">
        <f t="shared" si="8"/>
        <v>-37.131446407834424</v>
      </c>
      <c r="F233" s="26">
        <v>0.78</v>
      </c>
      <c r="G233" s="1">
        <v>39.6</v>
      </c>
      <c r="H233" s="1">
        <v>63.9</v>
      </c>
      <c r="L233" s="73">
        <f t="shared" si="7"/>
        <v>2.35529492928596</v>
      </c>
    </row>
    <row r="234" spans="1:12" x14ac:dyDescent="0.25">
      <c r="A234" s="70">
        <v>35551</v>
      </c>
      <c r="B234">
        <v>-6.5411588251805722E-2</v>
      </c>
      <c r="C234">
        <f t="shared" si="8"/>
        <v>-65.411588251805725</v>
      </c>
      <c r="F234" s="26">
        <v>0.78</v>
      </c>
      <c r="G234" s="1">
        <v>80.600000000000009</v>
      </c>
      <c r="H234" s="1">
        <v>108.19000000000001</v>
      </c>
      <c r="L234" s="73">
        <f t="shared" si="7"/>
        <v>0.8711509715994028</v>
      </c>
    </row>
    <row r="235" spans="1:12" x14ac:dyDescent="0.25">
      <c r="A235" s="70">
        <v>35582</v>
      </c>
      <c r="B235">
        <v>-0.26280388806234489</v>
      </c>
      <c r="C235">
        <f t="shared" si="8"/>
        <v>-262.80388806234487</v>
      </c>
      <c r="F235" s="26">
        <v>1.1499999999999999</v>
      </c>
      <c r="G235" s="1">
        <v>78</v>
      </c>
      <c r="H235" s="1">
        <v>126.9</v>
      </c>
      <c r="L235" s="73">
        <f t="shared" si="7"/>
        <v>15.622628492583649</v>
      </c>
    </row>
    <row r="236" spans="1:12" x14ac:dyDescent="0.25">
      <c r="A236" s="70">
        <v>35612</v>
      </c>
      <c r="B236">
        <v>-0.4545555251816833</v>
      </c>
      <c r="C236">
        <f t="shared" si="8"/>
        <v>-454.55552518168332</v>
      </c>
      <c r="F236" s="26">
        <v>1.1499999999999999</v>
      </c>
      <c r="G236" s="1">
        <v>99.820000000000007</v>
      </c>
      <c r="H236" s="1">
        <v>128.03</v>
      </c>
      <c r="L236" s="73">
        <f t="shared" si="7"/>
        <v>10.903644935035066</v>
      </c>
    </row>
    <row r="237" spans="1:12" x14ac:dyDescent="0.25">
      <c r="A237" s="70">
        <v>35643</v>
      </c>
      <c r="B237">
        <v>-0.42732648186882771</v>
      </c>
      <c r="C237">
        <f t="shared" si="8"/>
        <v>-427.32648186882773</v>
      </c>
      <c r="F237" s="26">
        <v>0.88</v>
      </c>
      <c r="G237" s="1">
        <v>42.779999999999994</v>
      </c>
      <c r="H237" s="1">
        <v>128.03</v>
      </c>
      <c r="L237" s="73">
        <f t="shared" si="7"/>
        <v>16.071380935954927</v>
      </c>
    </row>
    <row r="238" spans="1:12" x14ac:dyDescent="0.25">
      <c r="A238" s="70">
        <v>35674</v>
      </c>
      <c r="B238">
        <v>-0.2980711627198907</v>
      </c>
      <c r="C238">
        <f t="shared" si="8"/>
        <v>-298.07116271989071</v>
      </c>
      <c r="F238" s="29">
        <v>0</v>
      </c>
      <c r="G238" s="1">
        <v>23.1</v>
      </c>
      <c r="H238" s="1">
        <v>68.7</v>
      </c>
      <c r="L238" s="73">
        <f t="shared" si="7"/>
        <v>0</v>
      </c>
    </row>
    <row r="239" spans="1:12" x14ac:dyDescent="0.25">
      <c r="A239" s="70">
        <v>35704</v>
      </c>
      <c r="B239">
        <v>-0.28778747477662808</v>
      </c>
      <c r="C239">
        <f t="shared" si="8"/>
        <v>-287.78747477662807</v>
      </c>
      <c r="F239" s="29">
        <v>0</v>
      </c>
      <c r="G239" s="1">
        <v>60.449999999999996</v>
      </c>
      <c r="H239" s="1">
        <v>33.480000000000004</v>
      </c>
      <c r="L239" s="73">
        <f t="shared" si="7"/>
        <v>0</v>
      </c>
    </row>
    <row r="240" spans="1:12" x14ac:dyDescent="0.25">
      <c r="A240" s="70">
        <v>35735</v>
      </c>
      <c r="B240">
        <v>-0.26523428328726611</v>
      </c>
      <c r="C240">
        <f t="shared" si="8"/>
        <v>-265.23428328726612</v>
      </c>
      <c r="F240" s="29">
        <v>0</v>
      </c>
      <c r="G240" s="1">
        <v>39.6</v>
      </c>
      <c r="H240" s="1">
        <v>12.299999999999999</v>
      </c>
      <c r="L240" s="73">
        <f t="shared" si="7"/>
        <v>0</v>
      </c>
    </row>
    <row r="241" spans="1:12" x14ac:dyDescent="0.25">
      <c r="A241" s="70">
        <v>35765</v>
      </c>
      <c r="B241">
        <v>-0.25265344431388853</v>
      </c>
      <c r="C241">
        <f t="shared" si="8"/>
        <v>-252.65344431388854</v>
      </c>
      <c r="F241" s="29">
        <v>0</v>
      </c>
      <c r="G241" s="1">
        <v>80.600000000000009</v>
      </c>
      <c r="H241" s="1">
        <v>7.75</v>
      </c>
      <c r="L241" s="73">
        <f t="shared" si="7"/>
        <v>0</v>
      </c>
    </row>
    <row r="242" spans="1:12" x14ac:dyDescent="0.25">
      <c r="A242" s="70">
        <v>35796</v>
      </c>
      <c r="B242">
        <v>-0.17365367550117752</v>
      </c>
      <c r="C242">
        <f t="shared" si="8"/>
        <v>-173.65367550117753</v>
      </c>
      <c r="F242" s="20">
        <v>0</v>
      </c>
      <c r="G242" s="1">
        <v>73.16</v>
      </c>
      <c r="H242" s="1">
        <v>10.540000000000001</v>
      </c>
      <c r="L242" s="73">
        <f t="shared" si="7"/>
        <v>0</v>
      </c>
    </row>
    <row r="243" spans="1:12" x14ac:dyDescent="0.25">
      <c r="A243" s="70">
        <v>35827</v>
      </c>
      <c r="B243">
        <v>-0.17045260895952374</v>
      </c>
      <c r="C243">
        <f t="shared" si="8"/>
        <v>-170.45260895952373</v>
      </c>
      <c r="F243" s="20">
        <v>0</v>
      </c>
      <c r="G243" s="1">
        <v>17.64</v>
      </c>
      <c r="H243" s="1">
        <v>17.64</v>
      </c>
      <c r="L243" s="73">
        <f t="shared" si="7"/>
        <v>0</v>
      </c>
    </row>
    <row r="244" spans="1:12" x14ac:dyDescent="0.25">
      <c r="A244" s="70">
        <v>35855</v>
      </c>
      <c r="B244">
        <v>-0.15067526403144052</v>
      </c>
      <c r="C244">
        <f t="shared" si="8"/>
        <v>-150.67526403144052</v>
      </c>
      <c r="F244" s="26">
        <v>0.4</v>
      </c>
      <c r="G244" s="1">
        <v>79.36</v>
      </c>
      <c r="H244" s="1">
        <v>41.230000000000004</v>
      </c>
      <c r="L244" s="73">
        <f t="shared" si="7"/>
        <v>0</v>
      </c>
    </row>
    <row r="245" spans="1:12" x14ac:dyDescent="0.25">
      <c r="A245" s="70">
        <v>35886</v>
      </c>
      <c r="B245">
        <v>-0.10315249225816235</v>
      </c>
      <c r="C245">
        <f t="shared" si="8"/>
        <v>-103.15249225816235</v>
      </c>
      <c r="F245" s="26">
        <v>0.78</v>
      </c>
      <c r="G245" s="1">
        <v>88.2</v>
      </c>
      <c r="H245" s="1">
        <v>63.3</v>
      </c>
      <c r="L245" s="73">
        <f t="shared" si="7"/>
        <v>0</v>
      </c>
    </row>
    <row r="246" spans="1:12" x14ac:dyDescent="0.25">
      <c r="A246" s="70">
        <v>35916</v>
      </c>
      <c r="B246">
        <v>-0.23832885635645731</v>
      </c>
      <c r="C246">
        <f t="shared" si="8"/>
        <v>-238.32885635645732</v>
      </c>
      <c r="F246" s="26">
        <v>0.78</v>
      </c>
      <c r="G246" s="1">
        <v>41.230000000000004</v>
      </c>
      <c r="H246" s="1">
        <v>118.11</v>
      </c>
      <c r="L246" s="73">
        <f t="shared" si="7"/>
        <v>11.704219845923879</v>
      </c>
    </row>
    <row r="247" spans="1:12" x14ac:dyDescent="0.25">
      <c r="A247" s="70">
        <v>35947</v>
      </c>
      <c r="B247">
        <v>-0.27232482219155146</v>
      </c>
      <c r="C247">
        <f t="shared" si="8"/>
        <v>-272.32482219155145</v>
      </c>
      <c r="F247" s="26">
        <v>1.1499999999999999</v>
      </c>
      <c r="G247" s="1">
        <v>108.60000000000001</v>
      </c>
      <c r="H247" s="1">
        <v>119.7</v>
      </c>
      <c r="L247" s="73">
        <f t="shared" si="7"/>
        <v>6.6816143497757823</v>
      </c>
    </row>
    <row r="248" spans="1:12" x14ac:dyDescent="0.25">
      <c r="A248" s="70">
        <v>35977</v>
      </c>
      <c r="B248">
        <v>-0.20220429793154029</v>
      </c>
      <c r="C248">
        <f t="shared" si="8"/>
        <v>-202.20429793154028</v>
      </c>
      <c r="F248" s="26">
        <v>1.1499999999999999</v>
      </c>
      <c r="G248" s="1">
        <v>80.91</v>
      </c>
      <c r="H248" s="1">
        <v>115.63</v>
      </c>
      <c r="L248" s="73">
        <f t="shared" si="7"/>
        <v>11.972979188225819</v>
      </c>
    </row>
    <row r="249" spans="1:12" x14ac:dyDescent="0.25">
      <c r="A249" s="70">
        <v>36008</v>
      </c>
      <c r="B249">
        <v>-0.33012218439929397</v>
      </c>
      <c r="C249">
        <f t="shared" si="8"/>
        <v>-330.12218439929399</v>
      </c>
      <c r="F249" s="26">
        <v>0.88</v>
      </c>
      <c r="G249" s="1">
        <v>72.539999999999992</v>
      </c>
      <c r="H249" s="1">
        <v>108.19000000000001</v>
      </c>
      <c r="L249" s="73">
        <f t="shared" si="7"/>
        <v>5.2126480395538737</v>
      </c>
    </row>
    <row r="250" spans="1:12" x14ac:dyDescent="0.25">
      <c r="A250" s="70">
        <v>36039</v>
      </c>
      <c r="B250">
        <v>-0.23471045512905209</v>
      </c>
      <c r="C250">
        <f t="shared" si="8"/>
        <v>-234.71045512905209</v>
      </c>
      <c r="F250" s="29">
        <v>0</v>
      </c>
      <c r="G250" s="1">
        <v>98.7</v>
      </c>
      <c r="H250" s="1">
        <v>57</v>
      </c>
      <c r="L250" s="73">
        <f t="shared" si="7"/>
        <v>0</v>
      </c>
    </row>
    <row r="251" spans="1:12" x14ac:dyDescent="0.25">
      <c r="A251" s="70">
        <v>36069</v>
      </c>
      <c r="B251">
        <v>-0.2153611093999892</v>
      </c>
      <c r="C251">
        <f t="shared" si="8"/>
        <v>-215.3611093999892</v>
      </c>
      <c r="F251" s="29">
        <v>0</v>
      </c>
      <c r="G251" s="1">
        <v>185.38000000000002</v>
      </c>
      <c r="H251" s="1">
        <v>27.28</v>
      </c>
      <c r="L251" s="73">
        <f t="shared" si="7"/>
        <v>0</v>
      </c>
    </row>
    <row r="252" spans="1:12" x14ac:dyDescent="0.25">
      <c r="A252" s="70">
        <v>36100</v>
      </c>
      <c r="B252">
        <v>-9.7069543327335334E-2</v>
      </c>
      <c r="C252">
        <f t="shared" si="8"/>
        <v>-97.069543327335339</v>
      </c>
      <c r="F252" s="29">
        <v>0</v>
      </c>
      <c r="G252" s="1">
        <v>66.900000000000006</v>
      </c>
      <c r="H252" s="1">
        <v>10.799999999999999</v>
      </c>
      <c r="L252" s="73">
        <f t="shared" si="7"/>
        <v>0</v>
      </c>
    </row>
    <row r="253" spans="1:12" x14ac:dyDescent="0.25">
      <c r="A253" s="70">
        <v>36130</v>
      </c>
      <c r="B253">
        <v>-2.3164737548089898E-2</v>
      </c>
      <c r="C253">
        <f t="shared" si="8"/>
        <v>-23.164737548089896</v>
      </c>
      <c r="F253" s="29">
        <v>0</v>
      </c>
      <c r="G253" s="1">
        <v>64.48</v>
      </c>
      <c r="H253" s="1">
        <v>7.75</v>
      </c>
      <c r="L253" s="73">
        <f t="shared" si="7"/>
        <v>0</v>
      </c>
    </row>
    <row r="254" spans="1:12" x14ac:dyDescent="0.25">
      <c r="A254" s="70">
        <v>36161</v>
      </c>
      <c r="B254">
        <v>5.4055327310373436E-2</v>
      </c>
      <c r="C254">
        <f t="shared" si="8"/>
        <v>54.055327310373436</v>
      </c>
      <c r="F254" s="20">
        <v>0</v>
      </c>
      <c r="G254" s="1">
        <v>67.89</v>
      </c>
      <c r="H254" s="1">
        <v>11.16</v>
      </c>
      <c r="L254" s="73">
        <f t="shared" si="7"/>
        <v>0</v>
      </c>
    </row>
    <row r="255" spans="1:12" x14ac:dyDescent="0.25">
      <c r="A255" s="70">
        <v>36192</v>
      </c>
      <c r="B255">
        <v>0.14563033990956298</v>
      </c>
      <c r="C255">
        <f t="shared" si="8"/>
        <v>145.63033990956299</v>
      </c>
      <c r="F255" s="20">
        <v>0</v>
      </c>
      <c r="G255" s="1">
        <v>66.64</v>
      </c>
      <c r="H255" s="1">
        <v>13.719999999999999</v>
      </c>
      <c r="L255" s="73">
        <f t="shared" si="7"/>
        <v>0</v>
      </c>
    </row>
    <row r="256" spans="1:12" x14ac:dyDescent="0.25">
      <c r="A256" s="70">
        <v>36220</v>
      </c>
      <c r="B256">
        <v>0.18965313314041329</v>
      </c>
      <c r="C256">
        <f t="shared" si="8"/>
        <v>189.6531331404133</v>
      </c>
      <c r="F256" s="26">
        <v>0.4</v>
      </c>
      <c r="G256" s="1">
        <v>60.449999999999996</v>
      </c>
      <c r="H256" s="1">
        <v>40.61</v>
      </c>
      <c r="L256" s="73">
        <f t="shared" si="7"/>
        <v>0</v>
      </c>
    </row>
    <row r="257" spans="1:12" x14ac:dyDescent="0.25">
      <c r="A257" s="70">
        <v>36251</v>
      </c>
      <c r="B257">
        <v>0.22472581556737101</v>
      </c>
      <c r="C257">
        <f t="shared" si="8"/>
        <v>224.725815567371</v>
      </c>
      <c r="F257" s="26">
        <v>0.78</v>
      </c>
      <c r="G257" s="1">
        <v>51</v>
      </c>
      <c r="H257" s="1">
        <v>70.5</v>
      </c>
      <c r="L257" s="73">
        <f t="shared" si="7"/>
        <v>0.91755777854432596</v>
      </c>
    </row>
    <row r="258" spans="1:12" x14ac:dyDescent="0.25">
      <c r="A258" s="70">
        <v>36281</v>
      </c>
      <c r="B258">
        <v>0.1410343123648598</v>
      </c>
      <c r="C258">
        <f t="shared" si="8"/>
        <v>141.0343123648598</v>
      </c>
      <c r="F258" s="26">
        <v>0.78</v>
      </c>
      <c r="G258" s="1">
        <v>54.25</v>
      </c>
      <c r="H258" s="1">
        <v>117.17999999999999</v>
      </c>
      <c r="L258" s="73">
        <f t="shared" si="7"/>
        <v>8.5432677934920065</v>
      </c>
    </row>
    <row r="259" spans="1:12" x14ac:dyDescent="0.25">
      <c r="A259" s="70">
        <v>36312</v>
      </c>
      <c r="B259">
        <v>-5.536947972947117E-2</v>
      </c>
      <c r="C259">
        <f t="shared" si="8"/>
        <v>-55.369479729471173</v>
      </c>
      <c r="F259" s="26">
        <v>1.1499999999999999</v>
      </c>
      <c r="G259" s="1">
        <v>62.099999999999994</v>
      </c>
      <c r="H259" s="1">
        <v>123.89999999999999</v>
      </c>
      <c r="L259" s="73">
        <f t="shared" ref="L259:L322" si="9">IF(F259=0,0,IF(((F259*H259)-G259)/($J$1*$J$2)&lt;0,0,((F259*H259)-G259)/($J$1*$J$2)))</f>
        <v>18.485684718868573</v>
      </c>
    </row>
    <row r="260" spans="1:12" x14ac:dyDescent="0.25">
      <c r="A260" s="70">
        <v>36342</v>
      </c>
      <c r="B260">
        <v>-0.35140547506826669</v>
      </c>
      <c r="C260">
        <f t="shared" si="8"/>
        <v>-351.4054750682667</v>
      </c>
      <c r="F260" s="26">
        <v>1.1499999999999999</v>
      </c>
      <c r="G260" s="1">
        <v>52.699999999999996</v>
      </c>
      <c r="H260" s="1">
        <v>145.70000000000002</v>
      </c>
      <c r="L260" s="73">
        <f t="shared" si="9"/>
        <v>26.412556053811659</v>
      </c>
    </row>
    <row r="261" spans="1:12" x14ac:dyDescent="0.25">
      <c r="A261" s="70">
        <v>36373</v>
      </c>
      <c r="B261">
        <v>-0.25251986625898587</v>
      </c>
      <c r="C261">
        <f t="shared" si="8"/>
        <v>-252.51986625898587</v>
      </c>
      <c r="F261" s="26">
        <v>0.88</v>
      </c>
      <c r="G261" s="1">
        <v>75.95</v>
      </c>
      <c r="H261" s="1">
        <v>110.36</v>
      </c>
      <c r="L261" s="73">
        <f t="shared" si="9"/>
        <v>4.8676095205243168</v>
      </c>
    </row>
    <row r="262" spans="1:12" x14ac:dyDescent="0.25">
      <c r="A262" s="70">
        <v>36404</v>
      </c>
      <c r="B262">
        <v>-0.17633912107759916</v>
      </c>
      <c r="C262">
        <f t="shared" si="8"/>
        <v>-176.33912107759917</v>
      </c>
      <c r="F262" s="29">
        <v>0</v>
      </c>
      <c r="G262" s="1">
        <v>51.9</v>
      </c>
      <c r="H262" s="1">
        <v>78.600000000000009</v>
      </c>
      <c r="L262" s="73">
        <f t="shared" si="9"/>
        <v>0</v>
      </c>
    </row>
    <row r="263" spans="1:12" x14ac:dyDescent="0.25">
      <c r="A263" s="70">
        <v>36434</v>
      </c>
      <c r="B263">
        <v>-0.13990798127256107</v>
      </c>
      <c r="C263">
        <f t="shared" si="8"/>
        <v>-139.90798127256107</v>
      </c>
      <c r="F263" s="29">
        <v>0</v>
      </c>
      <c r="G263" s="1">
        <v>41.230000000000004</v>
      </c>
      <c r="H263" s="1">
        <v>32.550000000000004</v>
      </c>
      <c r="L263" s="73">
        <f t="shared" si="9"/>
        <v>0</v>
      </c>
    </row>
    <row r="264" spans="1:12" x14ac:dyDescent="0.25">
      <c r="A264" s="70">
        <v>36465</v>
      </c>
      <c r="B264">
        <v>-0.11903224635874388</v>
      </c>
      <c r="C264">
        <f t="shared" si="8"/>
        <v>-119.03224635874388</v>
      </c>
      <c r="F264" s="29">
        <v>0</v>
      </c>
      <c r="G264" s="1">
        <v>42.599999999999994</v>
      </c>
      <c r="H264" s="1">
        <v>13.2</v>
      </c>
      <c r="L264" s="73">
        <f t="shared" si="9"/>
        <v>0</v>
      </c>
    </row>
    <row r="265" spans="1:12" x14ac:dyDescent="0.25">
      <c r="A265" s="70">
        <v>36495</v>
      </c>
      <c r="B265">
        <v>-7.4224979482535688E-2</v>
      </c>
      <c r="C265">
        <f t="shared" si="8"/>
        <v>-74.224979482535687</v>
      </c>
      <c r="F265" s="29">
        <v>0</v>
      </c>
      <c r="G265" s="1">
        <v>126.17000000000002</v>
      </c>
      <c r="H265" s="1">
        <v>8.06</v>
      </c>
      <c r="L265" s="73">
        <f t="shared" si="9"/>
        <v>0</v>
      </c>
    </row>
    <row r="266" spans="1:12" x14ac:dyDescent="0.25">
      <c r="A266" s="70">
        <v>36526</v>
      </c>
      <c r="B266">
        <v>-3.5406952261163777E-2</v>
      </c>
      <c r="C266">
        <f t="shared" si="8"/>
        <v>-35.406952261163774</v>
      </c>
      <c r="F266" s="20">
        <v>0</v>
      </c>
      <c r="G266" s="1">
        <v>61.07</v>
      </c>
      <c r="H266" s="1">
        <v>9.92</v>
      </c>
      <c r="L266" s="73">
        <f t="shared" si="9"/>
        <v>0</v>
      </c>
    </row>
    <row r="267" spans="1:12" x14ac:dyDescent="0.25">
      <c r="A267" s="70">
        <v>36557</v>
      </c>
      <c r="B267">
        <v>2.6380281781388959E-2</v>
      </c>
      <c r="C267">
        <f t="shared" si="8"/>
        <v>26.380281781388959</v>
      </c>
      <c r="F267" s="20">
        <v>0</v>
      </c>
      <c r="G267" s="1">
        <v>74.2</v>
      </c>
      <c r="H267" s="1">
        <v>17.36</v>
      </c>
      <c r="L267" s="73">
        <f t="shared" si="9"/>
        <v>0</v>
      </c>
    </row>
    <row r="268" spans="1:12" x14ac:dyDescent="0.25">
      <c r="A268" s="70">
        <v>36586</v>
      </c>
      <c r="B268">
        <v>0.10122666058118743</v>
      </c>
      <c r="C268">
        <f t="shared" si="8"/>
        <v>101.22666058118743</v>
      </c>
      <c r="F268" s="26">
        <v>0.4</v>
      </c>
      <c r="G268" s="1">
        <v>101.37</v>
      </c>
      <c r="H268" s="1">
        <v>35.96</v>
      </c>
      <c r="L268" s="73">
        <f t="shared" si="9"/>
        <v>0</v>
      </c>
    </row>
    <row r="269" spans="1:12" x14ac:dyDescent="0.25">
      <c r="A269" s="70">
        <v>36617</v>
      </c>
      <c r="B269">
        <v>0.15164066993020298</v>
      </c>
      <c r="C269">
        <f t="shared" si="8"/>
        <v>151.64066993020299</v>
      </c>
      <c r="F269" s="26">
        <v>0.78</v>
      </c>
      <c r="G269" s="1">
        <v>33.6</v>
      </c>
      <c r="H269" s="1">
        <v>78.3</v>
      </c>
      <c r="L269" s="73">
        <f t="shared" si="9"/>
        <v>6.3180407036909267</v>
      </c>
    </row>
    <row r="270" spans="1:12" x14ac:dyDescent="0.25">
      <c r="A270" s="70">
        <v>36647</v>
      </c>
      <c r="B270">
        <v>-9.6194889794518332E-2</v>
      </c>
      <c r="C270">
        <f t="shared" si="8"/>
        <v>-96.194889794518332</v>
      </c>
      <c r="F270" s="26">
        <v>0.78</v>
      </c>
      <c r="G270" s="1">
        <v>49.29</v>
      </c>
      <c r="H270" s="1">
        <v>124.93</v>
      </c>
      <c r="L270" s="73">
        <f t="shared" si="9"/>
        <v>11.074025526043464</v>
      </c>
    </row>
    <row r="271" spans="1:12" x14ac:dyDescent="0.25">
      <c r="A271" s="70">
        <v>36678</v>
      </c>
      <c r="B271">
        <v>-0.2999221589907724</v>
      </c>
      <c r="C271">
        <f t="shared" si="8"/>
        <v>-299.9221589907724</v>
      </c>
      <c r="F271" s="26">
        <v>1.1499999999999999</v>
      </c>
      <c r="G271" s="1">
        <v>53.4</v>
      </c>
      <c r="H271" s="1">
        <v>128.69999999999999</v>
      </c>
      <c r="L271" s="73">
        <f t="shared" si="9"/>
        <v>21.755777854432552</v>
      </c>
    </row>
    <row r="272" spans="1:12" x14ac:dyDescent="0.25">
      <c r="A272" s="70">
        <v>36708</v>
      </c>
      <c r="B272">
        <v>-0.36139649758737319</v>
      </c>
      <c r="C272">
        <f t="shared" si="8"/>
        <v>-361.39649758737318</v>
      </c>
      <c r="F272" s="26">
        <v>1.1499999999999999</v>
      </c>
      <c r="G272" s="1">
        <v>106.02</v>
      </c>
      <c r="H272" s="1">
        <v>107.26</v>
      </c>
      <c r="L272" s="73">
        <f t="shared" si="9"/>
        <v>3.9850523168908798</v>
      </c>
    </row>
    <row r="273" spans="1:12" x14ac:dyDescent="0.25">
      <c r="A273" s="70">
        <v>36739</v>
      </c>
      <c r="B273">
        <v>-0.20674678040989045</v>
      </c>
      <c r="C273">
        <f t="shared" si="8"/>
        <v>-206.74678040989045</v>
      </c>
      <c r="F273" s="26">
        <v>0.88</v>
      </c>
      <c r="G273" s="1">
        <v>65.72</v>
      </c>
      <c r="H273" s="1">
        <v>111.28999999999999</v>
      </c>
      <c r="L273" s="73">
        <f t="shared" si="9"/>
        <v>7.4083477061055518</v>
      </c>
    </row>
    <row r="274" spans="1:12" x14ac:dyDescent="0.25">
      <c r="A274" s="70">
        <v>36770</v>
      </c>
      <c r="B274">
        <v>-0.17923115799332309</v>
      </c>
      <c r="C274">
        <f t="shared" si="8"/>
        <v>-179.23115799332308</v>
      </c>
      <c r="F274" s="29">
        <v>0</v>
      </c>
      <c r="G274" s="1">
        <v>66.3</v>
      </c>
      <c r="H274" s="1">
        <v>59.1</v>
      </c>
      <c r="L274" s="73">
        <f t="shared" si="9"/>
        <v>0</v>
      </c>
    </row>
    <row r="275" spans="1:12" x14ac:dyDescent="0.25">
      <c r="A275" s="70">
        <v>36800</v>
      </c>
      <c r="B275">
        <v>-0.15302705181330079</v>
      </c>
      <c r="C275">
        <f t="shared" si="8"/>
        <v>-153.02705181330077</v>
      </c>
      <c r="F275" s="29">
        <v>0</v>
      </c>
      <c r="G275" s="1">
        <v>51.15</v>
      </c>
      <c r="H275" s="1">
        <v>33.79</v>
      </c>
      <c r="L275" s="73">
        <f t="shared" si="9"/>
        <v>0</v>
      </c>
    </row>
    <row r="276" spans="1:12" x14ac:dyDescent="0.25">
      <c r="A276" s="70">
        <v>36831</v>
      </c>
      <c r="B276">
        <v>-0.16720329930573541</v>
      </c>
      <c r="C276">
        <f t="shared" si="8"/>
        <v>-167.20329930573541</v>
      </c>
      <c r="F276" s="29">
        <v>0</v>
      </c>
      <c r="G276" s="1">
        <v>38.1</v>
      </c>
      <c r="H276" s="1">
        <v>13.8</v>
      </c>
      <c r="L276" s="73">
        <f t="shared" si="9"/>
        <v>0</v>
      </c>
    </row>
    <row r="277" spans="1:12" x14ac:dyDescent="0.25">
      <c r="A277" s="70">
        <v>36861</v>
      </c>
      <c r="B277">
        <v>-0.14066139749185666</v>
      </c>
      <c r="C277">
        <f t="shared" si="8"/>
        <v>-140.66139749185666</v>
      </c>
      <c r="F277" s="29">
        <v>0</v>
      </c>
      <c r="G277" s="1">
        <v>53.01</v>
      </c>
      <c r="H277" s="1">
        <v>8.370000000000001</v>
      </c>
      <c r="L277" s="73">
        <f t="shared" si="9"/>
        <v>0</v>
      </c>
    </row>
    <row r="278" spans="1:12" x14ac:dyDescent="0.25">
      <c r="A278" s="70">
        <v>36892</v>
      </c>
      <c r="B278">
        <v>-0.12210062910465826</v>
      </c>
      <c r="C278">
        <f t="shared" si="8"/>
        <v>-122.10062910465825</v>
      </c>
      <c r="F278" s="20">
        <v>0</v>
      </c>
      <c r="G278" s="1">
        <v>56.42</v>
      </c>
      <c r="H278" s="1">
        <v>9.61</v>
      </c>
      <c r="L278" s="73">
        <f t="shared" si="9"/>
        <v>0</v>
      </c>
    </row>
    <row r="279" spans="1:12" x14ac:dyDescent="0.25">
      <c r="A279" s="70">
        <v>36923</v>
      </c>
      <c r="B279">
        <v>-9.085855488399118E-2</v>
      </c>
      <c r="C279">
        <f t="shared" si="8"/>
        <v>-90.858554883991175</v>
      </c>
      <c r="F279" s="20">
        <v>0</v>
      </c>
      <c r="G279" s="1">
        <v>54.6</v>
      </c>
      <c r="H279" s="1">
        <v>15.959999999999999</v>
      </c>
      <c r="L279" s="73">
        <f t="shared" si="9"/>
        <v>0</v>
      </c>
    </row>
    <row r="280" spans="1:12" x14ac:dyDescent="0.25">
      <c r="A280" s="70">
        <v>36951</v>
      </c>
      <c r="B280">
        <v>-5.4104802664749818E-2</v>
      </c>
      <c r="C280">
        <f t="shared" si="8"/>
        <v>-54.104802664749819</v>
      </c>
      <c r="F280" s="26">
        <v>0.4</v>
      </c>
      <c r="G280" s="1">
        <v>78.12</v>
      </c>
      <c r="H280" s="1">
        <v>33.480000000000004</v>
      </c>
      <c r="L280" s="73">
        <f t="shared" si="9"/>
        <v>0</v>
      </c>
    </row>
    <row r="281" spans="1:12" x14ac:dyDescent="0.25">
      <c r="A281" s="70">
        <v>36982</v>
      </c>
      <c r="B281">
        <v>-3.4175967195467415E-2</v>
      </c>
      <c r="C281">
        <f t="shared" si="8"/>
        <v>-34.175967195467415</v>
      </c>
      <c r="F281" s="26">
        <v>0.78</v>
      </c>
      <c r="G281" s="1">
        <v>67.2</v>
      </c>
      <c r="H281" s="1">
        <v>62.699999999999996</v>
      </c>
      <c r="L281" s="73">
        <f t="shared" si="9"/>
        <v>0</v>
      </c>
    </row>
    <row r="282" spans="1:12" x14ac:dyDescent="0.25">
      <c r="A282" s="70">
        <v>37012</v>
      </c>
      <c r="B282">
        <v>-0.18684738780273333</v>
      </c>
      <c r="C282">
        <f t="shared" si="8"/>
        <v>-186.84738780273332</v>
      </c>
      <c r="F282" s="26">
        <v>0.78</v>
      </c>
      <c r="G282" s="1">
        <v>35.029999999999994</v>
      </c>
      <c r="H282" s="1">
        <v>120.89999999999999</v>
      </c>
      <c r="L282" s="73">
        <f t="shared" si="9"/>
        <v>13.630447280671493</v>
      </c>
    </row>
    <row r="283" spans="1:12" x14ac:dyDescent="0.25">
      <c r="A283" s="70">
        <v>37043</v>
      </c>
      <c r="B283">
        <v>-0.1944250668224142</v>
      </c>
      <c r="C283">
        <f t="shared" si="8"/>
        <v>-194.42506682241421</v>
      </c>
      <c r="F283" s="26">
        <v>1.1499999999999999</v>
      </c>
      <c r="G283" s="1">
        <v>93.600000000000009</v>
      </c>
      <c r="H283" s="1">
        <v>113.7</v>
      </c>
      <c r="L283" s="73">
        <f t="shared" si="9"/>
        <v>8.5443256295274193</v>
      </c>
    </row>
    <row r="284" spans="1:12" x14ac:dyDescent="0.25">
      <c r="A284" s="70">
        <v>37073</v>
      </c>
      <c r="B284">
        <v>-0.19821237441638623</v>
      </c>
      <c r="C284">
        <f t="shared" si="8"/>
        <v>-198.21237441638624</v>
      </c>
      <c r="F284" s="26">
        <v>1.1499999999999999</v>
      </c>
      <c r="G284" s="1">
        <v>67.27</v>
      </c>
      <c r="H284" s="1">
        <v>138.26</v>
      </c>
      <c r="L284" s="73">
        <f t="shared" si="9"/>
        <v>21.09440036794296</v>
      </c>
    </row>
    <row r="285" spans="1:12" x14ac:dyDescent="0.25">
      <c r="A285" s="70">
        <v>37104</v>
      </c>
      <c r="B285">
        <v>-0.34883892971361602</v>
      </c>
      <c r="C285">
        <f t="shared" si="8"/>
        <v>-348.83892971361604</v>
      </c>
      <c r="F285" s="26">
        <v>0.88</v>
      </c>
      <c r="G285" s="1">
        <v>70.37</v>
      </c>
      <c r="H285" s="1">
        <v>115.01</v>
      </c>
      <c r="L285" s="73">
        <f t="shared" si="9"/>
        <v>7.091824767161091</v>
      </c>
    </row>
    <row r="286" spans="1:12" x14ac:dyDescent="0.25">
      <c r="A286" s="70">
        <v>37135</v>
      </c>
      <c r="B286">
        <v>-0.24020217160931565</v>
      </c>
      <c r="C286">
        <f t="shared" si="8"/>
        <v>-240.20217160931566</v>
      </c>
      <c r="F286" s="29">
        <v>0</v>
      </c>
      <c r="G286" s="1">
        <v>152.69999999999999</v>
      </c>
      <c r="H286" s="1">
        <v>51.6</v>
      </c>
      <c r="L286" s="73">
        <f t="shared" si="9"/>
        <v>0</v>
      </c>
    </row>
    <row r="287" spans="1:12" x14ac:dyDescent="0.25">
      <c r="A287" s="70">
        <v>37165</v>
      </c>
      <c r="B287">
        <v>-0.13737573177558593</v>
      </c>
      <c r="C287">
        <f t="shared" si="8"/>
        <v>-137.37573177558593</v>
      </c>
      <c r="F287" s="29">
        <v>0</v>
      </c>
      <c r="G287" s="1">
        <v>41.54</v>
      </c>
      <c r="H287" s="1">
        <v>37.51</v>
      </c>
      <c r="L287" s="73">
        <f t="shared" si="9"/>
        <v>0</v>
      </c>
    </row>
    <row r="288" spans="1:12" x14ac:dyDescent="0.25">
      <c r="A288" s="70">
        <v>37196</v>
      </c>
      <c r="B288">
        <v>-7.3993217220524807E-2</v>
      </c>
      <c r="C288">
        <f t="shared" si="8"/>
        <v>-73.993217220524812</v>
      </c>
      <c r="F288" s="29">
        <v>0</v>
      </c>
      <c r="G288" s="1">
        <v>74.7</v>
      </c>
      <c r="H288" s="1">
        <v>12.9</v>
      </c>
      <c r="L288" s="73">
        <f t="shared" si="9"/>
        <v>0</v>
      </c>
    </row>
    <row r="289" spans="1:12" x14ac:dyDescent="0.25">
      <c r="A289" s="70">
        <v>37226</v>
      </c>
      <c r="B289">
        <v>-3.3162588713425832E-2</v>
      </c>
      <c r="C289">
        <f t="shared" si="8"/>
        <v>-33.162588713425833</v>
      </c>
      <c r="F289" s="29">
        <v>0</v>
      </c>
      <c r="G289" s="1">
        <v>94.86</v>
      </c>
      <c r="H289" s="1">
        <v>7.4399999999999995</v>
      </c>
      <c r="L289" s="73">
        <f t="shared" si="9"/>
        <v>0</v>
      </c>
    </row>
    <row r="290" spans="1:12" x14ac:dyDescent="0.25">
      <c r="A290" s="70">
        <v>37257</v>
      </c>
      <c r="B290">
        <v>2.4491460805367675E-2</v>
      </c>
      <c r="C290">
        <f t="shared" si="8"/>
        <v>24.491460805367677</v>
      </c>
      <c r="F290" s="20">
        <v>0</v>
      </c>
      <c r="G290" s="1">
        <v>61.38</v>
      </c>
      <c r="H290" s="1">
        <v>10.540000000000001</v>
      </c>
      <c r="L290" s="73">
        <f t="shared" si="9"/>
        <v>0</v>
      </c>
    </row>
    <row r="291" spans="1:12" x14ac:dyDescent="0.25">
      <c r="A291" s="70">
        <v>37288</v>
      </c>
      <c r="B291">
        <v>0.13221541913870027</v>
      </c>
      <c r="C291">
        <f t="shared" ref="C291:C354" si="10">B291*1000</f>
        <v>132.21541913870027</v>
      </c>
      <c r="F291" s="20">
        <v>0</v>
      </c>
      <c r="G291" s="1">
        <v>108.64</v>
      </c>
      <c r="H291" s="1">
        <v>17.920000000000002</v>
      </c>
      <c r="L291" s="73">
        <f t="shared" si="9"/>
        <v>0</v>
      </c>
    </row>
    <row r="292" spans="1:12" x14ac:dyDescent="0.25">
      <c r="A292" s="70">
        <v>37316</v>
      </c>
      <c r="B292">
        <v>0.29129148711030545</v>
      </c>
      <c r="C292">
        <f t="shared" si="10"/>
        <v>291.29148711030547</v>
      </c>
      <c r="F292" s="26">
        <v>0.4</v>
      </c>
      <c r="G292" s="1">
        <v>46.19</v>
      </c>
      <c r="H292" s="1">
        <v>42.160000000000004</v>
      </c>
      <c r="L292" s="73">
        <f t="shared" si="9"/>
        <v>0</v>
      </c>
    </row>
    <row r="293" spans="1:12" x14ac:dyDescent="0.25">
      <c r="A293" s="70">
        <v>37347</v>
      </c>
      <c r="B293">
        <v>0.30698843523668518</v>
      </c>
      <c r="C293">
        <f t="shared" si="10"/>
        <v>306.98843523668518</v>
      </c>
      <c r="F293" s="26">
        <v>0.78</v>
      </c>
      <c r="G293" s="1">
        <v>62.699999999999996</v>
      </c>
      <c r="H293" s="1">
        <v>65.400000000000006</v>
      </c>
      <c r="L293" s="73">
        <f t="shared" si="9"/>
        <v>0</v>
      </c>
    </row>
    <row r="294" spans="1:12" x14ac:dyDescent="0.25">
      <c r="A294" s="70">
        <v>37377</v>
      </c>
      <c r="B294">
        <v>0.39460511284544791</v>
      </c>
      <c r="C294">
        <f t="shared" si="10"/>
        <v>394.60511284544793</v>
      </c>
      <c r="F294" s="26">
        <v>0.78</v>
      </c>
      <c r="G294" s="1">
        <v>67.89</v>
      </c>
      <c r="H294" s="1">
        <v>107.57000000000001</v>
      </c>
      <c r="L294" s="73">
        <f t="shared" si="9"/>
        <v>3.6827871679889617</v>
      </c>
    </row>
    <row r="295" spans="1:12" x14ac:dyDescent="0.25">
      <c r="A295" s="70">
        <v>37408</v>
      </c>
      <c r="B295">
        <v>0.27044458580536623</v>
      </c>
      <c r="C295">
        <f t="shared" si="10"/>
        <v>270.44458580536622</v>
      </c>
      <c r="F295" s="26">
        <v>1.1499999999999999</v>
      </c>
      <c r="G295" s="1">
        <v>75.3</v>
      </c>
      <c r="H295" s="1">
        <v>122.69999999999999</v>
      </c>
      <c r="L295" s="73">
        <f t="shared" si="9"/>
        <v>15.132804415315622</v>
      </c>
    </row>
    <row r="296" spans="1:12" x14ac:dyDescent="0.25">
      <c r="A296" s="70">
        <v>37438</v>
      </c>
      <c r="B296">
        <v>0.3245018774720333</v>
      </c>
      <c r="C296">
        <f t="shared" si="10"/>
        <v>324.5018774720333</v>
      </c>
      <c r="F296" s="26">
        <v>1.1499999999999999</v>
      </c>
      <c r="G296" s="1">
        <v>145.39000000000001</v>
      </c>
      <c r="H296" s="1">
        <v>123.69000000000001</v>
      </c>
      <c r="L296" s="73">
        <f t="shared" si="9"/>
        <v>0</v>
      </c>
    </row>
    <row r="297" spans="1:12" x14ac:dyDescent="0.25">
      <c r="A297" s="70">
        <v>37469</v>
      </c>
      <c r="B297">
        <v>0.46884679210630853</v>
      </c>
      <c r="C297">
        <f t="shared" si="10"/>
        <v>468.84679210630856</v>
      </c>
      <c r="F297" s="26">
        <v>0.88</v>
      </c>
      <c r="G297" s="1">
        <v>102.92</v>
      </c>
      <c r="H297" s="1">
        <v>112.22</v>
      </c>
      <c r="L297" s="73">
        <f t="shared" si="9"/>
        <v>0</v>
      </c>
    </row>
    <row r="298" spans="1:12" x14ac:dyDescent="0.25">
      <c r="A298" s="70">
        <v>37500</v>
      </c>
      <c r="B298">
        <v>0.41801883511706162</v>
      </c>
      <c r="C298">
        <f t="shared" si="10"/>
        <v>418.0188351170616</v>
      </c>
      <c r="F298" s="29">
        <v>0</v>
      </c>
      <c r="G298" s="1">
        <v>39</v>
      </c>
      <c r="H298" s="1">
        <v>65.099999999999994</v>
      </c>
      <c r="L298" s="73">
        <f t="shared" si="9"/>
        <v>0</v>
      </c>
    </row>
    <row r="299" spans="1:12" x14ac:dyDescent="0.25">
      <c r="A299" s="70">
        <v>37530</v>
      </c>
      <c r="B299">
        <v>0.49158043122978795</v>
      </c>
      <c r="C299">
        <f t="shared" si="10"/>
        <v>491.58043122978796</v>
      </c>
      <c r="F299" s="29">
        <v>0</v>
      </c>
      <c r="G299" s="1">
        <v>103.23</v>
      </c>
      <c r="H299" s="1">
        <v>31.93</v>
      </c>
      <c r="L299" s="73">
        <f t="shared" si="9"/>
        <v>0</v>
      </c>
    </row>
    <row r="300" spans="1:12" x14ac:dyDescent="0.25">
      <c r="A300" s="70">
        <v>37561</v>
      </c>
      <c r="B300">
        <v>0.55262450966937293</v>
      </c>
      <c r="C300">
        <f t="shared" si="10"/>
        <v>552.62450966937297</v>
      </c>
      <c r="F300" s="29">
        <v>0</v>
      </c>
      <c r="G300" s="1">
        <v>99.3</v>
      </c>
      <c r="H300" s="1">
        <v>12.6</v>
      </c>
      <c r="L300" s="73">
        <f t="shared" si="9"/>
        <v>0</v>
      </c>
    </row>
    <row r="301" spans="1:12" x14ac:dyDescent="0.25">
      <c r="A301" s="70">
        <v>37591</v>
      </c>
      <c r="B301">
        <v>0.58844894264394221</v>
      </c>
      <c r="C301">
        <f t="shared" si="10"/>
        <v>588.44894264394225</v>
      </c>
      <c r="F301" s="29">
        <v>0</v>
      </c>
      <c r="G301" s="1">
        <v>75.64</v>
      </c>
      <c r="H301" s="1">
        <v>6.51</v>
      </c>
      <c r="L301" s="73">
        <f t="shared" si="9"/>
        <v>0</v>
      </c>
    </row>
    <row r="302" spans="1:12" x14ac:dyDescent="0.25">
      <c r="A302" s="70">
        <v>37622</v>
      </c>
      <c r="B302">
        <v>0.65071008779394313</v>
      </c>
      <c r="C302">
        <f t="shared" si="10"/>
        <v>650.7100877939431</v>
      </c>
      <c r="F302" s="20">
        <v>0</v>
      </c>
      <c r="G302" s="1">
        <v>82.460000000000008</v>
      </c>
      <c r="H302" s="1">
        <v>9.2999999999999989</v>
      </c>
      <c r="L302" s="73">
        <f t="shared" si="9"/>
        <v>0</v>
      </c>
    </row>
    <row r="303" spans="1:12" x14ac:dyDescent="0.25">
      <c r="A303" s="70">
        <v>37653</v>
      </c>
      <c r="B303">
        <v>0.6586614183223668</v>
      </c>
      <c r="C303">
        <f t="shared" si="10"/>
        <v>658.66141832236679</v>
      </c>
      <c r="F303" s="20">
        <v>0</v>
      </c>
      <c r="G303" s="1">
        <v>16.239999999999998</v>
      </c>
      <c r="H303" s="1">
        <v>14.56</v>
      </c>
      <c r="L303" s="73">
        <f t="shared" si="9"/>
        <v>0</v>
      </c>
    </row>
    <row r="304" spans="1:12" x14ac:dyDescent="0.25">
      <c r="A304" s="70">
        <v>37681</v>
      </c>
      <c r="B304">
        <v>0.65614268485138327</v>
      </c>
      <c r="C304">
        <f t="shared" si="10"/>
        <v>656.14268485138325</v>
      </c>
      <c r="F304" s="26">
        <v>0.4</v>
      </c>
      <c r="G304" s="1">
        <v>31.93</v>
      </c>
      <c r="H304" s="1">
        <v>45.88</v>
      </c>
      <c r="L304" s="73">
        <f t="shared" si="9"/>
        <v>0</v>
      </c>
    </row>
    <row r="305" spans="1:12" x14ac:dyDescent="0.25">
      <c r="A305" s="70">
        <v>37712</v>
      </c>
      <c r="B305">
        <v>0.66152271080536695</v>
      </c>
      <c r="C305">
        <f t="shared" si="10"/>
        <v>661.52271080536696</v>
      </c>
      <c r="F305" s="26">
        <v>0.78</v>
      </c>
      <c r="G305" s="1">
        <v>43.199999999999996</v>
      </c>
      <c r="H305" s="1">
        <v>77.699999999999989</v>
      </c>
      <c r="L305" s="73">
        <f t="shared" si="9"/>
        <v>4.0027595722662976</v>
      </c>
    </row>
    <row r="306" spans="1:12" x14ac:dyDescent="0.25">
      <c r="A306" s="70">
        <v>37742</v>
      </c>
      <c r="B306">
        <v>0.47556240828116653</v>
      </c>
      <c r="C306">
        <f t="shared" si="10"/>
        <v>475.56240828116654</v>
      </c>
      <c r="F306" s="26">
        <v>0.78</v>
      </c>
      <c r="G306" s="1">
        <v>61.38</v>
      </c>
      <c r="H306" s="1">
        <v>114.7</v>
      </c>
      <c r="L306" s="73">
        <f t="shared" si="9"/>
        <v>6.4587788892721631</v>
      </c>
    </row>
    <row r="307" spans="1:12" x14ac:dyDescent="0.25">
      <c r="A307" s="70">
        <v>37773</v>
      </c>
      <c r="B307">
        <v>0.22890022393905066</v>
      </c>
      <c r="C307">
        <f t="shared" si="10"/>
        <v>228.90022393905065</v>
      </c>
      <c r="F307" s="26">
        <v>1.1499999999999999</v>
      </c>
      <c r="G307" s="1">
        <v>51.3</v>
      </c>
      <c r="H307" s="1">
        <v>144.9</v>
      </c>
      <c r="L307" s="73">
        <f t="shared" si="9"/>
        <v>26.522938944463604</v>
      </c>
    </row>
    <row r="308" spans="1:12" x14ac:dyDescent="0.25">
      <c r="A308" s="70">
        <v>37803</v>
      </c>
      <c r="B308">
        <v>3.1014632072858768E-2</v>
      </c>
      <c r="C308">
        <f t="shared" si="10"/>
        <v>31.014632072858767</v>
      </c>
      <c r="F308" s="26">
        <v>1.1499999999999999</v>
      </c>
      <c r="G308" s="1">
        <v>61.69</v>
      </c>
      <c r="H308" s="1">
        <v>141.97999999999999</v>
      </c>
      <c r="L308" s="73">
        <f t="shared" si="9"/>
        <v>23.361388984707364</v>
      </c>
    </row>
    <row r="309" spans="1:12" x14ac:dyDescent="0.25">
      <c r="A309" s="70">
        <v>37834</v>
      </c>
      <c r="B309">
        <v>-1.3540349893634319E-2</v>
      </c>
      <c r="C309">
        <f t="shared" si="10"/>
        <v>-13.540349893634319</v>
      </c>
      <c r="F309" s="26">
        <v>0.88</v>
      </c>
      <c r="G309" s="1">
        <v>32.86</v>
      </c>
      <c r="H309" s="1">
        <v>133.92000000000002</v>
      </c>
      <c r="L309" s="73">
        <f t="shared" si="9"/>
        <v>19.544578590318501</v>
      </c>
    </row>
    <row r="310" spans="1:12" x14ac:dyDescent="0.25">
      <c r="A310" s="70">
        <v>37865</v>
      </c>
      <c r="B310">
        <v>0.14486646080536689</v>
      </c>
      <c r="C310">
        <f t="shared" si="10"/>
        <v>144.8664608053669</v>
      </c>
      <c r="F310" s="29">
        <v>0</v>
      </c>
      <c r="G310" s="1">
        <v>69</v>
      </c>
      <c r="H310" s="1">
        <v>72.599999999999994</v>
      </c>
      <c r="L310" s="73">
        <f t="shared" si="9"/>
        <v>0</v>
      </c>
    </row>
    <row r="311" spans="1:12" x14ac:dyDescent="0.25">
      <c r="A311" s="70">
        <v>37895</v>
      </c>
      <c r="B311">
        <v>0.17188209094450843</v>
      </c>
      <c r="C311">
        <f t="shared" si="10"/>
        <v>171.88209094450843</v>
      </c>
      <c r="F311" s="29">
        <v>0</v>
      </c>
      <c r="G311" s="1">
        <v>64.789999999999992</v>
      </c>
      <c r="H311" s="1">
        <v>31</v>
      </c>
      <c r="L311" s="73">
        <f t="shared" si="9"/>
        <v>0</v>
      </c>
    </row>
    <row r="312" spans="1:12" x14ac:dyDescent="0.25">
      <c r="A312" s="70">
        <v>37926</v>
      </c>
      <c r="B312">
        <v>0.18677921766101971</v>
      </c>
      <c r="C312">
        <f t="shared" si="10"/>
        <v>186.77921766101971</v>
      </c>
      <c r="F312" s="29">
        <v>0</v>
      </c>
      <c r="G312" s="1">
        <v>36.6</v>
      </c>
      <c r="H312" s="1">
        <v>14.1</v>
      </c>
      <c r="L312" s="73">
        <f t="shared" si="9"/>
        <v>0</v>
      </c>
    </row>
    <row r="313" spans="1:12" x14ac:dyDescent="0.25">
      <c r="A313" s="70">
        <v>37956</v>
      </c>
      <c r="B313">
        <v>0.20848104413870014</v>
      </c>
      <c r="C313">
        <f t="shared" si="10"/>
        <v>208.48104413870013</v>
      </c>
      <c r="F313" s="29">
        <v>0</v>
      </c>
      <c r="G313" s="1">
        <v>70.37</v>
      </c>
      <c r="H313" s="1">
        <v>8.6800000000000015</v>
      </c>
      <c r="L313" s="73">
        <f t="shared" si="9"/>
        <v>0</v>
      </c>
    </row>
    <row r="314" spans="1:12" x14ac:dyDescent="0.25">
      <c r="A314" s="70">
        <v>37987</v>
      </c>
      <c r="B314">
        <v>0.25232479413870057</v>
      </c>
      <c r="C314">
        <f t="shared" si="10"/>
        <v>252.32479413870058</v>
      </c>
      <c r="F314" s="20">
        <v>0</v>
      </c>
      <c r="G314" s="1">
        <v>108.19000000000001</v>
      </c>
      <c r="H314" s="1">
        <v>8.99</v>
      </c>
      <c r="L314" s="73">
        <f t="shared" si="9"/>
        <v>0</v>
      </c>
    </row>
    <row r="315" spans="1:12" x14ac:dyDescent="0.25">
      <c r="A315" s="70">
        <v>38018</v>
      </c>
      <c r="B315">
        <v>0.34236646080536709</v>
      </c>
      <c r="C315">
        <f t="shared" si="10"/>
        <v>342.36646080536707</v>
      </c>
      <c r="F315" s="20">
        <v>0</v>
      </c>
      <c r="G315" s="1">
        <v>59.08</v>
      </c>
      <c r="H315" s="1">
        <v>15.680000000000001</v>
      </c>
      <c r="L315" s="73">
        <f t="shared" si="9"/>
        <v>0</v>
      </c>
    </row>
    <row r="316" spans="1:12" x14ac:dyDescent="0.25">
      <c r="A316" s="70">
        <v>38047</v>
      </c>
      <c r="B316">
        <v>0.40233008320555785</v>
      </c>
      <c r="C316">
        <f t="shared" si="10"/>
        <v>402.33008320555786</v>
      </c>
      <c r="F316" s="26">
        <v>0.4</v>
      </c>
      <c r="G316" s="1">
        <v>37.82</v>
      </c>
      <c r="H316" s="1">
        <v>41.54</v>
      </c>
      <c r="L316" s="73">
        <f t="shared" si="9"/>
        <v>0</v>
      </c>
    </row>
    <row r="317" spans="1:12" x14ac:dyDescent="0.25">
      <c r="A317" s="70">
        <v>38078</v>
      </c>
      <c r="B317">
        <v>0.34617557351722178</v>
      </c>
      <c r="C317">
        <f t="shared" si="10"/>
        <v>346.17557351722178</v>
      </c>
      <c r="F317" s="26">
        <v>0.78</v>
      </c>
      <c r="G317" s="1">
        <v>42.9</v>
      </c>
      <c r="H317" s="1">
        <v>77.099999999999994</v>
      </c>
      <c r="L317" s="73">
        <f t="shared" si="9"/>
        <v>3.964125560538116</v>
      </c>
    </row>
    <row r="318" spans="1:12" x14ac:dyDescent="0.25">
      <c r="A318" s="70">
        <v>38108</v>
      </c>
      <c r="B318">
        <v>0.36968612587432759</v>
      </c>
      <c r="C318">
        <f t="shared" si="10"/>
        <v>369.68612587432756</v>
      </c>
      <c r="F318" s="26">
        <v>0.78</v>
      </c>
      <c r="G318" s="1">
        <v>63.55</v>
      </c>
      <c r="H318" s="1">
        <v>103.53999999999999</v>
      </c>
      <c r="L318" s="73">
        <f t="shared" si="9"/>
        <v>3.95796251581005</v>
      </c>
    </row>
    <row r="319" spans="1:12" x14ac:dyDescent="0.25">
      <c r="A319" s="70">
        <v>38139</v>
      </c>
      <c r="B319">
        <v>0.18356839309142028</v>
      </c>
      <c r="C319">
        <f t="shared" si="10"/>
        <v>183.56839309142029</v>
      </c>
      <c r="F319" s="26">
        <v>1.1499999999999999</v>
      </c>
      <c r="G319" s="1">
        <v>72</v>
      </c>
      <c r="H319" s="1">
        <v>117.30000000000001</v>
      </c>
      <c r="L319" s="73">
        <f t="shared" si="9"/>
        <v>14.463608140738186</v>
      </c>
    </row>
    <row r="320" spans="1:12" x14ac:dyDescent="0.25">
      <c r="A320" s="70">
        <v>38169</v>
      </c>
      <c r="B320">
        <v>0.23798700011368992</v>
      </c>
      <c r="C320">
        <f t="shared" si="10"/>
        <v>237.98700011368993</v>
      </c>
      <c r="F320" s="26">
        <v>1.1499999999999999</v>
      </c>
      <c r="G320" s="1">
        <v>114.39</v>
      </c>
      <c r="H320" s="1">
        <v>124.30999999999999</v>
      </c>
      <c r="L320" s="73">
        <f t="shared" si="9"/>
        <v>6.5692767621018682</v>
      </c>
    </row>
    <row r="321" spans="1:12" x14ac:dyDescent="0.25">
      <c r="A321" s="70">
        <v>38200</v>
      </c>
      <c r="B321">
        <v>0.1863154300673</v>
      </c>
      <c r="C321">
        <f t="shared" si="10"/>
        <v>186.31543006730001</v>
      </c>
      <c r="F321" s="26">
        <v>0.88</v>
      </c>
      <c r="G321" s="1">
        <v>89.899999999999991</v>
      </c>
      <c r="H321" s="1">
        <v>116.55999999999999</v>
      </c>
      <c r="L321" s="73">
        <f t="shared" si="9"/>
        <v>2.9142922846958705</v>
      </c>
    </row>
    <row r="322" spans="1:12" x14ac:dyDescent="0.25">
      <c r="A322" s="70">
        <v>38231</v>
      </c>
      <c r="B322">
        <v>0.20277856447299297</v>
      </c>
      <c r="C322">
        <f t="shared" si="10"/>
        <v>202.77856447299297</v>
      </c>
      <c r="F322" s="29">
        <v>0</v>
      </c>
      <c r="G322" s="1">
        <v>68.099999999999994</v>
      </c>
      <c r="H322" s="1">
        <v>68.099999999999994</v>
      </c>
      <c r="L322" s="73">
        <f t="shared" si="9"/>
        <v>0</v>
      </c>
    </row>
    <row r="323" spans="1:12" x14ac:dyDescent="0.25">
      <c r="A323" s="70">
        <v>38261</v>
      </c>
      <c r="B323">
        <v>0.18717462791195474</v>
      </c>
      <c r="C323">
        <f t="shared" si="10"/>
        <v>187.17462791195476</v>
      </c>
      <c r="F323" s="29">
        <v>0</v>
      </c>
      <c r="G323" s="1">
        <v>38.44</v>
      </c>
      <c r="H323" s="1">
        <v>34.720000000000006</v>
      </c>
      <c r="L323" s="73">
        <f t="shared" ref="L323:L386" si="11">IF(F323=0,0,IF(((F323*H323)-G323)/($J$1*$J$2)&lt;0,0,((F323*H323)-G323)/($J$1*$J$2)))</f>
        <v>0</v>
      </c>
    </row>
    <row r="324" spans="1:12" x14ac:dyDescent="0.25">
      <c r="A324" s="70">
        <v>38292</v>
      </c>
      <c r="B324">
        <v>0.19107216097662469</v>
      </c>
      <c r="C324">
        <f t="shared" si="10"/>
        <v>191.0721609766247</v>
      </c>
      <c r="F324" s="29">
        <v>0</v>
      </c>
      <c r="G324" s="1">
        <v>85.8</v>
      </c>
      <c r="H324" s="1">
        <v>12.9</v>
      </c>
      <c r="L324" s="73">
        <f t="shared" si="11"/>
        <v>0</v>
      </c>
    </row>
    <row r="325" spans="1:12" x14ac:dyDescent="0.25">
      <c r="A325" s="70">
        <v>38322</v>
      </c>
      <c r="B325">
        <v>0.20933039911807189</v>
      </c>
      <c r="C325">
        <f t="shared" si="10"/>
        <v>209.33039911807188</v>
      </c>
      <c r="F325" s="29">
        <v>0</v>
      </c>
      <c r="G325" s="1">
        <v>41.85</v>
      </c>
      <c r="H325" s="1">
        <v>7.75</v>
      </c>
      <c r="L325" s="73">
        <f t="shared" si="11"/>
        <v>0</v>
      </c>
    </row>
    <row r="326" spans="1:12" x14ac:dyDescent="0.25">
      <c r="A326" s="70">
        <v>38353</v>
      </c>
      <c r="B326">
        <v>0.22560247513220397</v>
      </c>
      <c r="C326">
        <f t="shared" si="10"/>
        <v>225.60247513220398</v>
      </c>
      <c r="F326" s="20">
        <v>0</v>
      </c>
      <c r="G326" s="1">
        <v>73.16</v>
      </c>
      <c r="H326" s="1">
        <v>10.540000000000001</v>
      </c>
      <c r="L326" s="73">
        <f t="shared" si="11"/>
        <v>0</v>
      </c>
    </row>
    <row r="327" spans="1:12" x14ac:dyDescent="0.25">
      <c r="A327" s="70">
        <v>38384</v>
      </c>
      <c r="B327">
        <v>0.25180049375542013</v>
      </c>
      <c r="C327">
        <f t="shared" si="10"/>
        <v>251.80049375542012</v>
      </c>
      <c r="F327" s="20">
        <v>0</v>
      </c>
      <c r="G327" s="1">
        <v>54.04</v>
      </c>
      <c r="H327" s="1">
        <v>12.32</v>
      </c>
      <c r="L327" s="73">
        <f t="shared" si="11"/>
        <v>0</v>
      </c>
    </row>
    <row r="328" spans="1:12" x14ac:dyDescent="0.25">
      <c r="A328" s="70">
        <v>38412</v>
      </c>
      <c r="B328">
        <v>0.27641972792901925</v>
      </c>
      <c r="C328">
        <f t="shared" si="10"/>
        <v>276.41972792901925</v>
      </c>
      <c r="F328" s="26">
        <v>0.4</v>
      </c>
      <c r="G328" s="1">
        <v>47.74</v>
      </c>
      <c r="H328" s="1">
        <v>39.99</v>
      </c>
      <c r="L328" s="73">
        <f t="shared" si="11"/>
        <v>0</v>
      </c>
    </row>
    <row r="329" spans="1:12" x14ac:dyDescent="0.25">
      <c r="A329" s="70">
        <v>38443</v>
      </c>
      <c r="B329">
        <v>0.22086209051681913</v>
      </c>
      <c r="C329">
        <f t="shared" si="10"/>
        <v>220.86209051681914</v>
      </c>
      <c r="F329" s="26">
        <v>0.78</v>
      </c>
      <c r="G329" s="1">
        <v>39.6</v>
      </c>
      <c r="H329" s="1">
        <v>76.8</v>
      </c>
      <c r="L329" s="73">
        <f t="shared" si="11"/>
        <v>4.6691962745774385</v>
      </c>
    </row>
    <row r="330" spans="1:12" x14ac:dyDescent="0.25">
      <c r="A330" s="70">
        <v>38473</v>
      </c>
      <c r="B330">
        <v>0.2361474535639464</v>
      </c>
      <c r="C330">
        <f t="shared" si="10"/>
        <v>236.14745356394639</v>
      </c>
      <c r="F330" s="26">
        <v>0.78</v>
      </c>
      <c r="G330" s="1">
        <v>85.25</v>
      </c>
      <c r="H330" s="1">
        <v>112.22</v>
      </c>
      <c r="L330" s="73">
        <f t="shared" si="11"/>
        <v>0.52468667356559673</v>
      </c>
    </row>
    <row r="331" spans="1:12" x14ac:dyDescent="0.25">
      <c r="A331" s="70">
        <v>38504</v>
      </c>
      <c r="B331">
        <v>-8.100014386585265E-2</v>
      </c>
      <c r="C331">
        <f t="shared" si="10"/>
        <v>-81.00014386585265</v>
      </c>
      <c r="F331" s="26">
        <v>1.1499999999999999</v>
      </c>
      <c r="G331" s="1">
        <v>50.099999999999994</v>
      </c>
      <c r="H331" s="1">
        <v>131.69999999999999</v>
      </c>
      <c r="L331" s="73">
        <f t="shared" si="11"/>
        <v>23.308037254225589</v>
      </c>
    </row>
    <row r="332" spans="1:12" x14ac:dyDescent="0.25">
      <c r="A332" s="70">
        <v>38534</v>
      </c>
      <c r="B332">
        <v>3.6150215518583009E-2</v>
      </c>
      <c r="C332">
        <f t="shared" si="10"/>
        <v>36.150215518583011</v>
      </c>
      <c r="F332" s="26">
        <v>1.1499999999999999</v>
      </c>
      <c r="G332" s="1">
        <v>105.39999999999999</v>
      </c>
      <c r="H332" s="1">
        <v>133.92000000000002</v>
      </c>
      <c r="L332" s="73">
        <f t="shared" si="11"/>
        <v>11.178107393354033</v>
      </c>
    </row>
    <row r="333" spans="1:12" x14ac:dyDescent="0.25">
      <c r="A333" s="70">
        <v>38565</v>
      </c>
      <c r="B333">
        <v>5.0186046866217304E-2</v>
      </c>
      <c r="C333">
        <f t="shared" si="10"/>
        <v>50.186046866217303</v>
      </c>
      <c r="F333" s="26">
        <v>0.88</v>
      </c>
      <c r="G333" s="1">
        <v>70.059999999999988</v>
      </c>
      <c r="H333" s="1">
        <v>100.75</v>
      </c>
      <c r="L333" s="73">
        <f t="shared" si="11"/>
        <v>4.2773370127630228</v>
      </c>
    </row>
    <row r="334" spans="1:12" x14ac:dyDescent="0.25">
      <c r="A334" s="70">
        <v>38596</v>
      </c>
      <c r="B334">
        <v>2.1248285784701393E-2</v>
      </c>
      <c r="C334">
        <f t="shared" si="10"/>
        <v>21.248285784701395</v>
      </c>
      <c r="F334" s="29">
        <v>0</v>
      </c>
      <c r="G334" s="1">
        <v>55.5</v>
      </c>
      <c r="H334" s="1">
        <v>75</v>
      </c>
      <c r="L334" s="73">
        <f t="shared" si="11"/>
        <v>0</v>
      </c>
    </row>
    <row r="335" spans="1:12" x14ac:dyDescent="0.25">
      <c r="A335" s="70">
        <v>38626</v>
      </c>
      <c r="B335">
        <v>5.008184847221412E-2</v>
      </c>
      <c r="C335">
        <f t="shared" si="10"/>
        <v>50.081848472214119</v>
      </c>
      <c r="F335" s="29">
        <v>0</v>
      </c>
      <c r="G335" s="1">
        <v>44.019999999999996</v>
      </c>
      <c r="H335" s="1">
        <v>40.61</v>
      </c>
      <c r="L335" s="73">
        <f t="shared" si="11"/>
        <v>0</v>
      </c>
    </row>
    <row r="336" spans="1:12" x14ac:dyDescent="0.25">
      <c r="A336" s="70">
        <v>38657</v>
      </c>
      <c r="B336">
        <v>6.3306363291391693E-2</v>
      </c>
      <c r="C336">
        <f t="shared" si="10"/>
        <v>63.30636329139169</v>
      </c>
      <c r="F336" s="29">
        <v>0</v>
      </c>
      <c r="G336" s="1">
        <v>55.5</v>
      </c>
      <c r="H336" s="1">
        <v>13.8</v>
      </c>
      <c r="L336" s="73">
        <f t="shared" si="11"/>
        <v>0</v>
      </c>
    </row>
    <row r="337" spans="1:12" x14ac:dyDescent="0.25">
      <c r="A337" s="70">
        <v>38687</v>
      </c>
      <c r="B337">
        <v>6.8198483395129919E-2</v>
      </c>
      <c r="C337">
        <f t="shared" si="10"/>
        <v>68.198483395129912</v>
      </c>
      <c r="F337" s="29">
        <v>0</v>
      </c>
      <c r="G337" s="1">
        <v>69.440000000000012</v>
      </c>
      <c r="H337" s="1">
        <v>7.75</v>
      </c>
      <c r="L337" s="73">
        <f t="shared" si="11"/>
        <v>0</v>
      </c>
    </row>
    <row r="338" spans="1:12" x14ac:dyDescent="0.25">
      <c r="A338" s="70">
        <v>38718</v>
      </c>
      <c r="B338">
        <v>9.3660745773467807E-2</v>
      </c>
      <c r="C338">
        <f t="shared" si="10"/>
        <v>93.660745773467809</v>
      </c>
      <c r="F338" s="20">
        <v>0</v>
      </c>
      <c r="G338" s="1">
        <v>25.110000000000003</v>
      </c>
      <c r="H338" s="1">
        <v>8.6800000000000015</v>
      </c>
      <c r="L338" s="73">
        <f t="shared" si="11"/>
        <v>0</v>
      </c>
    </row>
    <row r="339" spans="1:12" x14ac:dyDescent="0.25">
      <c r="A339" s="70">
        <v>38749</v>
      </c>
      <c r="B339">
        <v>0.10715015928416279</v>
      </c>
      <c r="C339">
        <f t="shared" si="10"/>
        <v>107.15015928416278</v>
      </c>
      <c r="F339" s="20">
        <v>0</v>
      </c>
      <c r="G339" s="1">
        <v>48.16</v>
      </c>
      <c r="H339" s="1">
        <v>12.32</v>
      </c>
      <c r="L339" s="73">
        <f t="shared" si="11"/>
        <v>0</v>
      </c>
    </row>
    <row r="340" spans="1:12" x14ac:dyDescent="0.25">
      <c r="A340" s="70">
        <v>38777</v>
      </c>
      <c r="B340">
        <v>0.13499793269834878</v>
      </c>
      <c r="C340">
        <f t="shared" si="10"/>
        <v>134.99793269834879</v>
      </c>
      <c r="F340" s="26">
        <v>0.4</v>
      </c>
      <c r="G340" s="1">
        <v>73.47</v>
      </c>
      <c r="H340" s="1">
        <v>33.480000000000004</v>
      </c>
      <c r="L340" s="73">
        <f t="shared" si="11"/>
        <v>0</v>
      </c>
    </row>
    <row r="341" spans="1:12" x14ac:dyDescent="0.25">
      <c r="A341" s="70">
        <v>38808</v>
      </c>
      <c r="B341">
        <v>0.17338918748320617</v>
      </c>
      <c r="C341">
        <f t="shared" si="10"/>
        <v>173.38918748320617</v>
      </c>
      <c r="F341" s="26">
        <v>0.78</v>
      </c>
      <c r="G341" s="1">
        <v>60.3</v>
      </c>
      <c r="H341" s="1">
        <v>65.400000000000006</v>
      </c>
      <c r="L341" s="73">
        <f t="shared" si="11"/>
        <v>0</v>
      </c>
    </row>
    <row r="342" spans="1:12" x14ac:dyDescent="0.25">
      <c r="A342" s="70">
        <v>38838</v>
      </c>
      <c r="B342">
        <v>0.11941378107465009</v>
      </c>
      <c r="C342">
        <f t="shared" si="10"/>
        <v>119.41378107465009</v>
      </c>
      <c r="F342" s="26">
        <v>0.78</v>
      </c>
      <c r="G342" s="1">
        <v>85.25</v>
      </c>
      <c r="H342" s="1">
        <v>113.77</v>
      </c>
      <c r="L342" s="73">
        <f t="shared" si="11"/>
        <v>0.80271357939519383</v>
      </c>
    </row>
    <row r="343" spans="1:12" x14ac:dyDescent="0.25">
      <c r="A343" s="70">
        <v>38869</v>
      </c>
      <c r="B343">
        <v>0.13436069443020088</v>
      </c>
      <c r="C343">
        <f t="shared" si="10"/>
        <v>134.36069443020088</v>
      </c>
      <c r="F343" s="26">
        <v>1.1499999999999999</v>
      </c>
      <c r="G343" s="1">
        <v>37.5</v>
      </c>
      <c r="H343" s="1">
        <v>136.79999999999998</v>
      </c>
      <c r="L343" s="73">
        <f t="shared" si="11"/>
        <v>27.554329078992744</v>
      </c>
    </row>
    <row r="344" spans="1:12" x14ac:dyDescent="0.25">
      <c r="A344" s="70">
        <v>38899</v>
      </c>
      <c r="B344">
        <v>-0.31004634789429497</v>
      </c>
      <c r="C344">
        <f t="shared" si="10"/>
        <v>-310.04634789429497</v>
      </c>
      <c r="F344" s="26">
        <v>1.1499999999999999</v>
      </c>
      <c r="G344" s="1">
        <v>45.57</v>
      </c>
      <c r="H344" s="1">
        <v>176.07999999999998</v>
      </c>
      <c r="L344" s="73">
        <f t="shared" si="11"/>
        <v>36.086466597677351</v>
      </c>
    </row>
    <row r="345" spans="1:12" x14ac:dyDescent="0.25">
      <c r="A345" s="70">
        <v>38930</v>
      </c>
      <c r="B345">
        <v>-0.16695093879118286</v>
      </c>
      <c r="C345">
        <f t="shared" si="10"/>
        <v>-166.95093879118286</v>
      </c>
      <c r="F345" s="26">
        <v>0.88</v>
      </c>
      <c r="G345" s="1">
        <v>131.75</v>
      </c>
      <c r="H345" s="1">
        <v>100.13</v>
      </c>
      <c r="L345" s="73">
        <f t="shared" si="11"/>
        <v>0</v>
      </c>
    </row>
    <row r="346" spans="1:12" x14ac:dyDescent="0.25">
      <c r="A346" s="70">
        <v>38961</v>
      </c>
      <c r="B346">
        <v>-0.1348255510755971</v>
      </c>
      <c r="C346">
        <f t="shared" si="10"/>
        <v>-134.8255510755971</v>
      </c>
      <c r="F346" s="29">
        <v>0</v>
      </c>
      <c r="G346" s="1">
        <v>19.2</v>
      </c>
      <c r="H346" s="1">
        <v>77.699999999999989</v>
      </c>
      <c r="L346" s="73">
        <f t="shared" si="11"/>
        <v>0</v>
      </c>
    </row>
    <row r="347" spans="1:12" x14ac:dyDescent="0.25">
      <c r="A347" s="70">
        <v>38991</v>
      </c>
      <c r="B347">
        <v>-0.11125821648304995</v>
      </c>
      <c r="C347">
        <f t="shared" si="10"/>
        <v>-111.25821648304995</v>
      </c>
      <c r="F347" s="29">
        <v>0</v>
      </c>
      <c r="G347" s="1">
        <v>54.25</v>
      </c>
      <c r="H347" s="1">
        <v>37.82</v>
      </c>
      <c r="L347" s="73">
        <f t="shared" si="11"/>
        <v>0</v>
      </c>
    </row>
    <row r="348" spans="1:12" x14ac:dyDescent="0.25">
      <c r="A348" s="70">
        <v>39022</v>
      </c>
      <c r="B348">
        <v>-8.8299004001501938E-2</v>
      </c>
      <c r="C348">
        <f t="shared" si="10"/>
        <v>-88.299004001501942</v>
      </c>
      <c r="F348" s="29">
        <v>0</v>
      </c>
      <c r="G348" s="1">
        <v>64.800000000000011</v>
      </c>
      <c r="H348" s="1">
        <v>15.600000000000001</v>
      </c>
      <c r="L348" s="73">
        <f t="shared" si="11"/>
        <v>0</v>
      </c>
    </row>
    <row r="349" spans="1:12" x14ac:dyDescent="0.25">
      <c r="A349" s="70">
        <v>39052</v>
      </c>
      <c r="B349">
        <v>-7.9975777050348223E-2</v>
      </c>
      <c r="C349">
        <f t="shared" si="10"/>
        <v>-79.975777050348228</v>
      </c>
      <c r="F349" s="29">
        <v>0</v>
      </c>
      <c r="G349" s="1">
        <v>53.32</v>
      </c>
      <c r="H349" s="1">
        <v>9.2999999999999989</v>
      </c>
      <c r="L349" s="73">
        <f t="shared" si="11"/>
        <v>0</v>
      </c>
    </row>
    <row r="350" spans="1:12" x14ac:dyDescent="0.25">
      <c r="A350" s="70">
        <v>39083</v>
      </c>
      <c r="B350">
        <v>-1.9536561608863256E-2</v>
      </c>
      <c r="C350">
        <f t="shared" si="10"/>
        <v>-19.536561608863256</v>
      </c>
      <c r="F350" s="20">
        <v>0</v>
      </c>
      <c r="G350" s="1">
        <v>119.97</v>
      </c>
      <c r="H350" s="1">
        <v>11.78</v>
      </c>
      <c r="L350" s="73">
        <f t="shared" si="11"/>
        <v>0</v>
      </c>
    </row>
    <row r="351" spans="1:12" x14ac:dyDescent="0.25">
      <c r="A351" s="70">
        <v>39114</v>
      </c>
      <c r="B351">
        <v>4.5249168181312492E-2</v>
      </c>
      <c r="C351">
        <f t="shared" si="10"/>
        <v>45.249168181312491</v>
      </c>
      <c r="F351" s="20">
        <v>0</v>
      </c>
      <c r="G351" s="1">
        <v>70.28</v>
      </c>
      <c r="H351" s="1">
        <v>16.239999999999998</v>
      </c>
      <c r="L351" s="73">
        <f t="shared" si="11"/>
        <v>0</v>
      </c>
    </row>
    <row r="352" spans="1:12" x14ac:dyDescent="0.25">
      <c r="A352" s="70">
        <v>39142</v>
      </c>
      <c r="B352">
        <v>0.1355172332396378</v>
      </c>
      <c r="C352">
        <f t="shared" si="10"/>
        <v>135.51723323963779</v>
      </c>
      <c r="F352" s="26">
        <v>0.4</v>
      </c>
      <c r="G352" s="1">
        <v>66.649999999999991</v>
      </c>
      <c r="H352" s="1">
        <v>47.74</v>
      </c>
      <c r="L352" s="73">
        <f t="shared" si="11"/>
        <v>0</v>
      </c>
    </row>
    <row r="353" spans="1:12" x14ac:dyDescent="0.25">
      <c r="A353" s="70">
        <v>39173</v>
      </c>
      <c r="B353">
        <v>3.1619235869349088E-2</v>
      </c>
      <c r="C353">
        <f t="shared" si="10"/>
        <v>31.619235869349087</v>
      </c>
      <c r="F353" s="26">
        <v>0.78</v>
      </c>
      <c r="G353" s="1">
        <v>3.5999999999999996</v>
      </c>
      <c r="H353" s="1">
        <v>92.4</v>
      </c>
      <c r="L353" s="73">
        <f t="shared" si="11"/>
        <v>15.746119351500518</v>
      </c>
    </row>
    <row r="354" spans="1:12" x14ac:dyDescent="0.25">
      <c r="A354" s="70">
        <v>39203</v>
      </c>
      <c r="B354">
        <v>1.7407837422068424E-2</v>
      </c>
      <c r="C354">
        <f t="shared" si="10"/>
        <v>17.407837422068425</v>
      </c>
      <c r="F354" s="26">
        <v>0.78</v>
      </c>
      <c r="G354" s="1">
        <v>127.72</v>
      </c>
      <c r="H354" s="1">
        <v>118.11</v>
      </c>
      <c r="L354" s="73">
        <f t="shared" si="11"/>
        <v>0</v>
      </c>
    </row>
    <row r="355" spans="1:12" x14ac:dyDescent="0.25">
      <c r="A355" s="70">
        <v>39234</v>
      </c>
      <c r="B355">
        <v>-1.9042154933709542E-2</v>
      </c>
      <c r="C355">
        <f t="shared" ref="C355:C418" si="12">B355*1000</f>
        <v>-19.042154933709543</v>
      </c>
      <c r="F355" s="26">
        <v>1.1499999999999999</v>
      </c>
      <c r="G355" s="1">
        <v>100.5</v>
      </c>
      <c r="H355" s="1">
        <v>127.8</v>
      </c>
      <c r="L355" s="73">
        <f t="shared" si="11"/>
        <v>10.686443601241805</v>
      </c>
    </row>
    <row r="356" spans="1:12" x14ac:dyDescent="0.25">
      <c r="A356" s="70">
        <v>39264</v>
      </c>
      <c r="B356">
        <v>6.5079802231057327E-3</v>
      </c>
      <c r="C356">
        <f t="shared" si="12"/>
        <v>6.5079802231057329</v>
      </c>
      <c r="F356" s="26">
        <v>1.1499999999999999</v>
      </c>
      <c r="G356" s="1">
        <v>124.61999999999999</v>
      </c>
      <c r="H356" s="1">
        <v>126.48</v>
      </c>
      <c r="L356" s="73">
        <f t="shared" si="11"/>
        <v>4.7906174542945852</v>
      </c>
    </row>
    <row r="357" spans="1:12" x14ac:dyDescent="0.25">
      <c r="A357" s="70">
        <v>39295</v>
      </c>
      <c r="B357">
        <v>5.96979015246328E-2</v>
      </c>
      <c r="C357">
        <f t="shared" si="12"/>
        <v>59.697901524632798</v>
      </c>
      <c r="F357" s="26">
        <v>0.88</v>
      </c>
      <c r="G357" s="1">
        <v>100.44000000000001</v>
      </c>
      <c r="H357" s="1">
        <v>105.71000000000001</v>
      </c>
      <c r="L357" s="73">
        <f t="shared" si="11"/>
        <v>0</v>
      </c>
    </row>
    <row r="358" spans="1:12" x14ac:dyDescent="0.25">
      <c r="A358" s="70">
        <v>39326</v>
      </c>
      <c r="B358">
        <v>6.3902443102418313E-2</v>
      </c>
      <c r="C358">
        <f t="shared" si="12"/>
        <v>63.90244310241831</v>
      </c>
      <c r="F358" s="29">
        <v>0</v>
      </c>
      <c r="G358" s="1">
        <v>102.6</v>
      </c>
      <c r="H358" s="1">
        <v>57.9</v>
      </c>
      <c r="L358" s="73">
        <f t="shared" si="11"/>
        <v>0</v>
      </c>
    </row>
    <row r="359" spans="1:12" x14ac:dyDescent="0.25">
      <c r="A359" s="70">
        <v>39356</v>
      </c>
      <c r="B359">
        <v>5.9410396576162955E-2</v>
      </c>
      <c r="C359">
        <f t="shared" si="12"/>
        <v>59.410396576162952</v>
      </c>
      <c r="F359" s="29">
        <v>0</v>
      </c>
      <c r="G359" s="1">
        <v>38.75</v>
      </c>
      <c r="H359" s="1">
        <v>33.79</v>
      </c>
      <c r="L359" s="73">
        <f t="shared" si="11"/>
        <v>0</v>
      </c>
    </row>
    <row r="360" spans="1:12" x14ac:dyDescent="0.25">
      <c r="A360" s="70">
        <v>39387</v>
      </c>
      <c r="B360">
        <v>0.17415180993889753</v>
      </c>
      <c r="C360">
        <f t="shared" si="12"/>
        <v>174.15180993889754</v>
      </c>
      <c r="F360" s="29">
        <v>0</v>
      </c>
      <c r="G360" s="1">
        <v>86.100000000000009</v>
      </c>
      <c r="H360" s="1">
        <v>12.299999999999999</v>
      </c>
      <c r="L360" s="73">
        <f t="shared" si="11"/>
        <v>0</v>
      </c>
    </row>
    <row r="361" spans="1:12" x14ac:dyDescent="0.25">
      <c r="A361" s="70">
        <v>39417</v>
      </c>
      <c r="B361">
        <v>0.21616752656944127</v>
      </c>
      <c r="C361">
        <f t="shared" si="12"/>
        <v>216.16752656944126</v>
      </c>
      <c r="F361" s="29">
        <v>0</v>
      </c>
      <c r="G361" s="1">
        <v>66.03</v>
      </c>
      <c r="H361" s="1">
        <v>7.75</v>
      </c>
      <c r="L361" s="73">
        <f t="shared" si="11"/>
        <v>0</v>
      </c>
    </row>
    <row r="362" spans="1:12" x14ac:dyDescent="0.25">
      <c r="A362" s="70">
        <v>39448</v>
      </c>
      <c r="B362">
        <v>0.2441104310196239</v>
      </c>
      <c r="C362">
        <f t="shared" si="12"/>
        <v>244.11043101962389</v>
      </c>
      <c r="F362" s="20">
        <v>0</v>
      </c>
      <c r="G362" s="1">
        <v>100.75</v>
      </c>
      <c r="H362" s="1">
        <v>11.16</v>
      </c>
      <c r="L362" s="73">
        <f t="shared" si="11"/>
        <v>0</v>
      </c>
    </row>
    <row r="363" spans="1:12" x14ac:dyDescent="0.25">
      <c r="A363" s="70">
        <v>39479</v>
      </c>
      <c r="B363">
        <v>0.31538636841540368</v>
      </c>
      <c r="C363">
        <f t="shared" si="12"/>
        <v>315.38636841540369</v>
      </c>
      <c r="F363" s="20">
        <v>0</v>
      </c>
      <c r="G363" s="1">
        <v>40.6</v>
      </c>
      <c r="H363" s="1">
        <v>19.32</v>
      </c>
      <c r="L363" s="73">
        <f t="shared" si="11"/>
        <v>0</v>
      </c>
    </row>
    <row r="364" spans="1:12" x14ac:dyDescent="0.25">
      <c r="A364" s="70">
        <v>39508</v>
      </c>
      <c r="B364">
        <v>0.43084803069975841</v>
      </c>
      <c r="C364">
        <f t="shared" si="12"/>
        <v>430.8480306997584</v>
      </c>
      <c r="F364" s="26">
        <v>0.4</v>
      </c>
      <c r="G364" s="1">
        <v>83.7</v>
      </c>
      <c r="H364" s="1">
        <v>38.44</v>
      </c>
      <c r="L364" s="73">
        <f t="shared" si="11"/>
        <v>0</v>
      </c>
    </row>
    <row r="365" spans="1:12" x14ac:dyDescent="0.25">
      <c r="A365" s="70">
        <v>39539</v>
      </c>
      <c r="B365">
        <v>0.47926158995476115</v>
      </c>
      <c r="C365">
        <f t="shared" si="12"/>
        <v>479.26158995476112</v>
      </c>
      <c r="F365" s="26">
        <v>0.78</v>
      </c>
      <c r="G365" s="1">
        <v>57.3</v>
      </c>
      <c r="H365" s="1">
        <v>67.5</v>
      </c>
      <c r="L365" s="73">
        <f t="shared" si="11"/>
        <v>0</v>
      </c>
    </row>
    <row r="366" spans="1:12" x14ac:dyDescent="0.25">
      <c r="A366" s="70">
        <v>39569</v>
      </c>
      <c r="B366">
        <v>0.27338080146097077</v>
      </c>
      <c r="C366">
        <f t="shared" si="12"/>
        <v>273.38080146097076</v>
      </c>
      <c r="F366" s="26">
        <v>0.78</v>
      </c>
      <c r="G366" s="1">
        <v>26.349999999999998</v>
      </c>
      <c r="H366" s="1">
        <v>129.89000000000001</v>
      </c>
      <c r="L366" s="73">
        <f t="shared" si="11"/>
        <v>17.239093940439236</v>
      </c>
    </row>
    <row r="367" spans="1:12" x14ac:dyDescent="0.25">
      <c r="A367" s="70">
        <v>39600</v>
      </c>
      <c r="B367">
        <v>-0.17644399312692441</v>
      </c>
      <c r="C367">
        <f t="shared" si="12"/>
        <v>-176.4439931269244</v>
      </c>
      <c r="F367" s="26">
        <v>1.1499999999999999</v>
      </c>
      <c r="G367" s="1">
        <v>49.8</v>
      </c>
      <c r="H367" s="1">
        <v>138</v>
      </c>
      <c r="L367" s="73">
        <f t="shared" si="11"/>
        <v>25.043118316660912</v>
      </c>
    </row>
    <row r="368" spans="1:12" x14ac:dyDescent="0.25">
      <c r="A368" s="70">
        <v>39630</v>
      </c>
      <c r="B368">
        <v>0.1251109962906384</v>
      </c>
      <c r="C368">
        <f t="shared" si="12"/>
        <v>125.11099629063841</v>
      </c>
      <c r="F368" s="26">
        <v>1.1499999999999999</v>
      </c>
      <c r="G368" s="1">
        <v>103.23</v>
      </c>
      <c r="H368" s="1">
        <v>140.43</v>
      </c>
      <c r="L368" s="73">
        <f t="shared" si="11"/>
        <v>13.398758192480161</v>
      </c>
    </row>
    <row r="369" spans="1:12" x14ac:dyDescent="0.25">
      <c r="A369" s="70">
        <v>39661</v>
      </c>
      <c r="B369">
        <v>0.18677545554902106</v>
      </c>
      <c r="C369">
        <f t="shared" si="12"/>
        <v>186.77545554902105</v>
      </c>
      <c r="F369" s="26">
        <v>0.88</v>
      </c>
      <c r="G369" s="1">
        <v>92.38</v>
      </c>
      <c r="H369" s="1">
        <v>105.39999999999999</v>
      </c>
      <c r="L369" s="73">
        <f t="shared" si="11"/>
        <v>8.5546740255260392E-2</v>
      </c>
    </row>
    <row r="370" spans="1:12" x14ac:dyDescent="0.25">
      <c r="A370" s="70">
        <v>39692</v>
      </c>
      <c r="B370">
        <v>0.18141316060763957</v>
      </c>
      <c r="C370">
        <f t="shared" si="12"/>
        <v>181.41316060763955</v>
      </c>
      <c r="F370" s="29">
        <v>0</v>
      </c>
      <c r="G370" s="1">
        <v>47.7</v>
      </c>
      <c r="H370" s="1">
        <v>63</v>
      </c>
      <c r="L370" s="73">
        <f t="shared" si="11"/>
        <v>0</v>
      </c>
    </row>
    <row r="371" spans="1:12" x14ac:dyDescent="0.25">
      <c r="A371" s="70">
        <v>39722</v>
      </c>
      <c r="B371">
        <v>0.23235549442786696</v>
      </c>
      <c r="C371">
        <f t="shared" si="12"/>
        <v>232.35549442786697</v>
      </c>
      <c r="F371" s="29">
        <v>0</v>
      </c>
      <c r="G371" s="1">
        <v>74.09</v>
      </c>
      <c r="H371" s="1">
        <v>33.79</v>
      </c>
      <c r="L371" s="73">
        <f t="shared" si="11"/>
        <v>0</v>
      </c>
    </row>
    <row r="372" spans="1:12" x14ac:dyDescent="0.25">
      <c r="A372" s="70">
        <v>39753</v>
      </c>
      <c r="B372">
        <v>0.29251919855363118</v>
      </c>
      <c r="C372">
        <f t="shared" si="12"/>
        <v>292.51919855363116</v>
      </c>
      <c r="F372" s="29">
        <v>0</v>
      </c>
      <c r="G372" s="1">
        <v>51.6</v>
      </c>
      <c r="H372" s="1">
        <v>12.9</v>
      </c>
      <c r="L372" s="73">
        <f t="shared" si="11"/>
        <v>0</v>
      </c>
    </row>
    <row r="373" spans="1:12" x14ac:dyDescent="0.25">
      <c r="A373" s="70">
        <v>39783</v>
      </c>
      <c r="B373">
        <v>0.29257125476630369</v>
      </c>
      <c r="C373">
        <f t="shared" si="12"/>
        <v>292.5712547663037</v>
      </c>
      <c r="F373" s="29">
        <v>0</v>
      </c>
      <c r="G373" s="1">
        <v>34.1</v>
      </c>
      <c r="H373" s="1">
        <v>6.82</v>
      </c>
      <c r="L373" s="73">
        <f t="shared" si="11"/>
        <v>0</v>
      </c>
    </row>
    <row r="374" spans="1:12" x14ac:dyDescent="0.25">
      <c r="A374" s="70">
        <v>39814</v>
      </c>
      <c r="B374">
        <v>0.30650174065424912</v>
      </c>
      <c r="C374">
        <f t="shared" si="12"/>
        <v>306.50174065424915</v>
      </c>
      <c r="F374" s="20">
        <v>0</v>
      </c>
      <c r="G374" s="1">
        <v>35.65</v>
      </c>
      <c r="H374" s="1">
        <v>8.370000000000001</v>
      </c>
      <c r="L374" s="73">
        <f t="shared" si="11"/>
        <v>0</v>
      </c>
    </row>
    <row r="375" spans="1:12" x14ac:dyDescent="0.25">
      <c r="A375" s="70">
        <v>39845</v>
      </c>
      <c r="B375">
        <v>0.31270456881136666</v>
      </c>
      <c r="C375">
        <f t="shared" si="12"/>
        <v>312.70456881136664</v>
      </c>
      <c r="F375" s="20">
        <v>0</v>
      </c>
      <c r="G375" s="1">
        <v>56.839999999999996</v>
      </c>
      <c r="H375" s="1">
        <v>12.32</v>
      </c>
      <c r="L375" s="73">
        <f t="shared" si="11"/>
        <v>0</v>
      </c>
    </row>
    <row r="376" spans="1:12" x14ac:dyDescent="0.25">
      <c r="A376" s="70">
        <v>39873</v>
      </c>
      <c r="B376">
        <v>0.3773544221470268</v>
      </c>
      <c r="C376">
        <f t="shared" si="12"/>
        <v>377.35442214702681</v>
      </c>
      <c r="F376" s="26">
        <v>0.4</v>
      </c>
      <c r="G376" s="1">
        <v>73.47</v>
      </c>
      <c r="H376" s="1">
        <v>36.58</v>
      </c>
      <c r="L376" s="73">
        <f t="shared" si="11"/>
        <v>0</v>
      </c>
    </row>
    <row r="377" spans="1:12" x14ac:dyDescent="0.25">
      <c r="A377" s="70">
        <v>39904</v>
      </c>
      <c r="B377">
        <v>0.26117265232440878</v>
      </c>
      <c r="C377">
        <f t="shared" si="12"/>
        <v>261.17265232440877</v>
      </c>
      <c r="F377" s="26">
        <v>0.78</v>
      </c>
      <c r="G377" s="1">
        <v>22.8</v>
      </c>
      <c r="H377" s="1">
        <v>88.8</v>
      </c>
      <c r="L377" s="73">
        <f t="shared" si="11"/>
        <v>10.685063815108657</v>
      </c>
    </row>
    <row r="378" spans="1:12" x14ac:dyDescent="0.25">
      <c r="A378" s="70">
        <v>39934</v>
      </c>
      <c r="B378">
        <v>8.5514737162143556E-2</v>
      </c>
      <c r="C378">
        <f t="shared" si="12"/>
        <v>85.514737162143561</v>
      </c>
      <c r="F378" s="26">
        <v>0.78</v>
      </c>
      <c r="G378" s="1">
        <v>54.56</v>
      </c>
      <c r="H378" s="1">
        <v>118.11</v>
      </c>
      <c r="L378" s="73">
        <f t="shared" si="11"/>
        <v>8.6387949867770484</v>
      </c>
    </row>
    <row r="379" spans="1:12" x14ac:dyDescent="0.25">
      <c r="A379" s="70">
        <v>39965</v>
      </c>
      <c r="B379">
        <v>-5.5687765324216099E-2</v>
      </c>
      <c r="C379">
        <f t="shared" si="12"/>
        <v>-55.687765324216102</v>
      </c>
      <c r="F379" s="26">
        <v>1.1499999999999999</v>
      </c>
      <c r="G379" s="1">
        <v>61.499999999999993</v>
      </c>
      <c r="H379" s="1">
        <v>117.9</v>
      </c>
      <c r="L379" s="73">
        <f t="shared" si="11"/>
        <v>17.036909279061746</v>
      </c>
    </row>
    <row r="380" spans="1:12" x14ac:dyDescent="0.25">
      <c r="A380" s="70">
        <v>39995</v>
      </c>
      <c r="B380">
        <v>-0.17629136893014294</v>
      </c>
      <c r="C380">
        <f t="shared" si="12"/>
        <v>-176.29136893014294</v>
      </c>
      <c r="F380" s="26">
        <v>1.1499999999999999</v>
      </c>
      <c r="G380" s="1">
        <v>105.39999999999999</v>
      </c>
      <c r="H380" s="1">
        <v>138.26</v>
      </c>
      <c r="L380" s="73">
        <f t="shared" si="11"/>
        <v>12.325859491778766</v>
      </c>
    </row>
    <row r="381" spans="1:12" x14ac:dyDescent="0.25">
      <c r="A381" s="70">
        <v>40026</v>
      </c>
      <c r="B381">
        <v>-0.25082399791170001</v>
      </c>
      <c r="C381">
        <f t="shared" si="12"/>
        <v>-250.82399791170002</v>
      </c>
      <c r="F381" s="26">
        <v>0.88</v>
      </c>
      <c r="G381" s="1">
        <v>32.24</v>
      </c>
      <c r="H381" s="1">
        <v>126.78999999999999</v>
      </c>
      <c r="L381" s="73">
        <f t="shared" si="11"/>
        <v>18.244268138438535</v>
      </c>
    </row>
    <row r="382" spans="1:12" x14ac:dyDescent="0.25">
      <c r="A382" s="70">
        <v>40057</v>
      </c>
      <c r="B382">
        <v>-0.20444616937716928</v>
      </c>
      <c r="C382">
        <f t="shared" si="12"/>
        <v>-204.44616937716927</v>
      </c>
      <c r="F382" s="29">
        <v>0</v>
      </c>
      <c r="G382" s="1">
        <v>41.1</v>
      </c>
      <c r="H382" s="1">
        <v>69.900000000000006</v>
      </c>
      <c r="L382" s="73">
        <f t="shared" si="11"/>
        <v>0</v>
      </c>
    </row>
    <row r="383" spans="1:12" x14ac:dyDescent="0.25">
      <c r="A383" s="70">
        <v>40087</v>
      </c>
      <c r="B383">
        <v>-9.6314993246306713E-2</v>
      </c>
      <c r="C383">
        <f t="shared" si="12"/>
        <v>-96.314993246306713</v>
      </c>
      <c r="F383" s="29">
        <v>0</v>
      </c>
      <c r="G383" s="1">
        <v>89.59</v>
      </c>
      <c r="H383" s="1">
        <v>31.62</v>
      </c>
      <c r="L383" s="73">
        <f t="shared" si="11"/>
        <v>0</v>
      </c>
    </row>
    <row r="384" spans="1:12" x14ac:dyDescent="0.25">
      <c r="A384" s="70">
        <v>40118</v>
      </c>
      <c r="B384">
        <v>9.6855488891816905E-3</v>
      </c>
      <c r="C384">
        <f t="shared" si="12"/>
        <v>9.6855488891816908</v>
      </c>
      <c r="F384" s="29">
        <v>0</v>
      </c>
      <c r="G384" s="1">
        <v>103.8</v>
      </c>
      <c r="H384" s="1">
        <v>13.5</v>
      </c>
      <c r="L384" s="73">
        <f t="shared" si="11"/>
        <v>0</v>
      </c>
    </row>
    <row r="385" spans="1:12" x14ac:dyDescent="0.25">
      <c r="A385" s="70">
        <v>40148</v>
      </c>
      <c r="B385">
        <v>7.9210204012201565E-2</v>
      </c>
      <c r="C385">
        <f t="shared" si="12"/>
        <v>79.210204012201572</v>
      </c>
      <c r="F385" s="29">
        <v>0</v>
      </c>
      <c r="G385" s="1">
        <v>82.460000000000008</v>
      </c>
      <c r="H385" s="1">
        <v>7.13</v>
      </c>
      <c r="L385" s="73">
        <f t="shared" si="11"/>
        <v>0</v>
      </c>
    </row>
    <row r="386" spans="1:12" x14ac:dyDescent="0.25">
      <c r="A386" s="70">
        <v>40179</v>
      </c>
      <c r="B386">
        <v>0.10189233141110536</v>
      </c>
      <c r="C386">
        <f t="shared" si="12"/>
        <v>101.89233141110536</v>
      </c>
      <c r="F386" s="20">
        <v>0</v>
      </c>
      <c r="G386" s="1">
        <v>43.4</v>
      </c>
      <c r="H386" s="1">
        <v>6.51</v>
      </c>
      <c r="L386" s="73">
        <f t="shared" si="11"/>
        <v>0</v>
      </c>
    </row>
    <row r="387" spans="1:12" x14ac:dyDescent="0.25">
      <c r="A387" s="70">
        <v>40210</v>
      </c>
      <c r="B387">
        <v>0.12334631312191348</v>
      </c>
      <c r="C387">
        <f t="shared" si="12"/>
        <v>123.34631312191348</v>
      </c>
      <c r="F387" s="20">
        <v>0</v>
      </c>
      <c r="G387" s="1">
        <v>47.6</v>
      </c>
      <c r="H387" s="1">
        <v>13.16</v>
      </c>
      <c r="L387" s="73">
        <f t="shared" ref="L387:L450" si="13">IF(F387=0,0,IF(((F387*H387)-G387)/($J$1*$J$2)&lt;0,0,((F387*H387)-G387)/($J$1*$J$2)))</f>
        <v>0</v>
      </c>
    </row>
    <row r="388" spans="1:12" x14ac:dyDescent="0.25">
      <c r="A388" s="70">
        <v>40238</v>
      </c>
      <c r="B388">
        <v>0.19152499211808249</v>
      </c>
      <c r="C388">
        <f t="shared" si="12"/>
        <v>191.52499211808248</v>
      </c>
      <c r="F388" s="26">
        <v>0.4</v>
      </c>
      <c r="G388" s="1">
        <v>61.38</v>
      </c>
      <c r="H388" s="1">
        <v>41.54</v>
      </c>
      <c r="L388" s="73">
        <f t="shared" si="13"/>
        <v>0</v>
      </c>
    </row>
    <row r="389" spans="1:12" x14ac:dyDescent="0.25">
      <c r="A389" s="70">
        <v>40269</v>
      </c>
      <c r="B389">
        <v>0.27153231382840559</v>
      </c>
      <c r="C389">
        <f t="shared" si="12"/>
        <v>271.53231382840556</v>
      </c>
      <c r="F389" s="26">
        <v>0.78</v>
      </c>
      <c r="G389" s="1">
        <v>18.899999999999999</v>
      </c>
      <c r="H389" s="1">
        <v>76.8</v>
      </c>
      <c r="L389" s="73">
        <f t="shared" si="13"/>
        <v>9.4294584339427381</v>
      </c>
    </row>
    <row r="390" spans="1:12" x14ac:dyDescent="0.25">
      <c r="A390" s="70">
        <v>40299</v>
      </c>
      <c r="B390">
        <v>0.2963324270772526</v>
      </c>
      <c r="C390">
        <f t="shared" si="12"/>
        <v>296.33242707725259</v>
      </c>
      <c r="F390" s="26">
        <v>0.78</v>
      </c>
      <c r="G390" s="1">
        <v>84.01</v>
      </c>
      <c r="H390" s="1">
        <v>90.83</v>
      </c>
      <c r="L390" s="73">
        <f t="shared" si="13"/>
        <v>0</v>
      </c>
    </row>
    <row r="391" spans="1:12" x14ac:dyDescent="0.25">
      <c r="A391" s="70">
        <v>40330</v>
      </c>
      <c r="B391">
        <v>0.11898022363370055</v>
      </c>
      <c r="C391">
        <f t="shared" si="12"/>
        <v>118.98022363370055</v>
      </c>
      <c r="F391" s="26">
        <v>1.1499999999999999</v>
      </c>
      <c r="G391" s="1">
        <v>29.099999999999998</v>
      </c>
      <c r="H391" s="1">
        <v>136.5</v>
      </c>
      <c r="L391" s="73">
        <f t="shared" si="13"/>
        <v>29.406691962745771</v>
      </c>
    </row>
    <row r="392" spans="1:12" x14ac:dyDescent="0.25">
      <c r="A392" s="70">
        <v>40360</v>
      </c>
      <c r="B392">
        <v>-0.47881482543714526</v>
      </c>
      <c r="C392">
        <f t="shared" si="12"/>
        <v>-478.81482543714526</v>
      </c>
      <c r="F392" s="26">
        <v>1.1499999999999999</v>
      </c>
      <c r="G392" s="1">
        <v>52.699999999999996</v>
      </c>
      <c r="H392" s="1">
        <v>163.99</v>
      </c>
      <c r="L392" s="73">
        <f t="shared" si="13"/>
        <v>31.249511325744503</v>
      </c>
    </row>
    <row r="393" spans="1:12" x14ac:dyDescent="0.25">
      <c r="A393" s="70">
        <v>40391</v>
      </c>
      <c r="B393">
        <v>-0.22773148661550796</v>
      </c>
      <c r="C393">
        <f t="shared" si="12"/>
        <v>-227.73148661550795</v>
      </c>
      <c r="F393" s="26">
        <v>0.88</v>
      </c>
      <c r="G393" s="1">
        <v>159.34</v>
      </c>
      <c r="H393" s="1">
        <v>101.37</v>
      </c>
      <c r="L393" s="73">
        <f t="shared" si="13"/>
        <v>0</v>
      </c>
    </row>
    <row r="394" spans="1:12" x14ac:dyDescent="0.25">
      <c r="A394" s="70">
        <v>40422</v>
      </c>
      <c r="B394">
        <v>2.978173228166704E-3</v>
      </c>
      <c r="C394">
        <f t="shared" si="12"/>
        <v>2.9781732281667042</v>
      </c>
      <c r="F394" s="29">
        <v>0</v>
      </c>
      <c r="G394" s="1">
        <v>96.3</v>
      </c>
      <c r="H394" s="1">
        <v>58.5</v>
      </c>
      <c r="L394" s="73">
        <f t="shared" si="13"/>
        <v>0</v>
      </c>
    </row>
    <row r="395" spans="1:12" x14ac:dyDescent="0.25">
      <c r="A395" s="70">
        <v>40452</v>
      </c>
      <c r="B395">
        <v>8.705252917719232E-2</v>
      </c>
      <c r="C395">
        <f t="shared" si="12"/>
        <v>87.052529177192326</v>
      </c>
      <c r="F395" s="29">
        <v>0</v>
      </c>
      <c r="G395" s="1">
        <v>41.230000000000004</v>
      </c>
      <c r="H395" s="1">
        <v>34.1</v>
      </c>
      <c r="L395" s="73">
        <f t="shared" si="13"/>
        <v>0</v>
      </c>
    </row>
    <row r="396" spans="1:12" x14ac:dyDescent="0.25">
      <c r="A396" s="70">
        <v>40483</v>
      </c>
      <c r="B396">
        <v>0.16071737906938777</v>
      </c>
      <c r="C396">
        <f t="shared" si="12"/>
        <v>160.71737906938776</v>
      </c>
      <c r="F396" s="29">
        <v>0</v>
      </c>
      <c r="G396" s="1">
        <v>99</v>
      </c>
      <c r="H396" s="1">
        <v>12</v>
      </c>
      <c r="L396" s="73">
        <f t="shared" si="13"/>
        <v>0</v>
      </c>
    </row>
    <row r="397" spans="1:12" x14ac:dyDescent="0.25">
      <c r="A397" s="70">
        <v>40513</v>
      </c>
      <c r="B397">
        <v>0.2043088448480177</v>
      </c>
      <c r="C397">
        <f t="shared" si="12"/>
        <v>204.30884484801771</v>
      </c>
      <c r="F397" s="29">
        <v>0</v>
      </c>
      <c r="G397" s="1">
        <v>69.440000000000012</v>
      </c>
      <c r="H397" s="1">
        <v>5.89</v>
      </c>
      <c r="L397" s="73">
        <f t="shared" si="13"/>
        <v>0</v>
      </c>
    </row>
    <row r="398" spans="1:12" x14ac:dyDescent="0.25">
      <c r="A398" s="70">
        <v>40544</v>
      </c>
      <c r="B398">
        <v>0.29521686579629741</v>
      </c>
      <c r="C398">
        <f t="shared" si="12"/>
        <v>295.21686579629738</v>
      </c>
      <c r="F398" s="20">
        <v>0</v>
      </c>
      <c r="G398" s="1">
        <v>64.17</v>
      </c>
      <c r="H398" s="1">
        <v>9.2999999999999989</v>
      </c>
      <c r="L398" s="73">
        <f t="shared" si="13"/>
        <v>0</v>
      </c>
    </row>
    <row r="399" spans="1:12" x14ac:dyDescent="0.25">
      <c r="A399" s="70">
        <v>40575</v>
      </c>
      <c r="B399">
        <v>0.36967751105815005</v>
      </c>
      <c r="C399">
        <f t="shared" si="12"/>
        <v>369.67751105815006</v>
      </c>
      <c r="F399" s="20">
        <v>0</v>
      </c>
      <c r="G399" s="1">
        <v>34.44</v>
      </c>
      <c r="H399" s="1">
        <v>13.719999999999999</v>
      </c>
      <c r="L399" s="73">
        <f t="shared" si="13"/>
        <v>0</v>
      </c>
    </row>
    <row r="400" spans="1:12" x14ac:dyDescent="0.25">
      <c r="A400" s="70">
        <v>40603</v>
      </c>
      <c r="B400">
        <v>0.3811995039461139</v>
      </c>
      <c r="C400">
        <f t="shared" si="12"/>
        <v>381.19950394611391</v>
      </c>
      <c r="F400" s="26">
        <v>0.4</v>
      </c>
      <c r="G400" s="1">
        <v>12.709999999999999</v>
      </c>
      <c r="H400" s="1">
        <v>45.26</v>
      </c>
      <c r="L400" s="73">
        <f t="shared" si="13"/>
        <v>1.2404277337012761</v>
      </c>
    </row>
    <row r="401" spans="1:12" x14ac:dyDescent="0.25">
      <c r="A401" s="70">
        <v>40634</v>
      </c>
      <c r="B401">
        <v>0.33926678042877162</v>
      </c>
      <c r="C401">
        <f t="shared" si="12"/>
        <v>339.2667804287716</v>
      </c>
      <c r="F401" s="26">
        <v>0.78</v>
      </c>
      <c r="G401" s="1">
        <v>24</v>
      </c>
      <c r="H401" s="1">
        <v>90.3</v>
      </c>
      <c r="L401" s="73">
        <f t="shared" si="13"/>
        <v>10.678164884442909</v>
      </c>
    </row>
    <row r="402" spans="1:12" x14ac:dyDescent="0.25">
      <c r="A402" s="70">
        <v>40664</v>
      </c>
      <c r="B402">
        <v>-2.1028438016629084E-2</v>
      </c>
      <c r="C402">
        <f t="shared" si="12"/>
        <v>-21.028438016629085</v>
      </c>
      <c r="F402" s="26">
        <v>0.78</v>
      </c>
      <c r="G402" s="1">
        <v>31.31</v>
      </c>
      <c r="H402" s="1">
        <v>128.65</v>
      </c>
      <c r="L402" s="73">
        <f t="shared" si="13"/>
        <v>15.876049212372083</v>
      </c>
    </row>
    <row r="403" spans="1:12" x14ac:dyDescent="0.25">
      <c r="A403" s="70">
        <v>40695</v>
      </c>
      <c r="B403">
        <v>-0.12346915523666192</v>
      </c>
      <c r="C403">
        <f t="shared" si="12"/>
        <v>-123.46915523666192</v>
      </c>
      <c r="F403" s="26">
        <v>1.1499999999999999</v>
      </c>
      <c r="G403" s="1">
        <v>88.5</v>
      </c>
      <c r="H403" s="1">
        <v>132.89999999999998</v>
      </c>
      <c r="L403" s="73">
        <f t="shared" si="13"/>
        <v>14.79475681269402</v>
      </c>
    </row>
    <row r="404" spans="1:12" x14ac:dyDescent="0.25">
      <c r="A404" s="70">
        <v>40725</v>
      </c>
      <c r="B404">
        <v>9.5125225104494004E-2</v>
      </c>
      <c r="C404">
        <f t="shared" si="12"/>
        <v>95.125225104494007</v>
      </c>
      <c r="F404" s="26">
        <v>1.1499999999999999</v>
      </c>
      <c r="G404" s="1">
        <v>80.289999999999992</v>
      </c>
      <c r="H404" s="1">
        <v>118.73</v>
      </c>
      <c r="L404" s="73">
        <f t="shared" si="13"/>
        <v>12.935380016097506</v>
      </c>
    </row>
    <row r="405" spans="1:12" x14ac:dyDescent="0.25">
      <c r="A405" s="70">
        <v>40756</v>
      </c>
      <c r="B405">
        <v>0.12352839949592967</v>
      </c>
      <c r="C405">
        <f t="shared" si="12"/>
        <v>123.52839949592968</v>
      </c>
      <c r="F405" s="26">
        <v>0.88</v>
      </c>
      <c r="G405" s="1">
        <v>117.17999999999999</v>
      </c>
      <c r="H405" s="1">
        <v>108.5</v>
      </c>
      <c r="L405" s="73">
        <f t="shared" si="13"/>
        <v>0</v>
      </c>
    </row>
    <row r="406" spans="1:12" x14ac:dyDescent="0.25">
      <c r="A406" s="70">
        <v>40787</v>
      </c>
      <c r="B406">
        <v>0.148322178688926</v>
      </c>
      <c r="C406">
        <f t="shared" si="12"/>
        <v>148.32217868892599</v>
      </c>
      <c r="F406" s="29">
        <v>0</v>
      </c>
      <c r="G406" s="1">
        <v>54</v>
      </c>
      <c r="H406" s="1">
        <v>70.5</v>
      </c>
      <c r="L406" s="73">
        <f t="shared" si="13"/>
        <v>0</v>
      </c>
    </row>
    <row r="407" spans="1:12" x14ac:dyDescent="0.25">
      <c r="A407" s="70">
        <v>40817</v>
      </c>
      <c r="B407">
        <v>0.17935847745226924</v>
      </c>
      <c r="C407">
        <f t="shared" si="12"/>
        <v>179.35847745226923</v>
      </c>
      <c r="F407" s="29">
        <v>0</v>
      </c>
      <c r="G407" s="1">
        <v>56.11</v>
      </c>
      <c r="H407" s="1">
        <v>39.06</v>
      </c>
      <c r="L407" s="73">
        <f t="shared" si="13"/>
        <v>0</v>
      </c>
    </row>
    <row r="408" spans="1:12" x14ac:dyDescent="0.25">
      <c r="A408" s="70">
        <v>40848</v>
      </c>
      <c r="B408">
        <v>0.16018034136371678</v>
      </c>
      <c r="C408">
        <f t="shared" si="12"/>
        <v>160.18034136371679</v>
      </c>
      <c r="F408" s="29">
        <v>0</v>
      </c>
      <c r="G408" s="1">
        <v>3.3</v>
      </c>
      <c r="H408" s="1">
        <v>14.7</v>
      </c>
      <c r="L408" s="73">
        <f t="shared" si="13"/>
        <v>0</v>
      </c>
    </row>
    <row r="409" spans="1:12" x14ac:dyDescent="0.25">
      <c r="A409" s="70">
        <v>40878</v>
      </c>
      <c r="B409">
        <v>0.20395305629696822</v>
      </c>
      <c r="C409">
        <f t="shared" si="12"/>
        <v>203.95305629696821</v>
      </c>
      <c r="F409" s="29">
        <v>0</v>
      </c>
      <c r="G409" s="1">
        <v>128.96</v>
      </c>
      <c r="H409" s="1">
        <v>8.6800000000000015</v>
      </c>
      <c r="L409" s="73">
        <f t="shared" si="13"/>
        <v>0</v>
      </c>
    </row>
    <row r="410" spans="1:12" x14ac:dyDescent="0.25">
      <c r="A410" s="70">
        <v>40909</v>
      </c>
      <c r="B410">
        <v>0.29458057843952262</v>
      </c>
      <c r="C410">
        <f t="shared" si="12"/>
        <v>294.58057843952264</v>
      </c>
      <c r="F410" s="20">
        <v>0</v>
      </c>
      <c r="G410" s="1">
        <v>113.46000000000001</v>
      </c>
      <c r="H410" s="1">
        <v>9.92</v>
      </c>
      <c r="L410" s="73">
        <f t="shared" si="13"/>
        <v>0</v>
      </c>
    </row>
    <row r="411" spans="1:12" x14ac:dyDescent="0.25">
      <c r="A411" s="70">
        <v>40940</v>
      </c>
      <c r="B411">
        <v>0.34525953463793102</v>
      </c>
      <c r="C411">
        <f t="shared" si="12"/>
        <v>345.25953463793104</v>
      </c>
      <c r="F411" s="20">
        <v>0</v>
      </c>
      <c r="G411" s="1">
        <v>22.12</v>
      </c>
      <c r="H411" s="1">
        <v>13.44</v>
      </c>
      <c r="L411" s="73">
        <f t="shared" si="13"/>
        <v>0</v>
      </c>
    </row>
    <row r="412" spans="1:12" x14ac:dyDescent="0.25">
      <c r="A412" s="70">
        <v>40969</v>
      </c>
      <c r="B412">
        <v>0.37106912956431515</v>
      </c>
      <c r="C412">
        <f t="shared" si="12"/>
        <v>371.06912956431518</v>
      </c>
      <c r="F412" s="26">
        <v>0.4</v>
      </c>
      <c r="G412" s="1">
        <v>13.950000000000001</v>
      </c>
      <c r="H412" s="1">
        <v>48.050000000000004</v>
      </c>
      <c r="L412" s="73">
        <f t="shared" si="13"/>
        <v>1.2119121536161896</v>
      </c>
    </row>
    <row r="413" spans="1:12" x14ac:dyDescent="0.25">
      <c r="A413" s="70">
        <v>41000</v>
      </c>
      <c r="B413">
        <v>0.3643708631815748</v>
      </c>
      <c r="C413">
        <f t="shared" si="12"/>
        <v>364.3708631815748</v>
      </c>
      <c r="F413" s="26">
        <v>0.78</v>
      </c>
      <c r="G413" s="1">
        <v>37.5</v>
      </c>
      <c r="H413" s="1">
        <v>69</v>
      </c>
      <c r="L413" s="73">
        <f t="shared" si="13"/>
        <v>3.7530182821662641</v>
      </c>
    </row>
    <row r="414" spans="1:12" x14ac:dyDescent="0.25">
      <c r="A414" s="70">
        <v>41030</v>
      </c>
      <c r="B414">
        <v>7.8900174239505197E-2</v>
      </c>
      <c r="C414">
        <f t="shared" si="12"/>
        <v>78.900174239505191</v>
      </c>
      <c r="F414" s="26">
        <v>0.78</v>
      </c>
      <c r="G414" s="1">
        <v>50.529999999999994</v>
      </c>
      <c r="H414" s="1">
        <v>124.30999999999999</v>
      </c>
      <c r="L414" s="73">
        <f t="shared" si="13"/>
        <v>10.677658962860756</v>
      </c>
    </row>
    <row r="415" spans="1:12" x14ac:dyDescent="0.25">
      <c r="A415" s="70">
        <v>41061</v>
      </c>
      <c r="B415">
        <v>-8.5367121357979095E-2</v>
      </c>
      <c r="C415">
        <f t="shared" si="12"/>
        <v>-85.367121357979102</v>
      </c>
      <c r="F415" s="26">
        <v>1.1499999999999999</v>
      </c>
      <c r="G415" s="1">
        <v>79.5</v>
      </c>
      <c r="H415" s="1">
        <v>115.8</v>
      </c>
      <c r="L415" s="73">
        <f t="shared" si="13"/>
        <v>12.342186961021037</v>
      </c>
    </row>
    <row r="416" spans="1:12" x14ac:dyDescent="0.25">
      <c r="A416" s="70">
        <v>41091</v>
      </c>
      <c r="B416">
        <v>5.8634419322877815E-2</v>
      </c>
      <c r="C416">
        <f t="shared" si="12"/>
        <v>58.634419322877818</v>
      </c>
      <c r="F416" s="26">
        <v>1.1499999999999999</v>
      </c>
      <c r="G416" s="1">
        <v>104.78</v>
      </c>
      <c r="H416" s="1">
        <v>131.75</v>
      </c>
      <c r="L416" s="73">
        <f t="shared" si="13"/>
        <v>10.746809244567087</v>
      </c>
    </row>
    <row r="417" spans="1:12" x14ac:dyDescent="0.25">
      <c r="A417" s="70">
        <v>41122</v>
      </c>
      <c r="B417">
        <v>-7.2745116235191754E-2</v>
      </c>
      <c r="C417">
        <f t="shared" si="12"/>
        <v>-72.745116235191759</v>
      </c>
      <c r="F417" s="26">
        <v>0.88</v>
      </c>
      <c r="G417" s="1">
        <v>52.39</v>
      </c>
      <c r="H417" s="1">
        <v>119.97</v>
      </c>
      <c r="L417" s="73">
        <f t="shared" si="13"/>
        <v>12.230332298493732</v>
      </c>
    </row>
    <row r="418" spans="1:12" x14ac:dyDescent="0.25">
      <c r="A418" s="70">
        <v>41153</v>
      </c>
      <c r="B418">
        <v>-3.6066980804814158E-2</v>
      </c>
      <c r="C418">
        <f t="shared" si="12"/>
        <v>-36.066980804814158</v>
      </c>
      <c r="F418" s="29">
        <v>0</v>
      </c>
      <c r="G418" s="1">
        <v>42</v>
      </c>
      <c r="H418" s="1">
        <v>68.399999999999991</v>
      </c>
      <c r="L418" s="73">
        <f t="shared" si="13"/>
        <v>0</v>
      </c>
    </row>
    <row r="419" spans="1:12" x14ac:dyDescent="0.25">
      <c r="A419" s="70">
        <v>41183</v>
      </c>
      <c r="B419">
        <v>3.4938006145145528E-2</v>
      </c>
      <c r="C419">
        <f t="shared" ref="C419:C482" si="14">B419*1000</f>
        <v>34.938006145145529</v>
      </c>
      <c r="F419" s="29">
        <v>0</v>
      </c>
      <c r="G419" s="1">
        <v>65.41</v>
      </c>
      <c r="H419" s="1">
        <v>34.720000000000006</v>
      </c>
      <c r="L419" s="73">
        <f t="shared" si="13"/>
        <v>0</v>
      </c>
    </row>
    <row r="420" spans="1:12" x14ac:dyDescent="0.25">
      <c r="A420" s="70">
        <v>41214</v>
      </c>
      <c r="B420">
        <v>5.2961591050806098E-2</v>
      </c>
      <c r="C420">
        <f t="shared" si="14"/>
        <v>52.961591050806099</v>
      </c>
      <c r="F420" s="29">
        <v>0</v>
      </c>
      <c r="G420" s="1">
        <v>37.200000000000003</v>
      </c>
      <c r="H420" s="1">
        <v>13.2</v>
      </c>
      <c r="L420" s="73">
        <f t="shared" si="13"/>
        <v>0</v>
      </c>
    </row>
    <row r="421" spans="1:12" x14ac:dyDescent="0.25">
      <c r="A421" s="70">
        <v>41244</v>
      </c>
      <c r="B421">
        <v>6.3225210577941657E-2</v>
      </c>
      <c r="C421">
        <f t="shared" si="14"/>
        <v>63.22521057794166</v>
      </c>
      <c r="F421" s="29">
        <v>0</v>
      </c>
      <c r="G421" s="1">
        <v>99.820000000000007</v>
      </c>
      <c r="H421" s="1">
        <v>8.06</v>
      </c>
      <c r="L421" s="73">
        <f t="shared" si="13"/>
        <v>0</v>
      </c>
    </row>
    <row r="422" spans="1:12" x14ac:dyDescent="0.25">
      <c r="A422" s="70">
        <v>41275</v>
      </c>
      <c r="B422">
        <v>0.13818857611441698</v>
      </c>
      <c r="C422">
        <f t="shared" si="14"/>
        <v>138.18857611441697</v>
      </c>
      <c r="F422" s="20">
        <v>0</v>
      </c>
      <c r="G422" s="1">
        <v>62.929999999999993</v>
      </c>
      <c r="H422" s="1">
        <v>8.370000000000001</v>
      </c>
      <c r="L422" s="73">
        <f t="shared" si="13"/>
        <v>0</v>
      </c>
    </row>
    <row r="423" spans="1:12" x14ac:dyDescent="0.25">
      <c r="A423" s="70">
        <v>41306</v>
      </c>
      <c r="B423">
        <v>0.18248054111889039</v>
      </c>
      <c r="C423">
        <f t="shared" si="14"/>
        <v>182.48054111889039</v>
      </c>
      <c r="F423" s="20">
        <v>0</v>
      </c>
      <c r="G423" s="1">
        <v>40.32</v>
      </c>
      <c r="H423" s="1">
        <v>10.92</v>
      </c>
      <c r="L423" s="73">
        <f t="shared" si="13"/>
        <v>0</v>
      </c>
    </row>
    <row r="424" spans="1:12" x14ac:dyDescent="0.25">
      <c r="A424" s="70">
        <v>41334</v>
      </c>
      <c r="B424">
        <v>0.20446416913841634</v>
      </c>
      <c r="C424">
        <f t="shared" si="14"/>
        <v>204.46416913841634</v>
      </c>
      <c r="F424" s="26">
        <v>0.4</v>
      </c>
      <c r="G424" s="1">
        <v>31.31</v>
      </c>
      <c r="H424" s="1">
        <v>28.52</v>
      </c>
      <c r="L424" s="73">
        <f t="shared" si="13"/>
        <v>0</v>
      </c>
    </row>
    <row r="425" spans="1:12" x14ac:dyDescent="0.25">
      <c r="A425" s="70">
        <v>41365</v>
      </c>
      <c r="B425">
        <v>0.20447039367739042</v>
      </c>
      <c r="C425">
        <f t="shared" si="14"/>
        <v>204.47039367739043</v>
      </c>
      <c r="F425" s="26">
        <v>0.78</v>
      </c>
      <c r="G425" s="1">
        <v>30.900000000000002</v>
      </c>
      <c r="H425" s="1">
        <v>70.5</v>
      </c>
      <c r="L425" s="73">
        <f t="shared" si="13"/>
        <v>5.5398413245946871</v>
      </c>
    </row>
    <row r="426" spans="1:12" x14ac:dyDescent="0.25">
      <c r="A426" s="70">
        <v>41395</v>
      </c>
      <c r="B426">
        <v>0.1561556436134032</v>
      </c>
      <c r="C426">
        <f t="shared" si="14"/>
        <v>156.15564361340321</v>
      </c>
      <c r="F426" s="26">
        <v>0.78</v>
      </c>
      <c r="G426" s="1">
        <v>118.11</v>
      </c>
      <c r="H426" s="1">
        <v>101.99</v>
      </c>
      <c r="L426" s="73">
        <f t="shared" si="13"/>
        <v>0</v>
      </c>
    </row>
    <row r="427" spans="1:12" x14ac:dyDescent="0.25">
      <c r="A427" s="70">
        <v>41426</v>
      </c>
      <c r="B427">
        <v>0.18182267845640013</v>
      </c>
      <c r="C427">
        <f t="shared" si="14"/>
        <v>181.82267845640013</v>
      </c>
      <c r="F427" s="26">
        <v>1.1499999999999999</v>
      </c>
      <c r="G427" s="1">
        <v>66.900000000000006</v>
      </c>
      <c r="H427" s="1">
        <v>124.19999999999999</v>
      </c>
      <c r="L427" s="73">
        <f t="shared" si="13"/>
        <v>17.461193515005167</v>
      </c>
    </row>
    <row r="428" spans="1:12" x14ac:dyDescent="0.25">
      <c r="A428" s="70">
        <v>41456</v>
      </c>
      <c r="B428">
        <v>-0.23814840217069452</v>
      </c>
      <c r="C428">
        <f t="shared" si="14"/>
        <v>-238.14840217069451</v>
      </c>
      <c r="F428" s="26">
        <v>1.1499999999999999</v>
      </c>
      <c r="G428" s="1">
        <v>35.96</v>
      </c>
      <c r="H428" s="1">
        <v>153.45000000000002</v>
      </c>
      <c r="L428" s="73">
        <f t="shared" si="13"/>
        <v>32.311716683913986</v>
      </c>
    </row>
    <row r="429" spans="1:12" x14ac:dyDescent="0.25">
      <c r="A429" s="70">
        <v>41487</v>
      </c>
      <c r="B429">
        <v>-0.27411751678409069</v>
      </c>
      <c r="C429">
        <f t="shared" si="14"/>
        <v>-274.1175167840907</v>
      </c>
      <c r="F429" s="26">
        <v>0.88</v>
      </c>
      <c r="G429" s="1">
        <v>42.779999999999994</v>
      </c>
      <c r="H429" s="1">
        <v>124.61999999999999</v>
      </c>
      <c r="L429" s="73">
        <f t="shared" si="13"/>
        <v>15.381303897895826</v>
      </c>
    </row>
    <row r="430" spans="1:12" x14ac:dyDescent="0.25">
      <c r="A430" s="70">
        <v>41518</v>
      </c>
      <c r="B430">
        <v>-9.3880369551678555E-2</v>
      </c>
      <c r="C430">
        <f t="shared" si="14"/>
        <v>-93.880369551678555</v>
      </c>
      <c r="F430" s="29">
        <v>0</v>
      </c>
      <c r="G430" s="1">
        <v>78</v>
      </c>
      <c r="H430" s="1">
        <v>62.099999999999994</v>
      </c>
      <c r="L430" s="73">
        <f t="shared" si="13"/>
        <v>0</v>
      </c>
    </row>
    <row r="431" spans="1:12" x14ac:dyDescent="0.25">
      <c r="A431" s="70">
        <v>41548</v>
      </c>
      <c r="B431">
        <v>-1.7082393911924426E-2</v>
      </c>
      <c r="C431">
        <f t="shared" si="14"/>
        <v>-17.082393911924427</v>
      </c>
      <c r="F431" s="29">
        <v>0</v>
      </c>
      <c r="G431" s="1">
        <v>76.260000000000005</v>
      </c>
      <c r="H431" s="1">
        <v>35.96</v>
      </c>
      <c r="L431" s="73">
        <f t="shared" si="13"/>
        <v>0</v>
      </c>
    </row>
    <row r="432" spans="1:12" x14ac:dyDescent="0.25">
      <c r="A432" s="70">
        <v>41579</v>
      </c>
      <c r="B432">
        <v>1.6606613253867523E-2</v>
      </c>
      <c r="C432">
        <f t="shared" si="14"/>
        <v>16.606613253867522</v>
      </c>
      <c r="F432" s="29">
        <v>0</v>
      </c>
      <c r="G432" s="1">
        <v>74.400000000000006</v>
      </c>
      <c r="H432" s="1">
        <v>12.9</v>
      </c>
      <c r="L432" s="73">
        <f t="shared" si="13"/>
        <v>0</v>
      </c>
    </row>
    <row r="433" spans="1:12" x14ac:dyDescent="0.25">
      <c r="A433" s="70">
        <v>41609</v>
      </c>
      <c r="B433">
        <v>7.135294635468506E-2</v>
      </c>
      <c r="C433">
        <f t="shared" si="14"/>
        <v>71.352946354685059</v>
      </c>
      <c r="F433" s="29">
        <v>0</v>
      </c>
      <c r="G433" s="1">
        <v>52.699999999999996</v>
      </c>
      <c r="H433" s="1">
        <v>9.2999999999999989</v>
      </c>
      <c r="L433" s="73">
        <f t="shared" si="13"/>
        <v>0</v>
      </c>
    </row>
    <row r="434" spans="1:12" x14ac:dyDescent="0.25">
      <c r="A434" s="70">
        <v>41640</v>
      </c>
      <c r="B434">
        <v>0.1173939914138593</v>
      </c>
      <c r="C434">
        <f t="shared" si="14"/>
        <v>117.3939914138593</v>
      </c>
      <c r="F434" s="20">
        <v>0</v>
      </c>
      <c r="G434" s="1">
        <v>46.5</v>
      </c>
      <c r="H434" s="1">
        <v>9.92</v>
      </c>
      <c r="L434" s="73">
        <f t="shared" si="13"/>
        <v>0</v>
      </c>
    </row>
    <row r="435" spans="1:12" x14ac:dyDescent="0.25">
      <c r="A435" s="70">
        <v>41671</v>
      </c>
      <c r="B435">
        <v>0.13689381409643905</v>
      </c>
      <c r="C435">
        <f t="shared" si="14"/>
        <v>136.89381409643906</v>
      </c>
      <c r="F435" s="20">
        <v>0</v>
      </c>
      <c r="G435" s="1">
        <v>29.68</v>
      </c>
      <c r="H435" s="1">
        <v>19.32</v>
      </c>
      <c r="L435" s="73">
        <f t="shared" si="13"/>
        <v>0</v>
      </c>
    </row>
    <row r="436" spans="1:12" x14ac:dyDescent="0.25">
      <c r="A436" s="70">
        <v>41699</v>
      </c>
      <c r="B436">
        <v>0.12366816558306616</v>
      </c>
      <c r="C436">
        <f t="shared" si="14"/>
        <v>123.66816558306616</v>
      </c>
      <c r="F436" s="26">
        <v>0.4</v>
      </c>
      <c r="G436" s="1">
        <v>16.740000000000002</v>
      </c>
      <c r="H436" s="1">
        <v>51.46</v>
      </c>
      <c r="L436" s="73">
        <f t="shared" si="13"/>
        <v>0.88398298263769137</v>
      </c>
    </row>
    <row r="437" spans="1:12" x14ac:dyDescent="0.25">
      <c r="A437" s="70">
        <v>41730</v>
      </c>
      <c r="B437">
        <v>7.0989501128784424E-2</v>
      </c>
      <c r="C437">
        <f t="shared" si="14"/>
        <v>70.989501128784426</v>
      </c>
      <c r="F437" s="26">
        <v>0.78</v>
      </c>
      <c r="G437" s="1">
        <v>49.199999999999996</v>
      </c>
      <c r="H437" s="1">
        <v>80.400000000000006</v>
      </c>
      <c r="L437" s="73">
        <f t="shared" si="13"/>
        <v>3.1072783718523644</v>
      </c>
    </row>
    <row r="438" spans="1:12" x14ac:dyDescent="0.25">
      <c r="A438" s="70">
        <v>41760</v>
      </c>
      <c r="B438">
        <v>-7.6339978451491833E-2</v>
      </c>
      <c r="C438">
        <f t="shared" si="14"/>
        <v>-76.339978451491831</v>
      </c>
      <c r="F438" s="26">
        <v>0.78</v>
      </c>
      <c r="G438" s="1">
        <v>101.67999999999999</v>
      </c>
      <c r="H438" s="1">
        <v>108.5</v>
      </c>
      <c r="L438" s="73">
        <f t="shared" si="13"/>
        <v>0</v>
      </c>
    </row>
    <row r="439" spans="1:12" x14ac:dyDescent="0.25">
      <c r="A439" s="70">
        <v>41791</v>
      </c>
      <c r="B439">
        <v>-0.26635538262543901</v>
      </c>
      <c r="C439">
        <f t="shared" si="14"/>
        <v>-266.35538262543901</v>
      </c>
      <c r="F439" s="26">
        <v>1.1499999999999999</v>
      </c>
      <c r="G439" s="1">
        <v>63</v>
      </c>
      <c r="H439" s="1">
        <v>128.1</v>
      </c>
      <c r="L439" s="73">
        <f t="shared" si="13"/>
        <v>19.389444636081397</v>
      </c>
    </row>
    <row r="440" spans="1:12" x14ac:dyDescent="0.25">
      <c r="A440" s="70">
        <v>41821</v>
      </c>
      <c r="B440">
        <v>-0.19138117119382492</v>
      </c>
      <c r="C440">
        <f t="shared" si="14"/>
        <v>-191.38117119382491</v>
      </c>
      <c r="F440" s="26">
        <v>1.1499999999999999</v>
      </c>
      <c r="G440" s="1">
        <v>115.32000000000001</v>
      </c>
      <c r="H440" s="1">
        <v>147.86999999999998</v>
      </c>
      <c r="L440" s="73">
        <f t="shared" si="13"/>
        <v>12.586064160055182</v>
      </c>
    </row>
    <row r="441" spans="1:12" x14ac:dyDescent="0.25">
      <c r="A441" s="70">
        <v>41852</v>
      </c>
      <c r="B441">
        <v>-0.18677110830074251</v>
      </c>
      <c r="C441">
        <f t="shared" si="14"/>
        <v>-186.7711083007425</v>
      </c>
      <c r="F441" s="26">
        <v>0.88</v>
      </c>
      <c r="G441" s="1">
        <v>84.320000000000007</v>
      </c>
      <c r="H441" s="1">
        <v>107.57000000000001</v>
      </c>
      <c r="L441" s="73">
        <f t="shared" si="13"/>
        <v>2.3781993790962397</v>
      </c>
    </row>
    <row r="442" spans="1:12" x14ac:dyDescent="0.25">
      <c r="A442" s="70">
        <v>41883</v>
      </c>
      <c r="B442">
        <v>-0.1639465775939932</v>
      </c>
      <c r="C442">
        <f t="shared" si="14"/>
        <v>-163.9465775939932</v>
      </c>
      <c r="F442" s="29">
        <v>0</v>
      </c>
      <c r="G442" s="1">
        <v>38.1</v>
      </c>
      <c r="H442" s="1">
        <v>68.399999999999991</v>
      </c>
      <c r="L442" s="73">
        <f t="shared" si="13"/>
        <v>0</v>
      </c>
    </row>
    <row r="443" spans="1:12" x14ac:dyDescent="0.25">
      <c r="A443" s="70">
        <v>41913</v>
      </c>
      <c r="B443">
        <v>-0.13744563660262851</v>
      </c>
      <c r="C443">
        <f t="shared" si="14"/>
        <v>-137.44563660262853</v>
      </c>
      <c r="F443" s="29">
        <v>0</v>
      </c>
      <c r="G443" s="1">
        <v>61.07</v>
      </c>
      <c r="H443" s="1">
        <v>38.130000000000003</v>
      </c>
      <c r="L443" s="73">
        <f t="shared" si="13"/>
        <v>0</v>
      </c>
    </row>
    <row r="444" spans="1:12" x14ac:dyDescent="0.25">
      <c r="A444" s="70">
        <v>41944</v>
      </c>
      <c r="B444">
        <v>-0.13265616166549965</v>
      </c>
      <c r="C444">
        <f t="shared" si="14"/>
        <v>-132.65616166549964</v>
      </c>
      <c r="F444" s="29">
        <v>0</v>
      </c>
      <c r="G444" s="1">
        <v>25.5</v>
      </c>
      <c r="H444" s="1">
        <v>14.399999999999999</v>
      </c>
      <c r="L444" s="73">
        <f t="shared" si="13"/>
        <v>0</v>
      </c>
    </row>
    <row r="445" spans="1:12" x14ac:dyDescent="0.25">
      <c r="A445" s="70">
        <v>41974</v>
      </c>
      <c r="B445">
        <v>-0.11713609511182685</v>
      </c>
      <c r="C445">
        <f t="shared" si="14"/>
        <v>-117.13609511182685</v>
      </c>
      <c r="F445" s="29">
        <v>0</v>
      </c>
      <c r="G445" s="1">
        <v>88.97</v>
      </c>
      <c r="H445" s="1">
        <v>8.06</v>
      </c>
      <c r="L445" s="73">
        <f t="shared" si="13"/>
        <v>0</v>
      </c>
    </row>
    <row r="446" spans="1:12" x14ac:dyDescent="0.25">
      <c r="A446" s="70">
        <v>42005</v>
      </c>
      <c r="B446">
        <v>-2.3486907357457558E-2</v>
      </c>
      <c r="C446">
        <f t="shared" si="14"/>
        <v>-23.486907357457557</v>
      </c>
      <c r="F446" s="20">
        <v>0</v>
      </c>
      <c r="G446" s="1">
        <v>87.42</v>
      </c>
      <c r="H446" s="1">
        <v>9.92</v>
      </c>
      <c r="L446" s="73">
        <f t="shared" si="13"/>
        <v>0</v>
      </c>
    </row>
    <row r="447" spans="1:12" x14ac:dyDescent="0.25">
      <c r="A447" s="70">
        <v>42036</v>
      </c>
      <c r="B447">
        <v>3.0610134490750283E-5</v>
      </c>
      <c r="C447">
        <f t="shared" si="14"/>
        <v>3.0610134490750281E-2</v>
      </c>
      <c r="F447" s="20">
        <v>0</v>
      </c>
      <c r="G447" s="1">
        <v>26.040000000000003</v>
      </c>
      <c r="H447" s="1">
        <v>15.400000000000002</v>
      </c>
      <c r="L447" s="73">
        <f t="shared" si="13"/>
        <v>0</v>
      </c>
    </row>
    <row r="448" spans="1:12" x14ac:dyDescent="0.25">
      <c r="A448" s="70">
        <v>42064</v>
      </c>
      <c r="B448">
        <v>1.6585239257432036E-2</v>
      </c>
      <c r="C448">
        <f t="shared" si="14"/>
        <v>16.585239257432036</v>
      </c>
      <c r="F448" s="26">
        <v>0.4</v>
      </c>
      <c r="G448" s="1">
        <v>65.100000000000009</v>
      </c>
      <c r="H448" s="1">
        <v>42.160000000000004</v>
      </c>
      <c r="L448" s="73">
        <f t="shared" si="13"/>
        <v>0</v>
      </c>
    </row>
    <row r="449" spans="1:12" x14ac:dyDescent="0.25">
      <c r="A449" s="70">
        <v>42095</v>
      </c>
      <c r="B449">
        <v>2.5120757266734427E-2</v>
      </c>
      <c r="C449">
        <f t="shared" si="14"/>
        <v>25.120757266734426</v>
      </c>
      <c r="F449" s="26">
        <v>0.78</v>
      </c>
      <c r="G449" s="1">
        <v>35.699999999999996</v>
      </c>
      <c r="H449" s="1">
        <v>77.099999999999994</v>
      </c>
      <c r="L449" s="73">
        <f t="shared" si="13"/>
        <v>5.6198689203173506</v>
      </c>
    </row>
    <row r="450" spans="1:12" x14ac:dyDescent="0.25">
      <c r="A450" s="70">
        <v>42125</v>
      </c>
      <c r="B450">
        <v>-0.18964885057640241</v>
      </c>
      <c r="C450">
        <f t="shared" si="14"/>
        <v>-189.6488505764024</v>
      </c>
      <c r="F450" s="26">
        <v>0.78</v>
      </c>
      <c r="G450" s="1">
        <v>37.82</v>
      </c>
      <c r="H450" s="1">
        <v>114.7</v>
      </c>
      <c r="L450" s="73">
        <f t="shared" si="13"/>
        <v>11.876739105438658</v>
      </c>
    </row>
    <row r="451" spans="1:12" x14ac:dyDescent="0.25">
      <c r="A451" s="70">
        <v>42156</v>
      </c>
      <c r="B451">
        <v>-0.57887642257066563</v>
      </c>
      <c r="C451">
        <f t="shared" si="14"/>
        <v>-578.87642257066568</v>
      </c>
      <c r="F451" s="26">
        <v>1.1499999999999999</v>
      </c>
      <c r="G451" s="1">
        <v>36.6</v>
      </c>
      <c r="H451" s="1">
        <v>129.29999999999998</v>
      </c>
      <c r="L451" s="73">
        <f t="shared" ref="L451:L493" si="15">IF(F451=0,0,IF(((F451*H451)-G451)/($J$1*$J$2)&lt;0,0,((F451*H451)-G451)/($J$1*$J$2)))</f>
        <v>25.777854432562943</v>
      </c>
    </row>
    <row r="452" spans="1:12" x14ac:dyDescent="0.25">
      <c r="A452" s="70">
        <v>42186</v>
      </c>
      <c r="B452">
        <v>-0.51097905565684265</v>
      </c>
      <c r="C452">
        <f t="shared" si="14"/>
        <v>-510.97905565684266</v>
      </c>
      <c r="F452" s="26">
        <v>1.1499999999999999</v>
      </c>
      <c r="G452" s="1">
        <v>107.88</v>
      </c>
      <c r="H452" s="1">
        <v>143.84</v>
      </c>
      <c r="L452" s="73">
        <f t="shared" si="15"/>
        <v>13.231229159480279</v>
      </c>
    </row>
    <row r="453" spans="1:12" x14ac:dyDescent="0.25">
      <c r="A453" s="70">
        <v>42217</v>
      </c>
      <c r="B453">
        <v>-0.41710628750612189</v>
      </c>
      <c r="C453">
        <f t="shared" si="14"/>
        <v>-417.10628750612187</v>
      </c>
      <c r="F453" s="26">
        <v>0.88</v>
      </c>
      <c r="G453" s="1">
        <v>107.88</v>
      </c>
      <c r="H453" s="1">
        <v>125.55</v>
      </c>
      <c r="L453" s="73">
        <f t="shared" si="15"/>
        <v>0.59882718178682282</v>
      </c>
    </row>
    <row r="454" spans="1:12" x14ac:dyDescent="0.25">
      <c r="A454" s="70">
        <v>42248</v>
      </c>
      <c r="B454">
        <v>-0.26121078397496406</v>
      </c>
      <c r="C454">
        <f t="shared" si="14"/>
        <v>-261.21078397496404</v>
      </c>
      <c r="F454" s="29">
        <v>0</v>
      </c>
      <c r="G454" s="1">
        <v>64.2</v>
      </c>
      <c r="H454" s="1">
        <v>62.400000000000006</v>
      </c>
      <c r="L454" s="73">
        <f t="shared" si="15"/>
        <v>0</v>
      </c>
    </row>
    <row r="455" spans="1:12" x14ac:dyDescent="0.25">
      <c r="A455" s="70">
        <v>42278</v>
      </c>
      <c r="B455">
        <v>-0.21127759313553293</v>
      </c>
      <c r="C455">
        <f t="shared" si="14"/>
        <v>-211.27759313553292</v>
      </c>
      <c r="F455" s="29">
        <v>0</v>
      </c>
      <c r="G455" s="1">
        <v>49.29</v>
      </c>
      <c r="H455" s="1">
        <v>32.550000000000004</v>
      </c>
      <c r="L455" s="73">
        <f t="shared" si="15"/>
        <v>0</v>
      </c>
    </row>
    <row r="456" spans="1:12" x14ac:dyDescent="0.25">
      <c r="A456" s="70">
        <v>42309</v>
      </c>
      <c r="B456">
        <v>-0.14871349057143007</v>
      </c>
      <c r="C456">
        <f t="shared" si="14"/>
        <v>-148.71349057143007</v>
      </c>
      <c r="F456" s="29">
        <v>0</v>
      </c>
      <c r="G456" s="1">
        <v>118.8</v>
      </c>
      <c r="H456" s="1">
        <v>15.600000000000001</v>
      </c>
      <c r="L456" s="73">
        <f t="shared" si="15"/>
        <v>0</v>
      </c>
    </row>
    <row r="457" spans="1:12" x14ac:dyDescent="0.25">
      <c r="A457" s="70">
        <v>42339</v>
      </c>
      <c r="B457">
        <v>-8.5702037653547558E-2</v>
      </c>
      <c r="C457">
        <f t="shared" si="14"/>
        <v>-85.702037653547563</v>
      </c>
      <c r="F457" s="29">
        <v>0</v>
      </c>
      <c r="G457" s="1">
        <v>40.92</v>
      </c>
      <c r="H457" s="1">
        <v>10.85</v>
      </c>
      <c r="L457" s="73">
        <f t="shared" si="15"/>
        <v>0</v>
      </c>
    </row>
    <row r="458" spans="1:12" x14ac:dyDescent="0.25">
      <c r="A458" s="70">
        <v>42370</v>
      </c>
      <c r="B458">
        <v>-2.4740499192009199E-2</v>
      </c>
      <c r="C458">
        <f t="shared" si="14"/>
        <v>-24.740499192009199</v>
      </c>
      <c r="F458" s="20">
        <v>0</v>
      </c>
      <c r="G458" s="1">
        <v>71.92</v>
      </c>
      <c r="H458" s="1">
        <v>10.23</v>
      </c>
      <c r="L458" s="73">
        <f t="shared" si="15"/>
        <v>0</v>
      </c>
    </row>
    <row r="459" spans="1:12" x14ac:dyDescent="0.25">
      <c r="A459" s="70">
        <v>42401</v>
      </c>
      <c r="B459">
        <v>3.0897306091750343E-2</v>
      </c>
      <c r="C459">
        <f t="shared" si="14"/>
        <v>30.897306091750345</v>
      </c>
      <c r="F459" s="20">
        <v>0</v>
      </c>
      <c r="G459" s="1">
        <v>74.759999999999991</v>
      </c>
      <c r="H459" s="1">
        <v>16.8</v>
      </c>
      <c r="L459" s="73">
        <f t="shared" si="15"/>
        <v>0</v>
      </c>
    </row>
    <row r="460" spans="1:12" x14ac:dyDescent="0.25">
      <c r="A460" s="70">
        <v>42430</v>
      </c>
      <c r="B460">
        <v>7.8558221207818552E-2</v>
      </c>
      <c r="C460">
        <f t="shared" si="14"/>
        <v>78.558221207818548</v>
      </c>
      <c r="F460" s="26">
        <v>0.4</v>
      </c>
      <c r="G460" s="1">
        <v>41.54</v>
      </c>
      <c r="H460" s="1">
        <v>37.82</v>
      </c>
      <c r="L460" s="73">
        <f t="shared" si="15"/>
        <v>0</v>
      </c>
    </row>
    <row r="461" spans="1:12" x14ac:dyDescent="0.25">
      <c r="A461" s="70">
        <v>42461</v>
      </c>
      <c r="B461">
        <v>9.5934180295170673E-2</v>
      </c>
      <c r="C461">
        <f t="shared" si="14"/>
        <v>95.934180295170677</v>
      </c>
      <c r="F461" s="26">
        <v>0.78</v>
      </c>
      <c r="G461" s="1">
        <v>45.9</v>
      </c>
      <c r="H461" s="1">
        <v>69.900000000000006</v>
      </c>
      <c r="L461" s="73">
        <f t="shared" si="15"/>
        <v>1.9827526733356344</v>
      </c>
    </row>
    <row r="462" spans="1:12" x14ac:dyDescent="0.25">
      <c r="A462" s="70">
        <v>42491</v>
      </c>
      <c r="B462">
        <v>-8.455556084346344E-2</v>
      </c>
      <c r="C462">
        <f t="shared" si="14"/>
        <v>-84.555560843463439</v>
      </c>
      <c r="F462" s="26">
        <v>0.78</v>
      </c>
      <c r="G462" s="1">
        <v>46.19</v>
      </c>
      <c r="H462" s="1">
        <v>120.89999999999999</v>
      </c>
      <c r="L462" s="73">
        <f t="shared" si="15"/>
        <v>11.064045073013681</v>
      </c>
    </row>
    <row r="463" spans="1:12" x14ac:dyDescent="0.25">
      <c r="A463" s="70">
        <v>42522</v>
      </c>
      <c r="B463">
        <v>-0.1248063282482427</v>
      </c>
      <c r="C463">
        <f t="shared" si="14"/>
        <v>-124.80632824824269</v>
      </c>
      <c r="F463" s="26">
        <v>1.1499999999999999</v>
      </c>
      <c r="G463" s="1">
        <v>114</v>
      </c>
      <c r="H463" s="1">
        <v>128.69999999999999</v>
      </c>
      <c r="L463" s="73">
        <f t="shared" si="15"/>
        <v>7.8199379096239996</v>
      </c>
    </row>
    <row r="464" spans="1:12" x14ac:dyDescent="0.25">
      <c r="A464" s="70">
        <v>42552</v>
      </c>
      <c r="B464">
        <v>-0.2951854132155628</v>
      </c>
      <c r="C464">
        <f t="shared" si="14"/>
        <v>-295.18541321556279</v>
      </c>
      <c r="F464" s="26">
        <v>1.1499999999999999</v>
      </c>
      <c r="G464" s="1">
        <v>58.589999999999996</v>
      </c>
      <c r="H464" s="1">
        <v>137.32999999999998</v>
      </c>
      <c r="L464" s="73">
        <f t="shared" si="15"/>
        <v>22.84454409566516</v>
      </c>
    </row>
    <row r="465" spans="1:12" x14ac:dyDescent="0.25">
      <c r="A465" s="70">
        <v>42583</v>
      </c>
      <c r="B465">
        <v>-0.35864880940920285</v>
      </c>
      <c r="C465">
        <f t="shared" si="14"/>
        <v>-358.64880940920284</v>
      </c>
      <c r="F465" s="26">
        <v>0.88</v>
      </c>
      <c r="G465" s="1">
        <v>41.230000000000004</v>
      </c>
      <c r="H465" s="1">
        <v>116.55999999999999</v>
      </c>
      <c r="L465" s="73">
        <f t="shared" si="15"/>
        <v>14.10665746809244</v>
      </c>
    </row>
    <row r="466" spans="1:12" x14ac:dyDescent="0.25">
      <c r="A466" s="70">
        <v>42614</v>
      </c>
      <c r="B466">
        <v>-0.31039248845731521</v>
      </c>
      <c r="C466">
        <f t="shared" si="14"/>
        <v>-310.39248845731521</v>
      </c>
      <c r="F466" s="29">
        <v>0</v>
      </c>
      <c r="G466" s="1">
        <v>26.7</v>
      </c>
      <c r="H466" s="1">
        <v>81.600000000000009</v>
      </c>
      <c r="L466" s="73">
        <f t="shared" si="15"/>
        <v>0</v>
      </c>
    </row>
    <row r="467" spans="1:12" x14ac:dyDescent="0.25">
      <c r="A467" s="70">
        <v>42644</v>
      </c>
      <c r="B467">
        <v>-0.24109582179064801</v>
      </c>
      <c r="C467">
        <f t="shared" si="14"/>
        <v>-241.09582179064802</v>
      </c>
      <c r="F467" s="29">
        <v>0</v>
      </c>
      <c r="G467" s="1">
        <v>53.63</v>
      </c>
      <c r="H467" s="1">
        <v>30.07</v>
      </c>
      <c r="L467" s="73">
        <f t="shared" si="15"/>
        <v>0</v>
      </c>
    </row>
    <row r="468" spans="1:12" x14ac:dyDescent="0.25">
      <c r="A468" s="70">
        <v>42675</v>
      </c>
      <c r="B468">
        <v>-0.20933917096220545</v>
      </c>
      <c r="C468">
        <f t="shared" si="14"/>
        <v>-209.33917096220546</v>
      </c>
      <c r="F468" s="29">
        <v>0</v>
      </c>
      <c r="G468" s="1">
        <v>52.2</v>
      </c>
      <c r="H468" s="1">
        <v>13.2</v>
      </c>
      <c r="L468" s="73">
        <f t="shared" si="15"/>
        <v>0</v>
      </c>
    </row>
    <row r="469" spans="1:12" x14ac:dyDescent="0.25">
      <c r="A469" s="70">
        <v>42705</v>
      </c>
      <c r="B469">
        <v>-0.19776415512398146</v>
      </c>
      <c r="C469">
        <f t="shared" si="14"/>
        <v>-197.76415512398145</v>
      </c>
      <c r="F469" s="29">
        <v>0</v>
      </c>
      <c r="G469" s="1">
        <v>35.65</v>
      </c>
      <c r="H469" s="1">
        <v>8.6800000000000015</v>
      </c>
      <c r="L469" s="73">
        <f t="shared" si="15"/>
        <v>0</v>
      </c>
    </row>
    <row r="470" spans="1:12" x14ac:dyDescent="0.25">
      <c r="A470" s="70">
        <v>42736</v>
      </c>
      <c r="B470">
        <v>-0.17594848511098757</v>
      </c>
      <c r="C470">
        <f t="shared" si="14"/>
        <v>-175.94848511098758</v>
      </c>
      <c r="F470" s="20">
        <v>0</v>
      </c>
      <c r="G470" s="1">
        <v>56.42</v>
      </c>
      <c r="H470" s="1">
        <v>8.6800000000000015</v>
      </c>
      <c r="L470" s="73">
        <f t="shared" si="15"/>
        <v>0</v>
      </c>
    </row>
    <row r="471" spans="1:12" x14ac:dyDescent="0.25">
      <c r="A471" s="70">
        <v>42767</v>
      </c>
      <c r="B471">
        <v>-0.14259881190837331</v>
      </c>
      <c r="C471">
        <f t="shared" si="14"/>
        <v>-142.59881190837331</v>
      </c>
      <c r="F471" s="20">
        <v>0</v>
      </c>
      <c r="G471" s="1">
        <v>47.6</v>
      </c>
      <c r="H471" s="1">
        <v>15.959999999999999</v>
      </c>
      <c r="L471" s="73">
        <f t="shared" si="15"/>
        <v>0</v>
      </c>
    </row>
    <row r="472" spans="1:12" x14ac:dyDescent="0.25">
      <c r="A472" s="70">
        <v>42795</v>
      </c>
      <c r="B472">
        <v>-0.11447829272100175</v>
      </c>
      <c r="C472">
        <f t="shared" si="14"/>
        <v>-114.47829272100175</v>
      </c>
      <c r="F472" s="26">
        <v>0.4</v>
      </c>
      <c r="G472" s="1">
        <v>56.11</v>
      </c>
      <c r="H472" s="1">
        <v>48.980000000000004</v>
      </c>
      <c r="L472" s="73">
        <f t="shared" si="15"/>
        <v>0</v>
      </c>
    </row>
    <row r="473" spans="1:12" x14ac:dyDescent="0.25">
      <c r="A473" s="70">
        <v>42826</v>
      </c>
      <c r="B473">
        <v>-9.2025410556726722E-2</v>
      </c>
      <c r="C473">
        <f t="shared" si="14"/>
        <v>-92.025410556726726</v>
      </c>
      <c r="F473" s="26">
        <v>0.78</v>
      </c>
      <c r="G473" s="1">
        <v>32.400000000000006</v>
      </c>
      <c r="H473" s="1">
        <v>67.2</v>
      </c>
      <c r="L473" s="73">
        <f t="shared" si="15"/>
        <v>4.6029665401862703</v>
      </c>
    </row>
    <row r="474" spans="1:12" x14ac:dyDescent="0.25">
      <c r="A474" s="70">
        <v>42856</v>
      </c>
      <c r="B474">
        <v>-0.10185395142681307</v>
      </c>
      <c r="C474">
        <f t="shared" si="14"/>
        <v>-101.85395142681307</v>
      </c>
      <c r="F474" s="26">
        <v>0.78</v>
      </c>
      <c r="G474" s="1">
        <v>54.87</v>
      </c>
      <c r="H474" s="1">
        <v>122.76</v>
      </c>
      <c r="L474" s="73">
        <f t="shared" si="15"/>
        <v>9.4015867540531239</v>
      </c>
    </row>
    <row r="475" spans="1:12" x14ac:dyDescent="0.25">
      <c r="A475" s="70">
        <v>42887</v>
      </c>
      <c r="B475">
        <v>-0.16050722786185972</v>
      </c>
      <c r="C475">
        <f t="shared" si="14"/>
        <v>-160.50722786185972</v>
      </c>
      <c r="F475" s="26">
        <v>1.1499999999999999</v>
      </c>
      <c r="G475" s="1">
        <v>94.5</v>
      </c>
      <c r="H475" s="1">
        <v>134.4</v>
      </c>
      <c r="L475" s="73">
        <f t="shared" si="15"/>
        <v>13.811659192825111</v>
      </c>
    </row>
    <row r="476" spans="1:12" x14ac:dyDescent="0.25">
      <c r="A476" s="70">
        <v>42917</v>
      </c>
      <c r="B476">
        <v>-3.9985346454162102E-2</v>
      </c>
      <c r="C476">
        <f t="shared" si="14"/>
        <v>-39.985346454162105</v>
      </c>
      <c r="F476" s="26">
        <v>1.1499999999999999</v>
      </c>
      <c r="G476" s="1">
        <v>144.77000000000001</v>
      </c>
      <c r="H476" s="1">
        <v>132.06</v>
      </c>
      <c r="L476" s="73">
        <f t="shared" si="15"/>
        <v>1.6325169598712175</v>
      </c>
    </row>
    <row r="477" spans="1:12" x14ac:dyDescent="0.25">
      <c r="A477" s="70">
        <v>42948</v>
      </c>
      <c r="B477">
        <v>9.8447817509658437E-3</v>
      </c>
      <c r="C477">
        <f t="shared" si="14"/>
        <v>9.8447817509658435</v>
      </c>
      <c r="F477" s="26">
        <v>0.88</v>
      </c>
      <c r="G477" s="1">
        <v>77.809999999999988</v>
      </c>
      <c r="H477" s="1">
        <v>112.84</v>
      </c>
      <c r="L477" s="73">
        <f t="shared" si="15"/>
        <v>4.9417500287455463</v>
      </c>
    </row>
    <row r="478" spans="1:12" x14ac:dyDescent="0.25">
      <c r="A478" s="70">
        <v>42979</v>
      </c>
      <c r="B478">
        <v>1.6793921701374778E-2</v>
      </c>
      <c r="C478">
        <f t="shared" si="14"/>
        <v>16.793921701374778</v>
      </c>
      <c r="F478" s="29">
        <v>0</v>
      </c>
      <c r="G478" s="1">
        <v>75.599999999999994</v>
      </c>
      <c r="H478" s="1">
        <v>62.099999999999994</v>
      </c>
      <c r="L478" s="73">
        <f t="shared" si="15"/>
        <v>0</v>
      </c>
    </row>
    <row r="479" spans="1:12" x14ac:dyDescent="0.25">
      <c r="A479" s="70">
        <v>43009</v>
      </c>
      <c r="B479">
        <v>6.685565465414503E-2</v>
      </c>
      <c r="C479">
        <f t="shared" si="14"/>
        <v>66.855654654145027</v>
      </c>
      <c r="F479" s="29">
        <v>0</v>
      </c>
      <c r="G479" s="1">
        <v>82.149999999999991</v>
      </c>
      <c r="H479" s="1">
        <v>34.1</v>
      </c>
      <c r="L479" s="73">
        <f t="shared" si="15"/>
        <v>0</v>
      </c>
    </row>
    <row r="480" spans="1:12" x14ac:dyDescent="0.25">
      <c r="A480" s="70">
        <v>43040</v>
      </c>
      <c r="B480">
        <v>0.10630071948622942</v>
      </c>
      <c r="C480">
        <f t="shared" si="14"/>
        <v>106.30071948622943</v>
      </c>
      <c r="F480" s="29">
        <v>0</v>
      </c>
      <c r="G480" s="1">
        <v>77.699999999999989</v>
      </c>
      <c r="H480" s="1">
        <v>13.5</v>
      </c>
      <c r="L480" s="73">
        <f t="shared" si="15"/>
        <v>0</v>
      </c>
    </row>
    <row r="481" spans="1:12" x14ac:dyDescent="0.25">
      <c r="A481" s="70">
        <v>43070</v>
      </c>
      <c r="B481">
        <v>0.16950469311568314</v>
      </c>
      <c r="C481">
        <f t="shared" si="14"/>
        <v>169.50469311568315</v>
      </c>
      <c r="F481" s="29">
        <v>0</v>
      </c>
      <c r="G481" s="1">
        <v>84.63</v>
      </c>
      <c r="H481" s="1">
        <v>7.75</v>
      </c>
      <c r="L481" s="73">
        <f t="shared" si="15"/>
        <v>0</v>
      </c>
    </row>
    <row r="482" spans="1:12" x14ac:dyDescent="0.25">
      <c r="A482" s="70">
        <v>43101</v>
      </c>
      <c r="B482">
        <v>0.2439236058232028</v>
      </c>
      <c r="C482">
        <f t="shared" si="14"/>
        <v>243.92360582320279</v>
      </c>
      <c r="F482" s="20">
        <v>0</v>
      </c>
      <c r="G482" s="1">
        <v>97.34</v>
      </c>
      <c r="H482" s="1">
        <v>10.85</v>
      </c>
      <c r="L482" s="73">
        <f t="shared" si="15"/>
        <v>0</v>
      </c>
    </row>
    <row r="483" spans="1:12" x14ac:dyDescent="0.25">
      <c r="A483" s="70">
        <v>43132</v>
      </c>
      <c r="B483">
        <v>0.26675545685250951</v>
      </c>
      <c r="C483">
        <f t="shared" ref="C483:C532" si="16">B483*1000</f>
        <v>266.7554568525095</v>
      </c>
      <c r="F483" s="20">
        <v>0</v>
      </c>
      <c r="G483" s="1">
        <v>12.04</v>
      </c>
      <c r="H483" s="1">
        <v>12.88</v>
      </c>
      <c r="L483" s="73">
        <f t="shared" si="15"/>
        <v>0</v>
      </c>
    </row>
    <row r="484" spans="1:12" x14ac:dyDescent="0.25">
      <c r="A484" s="70">
        <v>43160</v>
      </c>
      <c r="B484">
        <v>0.30415619839845875</v>
      </c>
      <c r="C484">
        <f t="shared" si="16"/>
        <v>304.15619839845874</v>
      </c>
      <c r="F484" s="26">
        <v>0.4</v>
      </c>
      <c r="G484" s="1">
        <v>52.699999999999996</v>
      </c>
      <c r="H484" s="1">
        <v>36.58</v>
      </c>
      <c r="L484" s="73">
        <f t="shared" si="15"/>
        <v>0</v>
      </c>
    </row>
    <row r="485" spans="1:12" x14ac:dyDescent="0.25">
      <c r="A485" s="70">
        <v>43191</v>
      </c>
      <c r="B485">
        <v>0.34113562819000481</v>
      </c>
      <c r="C485">
        <f t="shared" si="16"/>
        <v>341.13562819000481</v>
      </c>
      <c r="F485" s="26">
        <v>0.78</v>
      </c>
      <c r="G485" s="1">
        <v>45.6</v>
      </c>
      <c r="H485" s="1">
        <v>88.8</v>
      </c>
      <c r="L485" s="73">
        <f t="shared" si="15"/>
        <v>5.441876509141081</v>
      </c>
    </row>
    <row r="486" spans="1:12" x14ac:dyDescent="0.25">
      <c r="A486" s="70">
        <v>43221</v>
      </c>
      <c r="B486">
        <v>5.2723570095696663E-2</v>
      </c>
      <c r="C486">
        <f t="shared" si="16"/>
        <v>52.723570095696665</v>
      </c>
      <c r="F486" s="26">
        <v>0.78</v>
      </c>
      <c r="G486" s="1">
        <v>31.62</v>
      </c>
      <c r="H486" s="1">
        <v>141.04999999999998</v>
      </c>
      <c r="L486" s="73">
        <f t="shared" si="15"/>
        <v>18.028975508796133</v>
      </c>
    </row>
    <row r="487" spans="1:12" x14ac:dyDescent="0.25">
      <c r="A487" s="70">
        <v>43252</v>
      </c>
      <c r="B487">
        <v>-0.42079387539058294</v>
      </c>
      <c r="C487">
        <f t="shared" si="16"/>
        <v>-420.79387539058291</v>
      </c>
      <c r="F487" s="26">
        <v>1.1499999999999999</v>
      </c>
      <c r="G487" s="1">
        <v>34.199999999999996</v>
      </c>
      <c r="H487" s="1">
        <v>133.20000000000002</v>
      </c>
      <c r="L487" s="73">
        <f t="shared" si="15"/>
        <v>27.361159020351845</v>
      </c>
    </row>
    <row r="488" spans="1:12" x14ac:dyDescent="0.25">
      <c r="A488" s="70">
        <v>43282</v>
      </c>
      <c r="B488">
        <v>-0.63938171926752163</v>
      </c>
      <c r="C488">
        <f t="shared" si="16"/>
        <v>-639.38171926752159</v>
      </c>
      <c r="F488" s="26">
        <v>1.1499999999999999</v>
      </c>
      <c r="G488" s="1">
        <v>29.139999999999997</v>
      </c>
      <c r="H488" s="1">
        <v>170.19</v>
      </c>
      <c r="L488" s="73">
        <f t="shared" si="15"/>
        <v>38.307117396803491</v>
      </c>
    </row>
    <row r="489" spans="1:12" x14ac:dyDescent="0.25">
      <c r="A489" s="70">
        <v>43313</v>
      </c>
      <c r="B489">
        <v>-0.60679398991602185</v>
      </c>
      <c r="C489">
        <f t="shared" si="16"/>
        <v>-606.79398991602181</v>
      </c>
      <c r="F489" s="26">
        <v>0.88</v>
      </c>
      <c r="G489" s="1">
        <v>40.61</v>
      </c>
      <c r="H489" s="1">
        <v>133.92000000000002</v>
      </c>
      <c r="L489" s="73">
        <f t="shared" si="15"/>
        <v>17.762354835000576</v>
      </c>
    </row>
    <row r="490" spans="1:12" x14ac:dyDescent="0.25">
      <c r="A490" s="70">
        <v>43344</v>
      </c>
      <c r="B490">
        <v>-0.45187892581345729</v>
      </c>
      <c r="C490">
        <f t="shared" si="16"/>
        <v>-451.87892581345727</v>
      </c>
      <c r="F490" s="29">
        <v>0</v>
      </c>
      <c r="G490" s="1">
        <v>34.799999999999997</v>
      </c>
      <c r="H490" s="1">
        <v>77.699999999999989</v>
      </c>
      <c r="L490" s="73">
        <f t="shared" si="15"/>
        <v>0</v>
      </c>
    </row>
    <row r="491" spans="1:12" x14ac:dyDescent="0.25">
      <c r="A491" s="70">
        <v>43374</v>
      </c>
      <c r="B491">
        <v>-0.31913577074288102</v>
      </c>
      <c r="C491">
        <f t="shared" si="16"/>
        <v>-319.13577074288099</v>
      </c>
      <c r="F491" s="29">
        <v>0</v>
      </c>
      <c r="G491" s="1">
        <v>28.830000000000002</v>
      </c>
      <c r="H491" s="1">
        <v>43.089999999999996</v>
      </c>
      <c r="L491" s="73">
        <f t="shared" si="15"/>
        <v>0</v>
      </c>
    </row>
    <row r="492" spans="1:12" x14ac:dyDescent="0.25">
      <c r="A492" s="70">
        <v>43405</v>
      </c>
      <c r="B492">
        <v>-0.24716881067404656</v>
      </c>
      <c r="C492">
        <f t="shared" si="16"/>
        <v>-247.16881067404657</v>
      </c>
      <c r="F492" s="29">
        <v>0</v>
      </c>
      <c r="G492" s="1">
        <v>19.2</v>
      </c>
      <c r="H492" s="1">
        <v>15</v>
      </c>
      <c r="L492" s="73">
        <f t="shared" si="15"/>
        <v>0</v>
      </c>
    </row>
    <row r="493" spans="1:12" x14ac:dyDescent="0.25">
      <c r="A493" s="70">
        <v>43435</v>
      </c>
      <c r="B493">
        <v>-0.22643141488612573</v>
      </c>
      <c r="C493">
        <f t="shared" si="16"/>
        <v>-226.43141488612574</v>
      </c>
      <c r="F493" s="29">
        <v>0</v>
      </c>
      <c r="G493" s="1">
        <v>95.789999999999992</v>
      </c>
      <c r="H493" s="1">
        <v>8.6800000000000015</v>
      </c>
      <c r="L493" s="73">
        <f t="shared" si="15"/>
        <v>0</v>
      </c>
    </row>
    <row r="494" spans="1:12" x14ac:dyDescent="0.25">
      <c r="A494" s="70"/>
    </row>
    <row r="495" spans="1:12" x14ac:dyDescent="0.25">
      <c r="A495" s="70"/>
    </row>
    <row r="496" spans="1:12" x14ac:dyDescent="0.25">
      <c r="A496" s="70"/>
    </row>
    <row r="497" spans="1:1" x14ac:dyDescent="0.25">
      <c r="A497" s="70"/>
    </row>
    <row r="498" spans="1:1" x14ac:dyDescent="0.25">
      <c r="A498" s="70"/>
    </row>
    <row r="499" spans="1:1" x14ac:dyDescent="0.25">
      <c r="A499" s="70"/>
    </row>
    <row r="500" spans="1:1" x14ac:dyDescent="0.25">
      <c r="A500" s="70"/>
    </row>
    <row r="501" spans="1:1" x14ac:dyDescent="0.25">
      <c r="A501" s="70"/>
    </row>
    <row r="502" spans="1:1" x14ac:dyDescent="0.25">
      <c r="A502" s="70"/>
    </row>
    <row r="503" spans="1:1" x14ac:dyDescent="0.25">
      <c r="A503" s="70"/>
    </row>
    <row r="504" spans="1:1" x14ac:dyDescent="0.25">
      <c r="A504" s="70"/>
    </row>
    <row r="505" spans="1:1" x14ac:dyDescent="0.25">
      <c r="A505" s="70"/>
    </row>
    <row r="506" spans="1:1" x14ac:dyDescent="0.25">
      <c r="A506" s="70"/>
    </row>
    <row r="507" spans="1:1" x14ac:dyDescent="0.25">
      <c r="A507" s="70"/>
    </row>
    <row r="508" spans="1:1" x14ac:dyDescent="0.25">
      <c r="A508" s="70"/>
    </row>
    <row r="509" spans="1:1" x14ac:dyDescent="0.25">
      <c r="A509" s="70"/>
    </row>
    <row r="510" spans="1:1" x14ac:dyDescent="0.25">
      <c r="A510" s="70"/>
    </row>
    <row r="511" spans="1:1" x14ac:dyDescent="0.25">
      <c r="A511" s="70"/>
    </row>
    <row r="512" spans="1:1" x14ac:dyDescent="0.25">
      <c r="A512" s="70"/>
    </row>
    <row r="513" spans="1:1" x14ac:dyDescent="0.25">
      <c r="A513" s="70"/>
    </row>
    <row r="514" spans="1:1" x14ac:dyDescent="0.25">
      <c r="A514" s="70"/>
    </row>
    <row r="515" spans="1:1" x14ac:dyDescent="0.25">
      <c r="A515" s="70"/>
    </row>
    <row r="516" spans="1:1" x14ac:dyDescent="0.25">
      <c r="A516" s="70"/>
    </row>
    <row r="517" spans="1:1" x14ac:dyDescent="0.25">
      <c r="A517" s="70"/>
    </row>
    <row r="518" spans="1:1" x14ac:dyDescent="0.25">
      <c r="A518" s="70"/>
    </row>
    <row r="519" spans="1:1" x14ac:dyDescent="0.25">
      <c r="A519" s="70"/>
    </row>
    <row r="520" spans="1:1" x14ac:dyDescent="0.25">
      <c r="A520" s="70"/>
    </row>
    <row r="521" spans="1:1" x14ac:dyDescent="0.25">
      <c r="A521" s="70"/>
    </row>
    <row r="522" spans="1:1" x14ac:dyDescent="0.25">
      <c r="A522" s="70"/>
    </row>
    <row r="523" spans="1:1" x14ac:dyDescent="0.25">
      <c r="A523" s="70"/>
    </row>
    <row r="524" spans="1:1" x14ac:dyDescent="0.25">
      <c r="A524" s="70"/>
    </row>
    <row r="525" spans="1:1" x14ac:dyDescent="0.25">
      <c r="A525" s="70"/>
    </row>
    <row r="526" spans="1:1" x14ac:dyDescent="0.25">
      <c r="A526" s="70"/>
    </row>
    <row r="527" spans="1:1" x14ac:dyDescent="0.25">
      <c r="A527" s="70"/>
    </row>
    <row r="528" spans="1:1" x14ac:dyDescent="0.25">
      <c r="A528" s="70"/>
    </row>
    <row r="529" spans="1:1" x14ac:dyDescent="0.25">
      <c r="A529" s="70"/>
    </row>
    <row r="530" spans="1:1" x14ac:dyDescent="0.25">
      <c r="A530" s="70"/>
    </row>
    <row r="531" spans="1:1" x14ac:dyDescent="0.25">
      <c r="A531" s="70"/>
    </row>
    <row r="532" spans="1:1" x14ac:dyDescent="0.25">
      <c r="A532" s="7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Input</vt:lpstr>
      <vt:lpstr>DataUelzen</vt:lpstr>
      <vt:lpstr>IrrigationEquation</vt:lpstr>
      <vt:lpstr>Emissions_KwH</vt:lpstr>
      <vt:lpstr>Aquifero</vt:lpstr>
    </vt:vector>
  </TitlesOfParts>
  <Company>HZG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 Cotera,  Rodrigo</dc:creator>
  <cp:lastModifiedBy>Valencia Cotera,  Rodrigo</cp:lastModifiedBy>
  <dcterms:created xsi:type="dcterms:W3CDTF">2022-04-21T15:20:11Z</dcterms:created>
  <dcterms:modified xsi:type="dcterms:W3CDTF">2022-05-12T14:02:03Z</dcterms:modified>
</cp:coreProperties>
</file>