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RAC\Mike's Files\Shareware\"/>
    </mc:Choice>
  </mc:AlternateContent>
  <xr:revisionPtr revIDLastSave="0" documentId="8_{26ED84CE-C671-4778-BF85-338FAB43F583}" xr6:coauthVersionLast="47" xr6:coauthVersionMax="47" xr10:uidLastSave="{00000000-0000-0000-0000-000000000000}"/>
  <bookViews>
    <workbookView xWindow="1500" yWindow="1500" windowWidth="17280" windowHeight="8880" xr2:uid="{00000000-000D-0000-FFFF-FFFF00000000}"/>
  </bookViews>
  <sheets>
    <sheet name="Reg" sheetId="1" r:id="rId1"/>
  </sheets>
  <definedNames>
    <definedName name="_xlnm._FilterDatabase" localSheetId="0" hidden="1">Reg!$C$11:$C$13</definedName>
    <definedName name="_xlnm.Print_Area" localSheetId="0">Reg!$A:$B</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1" l="1"/>
  <c r="A41" i="1"/>
  <c r="D40" i="1"/>
  <c r="B40" i="1"/>
  <c r="D39" i="1"/>
  <c r="D38" i="1"/>
  <c r="B38" i="1"/>
  <c r="D37" i="1"/>
  <c r="A36" i="1"/>
  <c r="D35" i="1"/>
  <c r="A33" i="1"/>
  <c r="E32" i="1"/>
  <c r="A26" i="1"/>
  <c r="F25" i="1"/>
  <c r="A23" i="1"/>
  <c r="D22" i="1"/>
</calcChain>
</file>

<file path=xl/sharedStrings.xml><?xml version="1.0" encoding="utf-8"?>
<sst xmlns="http://schemas.openxmlformats.org/spreadsheetml/2006/main" count="87" uniqueCount="80">
  <si>
    <t>Purchaser’s Name:</t>
  </si>
  <si>
    <t>(Can be a company, business, or an individual).</t>
  </si>
  <si>
    <t>Credit Card</t>
  </si>
  <si>
    <t>Visa</t>
  </si>
  <si>
    <t>Company Name:</t>
  </si>
  <si>
    <t>Mastercard</t>
  </si>
  <si>
    <t>Postal Address:</t>
  </si>
  <si>
    <t>Yes/No</t>
  </si>
  <si>
    <t>City, State:</t>
  </si>
  <si>
    <t>No</t>
  </si>
  <si>
    <t>Country:</t>
  </si>
  <si>
    <t>Yes</t>
  </si>
  <si>
    <t>Phone Number:</t>
  </si>
  <si>
    <t>E-mail Address #1:</t>
  </si>
  <si>
    <t>The e-mail address(es) listed here will be used to inform you of upgrades in the future.  If any of these e-mail addresses change in the future, please let me know :)  Please do what you can to make sure that your company email server is NOT blocking my emails.  Please remember to check your SPAM and DELETED folders for my email replies.</t>
  </si>
  <si>
    <t>E-mail Address #2:</t>
  </si>
  <si>
    <r>
      <t>Please provide a second email address that is</t>
    </r>
    <r>
      <rPr>
        <b/>
        <sz val="11"/>
        <rFont val="Times New Roman"/>
        <family val="1"/>
      </rPr>
      <t xml:space="preserve"> OUTSIDE of your company</t>
    </r>
    <r>
      <rPr>
        <sz val="11"/>
        <rFont val="Times New Roman"/>
        <family val="1"/>
      </rPr>
      <t xml:space="preserve">.  If your company's email server blocks or rejects the Registration Confirmation or any other emails that I send - and this is happening increasingly often - then I will use this second email address for email correspondence.  If you don't supply a second email address, and your company blocks my emails, then you will have to find some other way to contact me.  e.g. create a </t>
    </r>
    <r>
      <rPr>
        <b/>
        <sz val="11"/>
        <rFont val="Times New Roman"/>
        <family val="1"/>
      </rPr>
      <t>GMail</t>
    </r>
    <r>
      <rPr>
        <sz val="11"/>
        <rFont val="Times New Roman"/>
        <family val="1"/>
      </rPr>
      <t xml:space="preserve"> or </t>
    </r>
    <r>
      <rPr>
        <b/>
        <sz val="11"/>
        <rFont val="Times New Roman"/>
        <family val="1"/>
      </rPr>
      <t>Yahoo</t>
    </r>
    <r>
      <rPr>
        <sz val="11"/>
        <rFont val="Times New Roman"/>
        <family val="1"/>
      </rPr>
      <t xml:space="preserve"> or </t>
    </r>
    <r>
      <rPr>
        <b/>
        <sz val="11"/>
        <rFont val="Times New Roman"/>
        <family val="1"/>
      </rPr>
      <t xml:space="preserve">Hotmail </t>
    </r>
    <r>
      <rPr>
        <sz val="11"/>
        <rFont val="Times New Roman"/>
        <family val="1"/>
      </rPr>
      <t>email account and email me from this.</t>
    </r>
  </si>
  <si>
    <t>Number of New Registrations / Users:</t>
  </si>
  <si>
    <t>Add Training Videos (for New Registrations):</t>
  </si>
  <si>
    <r>
      <rPr>
        <b/>
        <sz val="14"/>
        <rFont val="Times New Roman"/>
        <family val="1"/>
      </rPr>
      <t>Training Videos: FREE.</t>
    </r>
    <r>
      <rPr>
        <b/>
        <sz val="11"/>
        <rFont val="Times New Roman"/>
        <family val="1"/>
      </rPr>
      <t xml:space="preserve">    </t>
    </r>
    <r>
      <rPr>
        <sz val="11"/>
        <rFont val="Times New Roman"/>
        <family val="1"/>
      </rPr>
      <t xml:space="preserve">As of Sag Calculator's 20th Annversary celebrations on 6-Jun-2021, Sag Calculator's Training Videos are now </t>
    </r>
    <r>
      <rPr>
        <b/>
        <sz val="11"/>
        <rFont val="Times New Roman"/>
        <family val="1"/>
      </rPr>
      <t>FREE</t>
    </r>
    <r>
      <rPr>
        <sz val="11"/>
        <rFont val="Times New Roman"/>
        <family val="1"/>
      </rPr>
      <t>.</t>
    </r>
  </si>
  <si>
    <t>Number of Prior Registrations / Users:</t>
  </si>
  <si>
    <t>Are you upgrading Sag Calculator ?  Have you or your company already purchased Sag Calculator ?  If so, please enter the number of prior Sag Calculator registrations here.  This value is used in the calculation of Volume Discounts and Upgrade Costs (if applicable) below.  If you aren't sure, don't worry, I always check the number of prior registrations for you / your company before processing your registration to make sure you get the best volume discounts.  (Note: for multinational companues, the company exists in multiple countries, each company in each country is treated as a separate entity.  e.g. if company XYZ is in the USA and Canada, then XYZ USA's sales do not contribute towards volume discounts for XYZ Canada).</t>
  </si>
  <si>
    <t>Add Training Videos (for Prior Registrations):</t>
  </si>
  <si>
    <t>Upgrading from Prior Major Version:</t>
  </si>
  <si>
    <t>Total Price ($AUD):</t>
  </si>
  <si>
    <t>Volume Discount% (if any):</t>
  </si>
  <si>
    <t>Grand Total :</t>
  </si>
  <si>
    <t>Payment Options:</t>
  </si>
  <si>
    <r>
      <t xml:space="preserve">There are 2 (TWO) payment options below.
</t>
    </r>
    <r>
      <rPr>
        <sz val="16"/>
        <rFont val="Times New Roman"/>
        <family val="1"/>
      </rPr>
      <t xml:space="preserve">Please select / use </t>
    </r>
    <r>
      <rPr>
        <b/>
        <u/>
        <sz val="16"/>
        <rFont val="Times New Roman"/>
        <family val="1"/>
      </rPr>
      <t>ONE</t>
    </r>
    <r>
      <rPr>
        <sz val="16"/>
        <rFont val="Times New Roman"/>
        <family val="1"/>
      </rPr>
      <t xml:space="preserve"> payment method.</t>
    </r>
  </si>
  <si>
    <r>
      <t xml:space="preserve">There are 3 (THREE) payment options below.
</t>
    </r>
    <r>
      <rPr>
        <sz val="16"/>
        <rFont val="Times New Roman"/>
        <family val="1"/>
      </rPr>
      <t xml:space="preserve">Please select / use </t>
    </r>
    <r>
      <rPr>
        <b/>
        <u/>
        <sz val="16"/>
        <rFont val="Times New Roman"/>
        <family val="1"/>
      </rPr>
      <t>ONE</t>
    </r>
    <r>
      <rPr>
        <sz val="16"/>
        <rFont val="Times New Roman"/>
        <family val="1"/>
      </rPr>
      <t xml:space="preserve"> payment method.</t>
    </r>
  </si>
  <si>
    <t>1). Direct Banking / eBanking</t>
  </si>
  <si>
    <t xml:space="preserve">I have Paid via Direct Banking: </t>
  </si>
  <si>
    <t>Bank:</t>
  </si>
  <si>
    <t>Bank of Queensland</t>
  </si>
  <si>
    <t>Swift / BIC Code:</t>
  </si>
  <si>
    <t>QBANAU4B</t>
  </si>
  <si>
    <t>Bank Address:</t>
  </si>
  <si>
    <t>Level 6/100 Skyring Terrace, Newstead, Queensland, 4006</t>
  </si>
  <si>
    <t>Further Information for International Transfers:</t>
  </si>
  <si>
    <t>https://www.boq.com.au/help-and-support/online-banking/ob-faqs-and-support/faq-international-payments#</t>
  </si>
  <si>
    <t>Account Name:</t>
  </si>
  <si>
    <t>Michael OMalley</t>
  </si>
  <si>
    <t>BSB:</t>
  </si>
  <si>
    <t>124001</t>
  </si>
  <si>
    <t>Account ID:</t>
  </si>
  <si>
    <t>21022342</t>
  </si>
  <si>
    <t>Transaction Label:</t>
  </si>
  <si>
    <r>
      <t>Please add "</t>
    </r>
    <r>
      <rPr>
        <b/>
        <sz val="12"/>
        <color indexed="12"/>
        <rFont val="Times New Roman"/>
        <family val="1"/>
      </rPr>
      <t>Sag Calc</t>
    </r>
    <r>
      <rPr>
        <b/>
        <sz val="12"/>
        <rFont val="Times New Roman"/>
        <family val="1"/>
      </rPr>
      <t>" and your name, company name, etc</t>
    </r>
  </si>
  <si>
    <t>2).  Pay by PayPal:</t>
  </si>
  <si>
    <t xml:space="preserve">I have Paid via PayPal: </t>
  </si>
  <si>
    <t>PayPal Money to my PayPal Address:</t>
  </si>
  <si>
    <r>
      <t xml:space="preserve">N.B.  PayPal the money to </t>
    </r>
    <r>
      <rPr>
        <b/>
        <u/>
        <sz val="11"/>
        <color indexed="12"/>
        <rFont val="Times New Roman"/>
        <family val="1"/>
      </rPr>
      <t>moose@move.to</t>
    </r>
    <r>
      <rPr>
        <sz val="11"/>
        <rFont val="Times New Roman"/>
        <family val="1"/>
      </rPr>
      <t xml:space="preserve">   and email me this completed registration form.  Note: If you are paying by PayPal, then please </t>
    </r>
    <r>
      <rPr>
        <b/>
        <u/>
        <sz val="11"/>
        <rFont val="Times New Roman"/>
        <family val="1"/>
      </rPr>
      <t>NOT</t>
    </r>
    <r>
      <rPr>
        <sz val="11"/>
        <rFont val="Times New Roman"/>
        <family val="1"/>
      </rPr>
      <t xml:space="preserve"> provide any credit card details (below).  </t>
    </r>
    <r>
      <rPr>
        <b/>
        <sz val="11"/>
        <color indexed="10"/>
        <rFont val="Times New Roman"/>
        <family val="1"/>
      </rPr>
      <t xml:space="preserve">NOTE: PayPal is the </t>
    </r>
    <r>
      <rPr>
        <b/>
        <u/>
        <sz val="11"/>
        <color indexed="10"/>
        <rFont val="Times New Roman"/>
        <family val="1"/>
      </rPr>
      <t>least preferred</t>
    </r>
    <r>
      <rPr>
        <b/>
        <sz val="11"/>
        <color indexed="10"/>
        <rFont val="Times New Roman"/>
        <family val="1"/>
      </rPr>
      <t xml:space="preserve"> payment method because when I transfer the money to my bank accont, PayPal's currency conversion and bank tranfer fees are very high.</t>
    </r>
  </si>
  <si>
    <t>3). I want to pay via Credit Card:</t>
  </si>
  <si>
    <t>Credit Card Type ( Visa or Mastercard):</t>
  </si>
  <si>
    <t>Credit Card Number:</t>
  </si>
  <si>
    <t>9999 9999 9999 9999</t>
  </si>
  <si>
    <t>Credit Card Expiry Date  (MM/YY):</t>
  </si>
  <si>
    <t>Name on Credit Card:</t>
  </si>
  <si>
    <t>CVV Code (Security Code from back of card):</t>
  </si>
  <si>
    <t>Please feel free to add any comments:</t>
  </si>
  <si>
    <t>Your Name:</t>
  </si>
  <si>
    <t>Today’s Date:</t>
  </si>
  <si>
    <t>Please email completed registration form to:</t>
  </si>
  <si>
    <t>Moose_Software@yahoo.com.au</t>
  </si>
  <si>
    <t>Notes About Emails:</t>
  </si>
  <si>
    <r>
      <t xml:space="preserve">* If you have supplied any credit card details above and are </t>
    </r>
    <r>
      <rPr>
        <b/>
        <sz val="12"/>
        <color indexed="10"/>
        <rFont val="Times New Roman"/>
        <family val="1"/>
      </rPr>
      <t>worried about security</t>
    </r>
    <r>
      <rPr>
        <sz val="12"/>
        <rFont val="Times New Roman"/>
        <family val="1"/>
      </rPr>
      <t xml:space="preserve">, then compress the Registration Form into a </t>
    </r>
    <r>
      <rPr>
        <b/>
        <sz val="12"/>
        <rFont val="Times New Roman"/>
        <family val="1"/>
      </rPr>
      <t>password protected ZIP or RAR file</t>
    </r>
    <r>
      <rPr>
        <sz val="12"/>
        <rFont val="Times New Roman"/>
        <family val="1"/>
      </rPr>
      <t xml:space="preserve"> and email this to me, and then forward the password via a separate email, a few hours later or the next day.  I highly recommend this approach.  If I receive a password protected ZIP or RAR file, then I will standby and wait for the next email from you with a password.</t>
    </r>
  </si>
  <si>
    <r>
      <t xml:space="preserve">* Please use a </t>
    </r>
    <r>
      <rPr>
        <b/>
        <sz val="12"/>
        <rFont val="Times New Roman"/>
        <family val="1"/>
      </rPr>
      <t>meaningful subject line</t>
    </r>
    <r>
      <rPr>
        <sz val="12"/>
        <rFont val="Times New Roman"/>
        <family val="1"/>
      </rPr>
      <t xml:space="preserve"> for all emails.  e.g. “</t>
    </r>
    <r>
      <rPr>
        <b/>
        <sz val="12"/>
        <rFont val="Times New Roman"/>
        <family val="1"/>
      </rPr>
      <t>Sag Calculator</t>
    </r>
    <r>
      <rPr>
        <sz val="12"/>
        <rFont val="Times New Roman"/>
        <family val="1"/>
      </rPr>
      <t>” or “Sag Calculator Registration” are perfect.  I scan for and reply to these emails first in the sea of email I receive each day.  I also search for these subject lines in my SPAM folder, just in case any Sag Calculator emails go there.</t>
    </r>
  </si>
  <si>
    <r>
      <t xml:space="preserve">* I will usually reply very quickly to your emails.  I usually check my email </t>
    </r>
    <r>
      <rPr>
        <b/>
        <sz val="12"/>
        <rFont val="Times New Roman"/>
        <family val="1"/>
      </rPr>
      <t>at least once every 48 hours</t>
    </r>
    <r>
      <rPr>
        <sz val="12"/>
        <rFont val="Times New Roman"/>
        <family val="1"/>
      </rPr>
      <t>, even while on holidays.  :)</t>
    </r>
  </si>
  <si>
    <r>
      <t xml:space="preserve">* If you Register Sag Calculator or send me an email and </t>
    </r>
    <r>
      <rPr>
        <b/>
        <sz val="12"/>
        <color indexed="48"/>
        <rFont val="Times New Roman"/>
        <family val="1"/>
      </rPr>
      <t>don't receive a reply within 48 hours</t>
    </r>
    <r>
      <rPr>
        <sz val="12"/>
        <rFont val="Times New Roman"/>
        <family val="1"/>
      </rPr>
      <t xml:space="preserve">, then please:
- Check your SPAM and DELETED items folders, as my email reply(s) could be there.
- Email me from </t>
    </r>
    <r>
      <rPr>
        <b/>
        <sz val="12"/>
        <rFont val="Times New Roman"/>
        <family val="1"/>
      </rPr>
      <t xml:space="preserve">another email account </t>
    </r>
    <r>
      <rPr>
        <sz val="12"/>
        <rFont val="Times New Roman"/>
        <family val="1"/>
      </rPr>
      <t xml:space="preserve">- OUTSIDE OF YOUR COMPANY, such as a </t>
    </r>
    <r>
      <rPr>
        <b/>
        <sz val="12"/>
        <rFont val="Times New Roman"/>
        <family val="1"/>
      </rPr>
      <t>GMail</t>
    </r>
    <r>
      <rPr>
        <sz val="12"/>
        <rFont val="Times New Roman"/>
        <family val="1"/>
      </rPr>
      <t xml:space="preserve"> or </t>
    </r>
    <r>
      <rPr>
        <b/>
        <sz val="12"/>
        <rFont val="Times New Roman"/>
        <family val="1"/>
      </rPr>
      <t>Yahoo</t>
    </r>
    <r>
      <rPr>
        <sz val="12"/>
        <rFont val="Times New Roman"/>
        <family val="1"/>
      </rPr>
      <t xml:space="preserve"> or </t>
    </r>
    <r>
      <rPr>
        <b/>
        <sz val="12"/>
        <rFont val="Times New Roman"/>
        <family val="1"/>
      </rPr>
      <t>Hotmail</t>
    </r>
    <r>
      <rPr>
        <sz val="12"/>
        <rFont val="Times New Roman"/>
        <family val="1"/>
      </rPr>
      <t xml:space="preserve"> or some other account, because it is very likely that your company has deleted or blocked my email replies, and that I therefore cannot contact you.  (This is happening more frequently, as companies tighten up on security).</t>
    </r>
  </si>
  <si>
    <r>
      <t xml:space="preserve">* Please also check my web site:  </t>
    </r>
    <r>
      <rPr>
        <b/>
        <u/>
        <sz val="12"/>
        <color indexed="12"/>
        <rFont val="Times New Roman"/>
        <family val="1"/>
      </rPr>
      <t>https://moosevalley.github.io/</t>
    </r>
    <r>
      <rPr>
        <sz val="12"/>
        <rFont val="Times New Roman"/>
        <family val="1"/>
      </rPr>
      <t xml:space="preserve">
If I am ill, in hospital, or cannot reply then I will post a message there saying so.
Also, if I am sending you emails and they keep bouncing back or you don't appear to be receiving them - I get emails from you asking for me to reply when I have been replying, etc - then I will leave message(s) for you on my web page.</t>
    </r>
  </si>
  <si>
    <t>Thank you for your support.</t>
  </si>
  <si>
    <t>Mike “Moose” OMalley</t>
  </si>
  <si>
    <t>Moose’s Software Valley</t>
  </si>
  <si>
    <t>Web:</t>
  </si>
  <si>
    <t>https://moosevalley.github.io/</t>
  </si>
  <si>
    <t>Email:</t>
  </si>
  <si>
    <t>https://paypal.me/MooseSoftware</t>
  </si>
  <si>
    <r>
      <t>N.B.  If paying via direct banking / eBanking, please put a meaningful label on the transaction.  e.g. "</t>
    </r>
    <r>
      <rPr>
        <b/>
        <sz val="11"/>
        <rFont val="Times New Roman"/>
        <family val="1"/>
      </rPr>
      <t>Sag Calc - Star Engineering</t>
    </r>
    <r>
      <rPr>
        <sz val="11"/>
        <rFont val="Times New Roman"/>
        <family val="1"/>
      </rPr>
      <t>".  By doing this, I will be able to match payments to registrations.  This is the preferred way to pay, because there are much lower fees for all involved, but it may add a couple of days on to the registration process because it will take a few days for the money to appear in my account and I wont be able to process your registration until the money does appear in my account.  Hope this is OK.  :)
I have accounts setup for AUD and USD.  You can pay in any currency, and the banks will work out the exchange rate and convert it to AUD or USD on my end.</t>
    </r>
  </si>
  <si>
    <t>To reduce PayPal fees, please pay in USD, AUD, or GBP.</t>
  </si>
  <si>
    <r>
      <t xml:space="preserve">Overhead Cable Sag Calculator
</t>
    </r>
    <r>
      <rPr>
        <b/>
        <sz val="20"/>
        <rFont val="Times New Roman"/>
        <family val="1"/>
      </rPr>
      <t>Registration Form - v2.45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</si>
</sst>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quot;$&quot;#,##0.00"/>
    <numFmt numFmtId="166" formatCode="[$-C09]dd\-mmmm\-yyyy;@"/>
    <numFmt numFmtId="167" formatCode="0.0%"/>
    <numFmt numFmtId="168" formatCode="00\ 00"/>
  </numFmts>
  <fonts count="34" x14ac:knownFonts="1">
    <font>
      <sz val="10"/>
      <name val="Arial"/>
    </font>
    <font>
      <sz val="10"/>
      <name val="Arial"/>
    </font>
    <font>
      <sz val="12"/>
      <name val="Times New Roman"/>
      <family val="1"/>
    </font>
    <font>
      <b/>
      <sz val="12"/>
      <name val="Times New Roman"/>
      <family val="1"/>
    </font>
    <font>
      <b/>
      <sz val="24"/>
      <color indexed="10"/>
      <name val="Times New Roman"/>
      <family val="1"/>
    </font>
    <font>
      <b/>
      <sz val="16"/>
      <name val="Times New Roman"/>
      <family val="1"/>
    </font>
    <font>
      <b/>
      <sz val="14"/>
      <name val="Times New Roman"/>
      <family val="1"/>
    </font>
    <font>
      <sz val="11"/>
      <name val="Times New Roman"/>
      <family val="1"/>
    </font>
    <font>
      <sz val="10"/>
      <name val="Times New Roman"/>
      <family val="1"/>
    </font>
    <font>
      <b/>
      <sz val="11"/>
      <name val="Times New Roman"/>
      <family val="1"/>
    </font>
    <font>
      <b/>
      <u/>
      <sz val="11"/>
      <color indexed="12"/>
      <name val="Times New Roman"/>
      <family val="1"/>
    </font>
    <font>
      <b/>
      <sz val="11"/>
      <color indexed="10"/>
      <name val="Times New Roman"/>
      <family val="1"/>
    </font>
    <font>
      <b/>
      <sz val="20"/>
      <name val="Times New Roman"/>
      <family val="1"/>
    </font>
    <font>
      <u/>
      <sz val="10"/>
      <color indexed="12"/>
      <name val="Arial"/>
    </font>
    <font>
      <b/>
      <sz val="14"/>
      <name val="Arial"/>
      <family val="2"/>
    </font>
    <font>
      <sz val="10"/>
      <name val="Arial"/>
      <family val="2"/>
    </font>
    <font>
      <b/>
      <u/>
      <sz val="11"/>
      <name val="Times New Roman"/>
      <family val="1"/>
    </font>
    <font>
      <b/>
      <i/>
      <sz val="14"/>
      <name val="Times New Roman"/>
      <family val="1"/>
    </font>
    <font>
      <b/>
      <u/>
      <sz val="11"/>
      <color indexed="10"/>
      <name val="Times New Roman"/>
      <family val="1"/>
    </font>
    <font>
      <b/>
      <sz val="10"/>
      <name val="Times New Roman"/>
      <family val="1"/>
    </font>
    <font>
      <sz val="20"/>
      <name val="Times New Roman"/>
      <family val="1"/>
    </font>
    <font>
      <b/>
      <u/>
      <sz val="14"/>
      <color indexed="12"/>
      <name val="Times New Roman"/>
      <family val="1"/>
    </font>
    <font>
      <sz val="11"/>
      <name val="Arial"/>
    </font>
    <font>
      <b/>
      <sz val="12"/>
      <color indexed="12"/>
      <name val="Times New Roman"/>
      <family val="1"/>
    </font>
    <font>
      <sz val="16"/>
      <name val="Times New Roman"/>
      <family val="1"/>
    </font>
    <font>
      <b/>
      <u/>
      <sz val="16"/>
      <name val="Times New Roman"/>
      <family val="1"/>
    </font>
    <font>
      <b/>
      <sz val="12"/>
      <color indexed="10"/>
      <name val="Times New Roman"/>
      <family val="1"/>
    </font>
    <font>
      <b/>
      <sz val="12"/>
      <color indexed="48"/>
      <name val="Times New Roman"/>
      <family val="1"/>
    </font>
    <font>
      <u/>
      <sz val="14"/>
      <color indexed="12"/>
      <name val="Times New Roman"/>
      <family val="1"/>
    </font>
    <font>
      <sz val="14"/>
      <name val="Times New Roman"/>
      <family val="1"/>
    </font>
    <font>
      <sz val="14"/>
      <name val="Arial"/>
    </font>
    <font>
      <b/>
      <u/>
      <sz val="12"/>
      <color indexed="12"/>
      <name val="Times New Roman"/>
      <family val="1"/>
    </font>
    <font>
      <b/>
      <u/>
      <sz val="14"/>
      <color indexed="12"/>
      <name val="Arial"/>
      <family val="2"/>
    </font>
    <font>
      <u/>
      <sz val="10"/>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11"/>
        <bgColor indexed="64"/>
      </patternFill>
    </fill>
    <fill>
      <patternFill patternType="solid">
        <fgColor indexed="5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84">
    <xf numFmtId="0" fontId="0" fillId="0" borderId="0" xfId="0"/>
    <xf numFmtId="0" fontId="3" fillId="0" borderId="0" xfId="0" applyFont="1" applyAlignment="1">
      <alignment horizontal="left" indent="1"/>
    </xf>
    <xf numFmtId="0" fontId="2" fillId="0" borderId="0" xfId="0" applyFont="1" applyAlignment="1">
      <alignment horizontal="left"/>
    </xf>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15" fillId="0" borderId="0" xfId="0" applyFont="1" applyAlignment="1">
      <alignment horizontal="center"/>
    </xf>
    <xf numFmtId="0" fontId="14" fillId="2" borderId="1" xfId="0" applyFont="1" applyFill="1" applyBorder="1" applyAlignment="1" applyProtection="1">
      <alignment horizontal="center"/>
      <protection locked="0"/>
    </xf>
    <xf numFmtId="0" fontId="6" fillId="0" borderId="0" xfId="0" applyFont="1" applyAlignment="1">
      <alignment horizontal="right" indent="1"/>
    </xf>
    <xf numFmtId="0" fontId="6" fillId="0" borderId="0" xfId="0" applyFont="1" applyAlignment="1">
      <alignment horizontal="right" wrapText="1" indent="1"/>
    </xf>
    <xf numFmtId="0" fontId="12" fillId="0" borderId="0" xfId="0" applyFont="1" applyAlignment="1">
      <alignment horizontal="right" indent="1"/>
    </xf>
    <xf numFmtId="0" fontId="7" fillId="0" borderId="0" xfId="0" applyFont="1" applyAlignment="1">
      <alignment horizontal="center"/>
    </xf>
    <xf numFmtId="0" fontId="17" fillId="0" borderId="0" xfId="0" applyFont="1" applyAlignment="1">
      <alignment horizontal="center"/>
    </xf>
    <xf numFmtId="0" fontId="6" fillId="0" borderId="0" xfId="0" applyFont="1" applyAlignment="1">
      <alignment horizontal="right"/>
    </xf>
    <xf numFmtId="0" fontId="3" fillId="0" borderId="0" xfId="0" applyFont="1" applyAlignment="1">
      <alignment horizontal="right" indent="1"/>
    </xf>
    <xf numFmtId="0" fontId="6" fillId="3" borderId="0" xfId="0" applyFont="1" applyFill="1" applyAlignment="1">
      <alignment horizontal="left" indent="1"/>
    </xf>
    <xf numFmtId="0" fontId="12" fillId="0" borderId="0" xfId="0" applyFont="1" applyAlignment="1">
      <alignment horizontal="right" vertical="center" indent="1"/>
    </xf>
    <xf numFmtId="0" fontId="8" fillId="0" borderId="0" xfId="0" applyFont="1"/>
    <xf numFmtId="0" fontId="8" fillId="0" borderId="0" xfId="0" applyFont="1" applyAlignment="1">
      <alignment horizontal="center"/>
    </xf>
    <xf numFmtId="0" fontId="6" fillId="2" borderId="1" xfId="0" applyFont="1" applyFill="1" applyBorder="1" applyAlignment="1" applyProtection="1">
      <alignment horizontal="center"/>
      <protection locked="0"/>
    </xf>
    <xf numFmtId="0" fontId="8" fillId="0" borderId="0" xfId="0" applyFont="1" applyAlignment="1">
      <alignment horizontal="right" indent="1"/>
    </xf>
    <xf numFmtId="164" fontId="6" fillId="2" borderId="1" xfId="1" applyFont="1" applyFill="1" applyBorder="1" applyAlignment="1" applyProtection="1">
      <alignment horizontal="center"/>
      <protection locked="0"/>
    </xf>
    <xf numFmtId="165" fontId="6" fillId="4" borderId="0" xfId="1" applyNumberFormat="1" applyFont="1" applyFill="1" applyAlignment="1">
      <alignment horizontal="center"/>
    </xf>
    <xf numFmtId="167" fontId="6" fillId="4" borderId="0" xfId="3" applyNumberFormat="1" applyFont="1" applyFill="1" applyAlignment="1">
      <alignment horizontal="center"/>
    </xf>
    <xf numFmtId="165" fontId="12" fillId="4" borderId="0" xfId="1" applyNumberFormat="1" applyFont="1" applyFill="1" applyAlignment="1">
      <alignment horizontal="center"/>
    </xf>
    <xf numFmtId="0" fontId="20" fillId="0" borderId="0" xfId="0" applyFont="1"/>
    <xf numFmtId="0" fontId="5" fillId="0" borderId="0" xfId="0" applyFont="1" applyAlignment="1">
      <alignment horizontal="left" wrapText="1"/>
    </xf>
    <xf numFmtId="0" fontId="8" fillId="3" borderId="0" xfId="0" applyFont="1" applyFill="1" applyAlignment="1">
      <alignment horizontal="center"/>
    </xf>
    <xf numFmtId="49" fontId="6" fillId="0" borderId="1" xfId="0" applyNumberFormat="1" applyFont="1" applyBorder="1" applyAlignment="1">
      <alignment horizontal="left" indent="1"/>
    </xf>
    <xf numFmtId="49" fontId="6" fillId="0" borderId="1" xfId="0" quotePrefix="1" applyNumberFormat="1" applyFont="1" applyBorder="1" applyAlignment="1">
      <alignment horizontal="left" indent="1"/>
    </xf>
    <xf numFmtId="166" fontId="6" fillId="2" borderId="1" xfId="0" applyNumberFormat="1" applyFont="1" applyFill="1" applyBorder="1" applyAlignment="1" applyProtection="1">
      <alignment horizontal="center"/>
      <protection locked="0"/>
    </xf>
    <xf numFmtId="0" fontId="21" fillId="0" borderId="0" xfId="2" applyFont="1" applyAlignment="1" applyProtection="1">
      <alignment wrapText="1"/>
    </xf>
    <xf numFmtId="0" fontId="6" fillId="0" borderId="0" xfId="0" applyFont="1" applyAlignment="1">
      <alignment horizontal="right" vertical="center" wrapText="1" indent="1"/>
    </xf>
    <xf numFmtId="0" fontId="8" fillId="0" borderId="0" xfId="0" applyFont="1" applyAlignment="1" applyProtection="1">
      <alignment horizontal="right"/>
      <protection hidden="1"/>
    </xf>
    <xf numFmtId="10" fontId="8" fillId="0" borderId="0" xfId="0" applyNumberFormat="1" applyFont="1" applyAlignment="1" applyProtection="1">
      <alignment horizontal="right"/>
      <protection hidden="1"/>
    </xf>
    <xf numFmtId="1" fontId="8" fillId="0" borderId="0" xfId="0" applyNumberFormat="1" applyFont="1" applyAlignment="1" applyProtection="1">
      <alignment horizontal="right"/>
      <protection hidden="1"/>
    </xf>
    <xf numFmtId="0" fontId="20" fillId="0" borderId="0" xfId="0" applyFont="1" applyAlignment="1" applyProtection="1">
      <alignment horizontal="right"/>
      <protection hidden="1"/>
    </xf>
    <xf numFmtId="0" fontId="6" fillId="0" borderId="0" xfId="0" applyFont="1" applyAlignment="1" applyProtection="1">
      <alignment horizontal="right"/>
      <protection hidden="1"/>
    </xf>
    <xf numFmtId="0" fontId="8" fillId="0" borderId="0" xfId="0" applyFont="1" applyAlignment="1" applyProtection="1">
      <alignment horizontal="right" wrapText="1"/>
      <protection hidden="1"/>
    </xf>
    <xf numFmtId="0" fontId="8" fillId="0" borderId="0" xfId="0" applyFont="1" applyAlignment="1" applyProtection="1">
      <alignment horizontal="left"/>
      <protection hidden="1"/>
    </xf>
    <xf numFmtId="0" fontId="19" fillId="0" borderId="0" xfId="0" applyFont="1" applyProtection="1">
      <protection hidden="1"/>
    </xf>
    <xf numFmtId="0" fontId="8" fillId="0" borderId="0" xfId="0" applyFont="1" applyProtection="1">
      <protection hidden="1"/>
    </xf>
    <xf numFmtId="0" fontId="0" fillId="0" borderId="0" xfId="0" applyProtection="1">
      <protection hidden="1"/>
    </xf>
    <xf numFmtId="168" fontId="6" fillId="2" borderId="1" xfId="0" applyNumberFormat="1" applyFont="1" applyFill="1" applyBorder="1" applyAlignment="1" applyProtection="1">
      <alignment horizontal="center"/>
      <protection locked="0"/>
    </xf>
    <xf numFmtId="0" fontId="8" fillId="0" borderId="0" xfId="0" applyFont="1" applyAlignment="1" applyProtection="1">
      <alignment horizontal="left" vertical="center" indent="1"/>
      <protection hidden="1"/>
    </xf>
    <xf numFmtId="0" fontId="0" fillId="0" borderId="0" xfId="0" applyAlignment="1">
      <alignment horizontal="left" vertical="center" indent="1"/>
    </xf>
    <xf numFmtId="0" fontId="8" fillId="0" borderId="0" xfId="0" applyFont="1" applyAlignment="1">
      <alignment horizontal="left" vertical="center" indent="1"/>
    </xf>
    <xf numFmtId="49" fontId="6" fillId="2" borderId="1" xfId="0" applyNumberFormat="1" applyFont="1" applyFill="1" applyBorder="1" applyAlignment="1" applyProtection="1">
      <alignment horizontal="center"/>
      <protection locked="0"/>
    </xf>
    <xf numFmtId="0" fontId="28" fillId="0" borderId="0" xfId="2" applyFont="1" applyAlignment="1" applyProtection="1">
      <alignment horizontal="left"/>
    </xf>
    <xf numFmtId="0" fontId="29" fillId="0" borderId="0" xfId="0" applyFont="1" applyAlignment="1" applyProtection="1">
      <alignment horizontal="right"/>
      <protection hidden="1"/>
    </xf>
    <xf numFmtId="0" fontId="30" fillId="0" borderId="0" xfId="0" applyFont="1"/>
    <xf numFmtId="0" fontId="29" fillId="0" borderId="0" xfId="0" applyFont="1" applyAlignment="1">
      <alignment horizontal="left"/>
    </xf>
    <xf numFmtId="0" fontId="29" fillId="0" borderId="0" xfId="0" applyFont="1"/>
    <xf numFmtId="0" fontId="6" fillId="2" borderId="2" xfId="0" applyFont="1" applyFill="1" applyBorder="1" applyAlignment="1" applyProtection="1">
      <alignment horizontal="center"/>
      <protection locked="0"/>
    </xf>
    <xf numFmtId="0" fontId="8" fillId="5" borderId="0" xfId="0" applyFont="1" applyFill="1" applyAlignment="1" applyProtection="1">
      <alignment horizontal="right"/>
      <protection hidden="1"/>
    </xf>
    <xf numFmtId="0" fontId="8" fillId="0" borderId="0" xfId="0" applyFont="1" applyAlignment="1" applyProtection="1">
      <alignment horizontal="right" vertical="center"/>
      <protection hidden="1"/>
    </xf>
    <xf numFmtId="0" fontId="0" fillId="0" borderId="0" xfId="0" applyAlignment="1">
      <alignment vertical="center"/>
    </xf>
    <xf numFmtId="0" fontId="8" fillId="0" borderId="0" xfId="0" applyFont="1" applyAlignment="1">
      <alignment horizontal="left" vertical="center"/>
    </xf>
    <xf numFmtId="0" fontId="8" fillId="0" borderId="0" xfId="0" applyFont="1" applyAlignment="1">
      <alignment vertical="center"/>
    </xf>
    <xf numFmtId="0" fontId="6" fillId="0" borderId="0" xfId="0" applyFont="1" applyAlignment="1">
      <alignment horizontal="right" vertical="center"/>
    </xf>
    <xf numFmtId="164" fontId="6" fillId="2" borderId="1" xfId="1" applyFont="1" applyFill="1" applyBorder="1" applyAlignment="1" applyProtection="1">
      <alignment horizontal="center" vertical="center"/>
      <protection locked="0"/>
    </xf>
    <xf numFmtId="0" fontId="3" fillId="0" borderId="0" xfId="0" applyFont="1" applyAlignment="1">
      <alignment horizontal="right" vertical="center"/>
    </xf>
    <xf numFmtId="0" fontId="6" fillId="0" borderId="0" xfId="0" applyFont="1" applyAlignment="1" applyProtection="1">
      <alignment horizontal="right" vertical="center"/>
      <protection hidden="1"/>
    </xf>
    <xf numFmtId="49" fontId="3" fillId="0" borderId="1" xfId="0" applyNumberFormat="1" applyFont="1" applyBorder="1" applyAlignment="1">
      <alignment horizontal="left" vertical="center"/>
    </xf>
    <xf numFmtId="0" fontId="8" fillId="0" borderId="0" xfId="0" applyFont="1" applyAlignment="1" applyProtection="1">
      <alignment horizontal="right" vertical="center" wrapText="1"/>
      <protection hidden="1"/>
    </xf>
    <xf numFmtId="0" fontId="12" fillId="0" borderId="0" xfId="0" applyFont="1" applyAlignment="1">
      <alignment horizontal="center"/>
    </xf>
    <xf numFmtId="0" fontId="6" fillId="2" borderId="1" xfId="0" applyFont="1" applyFill="1" applyBorder="1" applyAlignment="1" applyProtection="1">
      <alignment vertical="center" wrapText="1"/>
      <protection locked="0"/>
    </xf>
    <xf numFmtId="0" fontId="7" fillId="0" borderId="0" xfId="0" applyFont="1" applyAlignment="1">
      <alignment horizontal="left" vertical="center" wrapText="1"/>
    </xf>
    <xf numFmtId="0" fontId="8"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7" fillId="0" borderId="0" xfId="0" applyFont="1" applyAlignment="1">
      <alignment horizontal="left" vertical="center" wrapText="1" indent="1"/>
    </xf>
    <xf numFmtId="0" fontId="7" fillId="0" borderId="0" xfId="0" applyFont="1" applyAlignment="1">
      <alignment horizontal="left" vertical="center" indent="1"/>
    </xf>
    <xf numFmtId="0" fontId="22" fillId="0" borderId="0" xfId="0" applyFont="1" applyAlignment="1">
      <alignment horizontal="left" vertical="center" indent="1"/>
    </xf>
    <xf numFmtId="0" fontId="0" fillId="0" borderId="0" xfId="0" applyAlignment="1">
      <alignment horizontal="left" vertical="center" indent="1"/>
    </xf>
    <xf numFmtId="0" fontId="22" fillId="0" borderId="0" xfId="0" applyFont="1" applyAlignment="1">
      <alignment horizontal="left" vertical="center" wrapText="1" indent="1"/>
    </xf>
    <xf numFmtId="0" fontId="4" fillId="0" borderId="0" xfId="0" applyFont="1" applyAlignment="1">
      <alignment horizontal="center" wrapText="1"/>
    </xf>
    <xf numFmtId="0" fontId="8" fillId="0" borderId="0" xfId="0" applyFont="1" applyAlignment="1">
      <alignment horizontal="center"/>
    </xf>
    <xf numFmtId="0" fontId="2" fillId="0" borderId="0" xfId="0" applyFont="1" applyAlignment="1">
      <alignment horizontal="left" vertical="center" wrapText="1" indent="1"/>
    </xf>
    <xf numFmtId="0" fontId="8" fillId="0" borderId="0" xfId="0" applyFont="1" applyAlignment="1">
      <alignment horizontal="left" vertical="center" wrapText="1" indent="1"/>
    </xf>
    <xf numFmtId="49" fontId="32" fillId="0" borderId="1" xfId="2" quotePrefix="1" applyNumberFormat="1" applyFont="1" applyBorder="1" applyAlignment="1" applyProtection="1">
      <alignment horizontal="left" vertical="center"/>
    </xf>
    <xf numFmtId="0" fontId="7" fillId="0" borderId="0" xfId="0" applyFont="1" applyAlignment="1">
      <alignment horizontal="center" vertical="center" wrapText="1"/>
    </xf>
    <xf numFmtId="0" fontId="8" fillId="0" borderId="0" xfId="0" applyFont="1" applyAlignment="1">
      <alignment horizontal="center" vertical="center" wrapText="1"/>
    </xf>
    <xf numFmtId="49" fontId="33" fillId="0" borderId="1" xfId="2" quotePrefix="1" applyNumberFormat="1" applyFont="1" applyFill="1" applyBorder="1" applyAlignment="1" applyProtection="1">
      <alignment horizontal="left" indent="1"/>
    </xf>
  </cellXfs>
  <cellStyles count="4">
    <cellStyle name="Currency" xfId="1" builtinId="4"/>
    <cellStyle name="Hyperlink" xfId="2" builtinId="8"/>
    <cellStyle name="Normal" xfId="0" builtinId="0"/>
    <cellStyle name="Percent" xfId="3" builtinId="5"/>
  </cellStyles>
  <dxfs count="7">
    <dxf>
      <font>
        <b val="0"/>
        <i val="0"/>
        <strike val="0"/>
        <condense val="0"/>
        <extend val="0"/>
        <outline val="0"/>
        <shadow val="0"/>
        <u val="none"/>
        <vertAlign val="baseline"/>
        <sz val="10"/>
        <color auto="1"/>
        <name val="Times New Roman"/>
        <family val="1"/>
        <scheme val="none"/>
      </font>
      <protection locked="1" hidden="1"/>
    </dxf>
    <dxf>
      <border outline="0">
        <left style="thin">
          <color indexed="64"/>
        </left>
      </border>
    </dxf>
    <dxf>
      <font>
        <b val="0"/>
        <i val="0"/>
        <strike val="0"/>
        <condense val="0"/>
        <extend val="0"/>
        <outline val="0"/>
        <shadow val="0"/>
        <u val="none"/>
        <vertAlign val="baseline"/>
        <sz val="10"/>
        <color auto="1"/>
        <name val="Times New Roman"/>
        <family val="1"/>
        <scheme val="none"/>
      </font>
      <protection locked="1" hidden="1"/>
    </dxf>
    <dxf>
      <font>
        <b/>
        <i val="0"/>
        <strike val="0"/>
        <condense val="0"/>
        <extend val="0"/>
        <outline val="0"/>
        <shadow val="0"/>
        <u val="none"/>
        <vertAlign val="baseline"/>
        <sz val="10"/>
        <color auto="1"/>
        <name val="Times New Roman"/>
        <family val="1"/>
        <scheme val="none"/>
      </font>
      <protection locked="1" hidden="1"/>
    </dxf>
    <dxf>
      <font>
        <b val="0"/>
        <i val="0"/>
        <strike val="0"/>
        <condense val="0"/>
        <extend val="0"/>
        <outline val="0"/>
        <shadow val="0"/>
        <u val="none"/>
        <vertAlign val="baseline"/>
        <sz val="10"/>
        <color auto="1"/>
        <name val="Times New Roman"/>
        <family val="1"/>
        <scheme val="none"/>
      </font>
      <protection locked="1" hidden="1"/>
    </dxf>
    <dxf>
      <font>
        <b val="0"/>
        <i val="0"/>
        <strike val="0"/>
        <condense val="0"/>
        <extend val="0"/>
        <outline val="0"/>
        <shadow val="0"/>
        <u val="none"/>
        <vertAlign val="baseline"/>
        <sz val="10"/>
        <color auto="1"/>
        <name val="Times New Roman"/>
        <family val="1"/>
        <scheme val="none"/>
      </font>
      <protection locked="1" hidden="1"/>
    </dxf>
    <dxf>
      <font>
        <b/>
        <i val="0"/>
        <strike val="0"/>
        <condense val="0"/>
        <extend val="0"/>
        <outline val="0"/>
        <shadow val="0"/>
        <u val="none"/>
        <vertAlign val="baseline"/>
        <sz val="10"/>
        <color auto="1"/>
        <name val="Times New Roman"/>
        <family val="1"/>
        <scheme val="none"/>
      </font>
      <protection locked="1" hidden="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1647825</xdr:colOff>
      <xdr:row>0</xdr:row>
      <xdr:rowOff>28575</xdr:rowOff>
    </xdr:from>
    <xdr:to>
      <xdr:col>1</xdr:col>
      <xdr:colOff>4476750</xdr:colOff>
      <xdr:row>3</xdr:row>
      <xdr:rowOff>28575</xdr:rowOff>
    </xdr:to>
    <xdr:pic>
      <xdr:nvPicPr>
        <xdr:cNvPr id="1099" name="Picture 11">
          <a:extLst>
            <a:ext uri="{FF2B5EF4-FFF2-40B4-BE49-F238E27FC236}">
              <a16:creationId xmlns:a16="http://schemas.microsoft.com/office/drawing/2014/main" id="{566C0F90-2AA3-2E7D-DC17-18F63D1A4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7825" y="28575"/>
          <a:ext cx="6515100" cy="6286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ist2" displayName="List2" ref="C7:C9" totalsRowShown="0" headerRowDxfId="6" dataDxfId="5">
  <autoFilter ref="C7:C9" xr:uid="{00000000-0009-0000-0100-000002000000}"/>
  <tableColumns count="1">
    <tableColumn id="1" xr3:uid="{00000000-0010-0000-0000-000001000000}" name="Credit Card" dataDxfId="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ist1" displayName="List1" ref="C11:C13" totalsRowShown="0" headerRowDxfId="3" dataDxfId="2" tableBorderDxfId="1">
  <autoFilter ref="C11:C13" xr:uid="{00000000-0009-0000-0100-000001000000}"/>
  <tableColumns count="1">
    <tableColumn id="1" xr3:uid="{00000000-0010-0000-0100-000001000000}" name="Yes/No"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Moose_Software@yahoo.com.au" TargetMode="External"/><Relationship Id="rId7" Type="http://schemas.openxmlformats.org/officeDocument/2006/relationships/drawing" Target="../drawings/drawing1.xml"/><Relationship Id="rId2" Type="http://schemas.openxmlformats.org/officeDocument/2006/relationships/hyperlink" Target="https://www.boq.com.au/help-and-support/online-banking/ob-faqs-and-support/faq-international-payments" TargetMode="External"/><Relationship Id="rId1" Type="http://schemas.openxmlformats.org/officeDocument/2006/relationships/hyperlink" Target="mailto:Moose_Software@yahoo.com.au" TargetMode="External"/><Relationship Id="rId6" Type="http://schemas.openxmlformats.org/officeDocument/2006/relationships/printerSettings" Target="../printerSettings/printerSettings1.bin"/><Relationship Id="rId5" Type="http://schemas.openxmlformats.org/officeDocument/2006/relationships/hyperlink" Target="https://paypal.me/MooseSoftware" TargetMode="External"/><Relationship Id="rId4" Type="http://schemas.openxmlformats.org/officeDocument/2006/relationships/hyperlink" Target="mailto:Moose_Software@yahoo.com.au"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
  <sheetViews>
    <sheetView tabSelected="1" zoomScale="85" workbookViewId="0">
      <selection activeCell="B6" sqref="B6"/>
    </sheetView>
  </sheetViews>
  <sheetFormatPr defaultColWidth="0" defaultRowHeight="13.2" zeroHeight="1" x14ac:dyDescent="0.25"/>
  <cols>
    <col min="1" max="1" width="55.33203125" style="17" customWidth="1"/>
    <col min="2" max="2" width="91.6640625" style="18" customWidth="1"/>
    <col min="3" max="3" width="6.33203125" style="33" hidden="1" customWidth="1"/>
    <col min="4" max="4" width="5.88671875" style="33" hidden="1" customWidth="1"/>
    <col min="5" max="5" width="2.88671875" hidden="1" customWidth="1"/>
    <col min="6" max="6" width="10.5546875" style="17" hidden="1" customWidth="1"/>
    <col min="7" max="7" width="8.88671875" style="17" hidden="1" customWidth="1"/>
    <col min="8" max="8" width="10.5546875" style="17" hidden="1" customWidth="1"/>
    <col min="9" max="16384" width="8.88671875" style="17" hidden="1"/>
  </cols>
  <sheetData>
    <row r="1" spans="1:8" x14ac:dyDescent="0.25"/>
    <row r="2" spans="1:8" x14ac:dyDescent="0.25"/>
    <row r="3" spans="1:8" ht="24" customHeight="1" x14ac:dyDescent="0.5">
      <c r="A3" s="76"/>
      <c r="B3" s="77"/>
    </row>
    <row r="4" spans="1:8" ht="58.2" customHeight="1" x14ac:dyDescent="0.4">
      <c r="A4" s="76" t="s">
        <v>79</v>
      </c>
      <c r="B4" s="77"/>
    </row>
    <row r="5" spans="1:8" ht="12.75" customHeight="1" x14ac:dyDescent="0.3">
      <c r="A5" s="2"/>
      <c r="F5"/>
    </row>
    <row r="6" spans="1:8" ht="17.399999999999999" x14ac:dyDescent="0.3">
      <c r="A6" s="8" t="s">
        <v>0</v>
      </c>
      <c r="B6" s="19"/>
      <c r="C6" s="39"/>
      <c r="H6"/>
    </row>
    <row r="7" spans="1:8" ht="13.8" x14ac:dyDescent="0.25">
      <c r="A7" s="72" t="s">
        <v>1</v>
      </c>
      <c r="B7" s="73"/>
      <c r="C7" s="40" t="s">
        <v>2</v>
      </c>
    </row>
    <row r="8" spans="1:8" x14ac:dyDescent="0.25">
      <c r="A8" s="5"/>
      <c r="C8" s="41" t="s">
        <v>3</v>
      </c>
    </row>
    <row r="9" spans="1:8" ht="17.399999999999999" x14ac:dyDescent="0.3">
      <c r="A9" s="8" t="s">
        <v>4</v>
      </c>
      <c r="B9" s="19"/>
      <c r="C9" s="41" t="s">
        <v>5</v>
      </c>
    </row>
    <row r="10" spans="1:8" x14ac:dyDescent="0.25">
      <c r="A10" s="20"/>
      <c r="C10" s="42"/>
    </row>
    <row r="11" spans="1:8" ht="17.399999999999999" x14ac:dyDescent="0.3">
      <c r="A11" s="8" t="s">
        <v>6</v>
      </c>
      <c r="B11" s="53"/>
      <c r="C11" s="40" t="s">
        <v>7</v>
      </c>
    </row>
    <row r="12" spans="1:8" ht="17.399999999999999" x14ac:dyDescent="0.3">
      <c r="A12" s="8" t="s">
        <v>8</v>
      </c>
      <c r="B12" s="53"/>
      <c r="C12" s="41" t="s">
        <v>9</v>
      </c>
    </row>
    <row r="13" spans="1:8" ht="17.399999999999999" x14ac:dyDescent="0.3">
      <c r="A13" s="8" t="s">
        <v>10</v>
      </c>
      <c r="B13" s="53"/>
      <c r="C13" s="41" t="s">
        <v>11</v>
      </c>
    </row>
    <row r="14" spans="1:8" x14ac:dyDescent="0.25">
      <c r="A14" s="20"/>
      <c r="C14" s="42"/>
    </row>
    <row r="15" spans="1:8" ht="17.399999999999999" x14ac:dyDescent="0.3">
      <c r="A15" s="8" t="s">
        <v>12</v>
      </c>
      <c r="B15" s="19"/>
      <c r="F15" s="5"/>
    </row>
    <row r="16" spans="1:8" x14ac:dyDescent="0.25">
      <c r="A16" s="20"/>
      <c r="F16" s="5"/>
    </row>
    <row r="17" spans="1:6" ht="17.399999999999999" x14ac:dyDescent="0.3">
      <c r="A17" s="8" t="s">
        <v>13</v>
      </c>
      <c r="B17" s="19"/>
      <c r="F17" s="5"/>
    </row>
    <row r="18" spans="1:6" ht="28.95" customHeight="1" x14ac:dyDescent="0.25">
      <c r="A18" s="71" t="s">
        <v>14</v>
      </c>
      <c r="B18" s="71"/>
      <c r="F18" s="5"/>
    </row>
    <row r="19" spans="1:6" ht="17.399999999999999" x14ac:dyDescent="0.3">
      <c r="A19" s="8" t="s">
        <v>15</v>
      </c>
      <c r="B19" s="19"/>
      <c r="F19" s="5"/>
    </row>
    <row r="20" spans="1:6" s="58" customFormat="1" ht="48.6" customHeight="1" x14ac:dyDescent="0.25">
      <c r="A20" s="67" t="s">
        <v>16</v>
      </c>
      <c r="B20" s="67"/>
      <c r="C20" s="55"/>
      <c r="D20" s="55"/>
      <c r="E20" s="56"/>
      <c r="F20" s="57"/>
    </row>
    <row r="21" spans="1:6" x14ac:dyDescent="0.25">
      <c r="A21" s="5"/>
      <c r="F21" s="5"/>
    </row>
    <row r="22" spans="1:6" ht="17.399999999999999" x14ac:dyDescent="0.3">
      <c r="A22" s="8" t="s">
        <v>17</v>
      </c>
      <c r="B22" s="19">
        <v>0</v>
      </c>
      <c r="C22" s="33">
        <v>350</v>
      </c>
      <c r="D22" s="33">
        <f>SUM(B22) * C22</f>
        <v>0</v>
      </c>
      <c r="F22" s="5"/>
    </row>
    <row r="23" spans="1:6" ht="17.399999999999999" customHeight="1" x14ac:dyDescent="0.25">
      <c r="A23" s="78" t="str">
        <f>CONCATENATE("The price is $",C22," AUD per new registration / user for Sag Calculator (excludes Training Videos).")</f>
        <v>The price is $350 AUD per new registration / user for Sag Calculator (excludes Training Videos).</v>
      </c>
      <c r="B23" s="79"/>
      <c r="F23" s="5"/>
    </row>
    <row r="24" spans="1:6" ht="13.8" x14ac:dyDescent="0.25">
      <c r="A24" s="4"/>
      <c r="F24" s="5"/>
    </row>
    <row r="25" spans="1:6" ht="17.399999999999999" hidden="1" x14ac:dyDescent="0.3">
      <c r="A25" s="8" t="s">
        <v>18</v>
      </c>
      <c r="B25" s="21" t="s">
        <v>9</v>
      </c>
      <c r="C25" s="33">
        <v>150</v>
      </c>
      <c r="D25" s="54">
        <v>0</v>
      </c>
      <c r="F25" s="33">
        <f>IF($B25="Yes", $B22 * $C25, 0)</f>
        <v>0</v>
      </c>
    </row>
    <row r="26" spans="1:6" ht="16.95" hidden="1" customHeight="1" x14ac:dyDescent="0.25">
      <c r="A26" s="71" t="str">
        <f>CONCATENATE("Add $",C25," AUD per registration / user for Sag Calculator PLUS Training Videos package for new registrations to get you up to speed quickly")</f>
        <v>Add $150 AUD per registration / user for Sag Calculator PLUS Training Videos package for new registrations to get you up to speed quickly</v>
      </c>
      <c r="B26" s="71"/>
      <c r="F26" s="5"/>
    </row>
    <row r="27" spans="1:6" ht="16.95" customHeight="1" x14ac:dyDescent="0.25">
      <c r="A27" s="72" t="s">
        <v>19</v>
      </c>
      <c r="B27" s="74"/>
      <c r="F27" s="5"/>
    </row>
    <row r="28" spans="1:6" x14ac:dyDescent="0.25">
      <c r="A28" s="5"/>
      <c r="F28" s="5"/>
    </row>
    <row r="29" spans="1:6" ht="17.399999999999999" x14ac:dyDescent="0.3">
      <c r="A29" s="8" t="s">
        <v>20</v>
      </c>
      <c r="B29" s="7">
        <v>0</v>
      </c>
      <c r="F29" s="5"/>
    </row>
    <row r="30" spans="1:6" s="58" customFormat="1" ht="75.599999999999994" customHeight="1" x14ac:dyDescent="0.25">
      <c r="A30" s="67" t="s">
        <v>21</v>
      </c>
      <c r="B30" s="67"/>
      <c r="C30" s="55"/>
      <c r="D30" s="55"/>
      <c r="E30" s="56"/>
      <c r="F30" s="57"/>
    </row>
    <row r="31" spans="1:6" ht="15.6" x14ac:dyDescent="0.3">
      <c r="A31" s="1"/>
      <c r="B31" s="6"/>
      <c r="F31" s="5"/>
    </row>
    <row r="32" spans="1:6" ht="17.399999999999999" hidden="1" x14ac:dyDescent="0.3">
      <c r="A32" s="8" t="s">
        <v>22</v>
      </c>
      <c r="B32" s="21" t="s">
        <v>9</v>
      </c>
      <c r="C32" s="33">
        <v>150</v>
      </c>
      <c r="D32" s="33">
        <v>0</v>
      </c>
      <c r="E32" s="33">
        <f>IF($B32="Yes", $B29 * $C32, 0)</f>
        <v>0</v>
      </c>
      <c r="F32" s="5"/>
    </row>
    <row r="33" spans="1:6" ht="30.6" hidden="1" customHeight="1" x14ac:dyDescent="0.25">
      <c r="A33" s="71" t="str">
        <f>CONCATENATE("Add $",C32," AUD per registration / user for Training Videos package for prior registrations.  Use this option if you want to add / buy the Training Videos for prior registrations of Sag Calculator.")</f>
        <v>Add $150 AUD per registration / user for Training Videos package for prior registrations.  Use this option if you want to add / buy the Training Videos for prior registrations of Sag Calculator.</v>
      </c>
      <c r="B33" s="71"/>
      <c r="F33" s="5"/>
    </row>
    <row r="34" spans="1:6" hidden="1" x14ac:dyDescent="0.25">
      <c r="A34" s="5"/>
      <c r="F34" s="5"/>
    </row>
    <row r="35" spans="1:6" ht="17.399999999999999" x14ac:dyDescent="0.3">
      <c r="A35" s="8" t="s">
        <v>23</v>
      </c>
      <c r="B35" s="21" t="s">
        <v>9</v>
      </c>
      <c r="C35" s="33">
        <v>175</v>
      </c>
      <c r="D35" s="33">
        <f>IF($B35="Yes", $B29 * $C35, 0)</f>
        <v>0</v>
      </c>
      <c r="F35" s="5"/>
    </row>
    <row r="36" spans="1:6" s="46" customFormat="1" ht="76.2" customHeight="1" x14ac:dyDescent="0.25">
      <c r="A36" s="71" t="str">
        <f>CONCATENATE("Add $", C35, " AUD per existing registration.  Select Yes here if you are upgrading from a prior version Major version of Sag Calculator, and enter the number of licenses in the Number of Prior Registrations / Users: above.  Note: This only applies to Major version ", "number changes.  For Example, if you registered v2.1 of Sag Calculator, then all v2.x versions of Sag Calculator are FREE ", "upgrades for you and your Registration Codes will work for all v2.x versions of Sag Calculator (v2.2, v2.3, etc).  ", "However, you would need to upgrade Sag Calculator (and obtain new Registration Codes) in order to use v3.x of Sag Calculator, and once you do this, all v3.x versions of Sag Calculator are FREE upgrades for you.")</f>
        <v>Add $175 AUD per existing registration.  Select Yes here if you are upgrading from a prior version Major version of Sag Calculator, and enter the number of licenses in the Number of Prior Registrations / Users: above.  Note: This only applies to Major version number changes.  For Example, if you registered v2.1 of Sag Calculator, then all v2.x versions of Sag Calculator are FREE upgrades for you and your Registration Codes will work for all v2.x versions of Sag Calculator (v2.2, v2.3, etc).  However, you would need to upgrade Sag Calculator (and obtain new Registration Codes) in order to use v3.x of Sag Calculator, and once you do this, all v3.x versions of Sag Calculator are FREE upgrades for you.</v>
      </c>
      <c r="B36" s="75"/>
      <c r="C36" s="44"/>
      <c r="D36" s="44"/>
      <c r="E36" s="45"/>
    </row>
    <row r="37" spans="1:6" x14ac:dyDescent="0.25">
      <c r="A37" s="5"/>
      <c r="D37" s="35">
        <f>IF(SUM(B22,B29)&gt;=C40, C40, IF(SUM(B22,B29) &lt;= 1, 0, (SUM(B22,B29) - 1)))</f>
        <v>0</v>
      </c>
      <c r="F37" s="5"/>
    </row>
    <row r="38" spans="1:6" ht="17.399999999999999" x14ac:dyDescent="0.3">
      <c r="A38" s="8" t="s">
        <v>24</v>
      </c>
      <c r="B38" s="22">
        <f>D38</f>
        <v>0</v>
      </c>
      <c r="D38" s="33">
        <f>SUM(D22:D35)</f>
        <v>0</v>
      </c>
      <c r="F38" s="5"/>
    </row>
    <row r="39" spans="1:6" x14ac:dyDescent="0.25">
      <c r="A39" s="5"/>
      <c r="C39" s="34">
        <v>2.5000000000000001E-2</v>
      </c>
      <c r="D39" s="33">
        <f>IF(B29&gt;C40, 0, IF(SUM(B22,B29) &gt; C40, SUM(B22,B29) - C40, SUM(B22,B29)))</f>
        <v>0</v>
      </c>
      <c r="F39" s="5"/>
    </row>
    <row r="40" spans="1:6" ht="17.399999999999999" x14ac:dyDescent="0.3">
      <c r="A40" s="9" t="s">
        <v>25</v>
      </c>
      <c r="B40" s="23">
        <f>D40</f>
        <v>0</v>
      </c>
      <c r="C40" s="33">
        <v>20</v>
      </c>
      <c r="D40" s="33">
        <f>C39*D37</f>
        <v>0</v>
      </c>
      <c r="F40" s="5"/>
    </row>
    <row r="41" spans="1:6" ht="16.95" customHeight="1" x14ac:dyDescent="0.25">
      <c r="A41" s="71" t="str">
        <f>CONCATENATE(C39 * 100, "% discount per registration for registrations after the first.  Maximum discount = 50%.")</f>
        <v>2.5% discount per registration for registrations after the first.  Maximum discount = 50%.</v>
      </c>
      <c r="B41" s="71"/>
      <c r="F41" s="5"/>
    </row>
    <row r="42" spans="1:6" x14ac:dyDescent="0.25">
      <c r="A42" s="5"/>
      <c r="F42" s="5"/>
    </row>
    <row r="43" spans="1:6" s="25" customFormat="1" ht="25.2" x14ac:dyDescent="0.45">
      <c r="A43" s="10" t="s">
        <v>26</v>
      </c>
      <c r="B43" s="24">
        <f>B38*(100% - B40)</f>
        <v>0</v>
      </c>
      <c r="C43" s="36"/>
      <c r="D43" s="36"/>
      <c r="F43" s="5"/>
    </row>
    <row r="44" spans="1:6" ht="19.5" customHeight="1" x14ac:dyDescent="0.3">
      <c r="A44" s="1"/>
      <c r="F44" s="5"/>
    </row>
    <row r="45" spans="1:6" ht="19.5" customHeight="1" x14ac:dyDescent="0.3">
      <c r="A45" s="1"/>
      <c r="F45" s="5"/>
    </row>
    <row r="46" spans="1:6" ht="44.4" customHeight="1" x14ac:dyDescent="0.4">
      <c r="A46" s="16" t="s">
        <v>27</v>
      </c>
      <c r="B46" s="26" t="s">
        <v>28</v>
      </c>
      <c r="F46" s="26" t="s">
        <v>29</v>
      </c>
    </row>
    <row r="47" spans="1:6" ht="8.25" customHeight="1" x14ac:dyDescent="0.3">
      <c r="A47" s="3"/>
      <c r="F47" s="5"/>
    </row>
    <row r="48" spans="1:6" ht="17.399999999999999" x14ac:dyDescent="0.3">
      <c r="A48" s="15" t="s">
        <v>30</v>
      </c>
      <c r="B48" s="27"/>
      <c r="F48" s="5"/>
    </row>
    <row r="49" spans="1:7" ht="17.399999999999999" x14ac:dyDescent="0.3">
      <c r="A49" s="13" t="s">
        <v>31</v>
      </c>
      <c r="B49" s="21" t="s">
        <v>9</v>
      </c>
      <c r="F49" s="5"/>
    </row>
    <row r="50" spans="1:7" ht="17.399999999999999" x14ac:dyDescent="0.3">
      <c r="A50" s="14" t="s">
        <v>32</v>
      </c>
      <c r="B50" s="28" t="s">
        <v>33</v>
      </c>
      <c r="C50" s="37"/>
      <c r="D50" s="37"/>
      <c r="F50" s="5"/>
    </row>
    <row r="51" spans="1:7" ht="17.399999999999999" x14ac:dyDescent="0.3">
      <c r="A51" s="14" t="s">
        <v>34</v>
      </c>
      <c r="B51" s="28" t="s">
        <v>35</v>
      </c>
      <c r="C51" s="37"/>
      <c r="D51" s="37"/>
      <c r="F51" s="5"/>
    </row>
    <row r="52" spans="1:7" ht="17.399999999999999" x14ac:dyDescent="0.3">
      <c r="A52" s="14" t="s">
        <v>36</v>
      </c>
      <c r="B52" s="29" t="s">
        <v>37</v>
      </c>
      <c r="C52" s="37"/>
      <c r="D52" s="37"/>
      <c r="F52" s="5"/>
    </row>
    <row r="53" spans="1:7" ht="17.399999999999999" x14ac:dyDescent="0.3">
      <c r="A53" s="14" t="s">
        <v>38</v>
      </c>
      <c r="B53" s="83" t="s">
        <v>39</v>
      </c>
      <c r="C53" s="37"/>
      <c r="D53" s="37"/>
      <c r="F53" s="5"/>
    </row>
    <row r="54" spans="1:7" ht="17.399999999999999" x14ac:dyDescent="0.3">
      <c r="A54" s="14" t="s">
        <v>40</v>
      </c>
      <c r="B54" s="28" t="s">
        <v>41</v>
      </c>
      <c r="C54" s="37"/>
      <c r="D54" s="37"/>
      <c r="F54" s="5"/>
    </row>
    <row r="55" spans="1:7" ht="17.399999999999999" x14ac:dyDescent="0.3">
      <c r="A55" s="14" t="s">
        <v>42</v>
      </c>
      <c r="B55" s="29" t="s">
        <v>43</v>
      </c>
      <c r="C55" s="37"/>
      <c r="D55" s="37"/>
      <c r="F55" s="5"/>
    </row>
    <row r="56" spans="1:7" ht="17.399999999999999" x14ac:dyDescent="0.3">
      <c r="A56" s="14" t="s">
        <v>44</v>
      </c>
      <c r="B56" s="29" t="s">
        <v>45</v>
      </c>
      <c r="C56" s="37"/>
      <c r="D56" s="37"/>
      <c r="F56" s="5"/>
    </row>
    <row r="57" spans="1:7" s="58" customFormat="1" ht="17.399999999999999" x14ac:dyDescent="0.25">
      <c r="A57" s="61" t="s">
        <v>46</v>
      </c>
      <c r="B57" s="63" t="s">
        <v>47</v>
      </c>
      <c r="C57" s="62"/>
      <c r="D57" s="62"/>
      <c r="E57" s="56"/>
      <c r="F57" s="57"/>
    </row>
    <row r="58" spans="1:7" s="58" customFormat="1" ht="64.2" customHeight="1" x14ac:dyDescent="0.25">
      <c r="A58" s="67" t="s">
        <v>77</v>
      </c>
      <c r="B58" s="68"/>
      <c r="C58" s="55"/>
      <c r="D58" s="55"/>
      <c r="E58" s="56"/>
      <c r="F58" s="57"/>
    </row>
    <row r="59" spans="1:7" ht="8.25" customHeight="1" x14ac:dyDescent="0.3">
      <c r="A59" s="3"/>
      <c r="F59" s="5"/>
    </row>
    <row r="60" spans="1:7" ht="17.399999999999999" x14ac:dyDescent="0.3">
      <c r="A60" s="15" t="s">
        <v>48</v>
      </c>
      <c r="B60" s="27"/>
      <c r="F60" s="5"/>
    </row>
    <row r="61" spans="1:7" s="58" customFormat="1" ht="17.399999999999999" x14ac:dyDescent="0.25">
      <c r="A61" s="59" t="s">
        <v>49</v>
      </c>
      <c r="B61" s="60" t="s">
        <v>9</v>
      </c>
      <c r="C61" s="55"/>
      <c r="D61" s="55"/>
      <c r="E61" s="56"/>
      <c r="F61" s="57"/>
    </row>
    <row r="62" spans="1:7" ht="25.8" customHeight="1" x14ac:dyDescent="0.3">
      <c r="A62" s="61" t="s">
        <v>50</v>
      </c>
      <c r="B62" s="80" t="s">
        <v>76</v>
      </c>
      <c r="C62" s="37"/>
      <c r="D62" s="37"/>
      <c r="F62" s="5"/>
    </row>
    <row r="63" spans="1:7" s="58" customFormat="1" ht="21.6" customHeight="1" x14ac:dyDescent="0.25">
      <c r="A63" s="81" t="s">
        <v>78</v>
      </c>
      <c r="B63" s="82"/>
      <c r="C63" s="55"/>
      <c r="D63" s="55"/>
      <c r="E63" s="56"/>
      <c r="F63" s="67" t="s">
        <v>51</v>
      </c>
      <c r="G63" s="68"/>
    </row>
    <row r="64" spans="1:7" ht="8.25" hidden="1" customHeight="1" x14ac:dyDescent="0.25">
      <c r="A64" s="5"/>
      <c r="F64" s="5"/>
    </row>
    <row r="65" spans="1:6" ht="17.399999999999999" hidden="1" x14ac:dyDescent="0.3">
      <c r="A65" s="15" t="s">
        <v>52</v>
      </c>
      <c r="B65" s="21" t="s">
        <v>9</v>
      </c>
      <c r="F65" s="5"/>
    </row>
    <row r="66" spans="1:6" ht="17.399999999999999" hidden="1" x14ac:dyDescent="0.3">
      <c r="A66" s="14" t="s">
        <v>53</v>
      </c>
      <c r="B66" s="19"/>
      <c r="C66" s="37"/>
      <c r="D66" s="37"/>
      <c r="F66" s="5"/>
    </row>
    <row r="67" spans="1:6" ht="17.399999999999999" hidden="1" x14ac:dyDescent="0.3">
      <c r="A67" s="14" t="s">
        <v>54</v>
      </c>
      <c r="B67" s="47" t="s">
        <v>55</v>
      </c>
      <c r="C67" s="37"/>
      <c r="D67" s="37"/>
      <c r="F67" s="5"/>
    </row>
    <row r="68" spans="1:6" ht="17.399999999999999" hidden="1" x14ac:dyDescent="0.3">
      <c r="A68" s="14" t="s">
        <v>56</v>
      </c>
      <c r="B68" s="43">
        <v>0</v>
      </c>
      <c r="C68" s="37"/>
      <c r="D68" s="37"/>
      <c r="F68" s="5"/>
    </row>
    <row r="69" spans="1:6" ht="17.399999999999999" hidden="1" x14ac:dyDescent="0.3">
      <c r="A69" s="14" t="s">
        <v>57</v>
      </c>
      <c r="B69" s="19"/>
      <c r="C69" s="37"/>
      <c r="D69" s="37"/>
      <c r="F69" s="5"/>
    </row>
    <row r="70" spans="1:6" ht="17.399999999999999" hidden="1" x14ac:dyDescent="0.3">
      <c r="A70" s="14" t="s">
        <v>58</v>
      </c>
      <c r="B70" s="19"/>
      <c r="C70" s="37"/>
      <c r="D70" s="37"/>
      <c r="F70" s="5"/>
    </row>
    <row r="71" spans="1:6" x14ac:dyDescent="0.25">
      <c r="A71" s="5"/>
      <c r="F71" s="5"/>
    </row>
    <row r="72" spans="1:6" x14ac:dyDescent="0.25">
      <c r="A72" s="5"/>
      <c r="F72" s="5"/>
    </row>
    <row r="73" spans="1:6" ht="94.95" customHeight="1" x14ac:dyDescent="0.25">
      <c r="A73" s="32" t="s">
        <v>59</v>
      </c>
      <c r="B73" s="66"/>
      <c r="F73" s="5"/>
    </row>
    <row r="74" spans="1:6" x14ac:dyDescent="0.25">
      <c r="A74" s="5"/>
      <c r="F74" s="5"/>
    </row>
    <row r="75" spans="1:6" ht="17.399999999999999" x14ac:dyDescent="0.3">
      <c r="A75" s="8" t="s">
        <v>60</v>
      </c>
      <c r="B75" s="19"/>
      <c r="F75" s="5"/>
    </row>
    <row r="76" spans="1:6" x14ac:dyDescent="0.25">
      <c r="A76" s="20"/>
      <c r="F76" s="5"/>
    </row>
    <row r="77" spans="1:6" ht="17.399999999999999" x14ac:dyDescent="0.3">
      <c r="A77" s="8" t="s">
        <v>61</v>
      </c>
      <c r="B77" s="30"/>
      <c r="F77" s="5"/>
    </row>
    <row r="78" spans="1:6" x14ac:dyDescent="0.25">
      <c r="A78" s="5"/>
      <c r="F78" s="5"/>
    </row>
    <row r="79" spans="1:6" ht="19.5" customHeight="1" x14ac:dyDescent="0.3">
      <c r="A79" s="9" t="s">
        <v>62</v>
      </c>
      <c r="B79" s="31" t="s">
        <v>63</v>
      </c>
      <c r="F79" s="5"/>
    </row>
    <row r="80" spans="1:6" ht="19.2" customHeight="1" x14ac:dyDescent="0.25">
      <c r="A80" s="5"/>
      <c r="F80" s="5"/>
    </row>
    <row r="81" spans="1:6" ht="17.399999999999999" x14ac:dyDescent="0.3">
      <c r="A81" s="3" t="s">
        <v>64</v>
      </c>
      <c r="F81" s="5"/>
    </row>
    <row r="82" spans="1:6" ht="75" hidden="1" customHeight="1" x14ac:dyDescent="0.25">
      <c r="A82" s="69" t="s">
        <v>65</v>
      </c>
      <c r="B82" s="70"/>
      <c r="C82" s="38"/>
      <c r="D82" s="38"/>
      <c r="F82" s="5"/>
    </row>
    <row r="83" spans="1:6" s="58" customFormat="1" ht="54.75" customHeight="1" x14ac:dyDescent="0.25">
      <c r="A83" s="69" t="s">
        <v>66</v>
      </c>
      <c r="B83" s="70"/>
      <c r="C83" s="64"/>
      <c r="D83" s="64"/>
      <c r="E83" s="56"/>
      <c r="F83" s="57"/>
    </row>
    <row r="84" spans="1:6" s="58" customFormat="1" ht="27" customHeight="1" x14ac:dyDescent="0.25">
      <c r="A84" s="69" t="s">
        <v>67</v>
      </c>
      <c r="B84" s="70"/>
      <c r="C84" s="64"/>
      <c r="D84" s="64"/>
      <c r="E84" s="56"/>
      <c r="F84" s="57"/>
    </row>
    <row r="85" spans="1:6" s="58" customFormat="1" ht="86.4" customHeight="1" x14ac:dyDescent="0.25">
      <c r="A85" s="69" t="s">
        <v>68</v>
      </c>
      <c r="B85" s="70"/>
      <c r="C85" s="64"/>
      <c r="D85" s="64"/>
      <c r="E85" s="56"/>
      <c r="F85" s="57"/>
    </row>
    <row r="86" spans="1:6" s="58" customFormat="1" ht="77.400000000000006" customHeight="1" x14ac:dyDescent="0.25">
      <c r="A86" s="69" t="s">
        <v>69</v>
      </c>
      <c r="B86" s="70"/>
      <c r="C86" s="64"/>
      <c r="D86" s="64"/>
      <c r="E86" s="56"/>
      <c r="F86" s="57"/>
    </row>
    <row r="87" spans="1:6" ht="7.5" customHeight="1" x14ac:dyDescent="0.25">
      <c r="A87" s="4"/>
      <c r="F87" s="5"/>
    </row>
    <row r="88" spans="1:6" ht="13.8" x14ac:dyDescent="0.25">
      <c r="A88" s="11" t="s">
        <v>70</v>
      </c>
      <c r="F88" s="5"/>
    </row>
    <row r="89" spans="1:6" ht="18" x14ac:dyDescent="0.35">
      <c r="A89" s="12" t="s">
        <v>71</v>
      </c>
      <c r="F89" s="5"/>
    </row>
    <row r="90" spans="1:6" ht="24.6" x14ac:dyDescent="0.4">
      <c r="A90" s="65" t="s">
        <v>72</v>
      </c>
      <c r="F90" s="5"/>
    </row>
    <row r="91" spans="1:6" s="52" customFormat="1" ht="18" x14ac:dyDescent="0.35">
      <c r="A91" s="11" t="s">
        <v>73</v>
      </c>
      <c r="B91" s="48" t="s">
        <v>74</v>
      </c>
      <c r="C91" s="49"/>
      <c r="D91" s="49"/>
      <c r="E91" s="50"/>
      <c r="F91" s="51"/>
    </row>
    <row r="92" spans="1:6" ht="18" x14ac:dyDescent="0.35">
      <c r="A92" s="11" t="s">
        <v>75</v>
      </c>
      <c r="B92" s="48" t="s">
        <v>63</v>
      </c>
      <c r="F92" s="5"/>
    </row>
    <row r="93" spans="1:6" x14ac:dyDescent="0.25">
      <c r="A93" s="5"/>
      <c r="F93" s="5"/>
    </row>
  </sheetData>
  <sheetProtection algorithmName="SHA-512" hashValue="0hqxMC30KdwBiSyOtjAfAA+is6yFHQlU4xv0dMX7GNq7RyfVb2Vc10BhEG2eA3K3ieyVNZq/x8EFu3PyK5JfCg==" saltValue="UwyV2URBRE3ySbuvtjBp2w==" spinCount="100000" sheet="1" selectLockedCells="1"/>
  <mergeCells count="20">
    <mergeCell ref="A3:B3"/>
    <mergeCell ref="A63:B63"/>
    <mergeCell ref="A4:B4"/>
    <mergeCell ref="A18:B18"/>
    <mergeCell ref="A23:B23"/>
    <mergeCell ref="A86:B86"/>
    <mergeCell ref="A58:B58"/>
    <mergeCell ref="A36:B36"/>
    <mergeCell ref="A41:B41"/>
    <mergeCell ref="A82:B82"/>
    <mergeCell ref="F63:G63"/>
    <mergeCell ref="A85:B85"/>
    <mergeCell ref="A26:B26"/>
    <mergeCell ref="A7:B7"/>
    <mergeCell ref="A30:B30"/>
    <mergeCell ref="A33:B33"/>
    <mergeCell ref="A20:B20"/>
    <mergeCell ref="A84:B84"/>
    <mergeCell ref="A83:B83"/>
    <mergeCell ref="A27:B27"/>
  </mergeCells>
  <phoneticPr fontId="0" type="noConversion"/>
  <dataValidations disablePrompts="1" count="1">
    <dataValidation type="list" allowBlank="1" showInputMessage="1" showErrorMessage="1" sqref="B35 B25 B65 B49 B32 B61" xr:uid="{00000000-0002-0000-0000-000000000000}">
      <formula1>$C$12:$C$13</formula1>
    </dataValidation>
  </dataValidations>
  <hyperlinks>
    <hyperlink ref="B79" r:id="rId1" xr:uid="{00000000-0004-0000-0000-000000000000}"/>
    <hyperlink ref="B53" r:id="rId2" xr:uid="{00000000-0004-0000-0000-000001000000}"/>
    <hyperlink ref="B92" r:id="rId3" xr:uid="{00000000-0004-0000-0000-000002000000}"/>
    <hyperlink ref="B91" r:id="rId4" display="Moose_Software@yahoo.com.au" xr:uid="{00000000-0004-0000-0000-000003000000}"/>
    <hyperlink ref="B62" r:id="rId5" xr:uid="{0F3B2B15-3CA9-4C94-9F66-2C11E7F72CB9}"/>
  </hyperlinks>
  <pageMargins left="0.23" right="0.2" top="0.23" bottom="0.28000000000000003" header="0.21" footer="0.26"/>
  <pageSetup paperSize="9" scale="70" orientation="portrait" horizontalDpi="1200" verticalDpi="1200" r:id="rId6"/>
  <headerFooter alignWithMargins="0"/>
  <drawing r:id="rId7"/>
  <tableParts count="2">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Reg</vt:lpstr>
      <vt:lpstr>Reg!Print_Area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O'Malley</dc:creator>
  <cp:keywords/>
  <dc:description/>
  <cp:lastModifiedBy>Michael O'Malley</cp:lastModifiedBy>
  <cp:revision/>
  <dcterms:created xsi:type="dcterms:W3CDTF">1996-10-14T23:33:28Z</dcterms:created>
  <dcterms:modified xsi:type="dcterms:W3CDTF">2024-03-19T07:01:30Z</dcterms:modified>
  <cp:category/>
  <cp:contentStatus/>
</cp:coreProperties>
</file>