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New folder (7)\PRODUCT METRICS MEASURES\"/>
    </mc:Choice>
  </mc:AlternateContent>
  <bookViews>
    <workbookView xWindow="0" yWindow="0" windowWidth="23835" windowHeight="7650"/>
  </bookViews>
  <sheets>
    <sheet name="ACQUISITION,RETENTION&amp;CONVERSIO" sheetId="1" r:id="rId1"/>
    <sheet name="CHURN CUSTOMER DETAILS" sheetId="5" r:id="rId2"/>
    <sheet name="CUSTOMER LIFETIME VALUE" sheetId="4" r:id="rId3"/>
    <sheet name="NUMBER OF PROVIDERS" sheetId="2" r:id="rId4"/>
    <sheet name="FINANCIAL METRICS" sheetId="3" r:id="rId5"/>
  </sheets>
  <definedNames>
    <definedName name="_xlnm._FilterDatabase" localSheetId="2" hidden="1">'CUSTOMER LIFETIME VALUE'!$A$1:$J$117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E11" i="3"/>
  <c r="N11" i="3"/>
  <c r="M10" i="3"/>
  <c r="K6" i="3"/>
  <c r="L6" i="3" s="1"/>
  <c r="K7" i="3"/>
  <c r="L7" i="3" s="1"/>
  <c r="K8" i="3"/>
  <c r="L8" i="3" s="1"/>
  <c r="K9" i="3"/>
  <c r="L9" i="3" s="1"/>
  <c r="K10" i="3"/>
  <c r="L10" i="3" s="1"/>
  <c r="K5" i="3"/>
  <c r="L5" i="3" s="1"/>
  <c r="J11" i="3"/>
  <c r="I11" i="3"/>
  <c r="K11" i="3" s="1"/>
  <c r="L11" i="3" s="1"/>
  <c r="H6" i="1"/>
  <c r="H7" i="1"/>
  <c r="H8" i="1"/>
  <c r="H9" i="1"/>
  <c r="H10" i="1"/>
  <c r="H5" i="1"/>
  <c r="I11" i="1"/>
  <c r="D11" i="1"/>
  <c r="G10" i="1"/>
  <c r="F10" i="1"/>
  <c r="Q9" i="1"/>
  <c r="O9" i="1"/>
  <c r="D11" i="3"/>
  <c r="P11" i="1"/>
  <c r="G117" i="4"/>
  <c r="J106" i="4"/>
  <c r="J107" i="4"/>
  <c r="J108" i="4"/>
  <c r="J109" i="4"/>
  <c r="J110" i="4"/>
  <c r="J111" i="4"/>
  <c r="J112" i="4"/>
  <c r="J113" i="4"/>
  <c r="J114" i="4"/>
  <c r="J115" i="4"/>
  <c r="J11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2" i="4"/>
  <c r="J117" i="4" s="1"/>
  <c r="G9" i="1"/>
  <c r="F9" i="1"/>
  <c r="H9" i="3"/>
  <c r="M9" i="3" s="1"/>
  <c r="H8" i="3"/>
  <c r="E7" i="2"/>
  <c r="M11" i="1"/>
  <c r="F11" i="3"/>
  <c r="H6" i="3"/>
  <c r="H7" i="3"/>
  <c r="M8" i="3"/>
  <c r="H5" i="3"/>
  <c r="H11" i="3" s="1"/>
  <c r="O8" i="1"/>
  <c r="Q8" i="1"/>
  <c r="G8" i="1"/>
  <c r="G7" i="1"/>
  <c r="F8" i="1"/>
  <c r="M7" i="3"/>
  <c r="M6" i="3"/>
  <c r="M5" i="3"/>
  <c r="O7" i="1"/>
  <c r="O6" i="1"/>
  <c r="G6" i="1"/>
  <c r="F7" i="1"/>
  <c r="F6" i="1"/>
  <c r="F5" i="1"/>
  <c r="M11" i="3" l="1"/>
</calcChain>
</file>

<file path=xl/comments1.xml><?xml version="1.0" encoding="utf-8"?>
<comments xmlns="http://schemas.openxmlformats.org/spreadsheetml/2006/main">
  <authors>
    <author>tc={147D60A0-2542-405A-A9F3-3E70C28FF171}</author>
  </authors>
  <commentList>
    <comment ref="R9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@Oluwatosin Dawodu , @Bukola Obafunwa </t>
        </r>
      </text>
    </comment>
  </commentList>
</comments>
</file>

<file path=xl/comments2.xml><?xml version="1.0" encoding="utf-8"?>
<comments xmlns="http://schemas.openxmlformats.org/spreadsheetml/2006/main">
  <authors>
    <author>tc={6C9A81CE-C8DF-4AC7-8A07-BBBB0BD90A7F}</author>
  </authors>
  <commentList>
    <comment ref="G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 Bukola,
These are the details of churn users.
@Bukola Obafunwa 
Thanks
Reply:
    Hi Team,
Good Morning, @Oluwatosin Dawodu,please see the users that churn the product for march, 2024.
Regards and Thanks.</t>
        </r>
      </text>
    </comment>
  </commentList>
</comments>
</file>

<file path=xl/sharedStrings.xml><?xml version="1.0" encoding="utf-8"?>
<sst xmlns="http://schemas.openxmlformats.org/spreadsheetml/2006/main" count="524" uniqueCount="315">
  <si>
    <t>GROWTH METRICS &amp; UTILIZATION RATE</t>
  </si>
  <si>
    <t>TOTAL ACTIVE USERS</t>
  </si>
  <si>
    <t xml:space="preserve">SIGNUP USERS /TOTAL NUMBER OF PREVIOUS SIGNUPS </t>
  </si>
  <si>
    <t>Total Users - New Users/Existing Users*100</t>
  </si>
  <si>
    <t>New month - Last month/Last month *100</t>
  </si>
  <si>
    <t>CONVERSION RATE</t>
  </si>
  <si>
    <t>ACQUISITION RATE</t>
  </si>
  <si>
    <t>RETENTION RATE(%)</t>
  </si>
  <si>
    <t>UTILIZATION RATE %</t>
  </si>
  <si>
    <t>MONTH</t>
  </si>
  <si>
    <t>WEBSITE VISITOR</t>
  </si>
  <si>
    <t>UNIQUE VISITORS</t>
  </si>
  <si>
    <t>SIGNUP USERS</t>
  </si>
  <si>
    <t>SIGN UP USERS PURCHASE</t>
  </si>
  <si>
    <t>SIGN UP RATE(%)</t>
  </si>
  <si>
    <t>ACQUISITION RATE( %)</t>
  </si>
  <si>
    <t>NEW USERS PURCHASE RATE(%)</t>
  </si>
  <si>
    <t>TOTAL PURCHASE USERS</t>
  </si>
  <si>
    <t>GROWTH RATE(%)</t>
  </si>
  <si>
    <t>i-FITNESS TOTAL USERS</t>
  </si>
  <si>
    <t>UTILIZATION USERS</t>
  </si>
  <si>
    <t>UTILIZATION RATE(%)</t>
  </si>
  <si>
    <t>CHURN RATE( %)</t>
  </si>
  <si>
    <t>NOVEMBER, 2023</t>
  </si>
  <si>
    <t> </t>
  </si>
  <si>
    <t>DECEMBER, 2023</t>
  </si>
  <si>
    <t>JANUARY, 2024</t>
  </si>
  <si>
    <t>FEBRUARY, 2024</t>
  </si>
  <si>
    <t>MARCH, 2024</t>
  </si>
  <si>
    <t>APRIL, 2024</t>
  </si>
  <si>
    <t>TOTAL USERS</t>
  </si>
  <si>
    <t>Churn Month</t>
  </si>
  <si>
    <t>Full Name</t>
  </si>
  <si>
    <t>Phone Number</t>
  </si>
  <si>
    <t xml:space="preserve">Email Address </t>
  </si>
  <si>
    <t xml:space="preserve">Package </t>
  </si>
  <si>
    <t xml:space="preserve">Start Date </t>
  </si>
  <si>
    <t>February, 2024</t>
  </si>
  <si>
    <t>Angel Eze</t>
  </si>
  <si>
    <t>angeleze469@gmail.com</t>
  </si>
  <si>
    <t>Monthly Package</t>
  </si>
  <si>
    <t>Morenikeji Adebola</t>
  </si>
  <si>
    <t>morenikejiadebola24@gmail.com</t>
  </si>
  <si>
    <t>Eniola Ogunlade</t>
  </si>
  <si>
    <t>ennylade2010@gmail.com</t>
  </si>
  <si>
    <t>Fawaz Olaoye</t>
  </si>
  <si>
    <t>kunlexolaoye@gmail.com</t>
  </si>
  <si>
    <t>Eric Kalu</t>
  </si>
  <si>
    <t>erickalu9@gmail.com</t>
  </si>
  <si>
    <t>March, 2024</t>
  </si>
  <si>
    <t>Folashade Ladele</t>
  </si>
  <si>
    <t>0806 240 5419</t>
  </si>
  <si>
    <t>ogunladefolashade@gmail.com</t>
  </si>
  <si>
    <t>S/N</t>
  </si>
  <si>
    <t>Full name</t>
  </si>
  <si>
    <t>Average revenue generated</t>
  </si>
  <si>
    <t>Average Purchase Frequency</t>
  </si>
  <si>
    <t>Avarege Customer Lifespan</t>
  </si>
  <si>
    <t>Customer Lifetime Value</t>
  </si>
  <si>
    <t>Ademola Oshunniyi</t>
  </si>
  <si>
    <t>oshunniyiademola@gmail.com</t>
  </si>
  <si>
    <t>Annual Package</t>
  </si>
  <si>
    <t>Yomi Arogundale</t>
  </si>
  <si>
    <t>yomi.arogundade@gmail.com</t>
  </si>
  <si>
    <t>Gbagi Obatariakpo</t>
  </si>
  <si>
    <t>Obatariakpogbagi@yahoo.co.uk</t>
  </si>
  <si>
    <t>Festus Iyorah</t>
  </si>
  <si>
    <t>iyorahfestus@gmail.com</t>
  </si>
  <si>
    <t xml:space="preserve">Annabelle Nwokoye </t>
  </si>
  <si>
    <t>Chrisphareal@gmail.com</t>
  </si>
  <si>
    <t>Registration fee + Monthly Package</t>
  </si>
  <si>
    <t>Patrick  Uche</t>
  </si>
  <si>
    <t>patrickuche4@gmail.com</t>
  </si>
  <si>
    <t>Quarterly Package</t>
  </si>
  <si>
    <t>Oluwatobi Oladipo</t>
  </si>
  <si>
    <t>+234 703 529 5688</t>
  </si>
  <si>
    <t>tboladipo@gmail.com</t>
  </si>
  <si>
    <t>Registration fee + Quarterly Package</t>
  </si>
  <si>
    <t>Olanrewaju  Mabawonku</t>
  </si>
  <si>
    <t>Lanremabawonku@gmail.com</t>
  </si>
  <si>
    <t>Opeyemi  Mabawonku</t>
  </si>
  <si>
    <t>Annabel Warrie</t>
  </si>
  <si>
    <t>annabelwarrie@yahoo.com</t>
  </si>
  <si>
    <t>Amarachi Amadi</t>
  </si>
  <si>
    <t>amahspark@gmail.com</t>
  </si>
  <si>
    <t>Samuel  Inyang</t>
  </si>
  <si>
    <t>saminyang98@gmail.com</t>
  </si>
  <si>
    <t>Laurae Ede</t>
  </si>
  <si>
    <t>laurae@desaluparkinsonsfoundation.org</t>
  </si>
  <si>
    <t xml:space="preserve">Faith  Jackson </t>
  </si>
  <si>
    <t>faithjackson.work@gmail.com</t>
  </si>
  <si>
    <t>Elizabeth Hungbo</t>
  </si>
  <si>
    <t>elizabeth.hungbo@yahoo.co.uk</t>
  </si>
  <si>
    <t>Timileyin Odunsi</t>
  </si>
  <si>
    <t>odunsioluwatimileyin@gmail.com</t>
  </si>
  <si>
    <t>Uchechi Nwakanma</t>
  </si>
  <si>
    <t>uchechidanielle@gmail.com</t>
  </si>
  <si>
    <t>Oluwafemi Awoyinfa</t>
  </si>
  <si>
    <t>awoyinfafemi25@gmail.com</t>
  </si>
  <si>
    <t>Awoyinfa Oluwatobiloba</t>
  </si>
  <si>
    <t>awoyinfao@gmail.com</t>
  </si>
  <si>
    <t>Olanrewaju Olatunji</t>
  </si>
  <si>
    <t>lanredking88@gmail.com</t>
  </si>
  <si>
    <t>Juliet Odumosu</t>
  </si>
  <si>
    <t>odumosujuliet@gmail.com</t>
  </si>
  <si>
    <t>Chidozie Ndukaku</t>
  </si>
  <si>
    <t>chidozndu@gmail.com</t>
  </si>
  <si>
    <t>Anuoluwakitaan Faith</t>
  </si>
  <si>
    <t>anuoluwakitaanfaith@gmail.com</t>
  </si>
  <si>
    <t>Sarah Mammah</t>
  </si>
  <si>
    <t>sarahifeoluwa50@gmail.com</t>
  </si>
  <si>
    <t>Chuka Ekeledo</t>
  </si>
  <si>
    <t>chukaekeledo@gmail.com</t>
  </si>
  <si>
    <t>Obinna Kelvin</t>
  </si>
  <si>
    <t>obinnakelvin1506@gmail.com</t>
  </si>
  <si>
    <t>Mo Traore</t>
  </si>
  <si>
    <t>tmo71589@gmail.com</t>
  </si>
  <si>
    <t>Buchi Ndubuka</t>
  </si>
  <si>
    <t>buchindubuka@gmail.com</t>
  </si>
  <si>
    <t>Blessing Imoudu</t>
  </si>
  <si>
    <t>bimoudu2@gmail.com</t>
  </si>
  <si>
    <t>Abdulsamad Adebisi-Lawal</t>
  </si>
  <si>
    <t>adebisi.dimeji@gmail.com</t>
  </si>
  <si>
    <t>Chiemelie Nwafor</t>
  </si>
  <si>
    <t>Chigboonwaf@gmail.com</t>
  </si>
  <si>
    <t>Winniefred Arinze</t>
  </si>
  <si>
    <t>thewinniefred@gmail.com</t>
  </si>
  <si>
    <t>Emelia Sunday</t>
  </si>
  <si>
    <t>Emeliasundayedet@gmail.com</t>
  </si>
  <si>
    <t>Daniel Oyebode</t>
  </si>
  <si>
    <t>Oyebodedaniel98@gmail.com</t>
  </si>
  <si>
    <t>CHIAMAKA IHEANACHO</t>
  </si>
  <si>
    <t>ichiamaka042@gmail.com</t>
  </si>
  <si>
    <t>Ayobami Akanni</t>
  </si>
  <si>
    <t>ipapate@gmail.com</t>
  </si>
  <si>
    <t>Chigoziri Okeke</t>
  </si>
  <si>
    <t>chigoziri_syd@yahoo.com</t>
  </si>
  <si>
    <t>Minah Olaleye</t>
  </si>
  <si>
    <t>aminatolaleye1331@gmail.com</t>
  </si>
  <si>
    <t>Ameerah Agoro</t>
  </si>
  <si>
    <t>agoroameerah@gmail.com</t>
  </si>
  <si>
    <t>Tamilore Zaid</t>
  </si>
  <si>
    <t>ayomide.zaid@gmail.com</t>
  </si>
  <si>
    <t>Mercy Ogbonna</t>
  </si>
  <si>
    <t>merceeugochi@gmail.com</t>
  </si>
  <si>
    <t>Boluwatife Kuponiyi</t>
  </si>
  <si>
    <t>bolu.kuponiyi@gmail.com</t>
  </si>
  <si>
    <t>Jude Ibeh</t>
  </si>
  <si>
    <t>judekibeh@yahoo.com</t>
  </si>
  <si>
    <t>Registration fee + Annual Package</t>
  </si>
  <si>
    <t>Ife Eromosele</t>
  </si>
  <si>
    <t>Ifeoluwa.eromosele@yahoo.com</t>
  </si>
  <si>
    <t>Mutiat Mutiu</t>
  </si>
  <si>
    <t>mutiumutiat@gmail.com</t>
  </si>
  <si>
    <t>YEWANDE LADEJOBI</t>
  </si>
  <si>
    <t>yewandeladejobi@gmail.com</t>
  </si>
  <si>
    <t>Temidayo Oloyede</t>
  </si>
  <si>
    <t>Temidayopauloloyede@yahoo.com</t>
  </si>
  <si>
    <t>Esther Onyinye</t>
  </si>
  <si>
    <t>Estheronyinyechi2106@gmail.com</t>
  </si>
  <si>
    <t>Timilehin Salami</t>
  </si>
  <si>
    <t>thebutterflyoflagos@gmail.com</t>
  </si>
  <si>
    <t>Zainab Babatunde</t>
  </si>
  <si>
    <t>Babatundez542@gmail.com</t>
  </si>
  <si>
    <t>Miracle Samuel</t>
  </si>
  <si>
    <t>miraculous019@yahoo.com</t>
  </si>
  <si>
    <t>Fasasi Temitayo</t>
  </si>
  <si>
    <t>fasasitemitayo19@gmail.com</t>
  </si>
  <si>
    <t>Chinazom Ngini</t>
  </si>
  <si>
    <t>nazomngini@gmail.com</t>
  </si>
  <si>
    <t>Ernest Akhidenor</t>
  </si>
  <si>
    <t>erakeem@gmail.com</t>
  </si>
  <si>
    <t>Paul Inuwere</t>
  </si>
  <si>
    <t>peterpee353@gmail.com</t>
  </si>
  <si>
    <t>Kehinde Ayoola</t>
  </si>
  <si>
    <t>ayoolaoluwatosin8@gmail.com</t>
  </si>
  <si>
    <t>Ore Adeokun</t>
  </si>
  <si>
    <t>Oreadeokun@yahoo.com</t>
  </si>
  <si>
    <t>Adesewa  Okeyinka</t>
  </si>
  <si>
    <t>adesewaokeyinka@gmail.com</t>
  </si>
  <si>
    <t>Joseph Okelola</t>
  </si>
  <si>
    <t>okelolajoseph@gmail.com</t>
  </si>
  <si>
    <t>Alice Odunlami</t>
  </si>
  <si>
    <t>funtoodunlami@yahoo.com</t>
  </si>
  <si>
    <t>Kelechi Nwaozuzu</t>
  </si>
  <si>
    <t>kelechi.nwaozuzu@gmail.com</t>
  </si>
  <si>
    <t>Tosin  Adebayo</t>
  </si>
  <si>
    <t>tosinaadex@gmail.com</t>
  </si>
  <si>
    <t>Ajao Folake</t>
  </si>
  <si>
    <t>ajaofola6@gmail.com</t>
  </si>
  <si>
    <t>Donald Chuku</t>
  </si>
  <si>
    <t>chuku.donald@gmail.com</t>
  </si>
  <si>
    <t>Adaeze Nwajiofor</t>
  </si>
  <si>
    <t>nwajioforadaeze1306@gmail.com</t>
  </si>
  <si>
    <t>Aina Mary</t>
  </si>
  <si>
    <t>oluwatunmisegabriel@gmail.com</t>
  </si>
  <si>
    <t>Oluseyi Abiri</t>
  </si>
  <si>
    <t>abiriowo@yahoo.com</t>
  </si>
  <si>
    <t>Nosayaba Lawani</t>
  </si>
  <si>
    <t>lawaninosayaba@gmail.com</t>
  </si>
  <si>
    <t>Adebayo Samuel</t>
  </si>
  <si>
    <t>t_tiwo@yahoo.com</t>
  </si>
  <si>
    <t>Vivian Nwaugo</t>
  </si>
  <si>
    <t>veevahberry@gmail.com</t>
  </si>
  <si>
    <t>Paschal Chinonso</t>
  </si>
  <si>
    <t>Paschalpablo1@gmail.com</t>
  </si>
  <si>
    <t>Okelola Joseph</t>
  </si>
  <si>
    <t>Oluwaseyi Olumakinde</t>
  </si>
  <si>
    <t>oluwasheyifamakinde@gmail.com</t>
  </si>
  <si>
    <t>David Gimbason</t>
  </si>
  <si>
    <t>dgimbason@gmail.com</t>
  </si>
  <si>
    <t>Leila Yesufu</t>
  </si>
  <si>
    <t>leilayesufu2002@gmail.com</t>
  </si>
  <si>
    <t>Ikpeama Wisdom</t>
  </si>
  <si>
    <t>bushmanworkouts@gmail.com</t>
  </si>
  <si>
    <t>Fatima Oshunniyi</t>
  </si>
  <si>
    <t>Foshunniyi@gmail.com</t>
  </si>
  <si>
    <t>Tosin Dawodu</t>
  </si>
  <si>
    <t>tosindaw@gmail.com</t>
  </si>
  <si>
    <t>Apple Chicken Salad</t>
  </si>
  <si>
    <t>Oame Airauhi</t>
  </si>
  <si>
    <t>oairauhi@gmail.com</t>
  </si>
  <si>
    <t>Oluwakayode Adebiyi</t>
  </si>
  <si>
    <t>adebiyikayode@gmail.com</t>
  </si>
  <si>
    <t>Triple Fresh Salad Combo</t>
  </si>
  <si>
    <t>Chituru Nsirim</t>
  </si>
  <si>
    <t>chituru.nsirim@gmail.com</t>
  </si>
  <si>
    <t>Adewale Akinyemi</t>
  </si>
  <si>
    <t>Bossmajor27@gmail.com</t>
  </si>
  <si>
    <t>Fresh Fiesta Chicken</t>
  </si>
  <si>
    <t>Olumide Longe</t>
  </si>
  <si>
    <t>longe.olumide@yahoo.com</t>
  </si>
  <si>
    <t>Adedamola Ogunsanya</t>
  </si>
  <si>
    <t>ogunsanyadamola@gmail.com</t>
  </si>
  <si>
    <t>Titilayo Daramola</t>
  </si>
  <si>
    <t>Titifawumi@gmail.com</t>
  </si>
  <si>
    <t>Abiola Aloba</t>
  </si>
  <si>
    <t>Alobz76@gmail.com</t>
  </si>
  <si>
    <t>1 Bottle Of Juice</t>
  </si>
  <si>
    <t>Bukola Oladele</t>
  </si>
  <si>
    <t>bukolaobafunwa@gmail.com</t>
  </si>
  <si>
    <t>6 Bottles of Juice</t>
  </si>
  <si>
    <t>Ekenne Chilex</t>
  </si>
  <si>
    <t>chilex111@gmail.coom</t>
  </si>
  <si>
    <t xml:space="preserve">Mfon  Jackson </t>
  </si>
  <si>
    <t>jacksongft@yahoo.com</t>
  </si>
  <si>
    <t>Olugbenga  Bamiro</t>
  </si>
  <si>
    <t>bamiroolugbenga@yahoo.com</t>
  </si>
  <si>
    <t>Nifemi Abe</t>
  </si>
  <si>
    <t>nifemiiabe@gmail.com</t>
  </si>
  <si>
    <t>Camille Shaiyen</t>
  </si>
  <si>
    <t>cshaiyen03@live.com</t>
  </si>
  <si>
    <t>Emeka Chikezie</t>
  </si>
  <si>
    <t>emekachikezie1@gmail.com</t>
  </si>
  <si>
    <t>Chisom Uchegbu</t>
  </si>
  <si>
    <t>Chisommmary@gmail.com</t>
  </si>
  <si>
    <t>Choice Ugwuede</t>
  </si>
  <si>
    <t>choiceugwuede@gmail.com</t>
  </si>
  <si>
    <t>Ololade Oyedeji</t>
  </si>
  <si>
    <t>oyedejiololade@gmail.com</t>
  </si>
  <si>
    <t>Paul Toyin</t>
  </si>
  <si>
    <t>thenativeepe@gmail.com</t>
  </si>
  <si>
    <t xml:space="preserve">Oforitsete  Ogor </t>
  </si>
  <si>
    <t xml:space="preserve">eteogor@gmail.com        </t>
  </si>
  <si>
    <t>Full Body Checkup Bronze Package</t>
  </si>
  <si>
    <t>David Adebayo</t>
  </si>
  <si>
    <t>david.adebayo@gmail.com</t>
  </si>
  <si>
    <t>Oreva Emako</t>
  </si>
  <si>
    <t>orevaemako@gmail.com</t>
  </si>
  <si>
    <t>Yemi Derbe</t>
  </si>
  <si>
    <t>yemiderbe20@gmail.com</t>
  </si>
  <si>
    <t>Angel Nwachi</t>
  </si>
  <si>
    <t>angelparisnwachi@gmail.com</t>
  </si>
  <si>
    <t>Oluwasegun Lasisi</t>
  </si>
  <si>
    <t>lasisielijah@gmail.com</t>
  </si>
  <si>
    <t>Stephanie Sani</t>
  </si>
  <si>
    <t>saneeestefan@gmail.com</t>
  </si>
  <si>
    <t>Chigozie Duruobioha</t>
  </si>
  <si>
    <t>duruchigozie20@gmail.com</t>
  </si>
  <si>
    <t>Oreva Ben-Orupete</t>
  </si>
  <si>
    <t>ben@fusion.ng</t>
  </si>
  <si>
    <t>Thelma Coast-Ufeli</t>
  </si>
  <si>
    <t>Thellycoast@gmail.com</t>
  </si>
  <si>
    <t>Timileyin Adebowale</t>
  </si>
  <si>
    <t>tomiadebowale95@gmail.com</t>
  </si>
  <si>
    <t>Valentina Atewogbade</t>
  </si>
  <si>
    <t>valentinaifedayo@gmail.com</t>
  </si>
  <si>
    <t>Olusola Ajibade</t>
  </si>
  <si>
    <t>jisolaidowu@gmail.com</t>
  </si>
  <si>
    <t>NUMBER OF PROVIDER</t>
  </si>
  <si>
    <t>Total Number</t>
  </si>
  <si>
    <t>% Increase</t>
  </si>
  <si>
    <t>% Decrease</t>
  </si>
  <si>
    <t>November,2023</t>
  </si>
  <si>
    <t>December, 2023</t>
  </si>
  <si>
    <t>January, 2024</t>
  </si>
  <si>
    <t>April, 2024</t>
  </si>
  <si>
    <t>FINANCIAL METRICS</t>
  </si>
  <si>
    <t>Month</t>
  </si>
  <si>
    <t>i-Fittness</t>
  </si>
  <si>
    <t>So-Fresh</t>
  </si>
  <si>
    <t>HealthTracker</t>
  </si>
  <si>
    <t>Boomsky</t>
  </si>
  <si>
    <t>Dancerapy</t>
  </si>
  <si>
    <t>Total Users</t>
  </si>
  <si>
    <t>Revenue</t>
  </si>
  <si>
    <t>Expenses</t>
  </si>
  <si>
    <t>Net Profit</t>
  </si>
  <si>
    <t>Profit Margin</t>
  </si>
  <si>
    <t>Average Revenue Per User</t>
  </si>
  <si>
    <t>Gross Merchandise Volume</t>
  </si>
  <si>
    <t>December,2023</t>
  </si>
  <si>
    <t>January,2024</t>
  </si>
  <si>
    <t>March,2024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</si>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</sst>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_-[$₦-46A]* #,##0.00_-;\-[$₦-46A]* #,##0.00_-;_-[$₦-46A]* &quot;-&quot;??_-;_-@_-"/>
    <numFmt numFmtId="166" formatCode="_-[$₦-466]\ * #,##0.00_-;\-[$₦-466]\ * #,##0.00_-;_-[$₦-466]\ * &quot;-&quot;??_-;_-@_-"/>
    <numFmt numFmtId="167" formatCode="[$-409]d\-mmm\-yy;@"/>
  </numFmts>
  <fonts count="8" x14ac:knownFonts="1">
    <font>
      <sz val="11"/>
      <color theme="1"/>
      <name val="Calibri"/>
      <family val="2"/>
      <scheme val="minor"/>
    </font>
    <font>
      <b/>
      <sz val="14"/>
      <color rgb="FFE7E6E6"/>
      <name val="Calibri"/>
      <family val="2"/>
    </font>
    <font>
      <sz val="11"/>
      <color rgb="FF000000"/>
      <name val="Calibri"/>
      <family val="2"/>
    </font>
    <font>
      <b/>
      <sz val="11"/>
      <color rgb="FFE7E6E6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6" xfId="0" applyFont="1" applyFill="1" applyBorder="1"/>
    <xf numFmtId="0" fontId="2" fillId="0" borderId="7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11" xfId="0" applyFont="1" applyBorder="1"/>
    <xf numFmtId="10" fontId="2" fillId="0" borderId="11" xfId="0" applyNumberFormat="1" applyFont="1" applyBorder="1"/>
    <xf numFmtId="9" fontId="2" fillId="0" borderId="11" xfId="0" applyNumberFormat="1" applyFont="1" applyBorder="1"/>
    <xf numFmtId="0" fontId="2" fillId="0" borderId="6" xfId="0" applyFont="1" applyBorder="1"/>
    <xf numFmtId="0" fontId="4" fillId="2" borderId="7" xfId="0" applyFont="1" applyFill="1" applyBorder="1"/>
    <xf numFmtId="164" fontId="0" fillId="0" borderId="0" xfId="0" applyNumberFormat="1"/>
    <xf numFmtId="0" fontId="4" fillId="2" borderId="13" xfId="0" applyFont="1" applyFill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2" fillId="0" borderId="1" xfId="0" applyFont="1" applyBorder="1"/>
    <xf numFmtId="0" fontId="1" fillId="3" borderId="0" xfId="0" applyFont="1" applyFill="1" applyAlignment="1">
      <alignment horizontal="center"/>
    </xf>
    <xf numFmtId="10" fontId="0" fillId="0" borderId="0" xfId="0" applyNumberFormat="1"/>
    <xf numFmtId="0" fontId="3" fillId="2" borderId="5" xfId="0" applyFont="1" applyFill="1" applyBorder="1"/>
    <xf numFmtId="0" fontId="0" fillId="3" borderId="0" xfId="0" applyFill="1"/>
    <xf numFmtId="0" fontId="0" fillId="3" borderId="12" xfId="0" applyFill="1" applyBorder="1"/>
    <xf numFmtId="0" fontId="2" fillId="0" borderId="12" xfId="0" applyFont="1" applyBorder="1"/>
    <xf numFmtId="10" fontId="2" fillId="0" borderId="5" xfId="0" applyNumberFormat="1" applyFont="1" applyBorder="1"/>
    <xf numFmtId="0" fontId="0" fillId="0" borderId="14" xfId="0" applyBorder="1"/>
    <xf numFmtId="10" fontId="0" fillId="0" borderId="12" xfId="0" applyNumberFormat="1" applyBorder="1"/>
    <xf numFmtId="9" fontId="2" fillId="0" borderId="5" xfId="0" applyNumberFormat="1" applyFont="1" applyBorder="1"/>
    <xf numFmtId="10" fontId="2" fillId="0" borderId="0" xfId="0" applyNumberFormat="1" applyFont="1"/>
    <xf numFmtId="0" fontId="2" fillId="0" borderId="15" xfId="0" applyFont="1" applyBorder="1"/>
    <xf numFmtId="0" fontId="2" fillId="0" borderId="16" xfId="0" applyFont="1" applyBorder="1"/>
    <xf numFmtId="15" fontId="2" fillId="0" borderId="11" xfId="0" applyNumberFormat="1" applyFont="1" applyBorder="1"/>
    <xf numFmtId="0" fontId="2" fillId="0" borderId="11" xfId="0" quotePrefix="1" applyFont="1" applyBorder="1"/>
    <xf numFmtId="9" fontId="2" fillId="0" borderId="16" xfId="0" applyNumberFormat="1" applyFont="1" applyBorder="1"/>
    <xf numFmtId="9" fontId="0" fillId="0" borderId="12" xfId="0" applyNumberFormat="1" applyBorder="1"/>
    <xf numFmtId="0" fontId="0" fillId="0" borderId="17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2" fillId="0" borderId="2" xfId="0" applyFont="1" applyBorder="1"/>
    <xf numFmtId="0" fontId="2" fillId="0" borderId="14" xfId="0" applyFont="1" applyBorder="1"/>
    <xf numFmtId="9" fontId="2" fillId="0" borderId="14" xfId="0" applyNumberFormat="1" applyFont="1" applyBorder="1"/>
    <xf numFmtId="15" fontId="0" fillId="0" borderId="0" xfId="0" applyNumberFormat="1"/>
    <xf numFmtId="15" fontId="0" fillId="0" borderId="12" xfId="0" applyNumberFormat="1" applyBorder="1"/>
    <xf numFmtId="15" fontId="2" fillId="0" borderId="16" xfId="0" applyNumberFormat="1" applyFont="1" applyBorder="1"/>
    <xf numFmtId="0" fontId="2" fillId="0" borderId="17" xfId="0" applyFont="1" applyBorder="1"/>
    <xf numFmtId="0" fontId="0" fillId="0" borderId="17" xfId="0" applyBorder="1"/>
    <xf numFmtId="166" fontId="0" fillId="0" borderId="12" xfId="0" applyNumberFormat="1" applyBorder="1"/>
    <xf numFmtId="166" fontId="2" fillId="0" borderId="11" xfId="0" applyNumberFormat="1" applyFont="1" applyBorder="1"/>
    <xf numFmtId="166" fontId="2" fillId="0" borderId="16" xfId="0" applyNumberFormat="1" applyFont="1" applyBorder="1"/>
    <xf numFmtId="166" fontId="2" fillId="0" borderId="12" xfId="0" applyNumberFormat="1" applyFont="1" applyBorder="1"/>
    <xf numFmtId="0" fontId="0" fillId="0" borderId="20" xfId="0" applyBorder="1"/>
    <xf numFmtId="0" fontId="6" fillId="0" borderId="0" xfId="0" applyFont="1"/>
    <xf numFmtId="0" fontId="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5" fontId="2" fillId="4" borderId="12" xfId="0" applyNumberFormat="1" applyFont="1" applyFill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5" fontId="2" fillId="0" borderId="14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0" fontId="2" fillId="0" borderId="16" xfId="0" applyNumberFormat="1" applyFont="1" applyBorder="1"/>
    <xf numFmtId="10" fontId="0" fillId="0" borderId="20" xfId="0" applyNumberFormat="1" applyBorder="1"/>
    <xf numFmtId="0" fontId="3" fillId="2" borderId="3" xfId="0" applyFont="1" applyFill="1" applyBorder="1"/>
    <xf numFmtId="0" fontId="2" fillId="0" borderId="9" xfId="0" applyFont="1" applyBorder="1"/>
    <xf numFmtId="0" fontId="0" fillId="0" borderId="18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2" fillId="0" borderId="8" xfId="0" applyFont="1" applyBorder="1"/>
    <xf numFmtId="0" fontId="2" fillId="0" borderId="3" xfId="0" applyFont="1" applyBorder="1"/>
    <xf numFmtId="9" fontId="0" fillId="0" borderId="14" xfId="0" applyNumberFormat="1" applyBorder="1"/>
    <xf numFmtId="166" fontId="2" fillId="0" borderId="0" xfId="0" applyNumberFormat="1" applyFont="1"/>
    <xf numFmtId="166" fontId="0" fillId="0" borderId="0" xfId="0" applyNumberFormat="1"/>
    <xf numFmtId="0" fontId="1" fillId="3" borderId="0" xfId="0" applyFont="1" applyFill="1" applyAlignment="1">
      <alignment horizontal="center"/>
    </xf>
    <xf numFmtId="0" fontId="3" fillId="2" borderId="3" xfId="0" applyFont="1" applyFill="1" applyBorder="1" applyAlignment="1"/>
    <xf numFmtId="0" fontId="3" fillId="2" borderId="21" xfId="0" applyFont="1" applyFill="1" applyBorder="1" applyAlignment="1"/>
    <xf numFmtId="0" fontId="2" fillId="0" borderId="12" xfId="0" applyFont="1" applyBorder="1" applyAlignment="1">
      <alignment horizontal="center"/>
    </xf>
    <xf numFmtId="0" fontId="3" fillId="2" borderId="5" xfId="0" applyFont="1" applyFill="1" applyBorder="1" applyAlignment="1"/>
    <xf numFmtId="0" fontId="3" fillId="2" borderId="4" xfId="0" applyFont="1" applyFill="1" applyBorder="1" applyAlignment="1"/>
    <xf numFmtId="0" fontId="4" fillId="2" borderId="5" xfId="0" applyFont="1" applyFill="1" applyBorder="1" applyAlignment="1"/>
    <xf numFmtId="0" fontId="4" fillId="2" borderId="11" xfId="0" applyFont="1" applyFill="1" applyBorder="1" applyAlignment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7" fillId="3" borderId="7" xfId="0" applyFont="1" applyFill="1" applyBorder="1"/>
    <xf numFmtId="0" fontId="7" fillId="3" borderId="6" xfId="0" applyFont="1" applyFill="1" applyBorder="1"/>
    <xf numFmtId="15" fontId="7" fillId="3" borderId="6" xfId="0" applyNumberFormat="1" applyFont="1" applyFill="1" applyBorder="1"/>
    <xf numFmtId="0" fontId="7" fillId="3" borderId="2" xfId="0" applyFont="1" applyFill="1" applyBorder="1"/>
    <xf numFmtId="0" fontId="7" fillId="3" borderId="12" xfId="0" applyFont="1" applyFill="1" applyBorder="1"/>
    <xf numFmtId="10" fontId="7" fillId="3" borderId="6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ukola Obafunwa" id="{37F8B1EE-61C1-44D7-9075-80325E1EDE2F}" userId="Bukola.Obafunwa@sterling.ng" providerId="PeoplePicker"/>
  <person displayName="Oluwatosin Dawodu" id="{400AA822-287C-4D13-801E-5756B3C927AC}" userId="Oluwatosin.Dawodu@sterling.ng" providerId="PeoplePicker"/>
  <person displayName="Aminat Taiwo" id="{4A4199D4-2FD8-411B-82C2-B615C16FF3C7}" userId="S::aminat.taiwo@sterling.ng::a74a6bb3-7599-4cef-9ac4-39a68b4f07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9" dT="2024-04-16T12:05:21.33" personId="{4A4199D4-2FD8-411B-82C2-B615C16FF3C7}" id="{147D60A0-2542-405A-A9F3-3E70C28FF171}">
    <text xml:space="preserve">@Oluwatosin Dawodu , @Bukola Obafunwa </text>
    <mentions>
      <mention mentionpersonId="{400AA822-287C-4D13-801E-5756B3C927AC}" mentionId="{986F04D1-BE3A-4AAC-9481-0C108958A222}" startIndex="0" length="18"/>
      <mention mentionpersonId="{37F8B1EE-61C1-44D7-9075-80325E1EDE2F}" mentionId="{2DF8ED6F-665D-42AE-A637-28671772136E}" startIndex="21" length="16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7" dT="2024-03-06T17:22:05.50" personId="{4A4199D4-2FD8-411B-82C2-B615C16FF3C7}" id="{6C9A81CE-C8DF-4AC7-8A07-BBBB0BD90A7F}">
    <text>Hi Bukola,
These are the details of churn users.
@Bukola Obafunwa 
Thanks</text>
    <mentions>
      <mention mentionpersonId="{37F8B1EE-61C1-44D7-9075-80325E1EDE2F}" mentionId="{E3EECF88-72A0-4EB4-A826-D42A96DD9DFE}" startIndex="49" length="16"/>
    </mentions>
  </threadedComment>
  <threadedComment ref="G7" dT="2024-04-15T07:22:15.83" personId="{4A4199D4-2FD8-411B-82C2-B615C16FF3C7}" id="{AA453F40-AB61-4F49-BA28-DCD0DC4A38BF}" parentId="{6C9A81CE-C8DF-4AC7-8A07-BBBB0BD90A7F}">
    <text>Hi Team,
Good Morning, @Oluwatosin Dawodu,please see the users that churn the product for march, 2024.
Regards and Thanks.</text>
    <mentions>
      <mention mentionpersonId="{400AA822-287C-4D13-801E-5756B3C927AC}" mentionId="{5ABE595E-135F-45A4-AFF9-800C1A27E353}" startIndex="23" length="18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tabSelected="1" topLeftCell="G1" workbookViewId="0">
      <selection activeCell="K16" sqref="K16"/>
    </sheetView>
  </sheetViews>
  <sheetFormatPr defaultRowHeight="15" x14ac:dyDescent="0.25"/>
  <cols>
    <col min="1" max="1" width="16.140625" customWidth="1"/>
    <col min="2" max="2" width="15.85546875" customWidth="1"/>
    <col min="5" max="5" width="9.140625" customWidth="1"/>
    <col min="6" max="6" width="18.5703125" customWidth="1"/>
    <col min="7" max="7" width="17" customWidth="1"/>
    <col min="8" max="8" width="13" customWidth="1"/>
    <col min="9" max="9" width="18.85546875" customWidth="1"/>
    <col min="10" max="10" width="17.140625" customWidth="1"/>
    <col min="11" max="11" width="20.42578125" customWidth="1"/>
    <col min="12" max="12" width="20.5703125" customWidth="1"/>
    <col min="13" max="13" width="18" customWidth="1"/>
    <col min="14" max="14" width="18.42578125" customWidth="1"/>
    <col min="15" max="16" width="14.7109375" customWidth="1"/>
  </cols>
  <sheetData>
    <row r="1" spans="1:18" ht="18.75" x14ac:dyDescent="0.3">
      <c r="B1" s="76" t="s">
        <v>0</v>
      </c>
      <c r="C1" s="76"/>
      <c r="D1" s="76"/>
      <c r="E1" s="76"/>
      <c r="F1" s="19"/>
      <c r="G1" s="1"/>
      <c r="H1" s="1"/>
      <c r="I1" s="1"/>
      <c r="J1" s="1"/>
      <c r="K1" s="51" t="s">
        <v>1</v>
      </c>
      <c r="L1" s="1"/>
      <c r="M1" s="1"/>
      <c r="N1" s="1"/>
      <c r="O1" s="1"/>
      <c r="P1" s="1"/>
    </row>
    <row r="2" spans="1:18" s="70" customFormat="1" ht="60" x14ac:dyDescent="0.25">
      <c r="A2" s="17"/>
      <c r="B2" s="17"/>
      <c r="C2" s="17"/>
      <c r="D2" s="17"/>
      <c r="E2" s="17"/>
      <c r="F2" s="17"/>
      <c r="G2" s="37" t="s">
        <v>2</v>
      </c>
      <c r="H2" s="17"/>
      <c r="I2" s="17"/>
      <c r="J2" s="68"/>
      <c r="K2" s="17" t="s">
        <v>3</v>
      </c>
      <c r="L2" s="36" t="s">
        <v>4</v>
      </c>
      <c r="M2" s="17"/>
      <c r="N2" s="17"/>
      <c r="O2" s="17"/>
      <c r="P2" s="69"/>
      <c r="Q2" s="69"/>
    </row>
    <row r="3" spans="1:18" x14ac:dyDescent="0.25">
      <c r="A3" s="2"/>
      <c r="B3" s="66" t="s">
        <v>5</v>
      </c>
      <c r="C3" s="21"/>
      <c r="D3" s="21"/>
      <c r="E3" s="21"/>
      <c r="F3" s="21"/>
      <c r="G3" s="77" t="s">
        <v>6</v>
      </c>
      <c r="H3" s="78"/>
      <c r="I3" s="21"/>
      <c r="J3" s="23"/>
      <c r="K3" s="80" t="s">
        <v>7</v>
      </c>
      <c r="L3" s="81"/>
      <c r="M3" s="82" t="s">
        <v>8</v>
      </c>
      <c r="N3" s="82"/>
      <c r="O3" s="83"/>
      <c r="P3" s="22"/>
      <c r="Q3" s="22"/>
    </row>
    <row r="4" spans="1:18" x14ac:dyDescent="0.25">
      <c r="A4" s="4" t="s">
        <v>9</v>
      </c>
      <c r="B4" s="5" t="s">
        <v>10</v>
      </c>
      <c r="C4" s="18" t="s">
        <v>11</v>
      </c>
      <c r="D4" s="38" t="s">
        <v>12</v>
      </c>
      <c r="E4" s="38" t="s">
        <v>13</v>
      </c>
      <c r="F4" s="67" t="s">
        <v>14</v>
      </c>
      <c r="G4" s="72" t="s">
        <v>15</v>
      </c>
      <c r="H4" s="16" t="s">
        <v>16</v>
      </c>
      <c r="I4" s="71" t="s">
        <v>17</v>
      </c>
      <c r="J4" s="24" t="s">
        <v>1</v>
      </c>
      <c r="K4" s="7" t="s">
        <v>7</v>
      </c>
      <c r="L4" s="7" t="s">
        <v>18</v>
      </c>
      <c r="M4" s="7" t="s">
        <v>19</v>
      </c>
      <c r="N4" s="7" t="s">
        <v>20</v>
      </c>
      <c r="O4" s="5" t="s">
        <v>21</v>
      </c>
      <c r="P4" s="79" t="s">
        <v>22</v>
      </c>
      <c r="Q4" s="79"/>
    </row>
    <row r="5" spans="1:18" x14ac:dyDescent="0.25">
      <c r="A5" s="6" t="s">
        <v>23</v>
      </c>
      <c r="B5" s="7">
        <v>400</v>
      </c>
      <c r="C5" s="7">
        <v>395</v>
      </c>
      <c r="D5" s="7">
        <v>112</v>
      </c>
      <c r="E5" s="7">
        <v>2</v>
      </c>
      <c r="F5" s="9">
        <f t="shared" ref="F5:F10" si="0">D5/C5</f>
        <v>0.28354430379746837</v>
      </c>
      <c r="G5" s="28">
        <v>1</v>
      </c>
      <c r="H5" s="27">
        <f>E5/D5</f>
        <v>1.7857142857142856E-2</v>
      </c>
      <c r="I5" s="10">
        <v>2</v>
      </c>
      <c r="J5" s="24">
        <v>2</v>
      </c>
      <c r="K5" s="7" t="s">
        <v>24</v>
      </c>
      <c r="L5" s="7" t="s">
        <v>24</v>
      </c>
      <c r="M5" s="7">
        <v>2</v>
      </c>
      <c r="N5" s="7" t="s">
        <v>24</v>
      </c>
      <c r="O5" s="28">
        <v>0</v>
      </c>
      <c r="P5" s="24" t="s">
        <v>24</v>
      </c>
      <c r="Q5" s="16"/>
    </row>
    <row r="6" spans="1:18" x14ac:dyDescent="0.25">
      <c r="A6" s="6" t="s">
        <v>25</v>
      </c>
      <c r="B6" s="7">
        <v>1100</v>
      </c>
      <c r="C6" s="7">
        <v>1074</v>
      </c>
      <c r="D6" s="7">
        <v>134</v>
      </c>
      <c r="E6" s="7">
        <v>50</v>
      </c>
      <c r="F6" s="8">
        <f t="shared" si="0"/>
        <v>0.12476722532588454</v>
      </c>
      <c r="G6" s="25">
        <f>D6/D5</f>
        <v>1.1964285714285714</v>
      </c>
      <c r="H6" s="27">
        <f t="shared" ref="H6:H10" si="1">E6/D6</f>
        <v>0.37313432835820898</v>
      </c>
      <c r="I6" s="7">
        <v>72</v>
      </c>
      <c r="J6" s="24">
        <v>74</v>
      </c>
      <c r="K6" s="8">
        <v>1</v>
      </c>
      <c r="L6" s="8">
        <v>36</v>
      </c>
      <c r="M6" s="7">
        <v>72</v>
      </c>
      <c r="N6" s="7">
        <v>11</v>
      </c>
      <c r="O6" s="25">
        <f>N6/M6</f>
        <v>0.15277777777777779</v>
      </c>
      <c r="P6" s="24" t="s">
        <v>24</v>
      </c>
      <c r="Q6" s="16"/>
    </row>
    <row r="7" spans="1:18" x14ac:dyDescent="0.25">
      <c r="A7" s="6" t="s">
        <v>26</v>
      </c>
      <c r="B7" s="7">
        <v>540</v>
      </c>
      <c r="C7" s="7">
        <v>468</v>
      </c>
      <c r="D7" s="7">
        <v>30</v>
      </c>
      <c r="E7" s="7">
        <v>5</v>
      </c>
      <c r="F7" s="8">
        <f t="shared" si="0"/>
        <v>6.4102564102564097E-2</v>
      </c>
      <c r="G7" s="25">
        <f>D7/246</f>
        <v>0.12195121951219512</v>
      </c>
      <c r="H7" s="27">
        <f t="shared" si="1"/>
        <v>0.16666666666666666</v>
      </c>
      <c r="I7" s="7">
        <v>14</v>
      </c>
      <c r="J7" s="24">
        <v>88</v>
      </c>
      <c r="K7" s="8">
        <v>1</v>
      </c>
      <c r="L7" s="8">
        <v>0.18920000000000001</v>
      </c>
      <c r="M7" s="7">
        <v>83</v>
      </c>
      <c r="N7" s="7">
        <v>52</v>
      </c>
      <c r="O7" s="25">
        <f>N7/M7</f>
        <v>0.62650602409638556</v>
      </c>
      <c r="P7" s="24" t="s">
        <v>24</v>
      </c>
      <c r="Q7" s="16"/>
    </row>
    <row r="8" spans="1:18" x14ac:dyDescent="0.25">
      <c r="A8" s="6" t="s">
        <v>27</v>
      </c>
      <c r="B8" s="7">
        <v>1231</v>
      </c>
      <c r="C8" s="7">
        <v>1162</v>
      </c>
      <c r="D8" s="7">
        <v>330</v>
      </c>
      <c r="E8" s="7">
        <v>18</v>
      </c>
      <c r="F8" s="8">
        <f t="shared" si="0"/>
        <v>0.28399311531841653</v>
      </c>
      <c r="G8" s="25">
        <f>D8/276</f>
        <v>1.1956521739130435</v>
      </c>
      <c r="H8" s="27">
        <f t="shared" si="1"/>
        <v>5.4545454545454543E-2</v>
      </c>
      <c r="I8" s="7">
        <v>30</v>
      </c>
      <c r="J8" s="39">
        <v>114</v>
      </c>
      <c r="K8" s="64">
        <v>0.95450000000000002</v>
      </c>
      <c r="L8" s="8">
        <v>0.35139999999999999</v>
      </c>
      <c r="M8" s="7">
        <v>103</v>
      </c>
      <c r="N8" s="7">
        <v>80</v>
      </c>
      <c r="O8" s="25">
        <f>N8/M8</f>
        <v>0.77669902912621358</v>
      </c>
      <c r="P8" s="39">
        <v>4</v>
      </c>
      <c r="Q8" s="27">
        <f>P8/M8</f>
        <v>3.8834951456310676E-2</v>
      </c>
    </row>
    <row r="9" spans="1:18" x14ac:dyDescent="0.25">
      <c r="A9" s="6" t="s">
        <v>28</v>
      </c>
      <c r="B9" s="7">
        <v>591</v>
      </c>
      <c r="C9" s="7">
        <v>509</v>
      </c>
      <c r="D9" s="7">
        <v>117</v>
      </c>
      <c r="E9" s="7">
        <v>7</v>
      </c>
      <c r="F9" s="8">
        <f t="shared" si="0"/>
        <v>0.22986247544204322</v>
      </c>
      <c r="G9" s="25">
        <f>D9/606</f>
        <v>0.19306930693069307</v>
      </c>
      <c r="H9" s="27">
        <f t="shared" si="1"/>
        <v>5.9829059829059832E-2</v>
      </c>
      <c r="I9" s="7">
        <v>16</v>
      </c>
      <c r="J9" s="44">
        <v>129</v>
      </c>
      <c r="K9" s="35">
        <v>0.99122807017543857</v>
      </c>
      <c r="L9" s="8">
        <v>0.13159999999999999</v>
      </c>
      <c r="M9" s="7">
        <v>113</v>
      </c>
      <c r="N9" s="7">
        <v>88</v>
      </c>
      <c r="O9" s="25">
        <f>N9/M9</f>
        <v>0.77876106194690264</v>
      </c>
      <c r="P9" s="24">
        <v>1</v>
      </c>
      <c r="Q9" s="27">
        <f>P9/M9</f>
        <v>8.8495575221238937E-3</v>
      </c>
    </row>
    <row r="10" spans="1:18" x14ac:dyDescent="0.25">
      <c r="A10" s="6" t="s">
        <v>29</v>
      </c>
      <c r="B10" s="7">
        <v>421</v>
      </c>
      <c r="C10" s="7">
        <v>369</v>
      </c>
      <c r="D10" s="7">
        <v>84</v>
      </c>
      <c r="E10" s="7">
        <v>7</v>
      </c>
      <c r="F10" s="8">
        <f t="shared" si="0"/>
        <v>0.22764227642276422</v>
      </c>
      <c r="G10" s="25">
        <f>D10/723</f>
        <v>0.11618257261410789</v>
      </c>
      <c r="H10" s="27">
        <f t="shared" si="1"/>
        <v>8.3333333333333329E-2</v>
      </c>
      <c r="I10" s="5">
        <v>29</v>
      </c>
      <c r="J10" s="44">
        <v>158</v>
      </c>
      <c r="K10" s="35">
        <v>1</v>
      </c>
      <c r="L10" s="8">
        <v>0.2248</v>
      </c>
      <c r="M10" s="7"/>
      <c r="N10" s="7"/>
      <c r="O10" s="25"/>
      <c r="P10" s="24">
        <v>0</v>
      </c>
      <c r="Q10" s="65">
        <v>0</v>
      </c>
    </row>
    <row r="11" spans="1:18" x14ac:dyDescent="0.25">
      <c r="A11" s="6" t="s">
        <v>30</v>
      </c>
      <c r="B11" s="7" t="s">
        <v>24</v>
      </c>
      <c r="C11" s="7" t="s">
        <v>24</v>
      </c>
      <c r="D11" s="7">
        <f>SUM(D5:D10)</f>
        <v>807</v>
      </c>
      <c r="E11" s="7"/>
      <c r="F11" s="7" t="s">
        <v>24</v>
      </c>
      <c r="G11" s="7" t="s">
        <v>24</v>
      </c>
      <c r="H11" s="7"/>
      <c r="I11" s="5">
        <f>SUM(I5:I10)</f>
        <v>163</v>
      </c>
      <c r="J11" s="44"/>
      <c r="K11" s="24" t="s">
        <v>24</v>
      </c>
      <c r="L11" s="7" t="s">
        <v>24</v>
      </c>
      <c r="M11" s="7">
        <f>SUM(M5:M8)</f>
        <v>260</v>
      </c>
      <c r="N11" s="7" t="s">
        <v>24</v>
      </c>
      <c r="O11" s="5" t="s">
        <v>24</v>
      </c>
      <c r="P11" s="24">
        <f>SUM(P8:P9)</f>
        <v>5</v>
      </c>
      <c r="Q11" s="50"/>
    </row>
  </sheetData>
  <mergeCells count="5">
    <mergeCell ref="B1:E1"/>
    <mergeCell ref="G3:H3"/>
    <mergeCell ref="P4:Q4"/>
    <mergeCell ref="K3:L3"/>
    <mergeCell ref="M3:O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C13" sqref="C13"/>
    </sheetView>
  </sheetViews>
  <sheetFormatPr defaultRowHeight="15" x14ac:dyDescent="0.25"/>
  <cols>
    <col min="1" max="1" width="14" customWidth="1"/>
    <col min="2" max="2" width="21.42578125" customWidth="1"/>
    <col min="3" max="3" width="16.85546875" customWidth="1"/>
    <col min="4" max="4" width="29.28515625" customWidth="1"/>
    <col min="5" max="6" width="15.42578125" customWidth="1"/>
  </cols>
  <sheetData>
    <row r="1" spans="1:7" x14ac:dyDescent="0.25">
      <c r="A1" s="53" t="s">
        <v>31</v>
      </c>
      <c r="B1" s="54" t="s">
        <v>32</v>
      </c>
      <c r="C1" s="52" t="s">
        <v>33</v>
      </c>
      <c r="D1" s="52" t="s">
        <v>34</v>
      </c>
      <c r="E1" s="52" t="s">
        <v>35</v>
      </c>
      <c r="F1" s="52" t="s">
        <v>36</v>
      </c>
    </row>
    <row r="2" spans="1:7" x14ac:dyDescent="0.25">
      <c r="A2" s="53" t="s">
        <v>37</v>
      </c>
      <c r="B2" s="55" t="s">
        <v>38</v>
      </c>
      <c r="C2" s="56">
        <v>9068022648</v>
      </c>
      <c r="D2" s="56" t="s">
        <v>39</v>
      </c>
      <c r="E2" s="56" t="s">
        <v>40</v>
      </c>
      <c r="F2" s="57">
        <v>39692</v>
      </c>
    </row>
    <row r="3" spans="1:7" x14ac:dyDescent="0.25">
      <c r="A3" s="53" t="s">
        <v>37</v>
      </c>
      <c r="B3" s="54" t="s">
        <v>41</v>
      </c>
      <c r="C3" s="52">
        <v>8080196939</v>
      </c>
      <c r="D3" s="52" t="s">
        <v>42</v>
      </c>
      <c r="E3" s="52" t="s">
        <v>40</v>
      </c>
      <c r="F3" s="58">
        <v>45274</v>
      </c>
    </row>
    <row r="4" spans="1:7" x14ac:dyDescent="0.25">
      <c r="A4" s="53" t="s">
        <v>37</v>
      </c>
      <c r="B4" s="54" t="s">
        <v>43</v>
      </c>
      <c r="C4" s="52"/>
      <c r="D4" s="52" t="s">
        <v>44</v>
      </c>
      <c r="E4" s="52" t="s">
        <v>40</v>
      </c>
      <c r="F4" s="58">
        <v>45278</v>
      </c>
    </row>
    <row r="5" spans="1:7" x14ac:dyDescent="0.25">
      <c r="A5" s="53" t="s">
        <v>37</v>
      </c>
      <c r="B5" s="54" t="s">
        <v>45</v>
      </c>
      <c r="C5" s="52"/>
      <c r="D5" s="52" t="s">
        <v>46</v>
      </c>
      <c r="E5" s="52" t="s">
        <v>40</v>
      </c>
      <c r="F5" s="58">
        <v>45291</v>
      </c>
    </row>
    <row r="6" spans="1:7" x14ac:dyDescent="0.25">
      <c r="A6" s="53" t="s">
        <v>37</v>
      </c>
      <c r="B6" s="59" t="s">
        <v>47</v>
      </c>
      <c r="C6" s="60"/>
      <c r="D6" s="60" t="s">
        <v>48</v>
      </c>
      <c r="E6" s="60" t="s">
        <v>40</v>
      </c>
      <c r="F6" s="61">
        <v>45291</v>
      </c>
    </row>
    <row r="7" spans="1:7" x14ac:dyDescent="0.25">
      <c r="A7" s="62" t="s">
        <v>49</v>
      </c>
      <c r="B7" s="53" t="s">
        <v>50</v>
      </c>
      <c r="C7" s="53" t="s">
        <v>51</v>
      </c>
      <c r="D7" s="53" t="s">
        <v>52</v>
      </c>
      <c r="E7" s="52" t="s">
        <v>40</v>
      </c>
      <c r="F7" s="63">
        <v>45271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2" max="2" width="23" customWidth="1"/>
    <col min="3" max="3" width="18.7109375" customWidth="1"/>
    <col min="4" max="4" width="27.85546875" customWidth="1"/>
    <col min="5" max="5" width="17.7109375" customWidth="1"/>
    <col min="6" max="6" width="14" style="41" customWidth="1"/>
    <col min="7" max="7" width="17.42578125" customWidth="1"/>
    <col min="10" max="10" width="22" customWidth="1"/>
  </cols>
  <sheetData>
    <row r="1" spans="1:10" x14ac:dyDescent="0.25">
      <c r="A1" s="86" t="s">
        <v>53</v>
      </c>
      <c r="B1" s="87" t="s">
        <v>54</v>
      </c>
      <c r="C1" s="87" t="s">
        <v>33</v>
      </c>
      <c r="D1" s="87" t="s">
        <v>34</v>
      </c>
      <c r="E1" s="87" t="s">
        <v>35</v>
      </c>
      <c r="F1" s="88" t="s">
        <v>36</v>
      </c>
      <c r="G1" s="87" t="s">
        <v>55</v>
      </c>
      <c r="H1" s="87" t="s">
        <v>56</v>
      </c>
      <c r="I1" s="89" t="s">
        <v>57</v>
      </c>
      <c r="J1" s="90" t="s">
        <v>58</v>
      </c>
    </row>
    <row r="2" spans="1:10" x14ac:dyDescent="0.25">
      <c r="A2" s="6">
        <v>1</v>
      </c>
      <c r="B2" s="7" t="s">
        <v>59</v>
      </c>
      <c r="C2" s="7" t="s">
        <v>24</v>
      </c>
      <c r="D2" s="7" t="s">
        <v>60</v>
      </c>
      <c r="E2" s="7" t="s">
        <v>61</v>
      </c>
      <c r="F2" s="32">
        <v>45266</v>
      </c>
      <c r="G2" s="47">
        <v>134865.20000000001</v>
      </c>
      <c r="H2" s="7">
        <v>1</v>
      </c>
      <c r="I2" s="5">
        <v>1</v>
      </c>
      <c r="J2" s="46">
        <f>G2*H2*I2</f>
        <v>134865.20000000001</v>
      </c>
    </row>
    <row r="3" spans="1:10" x14ac:dyDescent="0.25">
      <c r="A3" s="6">
        <v>2</v>
      </c>
      <c r="B3" s="7" t="s">
        <v>62</v>
      </c>
      <c r="C3" s="7">
        <v>9051211111</v>
      </c>
      <c r="D3" s="7" t="s">
        <v>63</v>
      </c>
      <c r="E3" s="7" t="s">
        <v>61</v>
      </c>
      <c r="F3" s="32">
        <v>45266</v>
      </c>
      <c r="G3" s="47">
        <v>134865.20000000001</v>
      </c>
      <c r="H3" s="7">
        <v>1</v>
      </c>
      <c r="I3" s="5">
        <v>1</v>
      </c>
      <c r="J3" s="46">
        <f t="shared" ref="J3:J66" si="0">G3*H3*I3</f>
        <v>134865.20000000001</v>
      </c>
    </row>
    <row r="4" spans="1:10" x14ac:dyDescent="0.25">
      <c r="A4" s="6">
        <v>3</v>
      </c>
      <c r="B4" s="7" t="s">
        <v>64</v>
      </c>
      <c r="C4" s="7">
        <v>9058280682</v>
      </c>
      <c r="D4" s="7" t="s">
        <v>65</v>
      </c>
      <c r="E4" s="7" t="s">
        <v>61</v>
      </c>
      <c r="F4" s="32">
        <v>45266</v>
      </c>
      <c r="G4" s="47">
        <v>134865.20000000001</v>
      </c>
      <c r="H4" s="7">
        <v>1</v>
      </c>
      <c r="I4" s="5">
        <v>1</v>
      </c>
      <c r="J4" s="46">
        <f t="shared" si="0"/>
        <v>134865.20000000001</v>
      </c>
    </row>
    <row r="5" spans="1:10" x14ac:dyDescent="0.25">
      <c r="A5" s="6">
        <v>4</v>
      </c>
      <c r="B5" s="7" t="s">
        <v>66</v>
      </c>
      <c r="C5" s="7">
        <v>8160412825</v>
      </c>
      <c r="D5" s="7" t="s">
        <v>67</v>
      </c>
      <c r="E5" s="7" t="s">
        <v>61</v>
      </c>
      <c r="F5" s="32">
        <v>45273</v>
      </c>
      <c r="G5" s="47">
        <v>134865.20000000001</v>
      </c>
      <c r="H5" s="7">
        <v>1</v>
      </c>
      <c r="I5" s="5">
        <v>1</v>
      </c>
      <c r="J5" s="46">
        <f t="shared" si="0"/>
        <v>134865.20000000001</v>
      </c>
    </row>
    <row r="6" spans="1:10" x14ac:dyDescent="0.25">
      <c r="A6" s="6">
        <v>5</v>
      </c>
      <c r="B6" s="7" t="s">
        <v>68</v>
      </c>
      <c r="C6" s="7">
        <v>9134962560</v>
      </c>
      <c r="D6" s="7" t="s">
        <v>69</v>
      </c>
      <c r="E6" s="7" t="s">
        <v>70</v>
      </c>
      <c r="F6" s="32">
        <v>45274</v>
      </c>
      <c r="G6" s="47">
        <v>25737.08</v>
      </c>
      <c r="H6" s="7">
        <v>1</v>
      </c>
      <c r="I6" s="5">
        <v>3</v>
      </c>
      <c r="J6" s="46">
        <f t="shared" si="0"/>
        <v>77211.240000000005</v>
      </c>
    </row>
    <row r="7" spans="1:10" x14ac:dyDescent="0.25">
      <c r="A7" s="6">
        <v>6</v>
      </c>
      <c r="B7" s="7" t="s">
        <v>41</v>
      </c>
      <c r="C7" s="7">
        <v>8080196939</v>
      </c>
      <c r="D7" s="7" t="s">
        <v>42</v>
      </c>
      <c r="E7" s="7" t="s">
        <v>40</v>
      </c>
      <c r="F7" s="32">
        <v>45274</v>
      </c>
      <c r="G7" s="47">
        <v>17394.830000000002</v>
      </c>
      <c r="H7" s="7">
        <v>1</v>
      </c>
      <c r="I7" s="5">
        <v>3</v>
      </c>
      <c r="J7" s="46">
        <f t="shared" si="0"/>
        <v>52184.490000000005</v>
      </c>
    </row>
    <row r="8" spans="1:10" x14ac:dyDescent="0.25">
      <c r="A8" s="6">
        <v>7</v>
      </c>
      <c r="B8" s="7" t="s">
        <v>43</v>
      </c>
      <c r="C8" s="7" t="s">
        <v>24</v>
      </c>
      <c r="D8" s="7" t="s">
        <v>44</v>
      </c>
      <c r="E8" s="7" t="s">
        <v>40</v>
      </c>
      <c r="F8" s="32">
        <v>45278</v>
      </c>
      <c r="G8" s="47">
        <v>17394.830000000002</v>
      </c>
      <c r="H8" s="7">
        <v>1</v>
      </c>
      <c r="I8" s="5">
        <v>3</v>
      </c>
      <c r="J8" s="46">
        <f t="shared" si="0"/>
        <v>52184.490000000005</v>
      </c>
    </row>
    <row r="9" spans="1:10" x14ac:dyDescent="0.25">
      <c r="A9" s="6">
        <v>8</v>
      </c>
      <c r="B9" s="7" t="s">
        <v>71</v>
      </c>
      <c r="C9" s="7" t="s">
        <v>24</v>
      </c>
      <c r="D9" s="7" t="s">
        <v>72</v>
      </c>
      <c r="E9" s="7" t="s">
        <v>73</v>
      </c>
      <c r="F9" s="32">
        <v>45278</v>
      </c>
      <c r="G9" s="47">
        <v>43251.6</v>
      </c>
      <c r="H9" s="7">
        <v>1</v>
      </c>
      <c r="I9" s="5">
        <v>1</v>
      </c>
      <c r="J9" s="46">
        <f t="shared" si="0"/>
        <v>43251.6</v>
      </c>
    </row>
    <row r="10" spans="1:10" x14ac:dyDescent="0.25">
      <c r="A10" s="6">
        <v>9</v>
      </c>
      <c r="B10" s="7" t="s">
        <v>74</v>
      </c>
      <c r="C10" s="33" t="s">
        <v>75</v>
      </c>
      <c r="D10" s="7" t="s">
        <v>76</v>
      </c>
      <c r="E10" s="7" t="s">
        <v>77</v>
      </c>
      <c r="F10" s="32">
        <v>45280</v>
      </c>
      <c r="G10" s="47">
        <v>51593.85</v>
      </c>
      <c r="H10" s="7">
        <v>1</v>
      </c>
      <c r="I10" s="5">
        <v>1</v>
      </c>
      <c r="J10" s="46">
        <f t="shared" si="0"/>
        <v>51593.85</v>
      </c>
    </row>
    <row r="11" spans="1:10" x14ac:dyDescent="0.25">
      <c r="A11" s="6">
        <v>10</v>
      </c>
      <c r="B11" s="7" t="s">
        <v>78</v>
      </c>
      <c r="C11" s="7" t="s">
        <v>24</v>
      </c>
      <c r="D11" s="7" t="s">
        <v>79</v>
      </c>
      <c r="E11" s="7" t="s">
        <v>61</v>
      </c>
      <c r="F11" s="32">
        <v>45282</v>
      </c>
      <c r="G11" s="47">
        <v>134865.20000000001</v>
      </c>
      <c r="H11" s="7">
        <v>1</v>
      </c>
      <c r="I11" s="5">
        <v>1</v>
      </c>
      <c r="J11" s="46">
        <f t="shared" si="0"/>
        <v>134865.20000000001</v>
      </c>
    </row>
    <row r="12" spans="1:10" x14ac:dyDescent="0.25">
      <c r="A12" s="6">
        <v>11</v>
      </c>
      <c r="B12" s="7" t="s">
        <v>80</v>
      </c>
      <c r="C12" s="7" t="s">
        <v>24</v>
      </c>
      <c r="D12" s="7" t="s">
        <v>79</v>
      </c>
      <c r="E12" s="7" t="s">
        <v>73</v>
      </c>
      <c r="F12" s="32">
        <v>45282</v>
      </c>
      <c r="G12" s="47">
        <v>43251.6</v>
      </c>
      <c r="H12" s="7">
        <v>1</v>
      </c>
      <c r="I12" s="5">
        <v>1</v>
      </c>
      <c r="J12" s="46">
        <f t="shared" si="0"/>
        <v>43251.6</v>
      </c>
    </row>
    <row r="13" spans="1:10" x14ac:dyDescent="0.25">
      <c r="A13" s="6">
        <v>12</v>
      </c>
      <c r="B13" s="7" t="s">
        <v>81</v>
      </c>
      <c r="C13" s="7" t="s">
        <v>24</v>
      </c>
      <c r="D13" s="7" t="s">
        <v>82</v>
      </c>
      <c r="E13" s="7" t="s">
        <v>61</v>
      </c>
      <c r="F13" s="32">
        <v>45283</v>
      </c>
      <c r="G13" s="47">
        <v>134865.20000000001</v>
      </c>
      <c r="H13" s="7">
        <v>1</v>
      </c>
      <c r="I13" s="5">
        <v>1</v>
      </c>
      <c r="J13" s="46">
        <f t="shared" si="0"/>
        <v>134865.20000000001</v>
      </c>
    </row>
    <row r="14" spans="1:10" x14ac:dyDescent="0.25">
      <c r="A14" s="6">
        <v>13</v>
      </c>
      <c r="B14" s="7" t="s">
        <v>83</v>
      </c>
      <c r="C14" s="7" t="s">
        <v>24</v>
      </c>
      <c r="D14" s="7" t="s">
        <v>84</v>
      </c>
      <c r="E14" s="7" t="s">
        <v>61</v>
      </c>
      <c r="F14" s="32">
        <v>45287</v>
      </c>
      <c r="G14" s="47">
        <v>134865.20000000001</v>
      </c>
      <c r="H14" s="7">
        <v>1</v>
      </c>
      <c r="I14" s="5">
        <v>1</v>
      </c>
      <c r="J14" s="46">
        <f t="shared" si="0"/>
        <v>134865.20000000001</v>
      </c>
    </row>
    <row r="15" spans="1:10" x14ac:dyDescent="0.25">
      <c r="A15" s="6">
        <v>14</v>
      </c>
      <c r="B15" s="7" t="s">
        <v>85</v>
      </c>
      <c r="C15" s="7" t="s">
        <v>24</v>
      </c>
      <c r="D15" s="7" t="s">
        <v>86</v>
      </c>
      <c r="E15" s="7" t="s">
        <v>61</v>
      </c>
      <c r="F15" s="32">
        <v>45287</v>
      </c>
      <c r="G15" s="47">
        <v>134865.20000000001</v>
      </c>
      <c r="H15" s="7">
        <v>1</v>
      </c>
      <c r="I15" s="5">
        <v>1</v>
      </c>
      <c r="J15" s="46">
        <f t="shared" si="0"/>
        <v>134865.20000000001</v>
      </c>
    </row>
    <row r="16" spans="1:10" x14ac:dyDescent="0.25">
      <c r="A16" s="6">
        <v>15</v>
      </c>
      <c r="B16" s="7" t="s">
        <v>87</v>
      </c>
      <c r="C16" s="7" t="s">
        <v>24</v>
      </c>
      <c r="D16" s="7" t="s">
        <v>88</v>
      </c>
      <c r="E16" s="7" t="s">
        <v>61</v>
      </c>
      <c r="F16" s="32">
        <v>45288</v>
      </c>
      <c r="G16" s="47">
        <v>134865.20000000001</v>
      </c>
      <c r="H16" s="7">
        <v>1</v>
      </c>
      <c r="I16" s="5">
        <v>1</v>
      </c>
      <c r="J16" s="46">
        <f t="shared" si="0"/>
        <v>134865.20000000001</v>
      </c>
    </row>
    <row r="17" spans="1:10" x14ac:dyDescent="0.25">
      <c r="A17" s="6">
        <v>16</v>
      </c>
      <c r="B17" s="7" t="s">
        <v>89</v>
      </c>
      <c r="C17" s="7" t="s">
        <v>24</v>
      </c>
      <c r="D17" s="7" t="s">
        <v>90</v>
      </c>
      <c r="E17" s="7" t="s">
        <v>61</v>
      </c>
      <c r="F17" s="32">
        <v>45288</v>
      </c>
      <c r="G17" s="47">
        <v>134865.20000000001</v>
      </c>
      <c r="H17" s="7">
        <v>1</v>
      </c>
      <c r="I17" s="5">
        <v>1</v>
      </c>
      <c r="J17" s="46">
        <f t="shared" si="0"/>
        <v>134865.20000000001</v>
      </c>
    </row>
    <row r="18" spans="1:10" x14ac:dyDescent="0.25">
      <c r="A18" s="6">
        <v>17</v>
      </c>
      <c r="B18" s="7" t="s">
        <v>91</v>
      </c>
      <c r="C18" s="7" t="s">
        <v>24</v>
      </c>
      <c r="D18" s="7" t="s">
        <v>92</v>
      </c>
      <c r="E18" s="7" t="s">
        <v>61</v>
      </c>
      <c r="F18" s="32">
        <v>45288</v>
      </c>
      <c r="G18" s="47">
        <v>134865.20000000001</v>
      </c>
      <c r="H18" s="7">
        <v>1</v>
      </c>
      <c r="I18" s="5">
        <v>1</v>
      </c>
      <c r="J18" s="46">
        <f t="shared" si="0"/>
        <v>134865.20000000001</v>
      </c>
    </row>
    <row r="19" spans="1:10" x14ac:dyDescent="0.25">
      <c r="A19" s="6">
        <v>18</v>
      </c>
      <c r="B19" s="7" t="s">
        <v>93</v>
      </c>
      <c r="C19" s="7" t="s">
        <v>24</v>
      </c>
      <c r="D19" s="7" t="s">
        <v>94</v>
      </c>
      <c r="E19" s="7" t="s">
        <v>61</v>
      </c>
      <c r="F19" s="32">
        <v>45288</v>
      </c>
      <c r="G19" s="47">
        <v>134865.20000000001</v>
      </c>
      <c r="H19" s="7">
        <v>1</v>
      </c>
      <c r="I19" s="5">
        <v>1</v>
      </c>
      <c r="J19" s="46">
        <f t="shared" si="0"/>
        <v>134865.20000000001</v>
      </c>
    </row>
    <row r="20" spans="1:10" x14ac:dyDescent="0.25">
      <c r="A20" s="6">
        <v>19</v>
      </c>
      <c r="B20" s="7" t="s">
        <v>95</v>
      </c>
      <c r="C20" s="7" t="s">
        <v>24</v>
      </c>
      <c r="D20" s="7" t="s">
        <v>96</v>
      </c>
      <c r="E20" s="7" t="s">
        <v>61</v>
      </c>
      <c r="F20" s="32">
        <v>45288</v>
      </c>
      <c r="G20" s="47">
        <v>134865.20000000001</v>
      </c>
      <c r="H20" s="7">
        <v>1</v>
      </c>
      <c r="I20" s="5">
        <v>1</v>
      </c>
      <c r="J20" s="46">
        <f t="shared" si="0"/>
        <v>134865.20000000001</v>
      </c>
    </row>
    <row r="21" spans="1:10" x14ac:dyDescent="0.25">
      <c r="A21" s="6">
        <v>20</v>
      </c>
      <c r="B21" s="7" t="s">
        <v>97</v>
      </c>
      <c r="C21" s="7" t="s">
        <v>24</v>
      </c>
      <c r="D21" s="7" t="s">
        <v>98</v>
      </c>
      <c r="E21" s="7" t="s">
        <v>73</v>
      </c>
      <c r="F21" s="32">
        <v>45289</v>
      </c>
      <c r="G21" s="47">
        <v>43251.6</v>
      </c>
      <c r="H21" s="7">
        <v>1</v>
      </c>
      <c r="I21" s="5">
        <v>1</v>
      </c>
      <c r="J21" s="46">
        <f t="shared" si="0"/>
        <v>43251.6</v>
      </c>
    </row>
    <row r="22" spans="1:10" x14ac:dyDescent="0.25">
      <c r="A22" s="6">
        <v>21</v>
      </c>
      <c r="B22" s="7" t="s">
        <v>99</v>
      </c>
      <c r="C22" s="7" t="s">
        <v>24</v>
      </c>
      <c r="D22" s="7" t="s">
        <v>100</v>
      </c>
      <c r="E22" s="7" t="s">
        <v>73</v>
      </c>
      <c r="F22" s="32">
        <v>45289</v>
      </c>
      <c r="G22" s="47">
        <v>43251.6</v>
      </c>
      <c r="H22" s="7">
        <v>1</v>
      </c>
      <c r="I22" s="5">
        <v>1</v>
      </c>
      <c r="J22" s="46">
        <f t="shared" si="0"/>
        <v>43251.6</v>
      </c>
    </row>
    <row r="23" spans="1:10" x14ac:dyDescent="0.25">
      <c r="A23" s="6">
        <v>22</v>
      </c>
      <c r="B23" s="7" t="s">
        <v>101</v>
      </c>
      <c r="C23" s="7" t="s">
        <v>24</v>
      </c>
      <c r="D23" s="7" t="s">
        <v>102</v>
      </c>
      <c r="E23" s="7" t="s">
        <v>61</v>
      </c>
      <c r="F23" s="32">
        <v>45289</v>
      </c>
      <c r="G23" s="47">
        <v>134865.20000000001</v>
      </c>
      <c r="H23" s="7">
        <v>1</v>
      </c>
      <c r="I23" s="5">
        <v>1</v>
      </c>
      <c r="J23" s="46">
        <f t="shared" si="0"/>
        <v>134865.20000000001</v>
      </c>
    </row>
    <row r="24" spans="1:10" x14ac:dyDescent="0.25">
      <c r="A24" s="6">
        <v>23</v>
      </c>
      <c r="B24" s="7" t="s">
        <v>103</v>
      </c>
      <c r="C24" s="7" t="s">
        <v>24</v>
      </c>
      <c r="D24" s="7" t="s">
        <v>104</v>
      </c>
      <c r="E24" s="7" t="s">
        <v>73</v>
      </c>
      <c r="F24" s="32">
        <v>45290</v>
      </c>
      <c r="G24" s="47">
        <v>43251.6</v>
      </c>
      <c r="H24" s="7">
        <v>1</v>
      </c>
      <c r="I24" s="5">
        <v>1</v>
      </c>
      <c r="J24" s="46">
        <f t="shared" si="0"/>
        <v>43251.6</v>
      </c>
    </row>
    <row r="25" spans="1:10" x14ac:dyDescent="0.25">
      <c r="A25" s="6">
        <v>24</v>
      </c>
      <c r="B25" s="7" t="s">
        <v>105</v>
      </c>
      <c r="C25" s="7" t="s">
        <v>24</v>
      </c>
      <c r="D25" s="7" t="s">
        <v>106</v>
      </c>
      <c r="E25" s="7" t="s">
        <v>61</v>
      </c>
      <c r="F25" s="32">
        <v>45290</v>
      </c>
      <c r="G25" s="47">
        <v>134865.20000000001</v>
      </c>
      <c r="H25" s="7">
        <v>1</v>
      </c>
      <c r="I25" s="5">
        <v>1</v>
      </c>
      <c r="J25" s="46">
        <f t="shared" si="0"/>
        <v>134865.20000000001</v>
      </c>
    </row>
    <row r="26" spans="1:10" x14ac:dyDescent="0.25">
      <c r="A26" s="6">
        <v>25</v>
      </c>
      <c r="B26" s="7" t="s">
        <v>107</v>
      </c>
      <c r="C26" s="7" t="s">
        <v>24</v>
      </c>
      <c r="D26" s="7" t="s">
        <v>108</v>
      </c>
      <c r="E26" s="7" t="s">
        <v>73</v>
      </c>
      <c r="F26" s="32">
        <v>45290</v>
      </c>
      <c r="G26" s="47">
        <v>43251.6</v>
      </c>
      <c r="H26" s="7">
        <v>1</v>
      </c>
      <c r="I26" s="5">
        <v>1</v>
      </c>
      <c r="J26" s="46">
        <f t="shared" si="0"/>
        <v>43251.6</v>
      </c>
    </row>
    <row r="27" spans="1:10" x14ac:dyDescent="0.25">
      <c r="A27" s="6">
        <v>26</v>
      </c>
      <c r="B27" s="7" t="s">
        <v>109</v>
      </c>
      <c r="C27" s="7" t="s">
        <v>24</v>
      </c>
      <c r="D27" s="7" t="s">
        <v>110</v>
      </c>
      <c r="E27" s="7" t="s">
        <v>61</v>
      </c>
      <c r="F27" s="32">
        <v>45290</v>
      </c>
      <c r="G27" s="47">
        <v>134865.20000000001</v>
      </c>
      <c r="H27" s="7">
        <v>1</v>
      </c>
      <c r="I27" s="5">
        <v>1</v>
      </c>
      <c r="J27" s="46">
        <f t="shared" si="0"/>
        <v>134865.20000000001</v>
      </c>
    </row>
    <row r="28" spans="1:10" x14ac:dyDescent="0.25">
      <c r="A28" s="6">
        <v>27</v>
      </c>
      <c r="B28" s="7" t="s">
        <v>111</v>
      </c>
      <c r="C28" s="7" t="s">
        <v>24</v>
      </c>
      <c r="D28" s="7" t="s">
        <v>112</v>
      </c>
      <c r="E28" s="7" t="s">
        <v>61</v>
      </c>
      <c r="F28" s="32">
        <v>45290</v>
      </c>
      <c r="G28" s="47">
        <v>134865.20000000001</v>
      </c>
      <c r="H28" s="7">
        <v>1</v>
      </c>
      <c r="I28" s="5">
        <v>1</v>
      </c>
      <c r="J28" s="46">
        <f t="shared" si="0"/>
        <v>134865.20000000001</v>
      </c>
    </row>
    <row r="29" spans="1:10" x14ac:dyDescent="0.25">
      <c r="A29" s="6">
        <v>28</v>
      </c>
      <c r="B29" s="7" t="s">
        <v>113</v>
      </c>
      <c r="C29" s="7" t="s">
        <v>24</v>
      </c>
      <c r="D29" s="7" t="s">
        <v>114</v>
      </c>
      <c r="E29" s="7" t="s">
        <v>73</v>
      </c>
      <c r="F29" s="32">
        <v>45290</v>
      </c>
      <c r="G29" s="47">
        <v>43251.6</v>
      </c>
      <c r="H29" s="7">
        <v>1</v>
      </c>
      <c r="I29" s="5">
        <v>1</v>
      </c>
      <c r="J29" s="46">
        <f t="shared" si="0"/>
        <v>43251.6</v>
      </c>
    </row>
    <row r="30" spans="1:10" x14ac:dyDescent="0.25">
      <c r="A30" s="6">
        <v>29</v>
      </c>
      <c r="B30" s="7" t="s">
        <v>115</v>
      </c>
      <c r="C30" s="7" t="s">
        <v>24</v>
      </c>
      <c r="D30" s="7" t="s">
        <v>116</v>
      </c>
      <c r="E30" s="7" t="s">
        <v>73</v>
      </c>
      <c r="F30" s="32">
        <v>45290</v>
      </c>
      <c r="G30" s="47">
        <v>43251.6</v>
      </c>
      <c r="H30" s="7">
        <v>1</v>
      </c>
      <c r="I30" s="5">
        <v>1</v>
      </c>
      <c r="J30" s="46">
        <f t="shared" si="0"/>
        <v>43251.6</v>
      </c>
    </row>
    <row r="31" spans="1:10" x14ac:dyDescent="0.25">
      <c r="A31" s="6">
        <v>30</v>
      </c>
      <c r="B31" s="7" t="s">
        <v>117</v>
      </c>
      <c r="C31" s="7" t="s">
        <v>24</v>
      </c>
      <c r="D31" s="7" t="s">
        <v>118</v>
      </c>
      <c r="E31" s="7" t="s">
        <v>73</v>
      </c>
      <c r="F31" s="32">
        <v>45290</v>
      </c>
      <c r="G31" s="47">
        <v>43251.6</v>
      </c>
      <c r="H31" s="7">
        <v>1</v>
      </c>
      <c r="I31" s="5">
        <v>1</v>
      </c>
      <c r="J31" s="46">
        <f t="shared" si="0"/>
        <v>43251.6</v>
      </c>
    </row>
    <row r="32" spans="1:10" x14ac:dyDescent="0.25">
      <c r="A32" s="6">
        <v>31</v>
      </c>
      <c r="B32" s="7" t="s">
        <v>119</v>
      </c>
      <c r="C32" s="7" t="s">
        <v>24</v>
      </c>
      <c r="D32" s="7" t="s">
        <v>120</v>
      </c>
      <c r="E32" s="7" t="s">
        <v>73</v>
      </c>
      <c r="F32" s="32">
        <v>45290</v>
      </c>
      <c r="G32" s="47">
        <v>43251.6</v>
      </c>
      <c r="H32" s="7">
        <v>1</v>
      </c>
      <c r="I32" s="5">
        <v>1</v>
      </c>
      <c r="J32" s="46">
        <f t="shared" si="0"/>
        <v>43251.6</v>
      </c>
    </row>
    <row r="33" spans="1:10" x14ac:dyDescent="0.25">
      <c r="A33" s="6">
        <v>32</v>
      </c>
      <c r="B33" s="7" t="s">
        <v>121</v>
      </c>
      <c r="C33" s="7" t="s">
        <v>24</v>
      </c>
      <c r="D33" s="7" t="s">
        <v>122</v>
      </c>
      <c r="E33" s="7" t="s">
        <v>73</v>
      </c>
      <c r="F33" s="32">
        <v>45290</v>
      </c>
      <c r="G33" s="47">
        <v>43251.6</v>
      </c>
      <c r="H33" s="7">
        <v>1</v>
      </c>
      <c r="I33" s="5">
        <v>1</v>
      </c>
      <c r="J33" s="46">
        <f t="shared" si="0"/>
        <v>43251.6</v>
      </c>
    </row>
    <row r="34" spans="1:10" x14ac:dyDescent="0.25">
      <c r="A34" s="6">
        <v>33</v>
      </c>
      <c r="B34" s="7" t="s">
        <v>123</v>
      </c>
      <c r="C34" s="7" t="s">
        <v>24</v>
      </c>
      <c r="D34" s="7" t="s">
        <v>124</v>
      </c>
      <c r="E34" s="7" t="s">
        <v>73</v>
      </c>
      <c r="F34" s="32">
        <v>45290</v>
      </c>
      <c r="G34" s="47">
        <v>43251.6</v>
      </c>
      <c r="H34" s="7">
        <v>1</v>
      </c>
      <c r="I34" s="5">
        <v>1</v>
      </c>
      <c r="J34" s="46">
        <f t="shared" si="0"/>
        <v>43251.6</v>
      </c>
    </row>
    <row r="35" spans="1:10" x14ac:dyDescent="0.25">
      <c r="A35" s="6">
        <v>34</v>
      </c>
      <c r="B35" s="7" t="s">
        <v>125</v>
      </c>
      <c r="C35" s="7" t="s">
        <v>24</v>
      </c>
      <c r="D35" s="7" t="s">
        <v>126</v>
      </c>
      <c r="E35" s="7" t="s">
        <v>73</v>
      </c>
      <c r="F35" s="32">
        <v>45290</v>
      </c>
      <c r="G35" s="47">
        <v>43251.6</v>
      </c>
      <c r="H35" s="7">
        <v>1</v>
      </c>
      <c r="I35" s="5">
        <v>1</v>
      </c>
      <c r="J35" s="46">
        <f t="shared" si="0"/>
        <v>43251.6</v>
      </c>
    </row>
    <row r="36" spans="1:10" x14ac:dyDescent="0.25">
      <c r="A36" s="6">
        <v>35</v>
      </c>
      <c r="B36" s="7" t="s">
        <v>127</v>
      </c>
      <c r="C36" s="7" t="s">
        <v>24</v>
      </c>
      <c r="D36" s="7" t="s">
        <v>128</v>
      </c>
      <c r="E36" s="7" t="s">
        <v>73</v>
      </c>
      <c r="F36" s="32">
        <v>45290</v>
      </c>
      <c r="G36" s="47">
        <v>43251.6</v>
      </c>
      <c r="H36" s="7">
        <v>1</v>
      </c>
      <c r="I36" s="5">
        <v>1</v>
      </c>
      <c r="J36" s="46">
        <f t="shared" si="0"/>
        <v>43251.6</v>
      </c>
    </row>
    <row r="37" spans="1:10" x14ac:dyDescent="0.25">
      <c r="A37" s="6">
        <v>36</v>
      </c>
      <c r="B37" s="7" t="s">
        <v>129</v>
      </c>
      <c r="C37" s="7" t="s">
        <v>24</v>
      </c>
      <c r="D37" s="7" t="s">
        <v>130</v>
      </c>
      <c r="E37" s="7" t="s">
        <v>73</v>
      </c>
      <c r="F37" s="32">
        <v>45290</v>
      </c>
      <c r="G37" s="47">
        <v>43251.6</v>
      </c>
      <c r="H37" s="7">
        <v>1</v>
      </c>
      <c r="I37" s="5">
        <v>1</v>
      </c>
      <c r="J37" s="46">
        <f t="shared" si="0"/>
        <v>43251.6</v>
      </c>
    </row>
    <row r="38" spans="1:10" x14ac:dyDescent="0.25">
      <c r="A38" s="6">
        <v>37</v>
      </c>
      <c r="B38" s="7" t="s">
        <v>131</v>
      </c>
      <c r="C38" s="7" t="s">
        <v>24</v>
      </c>
      <c r="D38" s="7" t="s">
        <v>132</v>
      </c>
      <c r="E38" s="7" t="s">
        <v>73</v>
      </c>
      <c r="F38" s="32">
        <v>45291</v>
      </c>
      <c r="G38" s="47">
        <v>43251.6</v>
      </c>
      <c r="H38" s="7">
        <v>1</v>
      </c>
      <c r="I38" s="5">
        <v>1</v>
      </c>
      <c r="J38" s="46">
        <f t="shared" si="0"/>
        <v>43251.6</v>
      </c>
    </row>
    <row r="39" spans="1:10" x14ac:dyDescent="0.25">
      <c r="A39" s="6">
        <v>38</v>
      </c>
      <c r="B39" s="7" t="s">
        <v>133</v>
      </c>
      <c r="C39" s="7" t="s">
        <v>24</v>
      </c>
      <c r="D39" s="7" t="s">
        <v>134</v>
      </c>
      <c r="E39" s="7" t="s">
        <v>61</v>
      </c>
      <c r="F39" s="32">
        <v>45291</v>
      </c>
      <c r="G39" s="47">
        <v>134865.20000000001</v>
      </c>
      <c r="H39" s="7">
        <v>1</v>
      </c>
      <c r="I39" s="5">
        <v>1</v>
      </c>
      <c r="J39" s="46">
        <f t="shared" si="0"/>
        <v>134865.20000000001</v>
      </c>
    </row>
    <row r="40" spans="1:10" x14ac:dyDescent="0.25">
      <c r="A40" s="6">
        <v>39</v>
      </c>
      <c r="B40" s="7" t="s">
        <v>135</v>
      </c>
      <c r="C40" s="7" t="s">
        <v>24</v>
      </c>
      <c r="D40" s="7" t="s">
        <v>136</v>
      </c>
      <c r="E40" s="7" t="s">
        <v>61</v>
      </c>
      <c r="F40" s="32">
        <v>45291</v>
      </c>
      <c r="G40" s="47">
        <v>134865.20000000001</v>
      </c>
      <c r="H40" s="7">
        <v>1</v>
      </c>
      <c r="I40" s="5">
        <v>1</v>
      </c>
      <c r="J40" s="46">
        <f t="shared" si="0"/>
        <v>134865.20000000001</v>
      </c>
    </row>
    <row r="41" spans="1:10" x14ac:dyDescent="0.25">
      <c r="A41" s="6">
        <v>40</v>
      </c>
      <c r="B41" s="7" t="s">
        <v>137</v>
      </c>
      <c r="C41" s="7" t="s">
        <v>24</v>
      </c>
      <c r="D41" s="7" t="s">
        <v>138</v>
      </c>
      <c r="E41" s="7" t="s">
        <v>77</v>
      </c>
      <c r="F41" s="32">
        <v>45291</v>
      </c>
      <c r="G41" s="47">
        <v>51593.85</v>
      </c>
      <c r="H41" s="7">
        <v>1</v>
      </c>
      <c r="I41" s="5">
        <v>1</v>
      </c>
      <c r="J41" s="46">
        <f t="shared" si="0"/>
        <v>51593.85</v>
      </c>
    </row>
    <row r="42" spans="1:10" x14ac:dyDescent="0.25">
      <c r="A42" s="6">
        <v>41</v>
      </c>
      <c r="B42" s="7" t="s">
        <v>139</v>
      </c>
      <c r="C42" s="7" t="s">
        <v>24</v>
      </c>
      <c r="D42" s="7" t="s">
        <v>140</v>
      </c>
      <c r="E42" s="7" t="s">
        <v>73</v>
      </c>
      <c r="F42" s="32">
        <v>45291</v>
      </c>
      <c r="G42" s="47">
        <v>43251.6</v>
      </c>
      <c r="H42" s="7">
        <v>1</v>
      </c>
      <c r="I42" s="5">
        <v>1</v>
      </c>
      <c r="J42" s="46">
        <f t="shared" si="0"/>
        <v>43251.6</v>
      </c>
    </row>
    <row r="43" spans="1:10" x14ac:dyDescent="0.25">
      <c r="A43" s="6">
        <v>42</v>
      </c>
      <c r="B43" s="7" t="s">
        <v>141</v>
      </c>
      <c r="C43" s="7" t="s">
        <v>24</v>
      </c>
      <c r="D43" s="7" t="s">
        <v>142</v>
      </c>
      <c r="E43" s="7" t="s">
        <v>73</v>
      </c>
      <c r="F43" s="32">
        <v>45291</v>
      </c>
      <c r="G43" s="47">
        <v>43251.6</v>
      </c>
      <c r="H43" s="7">
        <v>1</v>
      </c>
      <c r="I43" s="5">
        <v>1</v>
      </c>
      <c r="J43" s="46">
        <f t="shared" si="0"/>
        <v>43251.6</v>
      </c>
    </row>
    <row r="44" spans="1:10" x14ac:dyDescent="0.25">
      <c r="A44" s="6">
        <v>43</v>
      </c>
      <c r="B44" s="7" t="s">
        <v>143</v>
      </c>
      <c r="C44" s="7" t="s">
        <v>24</v>
      </c>
      <c r="D44" s="7" t="s">
        <v>144</v>
      </c>
      <c r="E44" s="7" t="s">
        <v>73</v>
      </c>
      <c r="F44" s="32">
        <v>45291</v>
      </c>
      <c r="G44" s="47">
        <v>43251.6</v>
      </c>
      <c r="H44" s="7">
        <v>1</v>
      </c>
      <c r="I44" s="5">
        <v>1</v>
      </c>
      <c r="J44" s="46">
        <f t="shared" si="0"/>
        <v>43251.6</v>
      </c>
    </row>
    <row r="45" spans="1:10" x14ac:dyDescent="0.25">
      <c r="A45" s="6">
        <v>44</v>
      </c>
      <c r="B45" s="7" t="s">
        <v>145</v>
      </c>
      <c r="C45" s="7" t="s">
        <v>24</v>
      </c>
      <c r="D45" s="7" t="s">
        <v>146</v>
      </c>
      <c r="E45" s="7" t="s">
        <v>73</v>
      </c>
      <c r="F45" s="32">
        <v>45291</v>
      </c>
      <c r="G45" s="47">
        <v>43251.6</v>
      </c>
      <c r="H45" s="7">
        <v>1</v>
      </c>
      <c r="I45" s="5">
        <v>1</v>
      </c>
      <c r="J45" s="46">
        <f t="shared" si="0"/>
        <v>43251.6</v>
      </c>
    </row>
    <row r="46" spans="1:10" x14ac:dyDescent="0.25">
      <c r="A46" s="6">
        <v>45</v>
      </c>
      <c r="B46" s="7" t="s">
        <v>147</v>
      </c>
      <c r="C46" s="7" t="s">
        <v>24</v>
      </c>
      <c r="D46" s="7" t="s">
        <v>148</v>
      </c>
      <c r="E46" s="7" t="s">
        <v>149</v>
      </c>
      <c r="F46" s="32">
        <v>45291</v>
      </c>
      <c r="G46" s="47">
        <v>143207.4</v>
      </c>
      <c r="H46" s="7">
        <v>1</v>
      </c>
      <c r="I46" s="5">
        <v>1</v>
      </c>
      <c r="J46" s="46">
        <f t="shared" si="0"/>
        <v>143207.4</v>
      </c>
    </row>
    <row r="47" spans="1:10" x14ac:dyDescent="0.25">
      <c r="A47" s="6">
        <v>46</v>
      </c>
      <c r="B47" s="7" t="s">
        <v>150</v>
      </c>
      <c r="C47" s="7" t="s">
        <v>24</v>
      </c>
      <c r="D47" s="7" t="s">
        <v>151</v>
      </c>
      <c r="E47" s="7" t="s">
        <v>73</v>
      </c>
      <c r="F47" s="32">
        <v>45291</v>
      </c>
      <c r="G47" s="47">
        <v>43251.6</v>
      </c>
      <c r="H47" s="7">
        <v>1</v>
      </c>
      <c r="I47" s="5">
        <v>1</v>
      </c>
      <c r="J47" s="46">
        <f t="shared" si="0"/>
        <v>43251.6</v>
      </c>
    </row>
    <row r="48" spans="1:10" x14ac:dyDescent="0.25">
      <c r="A48" s="6">
        <v>47</v>
      </c>
      <c r="B48" s="7" t="s">
        <v>152</v>
      </c>
      <c r="C48" s="7" t="s">
        <v>24</v>
      </c>
      <c r="D48" s="7" t="s">
        <v>153</v>
      </c>
      <c r="E48" s="7" t="s">
        <v>73</v>
      </c>
      <c r="F48" s="32">
        <v>45291</v>
      </c>
      <c r="G48" s="47">
        <v>43251.6</v>
      </c>
      <c r="H48" s="7">
        <v>1</v>
      </c>
      <c r="I48" s="5">
        <v>1</v>
      </c>
      <c r="J48" s="46">
        <f t="shared" si="0"/>
        <v>43251.6</v>
      </c>
    </row>
    <row r="49" spans="1:10" x14ac:dyDescent="0.25">
      <c r="A49" s="6">
        <v>48</v>
      </c>
      <c r="B49" s="7" t="s">
        <v>154</v>
      </c>
      <c r="C49" s="7" t="s">
        <v>24</v>
      </c>
      <c r="D49" s="7" t="s">
        <v>155</v>
      </c>
      <c r="E49" s="7" t="s">
        <v>70</v>
      </c>
      <c r="F49" s="32">
        <v>45291</v>
      </c>
      <c r="G49" s="47">
        <v>25737.08</v>
      </c>
      <c r="H49" s="7">
        <v>1</v>
      </c>
      <c r="I49" s="5">
        <v>3</v>
      </c>
      <c r="J49" s="46">
        <f t="shared" si="0"/>
        <v>77211.240000000005</v>
      </c>
    </row>
    <row r="50" spans="1:10" x14ac:dyDescent="0.25">
      <c r="A50" s="6">
        <v>49</v>
      </c>
      <c r="B50" s="7" t="s">
        <v>156</v>
      </c>
      <c r="C50" s="7" t="s">
        <v>24</v>
      </c>
      <c r="D50" s="7" t="s">
        <v>157</v>
      </c>
      <c r="E50" s="7" t="s">
        <v>73</v>
      </c>
      <c r="F50" s="32">
        <v>45291</v>
      </c>
      <c r="G50" s="47">
        <v>43251.6</v>
      </c>
      <c r="H50" s="7">
        <v>1</v>
      </c>
      <c r="I50" s="5">
        <v>1</v>
      </c>
      <c r="J50" s="46">
        <f t="shared" si="0"/>
        <v>43251.6</v>
      </c>
    </row>
    <row r="51" spans="1:10" x14ac:dyDescent="0.25">
      <c r="A51" s="6">
        <v>50</v>
      </c>
      <c r="B51" s="7" t="s">
        <v>158</v>
      </c>
      <c r="C51" s="7" t="s">
        <v>24</v>
      </c>
      <c r="D51" s="7" t="s">
        <v>159</v>
      </c>
      <c r="E51" s="7" t="s">
        <v>73</v>
      </c>
      <c r="F51" s="32">
        <v>45291</v>
      </c>
      <c r="G51" s="47">
        <v>43251.6</v>
      </c>
      <c r="H51" s="7">
        <v>1</v>
      </c>
      <c r="I51" s="5">
        <v>1</v>
      </c>
      <c r="J51" s="46">
        <f t="shared" si="0"/>
        <v>43251.6</v>
      </c>
    </row>
    <row r="52" spans="1:10" x14ac:dyDescent="0.25">
      <c r="A52" s="6">
        <v>51</v>
      </c>
      <c r="B52" s="7" t="s">
        <v>160</v>
      </c>
      <c r="C52" s="7" t="s">
        <v>24</v>
      </c>
      <c r="D52" s="7" t="s">
        <v>161</v>
      </c>
      <c r="E52" s="7" t="s">
        <v>73</v>
      </c>
      <c r="F52" s="32">
        <v>45291</v>
      </c>
      <c r="G52" s="47">
        <v>43251.6</v>
      </c>
      <c r="H52" s="7">
        <v>1</v>
      </c>
      <c r="I52" s="5">
        <v>1</v>
      </c>
      <c r="J52" s="46">
        <f t="shared" si="0"/>
        <v>43251.6</v>
      </c>
    </row>
    <row r="53" spans="1:10" x14ac:dyDescent="0.25">
      <c r="A53" s="6">
        <v>52</v>
      </c>
      <c r="B53" s="7" t="s">
        <v>162</v>
      </c>
      <c r="C53" s="7" t="s">
        <v>24</v>
      </c>
      <c r="D53" s="7" t="s">
        <v>163</v>
      </c>
      <c r="E53" s="7" t="s">
        <v>77</v>
      </c>
      <c r="F53" s="32">
        <v>45291</v>
      </c>
      <c r="G53" s="47">
        <v>51593.85</v>
      </c>
      <c r="H53" s="7">
        <v>1</v>
      </c>
      <c r="I53" s="5">
        <v>1</v>
      </c>
      <c r="J53" s="46">
        <f t="shared" si="0"/>
        <v>51593.85</v>
      </c>
    </row>
    <row r="54" spans="1:10" x14ac:dyDescent="0.25">
      <c r="A54" s="6">
        <v>53</v>
      </c>
      <c r="B54" s="7" t="s">
        <v>164</v>
      </c>
      <c r="C54" s="7" t="s">
        <v>24</v>
      </c>
      <c r="D54" s="7" t="s">
        <v>165</v>
      </c>
      <c r="E54" s="7" t="s">
        <v>61</v>
      </c>
      <c r="F54" s="32">
        <v>45291</v>
      </c>
      <c r="G54" s="47">
        <v>134865.20000000001</v>
      </c>
      <c r="H54" s="7">
        <v>1</v>
      </c>
      <c r="I54" s="5">
        <v>1</v>
      </c>
      <c r="J54" s="46">
        <f t="shared" si="0"/>
        <v>134865.20000000001</v>
      </c>
    </row>
    <row r="55" spans="1:10" x14ac:dyDescent="0.25">
      <c r="A55" s="6">
        <v>54</v>
      </c>
      <c r="B55" s="7" t="s">
        <v>45</v>
      </c>
      <c r="C55" s="7" t="s">
        <v>24</v>
      </c>
      <c r="D55" s="7" t="s">
        <v>46</v>
      </c>
      <c r="E55" s="7" t="s">
        <v>40</v>
      </c>
      <c r="F55" s="32">
        <v>45291</v>
      </c>
      <c r="G55" s="47">
        <v>17394.830000000002</v>
      </c>
      <c r="H55" s="7">
        <v>1</v>
      </c>
      <c r="I55" s="5">
        <v>3</v>
      </c>
      <c r="J55" s="46">
        <f t="shared" si="0"/>
        <v>52184.490000000005</v>
      </c>
    </row>
    <row r="56" spans="1:10" x14ac:dyDescent="0.25">
      <c r="A56" s="6">
        <v>55</v>
      </c>
      <c r="B56" s="7" t="s">
        <v>166</v>
      </c>
      <c r="C56" s="7" t="s">
        <v>24</v>
      </c>
      <c r="D56" s="7" t="s">
        <v>167</v>
      </c>
      <c r="E56" s="7" t="s">
        <v>61</v>
      </c>
      <c r="F56" s="32">
        <v>45291</v>
      </c>
      <c r="G56" s="47">
        <v>134865.20000000001</v>
      </c>
      <c r="H56" s="7">
        <v>1</v>
      </c>
      <c r="I56" s="5">
        <v>1</v>
      </c>
      <c r="J56" s="46">
        <f t="shared" si="0"/>
        <v>134865.20000000001</v>
      </c>
    </row>
    <row r="57" spans="1:10" x14ac:dyDescent="0.25">
      <c r="A57" s="6">
        <v>56</v>
      </c>
      <c r="B57" s="7" t="s">
        <v>47</v>
      </c>
      <c r="C57" s="7" t="s">
        <v>24</v>
      </c>
      <c r="D57" s="7" t="s">
        <v>48</v>
      </c>
      <c r="E57" s="7" t="s">
        <v>40</v>
      </c>
      <c r="F57" s="32">
        <v>45291</v>
      </c>
      <c r="G57" s="47">
        <v>17394.830000000002</v>
      </c>
      <c r="H57" s="7">
        <v>1</v>
      </c>
      <c r="I57" s="5">
        <v>3</v>
      </c>
      <c r="J57" s="46">
        <f t="shared" si="0"/>
        <v>52184.490000000005</v>
      </c>
    </row>
    <row r="58" spans="1:10" x14ac:dyDescent="0.25">
      <c r="A58" s="6">
        <v>57</v>
      </c>
      <c r="B58" s="7" t="s">
        <v>168</v>
      </c>
      <c r="C58" s="7" t="s">
        <v>24</v>
      </c>
      <c r="D58" s="7" t="s">
        <v>169</v>
      </c>
      <c r="E58" s="7" t="s">
        <v>61</v>
      </c>
      <c r="F58" s="32">
        <v>45291</v>
      </c>
      <c r="G58" s="47">
        <v>134865.20000000001</v>
      </c>
      <c r="H58" s="7">
        <v>1</v>
      </c>
      <c r="I58" s="5">
        <v>1</v>
      </c>
      <c r="J58" s="46">
        <f t="shared" si="0"/>
        <v>134865.20000000001</v>
      </c>
    </row>
    <row r="59" spans="1:10" x14ac:dyDescent="0.25">
      <c r="A59" s="6">
        <v>58</v>
      </c>
      <c r="B59" s="7" t="s">
        <v>170</v>
      </c>
      <c r="C59" s="7" t="s">
        <v>24</v>
      </c>
      <c r="D59" s="7" t="s">
        <v>171</v>
      </c>
      <c r="E59" s="7" t="s">
        <v>61</v>
      </c>
      <c r="F59" s="32">
        <v>45293</v>
      </c>
      <c r="G59" s="47">
        <v>175584.2</v>
      </c>
      <c r="H59" s="7">
        <v>1</v>
      </c>
      <c r="I59" s="5">
        <v>1</v>
      </c>
      <c r="J59" s="46">
        <f t="shared" si="0"/>
        <v>175584.2</v>
      </c>
    </row>
    <row r="60" spans="1:10" x14ac:dyDescent="0.25">
      <c r="A60" s="6">
        <v>59</v>
      </c>
      <c r="B60" s="7" t="s">
        <v>172</v>
      </c>
      <c r="C60" s="7" t="s">
        <v>24</v>
      </c>
      <c r="D60" s="7" t="s">
        <v>173</v>
      </c>
      <c r="E60" s="7" t="s">
        <v>40</v>
      </c>
      <c r="F60" s="32">
        <v>45294</v>
      </c>
      <c r="G60" s="47">
        <v>22214.33</v>
      </c>
      <c r="H60" s="7">
        <v>1</v>
      </c>
      <c r="I60" s="5">
        <v>2</v>
      </c>
      <c r="J60" s="46">
        <f t="shared" si="0"/>
        <v>44428.66</v>
      </c>
    </row>
    <row r="61" spans="1:10" x14ac:dyDescent="0.25">
      <c r="A61" s="6">
        <v>60</v>
      </c>
      <c r="B61" s="7" t="s">
        <v>174</v>
      </c>
      <c r="C61" s="7">
        <v>9065277106</v>
      </c>
      <c r="D61" s="7" t="s">
        <v>175</v>
      </c>
      <c r="E61" s="7" t="s">
        <v>77</v>
      </c>
      <c r="F61" s="32">
        <v>45304</v>
      </c>
      <c r="G61" s="47">
        <v>68309.850000000006</v>
      </c>
      <c r="H61" s="7">
        <v>1</v>
      </c>
      <c r="I61" s="5">
        <v>1</v>
      </c>
      <c r="J61" s="46">
        <f t="shared" si="0"/>
        <v>68309.850000000006</v>
      </c>
    </row>
    <row r="62" spans="1:10" x14ac:dyDescent="0.25">
      <c r="A62" s="6">
        <v>61</v>
      </c>
      <c r="B62" s="7" t="s">
        <v>176</v>
      </c>
      <c r="C62" s="7">
        <v>8097530369</v>
      </c>
      <c r="D62" s="7" t="s">
        <v>177</v>
      </c>
      <c r="E62" s="7" t="s">
        <v>73</v>
      </c>
      <c r="F62" s="32">
        <v>45308</v>
      </c>
      <c r="G62" s="47">
        <v>57867.6</v>
      </c>
      <c r="H62" s="7">
        <v>1</v>
      </c>
      <c r="I62" s="5">
        <v>1</v>
      </c>
      <c r="J62" s="46">
        <f t="shared" si="0"/>
        <v>57867.6</v>
      </c>
    </row>
    <row r="63" spans="1:10" x14ac:dyDescent="0.25">
      <c r="A63" s="6">
        <v>62</v>
      </c>
      <c r="B63" s="7" t="s">
        <v>178</v>
      </c>
      <c r="C63" s="7" t="s">
        <v>24</v>
      </c>
      <c r="D63" s="7" t="s">
        <v>179</v>
      </c>
      <c r="E63" s="7" t="s">
        <v>61</v>
      </c>
      <c r="F63" s="32">
        <v>45311</v>
      </c>
      <c r="G63" s="47">
        <v>175584.2</v>
      </c>
      <c r="H63" s="7">
        <v>1</v>
      </c>
      <c r="I63" s="5">
        <v>1</v>
      </c>
      <c r="J63" s="46">
        <f t="shared" si="0"/>
        <v>175584.2</v>
      </c>
    </row>
    <row r="64" spans="1:10" x14ac:dyDescent="0.25">
      <c r="A64" s="6">
        <v>63</v>
      </c>
      <c r="B64" s="7" t="s">
        <v>180</v>
      </c>
      <c r="C64" s="7" t="s">
        <v>24</v>
      </c>
      <c r="D64" s="7" t="s">
        <v>181</v>
      </c>
      <c r="E64" s="7" t="s">
        <v>40</v>
      </c>
      <c r="F64" s="32">
        <v>45313</v>
      </c>
      <c r="G64" s="47">
        <v>22214.33</v>
      </c>
      <c r="H64" s="7">
        <v>2</v>
      </c>
      <c r="I64" s="5">
        <v>3</v>
      </c>
      <c r="J64" s="46">
        <f t="shared" si="0"/>
        <v>133285.98000000001</v>
      </c>
    </row>
    <row r="65" spans="1:10" x14ac:dyDescent="0.25">
      <c r="A65" s="6">
        <v>64</v>
      </c>
      <c r="B65" s="7" t="s">
        <v>182</v>
      </c>
      <c r="C65" s="7">
        <v>7014978502</v>
      </c>
      <c r="D65" s="7" t="s">
        <v>183</v>
      </c>
      <c r="E65" s="7" t="s">
        <v>70</v>
      </c>
      <c r="F65" s="32">
        <v>45318</v>
      </c>
      <c r="G65" s="47">
        <v>32656.58</v>
      </c>
      <c r="H65" s="7">
        <v>1</v>
      </c>
      <c r="I65" s="5">
        <v>2</v>
      </c>
      <c r="J65" s="46">
        <f t="shared" si="0"/>
        <v>65313.16</v>
      </c>
    </row>
    <row r="66" spans="1:10" x14ac:dyDescent="0.25">
      <c r="A66" s="6">
        <v>65</v>
      </c>
      <c r="B66" s="7" t="s">
        <v>184</v>
      </c>
      <c r="C66" s="7">
        <v>7032681074</v>
      </c>
      <c r="D66" s="7" t="s">
        <v>185</v>
      </c>
      <c r="E66" s="7" t="s">
        <v>61</v>
      </c>
      <c r="F66" s="32">
        <v>45320</v>
      </c>
      <c r="G66" s="47">
        <v>175584.2</v>
      </c>
      <c r="H66" s="7">
        <v>1</v>
      </c>
      <c r="I66" s="5">
        <v>1</v>
      </c>
      <c r="J66" s="46">
        <f t="shared" si="0"/>
        <v>175584.2</v>
      </c>
    </row>
    <row r="67" spans="1:10" x14ac:dyDescent="0.25">
      <c r="A67" s="6">
        <v>66</v>
      </c>
      <c r="B67" s="7" t="s">
        <v>186</v>
      </c>
      <c r="C67" s="7" t="s">
        <v>24</v>
      </c>
      <c r="D67" s="7" t="s">
        <v>187</v>
      </c>
      <c r="E67" s="7" t="s">
        <v>73</v>
      </c>
      <c r="F67" s="32">
        <v>45325</v>
      </c>
      <c r="G67" s="47">
        <v>57867.6</v>
      </c>
      <c r="H67" s="7">
        <v>1</v>
      </c>
      <c r="I67" s="5">
        <v>1</v>
      </c>
      <c r="J67" s="46">
        <f t="shared" ref="J67:J116" si="1">G67*H67*I67</f>
        <v>57867.6</v>
      </c>
    </row>
    <row r="68" spans="1:10" x14ac:dyDescent="0.25">
      <c r="A68" s="6">
        <v>67</v>
      </c>
      <c r="B68" s="7" t="s">
        <v>188</v>
      </c>
      <c r="C68" s="7" t="s">
        <v>24</v>
      </c>
      <c r="D68" s="7" t="s">
        <v>189</v>
      </c>
      <c r="E68" s="7" t="s">
        <v>70</v>
      </c>
      <c r="F68" s="32">
        <v>45326</v>
      </c>
      <c r="G68" s="47">
        <v>32656.58</v>
      </c>
      <c r="H68" s="7">
        <v>1</v>
      </c>
      <c r="I68" s="5">
        <v>1</v>
      </c>
      <c r="J68" s="46">
        <f t="shared" si="1"/>
        <v>32656.58</v>
      </c>
    </row>
    <row r="69" spans="1:10" x14ac:dyDescent="0.25">
      <c r="A69" s="6">
        <v>68</v>
      </c>
      <c r="B69" s="7" t="s">
        <v>190</v>
      </c>
      <c r="C69" s="7" t="s">
        <v>24</v>
      </c>
      <c r="D69" s="7" t="s">
        <v>191</v>
      </c>
      <c r="E69" s="7" t="s">
        <v>70</v>
      </c>
      <c r="F69" s="32">
        <v>45329</v>
      </c>
      <c r="G69" s="47">
        <v>32656.58</v>
      </c>
      <c r="H69" s="7">
        <v>1</v>
      </c>
      <c r="I69" s="5">
        <v>1</v>
      </c>
      <c r="J69" s="46">
        <f t="shared" si="1"/>
        <v>32656.58</v>
      </c>
    </row>
    <row r="70" spans="1:10" x14ac:dyDescent="0.25">
      <c r="A70" s="6">
        <v>69</v>
      </c>
      <c r="B70" s="7" t="s">
        <v>192</v>
      </c>
      <c r="C70" s="7" t="s">
        <v>24</v>
      </c>
      <c r="D70" s="7" t="s">
        <v>193</v>
      </c>
      <c r="E70" s="7" t="s">
        <v>70</v>
      </c>
      <c r="F70" s="32">
        <v>45329</v>
      </c>
      <c r="G70" s="47">
        <v>32656.58</v>
      </c>
      <c r="H70" s="7">
        <v>1</v>
      </c>
      <c r="I70" s="5">
        <v>1</v>
      </c>
      <c r="J70" s="46">
        <f t="shared" si="1"/>
        <v>32656.58</v>
      </c>
    </row>
    <row r="71" spans="1:10" x14ac:dyDescent="0.25">
      <c r="A71" s="6">
        <v>70</v>
      </c>
      <c r="B71" s="7" t="s">
        <v>194</v>
      </c>
      <c r="C71" s="7">
        <v>7088929624</v>
      </c>
      <c r="D71" s="7" t="s">
        <v>195</v>
      </c>
      <c r="E71" s="7" t="s">
        <v>40</v>
      </c>
      <c r="F71" s="32">
        <v>45334</v>
      </c>
      <c r="G71" s="47">
        <v>22214.33</v>
      </c>
      <c r="H71" s="7">
        <v>1</v>
      </c>
      <c r="I71" s="5">
        <v>1</v>
      </c>
      <c r="J71" s="46">
        <f t="shared" si="1"/>
        <v>22214.33</v>
      </c>
    </row>
    <row r="72" spans="1:10" x14ac:dyDescent="0.25">
      <c r="A72" s="6">
        <v>71</v>
      </c>
      <c r="B72" s="7" t="s">
        <v>196</v>
      </c>
      <c r="C72" s="7">
        <v>8090922959</v>
      </c>
      <c r="D72" s="7" t="s">
        <v>197</v>
      </c>
      <c r="E72" s="7" t="s">
        <v>61</v>
      </c>
      <c r="F72" s="32">
        <v>45335</v>
      </c>
      <c r="G72" s="47">
        <v>175584.2</v>
      </c>
      <c r="H72" s="7">
        <v>1</v>
      </c>
      <c r="I72" s="5">
        <v>1</v>
      </c>
      <c r="J72" s="46">
        <f t="shared" si="1"/>
        <v>175584.2</v>
      </c>
    </row>
    <row r="73" spans="1:10" x14ac:dyDescent="0.25">
      <c r="A73" s="6">
        <v>72</v>
      </c>
      <c r="B73" s="7" t="s">
        <v>198</v>
      </c>
      <c r="C73" s="7" t="s">
        <v>24</v>
      </c>
      <c r="D73" s="7" t="s">
        <v>199</v>
      </c>
      <c r="E73" s="7" t="s">
        <v>70</v>
      </c>
      <c r="F73" s="32">
        <v>45336</v>
      </c>
      <c r="G73" s="47">
        <v>32656.58</v>
      </c>
      <c r="H73" s="7">
        <v>2</v>
      </c>
      <c r="I73" s="5">
        <v>2</v>
      </c>
      <c r="J73" s="46">
        <f t="shared" si="1"/>
        <v>130626.32</v>
      </c>
    </row>
    <row r="74" spans="1:10" x14ac:dyDescent="0.25">
      <c r="A74" s="6">
        <v>73</v>
      </c>
      <c r="B74" s="7" t="s">
        <v>200</v>
      </c>
      <c r="C74" s="7">
        <v>7056517387</v>
      </c>
      <c r="D74" s="7" t="s">
        <v>201</v>
      </c>
      <c r="E74" s="7" t="s">
        <v>40</v>
      </c>
      <c r="F74" s="32">
        <v>45344</v>
      </c>
      <c r="G74" s="47">
        <v>22214.33</v>
      </c>
      <c r="H74" s="7">
        <v>1</v>
      </c>
      <c r="I74" s="5">
        <v>1</v>
      </c>
      <c r="J74" s="46">
        <f t="shared" si="1"/>
        <v>22214.33</v>
      </c>
    </row>
    <row r="75" spans="1:10" x14ac:dyDescent="0.25">
      <c r="A75" s="6">
        <v>74</v>
      </c>
      <c r="B75" s="7" t="s">
        <v>202</v>
      </c>
      <c r="C75" s="7">
        <v>8103010916</v>
      </c>
      <c r="D75" s="7" t="s">
        <v>203</v>
      </c>
      <c r="E75" s="7" t="s">
        <v>73</v>
      </c>
      <c r="F75" s="32">
        <v>45344</v>
      </c>
      <c r="G75" s="47">
        <v>57867.6</v>
      </c>
      <c r="H75" s="7">
        <v>1</v>
      </c>
      <c r="I75" s="5">
        <v>1</v>
      </c>
      <c r="J75" s="46">
        <f t="shared" si="1"/>
        <v>57867.6</v>
      </c>
    </row>
    <row r="76" spans="1:10" x14ac:dyDescent="0.25">
      <c r="A76" s="6">
        <v>75</v>
      </c>
      <c r="B76" s="7" t="s">
        <v>204</v>
      </c>
      <c r="C76" s="7">
        <v>8112857518</v>
      </c>
      <c r="D76" s="7" t="s">
        <v>205</v>
      </c>
      <c r="E76" s="7" t="s">
        <v>70</v>
      </c>
      <c r="F76" s="32">
        <v>45345</v>
      </c>
      <c r="G76" s="47">
        <v>32656.58</v>
      </c>
      <c r="H76" s="7">
        <v>1</v>
      </c>
      <c r="I76" s="5">
        <v>1</v>
      </c>
      <c r="J76" s="46">
        <f t="shared" si="1"/>
        <v>32656.58</v>
      </c>
    </row>
    <row r="77" spans="1:10" x14ac:dyDescent="0.25">
      <c r="A77" s="6">
        <v>76</v>
      </c>
      <c r="B77" s="7" t="s">
        <v>206</v>
      </c>
      <c r="C77" s="7">
        <v>7065903373</v>
      </c>
      <c r="D77" s="7" t="s">
        <v>181</v>
      </c>
      <c r="E77" s="7" t="s">
        <v>40</v>
      </c>
      <c r="F77" s="32">
        <v>45345</v>
      </c>
      <c r="G77" s="47">
        <v>22214.33</v>
      </c>
      <c r="H77" s="7">
        <v>1</v>
      </c>
      <c r="I77" s="5">
        <v>1</v>
      </c>
      <c r="J77" s="46">
        <f t="shared" si="1"/>
        <v>22214.33</v>
      </c>
    </row>
    <row r="78" spans="1:10" x14ac:dyDescent="0.25">
      <c r="A78" s="6">
        <v>77</v>
      </c>
      <c r="B78" s="7" t="s">
        <v>207</v>
      </c>
      <c r="C78" s="7">
        <v>8140746026</v>
      </c>
      <c r="D78" s="7" t="s">
        <v>208</v>
      </c>
      <c r="E78" s="7" t="s">
        <v>40</v>
      </c>
      <c r="F78" s="32">
        <v>45346</v>
      </c>
      <c r="G78" s="47">
        <v>22214.33</v>
      </c>
      <c r="H78" s="7">
        <v>1</v>
      </c>
      <c r="I78" s="5">
        <v>1</v>
      </c>
      <c r="J78" s="46">
        <f t="shared" si="1"/>
        <v>22214.33</v>
      </c>
    </row>
    <row r="79" spans="1:10" x14ac:dyDescent="0.25">
      <c r="A79" s="6">
        <v>78</v>
      </c>
      <c r="B79" s="7" t="s">
        <v>209</v>
      </c>
      <c r="C79" s="7">
        <v>7065122979</v>
      </c>
      <c r="D79" s="7" t="s">
        <v>210</v>
      </c>
      <c r="E79" s="7" t="s">
        <v>73</v>
      </c>
      <c r="F79" s="32">
        <v>45348</v>
      </c>
      <c r="G79" s="47">
        <v>57867.6</v>
      </c>
      <c r="H79" s="7">
        <v>1</v>
      </c>
      <c r="I79" s="5">
        <v>1</v>
      </c>
      <c r="J79" s="46">
        <f t="shared" si="1"/>
        <v>57867.6</v>
      </c>
    </row>
    <row r="80" spans="1:10" x14ac:dyDescent="0.25">
      <c r="A80" s="6">
        <v>79</v>
      </c>
      <c r="B80" s="7" t="s">
        <v>211</v>
      </c>
      <c r="C80" s="7" t="s">
        <v>24</v>
      </c>
      <c r="D80" s="7" t="s">
        <v>212</v>
      </c>
      <c r="E80" s="7" t="s">
        <v>40</v>
      </c>
      <c r="F80" s="32">
        <v>45350</v>
      </c>
      <c r="G80" s="47">
        <v>22214.33</v>
      </c>
      <c r="H80" s="7">
        <v>1</v>
      </c>
      <c r="I80" s="5">
        <v>1</v>
      </c>
      <c r="J80" s="46">
        <f t="shared" si="1"/>
        <v>22214.33</v>
      </c>
    </row>
    <row r="81" spans="1:10" x14ac:dyDescent="0.25">
      <c r="A81" s="6">
        <v>80</v>
      </c>
      <c r="B81" s="7" t="s">
        <v>213</v>
      </c>
      <c r="C81" s="7">
        <v>7062277700</v>
      </c>
      <c r="D81" s="7" t="s">
        <v>214</v>
      </c>
      <c r="E81" s="7" t="s">
        <v>40</v>
      </c>
      <c r="F81" s="32">
        <v>45350</v>
      </c>
      <c r="G81" s="47">
        <v>22214.33</v>
      </c>
      <c r="H81" s="7">
        <v>1</v>
      </c>
      <c r="I81" s="5">
        <v>1</v>
      </c>
      <c r="J81" s="46">
        <f t="shared" si="1"/>
        <v>22214.33</v>
      </c>
    </row>
    <row r="82" spans="1:10" x14ac:dyDescent="0.25">
      <c r="A82" s="6">
        <v>81</v>
      </c>
      <c r="B82" s="7" t="s">
        <v>215</v>
      </c>
      <c r="C82" s="7">
        <v>8170155150</v>
      </c>
      <c r="D82" s="7" t="s">
        <v>216</v>
      </c>
      <c r="E82" s="7" t="s">
        <v>40</v>
      </c>
      <c r="F82" s="32">
        <v>45351</v>
      </c>
      <c r="G82" s="47">
        <v>22214.33</v>
      </c>
      <c r="H82" s="7">
        <v>1</v>
      </c>
      <c r="I82" s="5">
        <v>1</v>
      </c>
      <c r="J82" s="46">
        <f t="shared" si="1"/>
        <v>22214.33</v>
      </c>
    </row>
    <row r="83" spans="1:10" x14ac:dyDescent="0.25">
      <c r="A83" s="6">
        <v>82</v>
      </c>
      <c r="B83" s="7" t="s">
        <v>217</v>
      </c>
      <c r="C83" s="7">
        <v>9055051997</v>
      </c>
      <c r="D83" s="7" t="s">
        <v>218</v>
      </c>
      <c r="E83" s="7" t="s">
        <v>219</v>
      </c>
      <c r="F83" s="32">
        <v>45261</v>
      </c>
      <c r="G83" s="47">
        <v>5385</v>
      </c>
      <c r="H83" s="7">
        <v>1</v>
      </c>
      <c r="I83" s="5">
        <v>3</v>
      </c>
      <c r="J83" s="46">
        <f t="shared" si="1"/>
        <v>16155</v>
      </c>
    </row>
    <row r="84" spans="1:10" x14ac:dyDescent="0.25">
      <c r="A84" s="6">
        <v>83</v>
      </c>
      <c r="B84" s="7" t="s">
        <v>220</v>
      </c>
      <c r="C84" s="7">
        <v>8171363871</v>
      </c>
      <c r="D84" s="7" t="s">
        <v>221</v>
      </c>
      <c r="E84" s="7" t="s">
        <v>219</v>
      </c>
      <c r="F84" s="32">
        <v>45344</v>
      </c>
      <c r="G84" s="47">
        <v>5385</v>
      </c>
      <c r="H84" s="7">
        <v>1</v>
      </c>
      <c r="I84" s="5">
        <v>1</v>
      </c>
      <c r="J84" s="46">
        <f t="shared" si="1"/>
        <v>5385</v>
      </c>
    </row>
    <row r="85" spans="1:10" x14ac:dyDescent="0.25">
      <c r="A85" s="6">
        <v>84</v>
      </c>
      <c r="B85" s="7" t="s">
        <v>222</v>
      </c>
      <c r="C85" s="7">
        <v>8127379818</v>
      </c>
      <c r="D85" s="7" t="s">
        <v>223</v>
      </c>
      <c r="E85" s="7" t="s">
        <v>224</v>
      </c>
      <c r="F85" s="32">
        <v>45344</v>
      </c>
      <c r="G85" s="47">
        <v>8978.6299999999992</v>
      </c>
      <c r="H85" s="7">
        <v>1</v>
      </c>
      <c r="I85" s="5">
        <v>1</v>
      </c>
      <c r="J85" s="46">
        <f t="shared" si="1"/>
        <v>8978.6299999999992</v>
      </c>
    </row>
    <row r="86" spans="1:10" x14ac:dyDescent="0.25">
      <c r="A86" s="6">
        <v>85</v>
      </c>
      <c r="B86" s="7" t="s">
        <v>225</v>
      </c>
      <c r="C86" s="7">
        <v>9139188397</v>
      </c>
      <c r="D86" s="7" t="s">
        <v>226</v>
      </c>
      <c r="E86" s="7" t="s">
        <v>219</v>
      </c>
      <c r="F86" s="32">
        <v>45344</v>
      </c>
      <c r="G86" s="47">
        <v>5385</v>
      </c>
      <c r="H86" s="7">
        <v>1</v>
      </c>
      <c r="I86" s="5">
        <v>1</v>
      </c>
      <c r="J86" s="46">
        <f t="shared" si="1"/>
        <v>5385</v>
      </c>
    </row>
    <row r="87" spans="1:10" x14ac:dyDescent="0.25">
      <c r="A87" s="6">
        <v>86</v>
      </c>
      <c r="B87" s="7" t="s">
        <v>227</v>
      </c>
      <c r="C87" s="7">
        <v>7056775677</v>
      </c>
      <c r="D87" s="7" t="s">
        <v>228</v>
      </c>
      <c r="E87" s="7" t="s">
        <v>229</v>
      </c>
      <c r="F87" s="32">
        <v>45344</v>
      </c>
      <c r="G87" s="47">
        <v>4608</v>
      </c>
      <c r="H87" s="7">
        <v>1</v>
      </c>
      <c r="I87" s="5">
        <v>1</v>
      </c>
      <c r="J87" s="46">
        <f t="shared" si="1"/>
        <v>4608</v>
      </c>
    </row>
    <row r="88" spans="1:10" x14ac:dyDescent="0.25">
      <c r="A88" s="6">
        <v>87</v>
      </c>
      <c r="B88" s="7" t="s">
        <v>230</v>
      </c>
      <c r="C88" s="7">
        <v>7047022158</v>
      </c>
      <c r="D88" s="7" t="s">
        <v>231</v>
      </c>
      <c r="E88" s="7" t="s">
        <v>219</v>
      </c>
      <c r="F88" s="32">
        <v>45349</v>
      </c>
      <c r="G88" s="47">
        <v>5385</v>
      </c>
      <c r="H88" s="7">
        <v>1</v>
      </c>
      <c r="I88" s="5">
        <v>1</v>
      </c>
      <c r="J88" s="46">
        <f t="shared" si="1"/>
        <v>5385</v>
      </c>
    </row>
    <row r="89" spans="1:10" x14ac:dyDescent="0.25">
      <c r="A89" s="6">
        <v>88</v>
      </c>
      <c r="B89" s="7" t="s">
        <v>232</v>
      </c>
      <c r="C89" s="7">
        <v>8121161796</v>
      </c>
      <c r="D89" s="7" t="s">
        <v>233</v>
      </c>
      <c r="E89" s="7" t="s">
        <v>224</v>
      </c>
      <c r="F89" s="32">
        <v>45349</v>
      </c>
      <c r="G89" s="47">
        <v>8978.6299999999992</v>
      </c>
      <c r="H89" s="7">
        <v>1</v>
      </c>
      <c r="I89" s="5">
        <v>1</v>
      </c>
      <c r="J89" s="46">
        <f t="shared" si="1"/>
        <v>8978.6299999999992</v>
      </c>
    </row>
    <row r="90" spans="1:10" x14ac:dyDescent="0.25">
      <c r="A90" s="6">
        <v>89</v>
      </c>
      <c r="B90" s="7" t="s">
        <v>234</v>
      </c>
      <c r="C90" s="7">
        <v>7038151602</v>
      </c>
      <c r="D90" s="7" t="s">
        <v>235</v>
      </c>
      <c r="E90" s="7" t="s">
        <v>219</v>
      </c>
      <c r="F90" s="32">
        <v>45349</v>
      </c>
      <c r="G90" s="47">
        <v>5385</v>
      </c>
      <c r="H90" s="7">
        <v>1</v>
      </c>
      <c r="I90" s="5">
        <v>1</v>
      </c>
      <c r="J90" s="46">
        <f t="shared" si="1"/>
        <v>5385</v>
      </c>
    </row>
    <row r="91" spans="1:10" x14ac:dyDescent="0.25">
      <c r="A91" s="6">
        <v>90</v>
      </c>
      <c r="B91" s="7" t="s">
        <v>236</v>
      </c>
      <c r="C91" s="7">
        <v>8062173507</v>
      </c>
      <c r="D91" s="7" t="s">
        <v>237</v>
      </c>
      <c r="E91" s="7" t="s">
        <v>238</v>
      </c>
      <c r="F91" s="32">
        <v>45344</v>
      </c>
      <c r="G91" s="47">
        <v>3590</v>
      </c>
      <c r="H91" s="7">
        <v>1</v>
      </c>
      <c r="I91" s="5">
        <v>1</v>
      </c>
      <c r="J91" s="46">
        <f t="shared" si="1"/>
        <v>3590</v>
      </c>
    </row>
    <row r="92" spans="1:10" x14ac:dyDescent="0.25">
      <c r="A92" s="6">
        <v>91</v>
      </c>
      <c r="B92" s="7" t="s">
        <v>239</v>
      </c>
      <c r="C92" s="7">
        <v>8034652105</v>
      </c>
      <c r="D92" s="7" t="s">
        <v>240</v>
      </c>
      <c r="E92" s="7" t="s">
        <v>241</v>
      </c>
      <c r="F92" s="32">
        <v>45344</v>
      </c>
      <c r="G92" s="47">
        <v>13040</v>
      </c>
      <c r="H92" s="7">
        <v>1</v>
      </c>
      <c r="I92" s="5">
        <v>1</v>
      </c>
      <c r="J92" s="46">
        <f t="shared" si="1"/>
        <v>13040</v>
      </c>
    </row>
    <row r="93" spans="1:10" x14ac:dyDescent="0.25">
      <c r="A93" s="6">
        <v>92</v>
      </c>
      <c r="B93" s="7" t="s">
        <v>242</v>
      </c>
      <c r="C93" s="7" t="s">
        <v>24</v>
      </c>
      <c r="D93" s="7" t="s">
        <v>243</v>
      </c>
      <c r="E93" s="7" t="s">
        <v>40</v>
      </c>
      <c r="F93" s="32">
        <v>45235</v>
      </c>
      <c r="G93" s="47">
        <v>60646.43</v>
      </c>
      <c r="H93" s="7">
        <v>3</v>
      </c>
      <c r="I93" s="5">
        <v>3</v>
      </c>
      <c r="J93" s="46">
        <f t="shared" si="1"/>
        <v>545817.87</v>
      </c>
    </row>
    <row r="94" spans="1:10" x14ac:dyDescent="0.25">
      <c r="A94" s="6">
        <v>93</v>
      </c>
      <c r="B94" s="7" t="s">
        <v>244</v>
      </c>
      <c r="C94" s="7">
        <v>8036714342</v>
      </c>
      <c r="D94" s="7" t="s">
        <v>245</v>
      </c>
      <c r="E94" s="7" t="s">
        <v>40</v>
      </c>
      <c r="F94" s="32">
        <v>45245</v>
      </c>
      <c r="G94" s="47">
        <v>152260</v>
      </c>
      <c r="H94" s="7">
        <v>2</v>
      </c>
      <c r="I94" s="5">
        <v>2</v>
      </c>
      <c r="J94" s="46">
        <f t="shared" si="1"/>
        <v>609040</v>
      </c>
    </row>
    <row r="95" spans="1:10" x14ac:dyDescent="0.25">
      <c r="A95" s="6">
        <v>94</v>
      </c>
      <c r="B95" s="7" t="s">
        <v>246</v>
      </c>
      <c r="C95" s="7">
        <v>8167568538</v>
      </c>
      <c r="D95" s="7" t="s">
        <v>247</v>
      </c>
      <c r="E95" s="7" t="s">
        <v>73</v>
      </c>
      <c r="F95" s="32">
        <v>45266</v>
      </c>
      <c r="G95" s="47">
        <v>178116.8</v>
      </c>
      <c r="H95" s="7">
        <v>2</v>
      </c>
      <c r="I95" s="5">
        <v>2</v>
      </c>
      <c r="J95" s="46">
        <f t="shared" si="1"/>
        <v>712467.2</v>
      </c>
    </row>
    <row r="96" spans="1:10" x14ac:dyDescent="0.25">
      <c r="A96" s="6">
        <v>95</v>
      </c>
      <c r="B96" s="7" t="s">
        <v>50</v>
      </c>
      <c r="C96" s="7" t="s">
        <v>51</v>
      </c>
      <c r="D96" s="7" t="s">
        <v>52</v>
      </c>
      <c r="E96" s="7" t="s">
        <v>40</v>
      </c>
      <c r="F96" s="32">
        <v>45306</v>
      </c>
      <c r="G96" s="47">
        <v>22214.33</v>
      </c>
      <c r="H96" s="7">
        <v>2</v>
      </c>
      <c r="I96" s="5">
        <v>3</v>
      </c>
      <c r="J96" s="46">
        <f t="shared" si="1"/>
        <v>133285.98000000001</v>
      </c>
    </row>
    <row r="97" spans="1:10" x14ac:dyDescent="0.25">
      <c r="A97" s="6">
        <v>96</v>
      </c>
      <c r="B97" s="7" t="s">
        <v>248</v>
      </c>
      <c r="C97" s="7">
        <v>7067601656</v>
      </c>
      <c r="D97" s="7" t="s">
        <v>249</v>
      </c>
      <c r="E97" s="7" t="s">
        <v>40</v>
      </c>
      <c r="F97" s="32">
        <v>45274</v>
      </c>
      <c r="G97" s="47">
        <v>192979</v>
      </c>
      <c r="H97" s="7">
        <v>2</v>
      </c>
      <c r="I97" s="5">
        <v>2</v>
      </c>
      <c r="J97" s="46">
        <f t="shared" si="1"/>
        <v>771916</v>
      </c>
    </row>
    <row r="98" spans="1:10" x14ac:dyDescent="0.25">
      <c r="A98" s="6">
        <v>97</v>
      </c>
      <c r="B98" s="7" t="s">
        <v>250</v>
      </c>
      <c r="C98" s="7">
        <v>8137825855</v>
      </c>
      <c r="D98" s="7" t="s">
        <v>251</v>
      </c>
      <c r="E98" s="7" t="s">
        <v>40</v>
      </c>
      <c r="F98" s="32">
        <v>45345</v>
      </c>
      <c r="G98" s="47">
        <v>22214.33</v>
      </c>
      <c r="H98" s="7">
        <v>3</v>
      </c>
      <c r="I98" s="5">
        <v>4</v>
      </c>
      <c r="J98" s="46">
        <f t="shared" si="1"/>
        <v>266571.96000000002</v>
      </c>
    </row>
    <row r="99" spans="1:10" x14ac:dyDescent="0.25">
      <c r="A99" s="6">
        <v>98</v>
      </c>
      <c r="B99" s="7" t="s">
        <v>252</v>
      </c>
      <c r="C99" s="7" t="s">
        <v>24</v>
      </c>
      <c r="D99" s="7" t="s">
        <v>253</v>
      </c>
      <c r="E99" s="7" t="s">
        <v>73</v>
      </c>
      <c r="F99" s="32">
        <v>45289</v>
      </c>
      <c r="G99" s="47">
        <v>86503.2</v>
      </c>
      <c r="H99" s="7">
        <v>2</v>
      </c>
      <c r="I99" s="5">
        <v>2</v>
      </c>
      <c r="J99" s="46">
        <f t="shared" si="1"/>
        <v>346012.8</v>
      </c>
    </row>
    <row r="100" spans="1:10" x14ac:dyDescent="0.25">
      <c r="A100" s="6">
        <v>99</v>
      </c>
      <c r="B100" s="7" t="s">
        <v>254</v>
      </c>
      <c r="C100" s="7" t="s">
        <v>24</v>
      </c>
      <c r="D100" s="7" t="s">
        <v>255</v>
      </c>
      <c r="E100" s="7" t="s">
        <v>73</v>
      </c>
      <c r="F100" s="32">
        <v>45289</v>
      </c>
      <c r="G100" s="47">
        <v>86503.2</v>
      </c>
      <c r="H100" s="7">
        <v>2</v>
      </c>
      <c r="I100" s="5">
        <v>1</v>
      </c>
      <c r="J100" s="46">
        <f t="shared" si="1"/>
        <v>173006.4</v>
      </c>
    </row>
    <row r="101" spans="1:10" x14ac:dyDescent="0.25">
      <c r="A101" s="6">
        <v>100</v>
      </c>
      <c r="B101" s="7" t="s">
        <v>256</v>
      </c>
      <c r="C101" s="7" t="s">
        <v>24</v>
      </c>
      <c r="D101" s="7" t="s">
        <v>257</v>
      </c>
      <c r="E101" s="7" t="s">
        <v>40</v>
      </c>
      <c r="F101" s="32">
        <v>45342</v>
      </c>
      <c r="G101" s="47">
        <v>22214.33</v>
      </c>
      <c r="H101" s="7">
        <v>3</v>
      </c>
      <c r="I101" s="5">
        <v>3</v>
      </c>
      <c r="J101" s="46">
        <f t="shared" si="1"/>
        <v>199928.97000000003</v>
      </c>
    </row>
    <row r="102" spans="1:10" x14ac:dyDescent="0.25">
      <c r="A102" s="6">
        <v>101</v>
      </c>
      <c r="B102" s="7" t="s">
        <v>258</v>
      </c>
      <c r="C102" s="7">
        <v>7087204188</v>
      </c>
      <c r="D102" s="7" t="s">
        <v>259</v>
      </c>
      <c r="E102" s="7" t="s">
        <v>40</v>
      </c>
      <c r="F102" s="32">
        <v>45345</v>
      </c>
      <c r="G102" s="47">
        <v>22214.33</v>
      </c>
      <c r="H102" s="7">
        <v>3</v>
      </c>
      <c r="I102" s="5">
        <v>3</v>
      </c>
      <c r="J102" s="46">
        <f t="shared" si="1"/>
        <v>199928.97000000003</v>
      </c>
    </row>
    <row r="103" spans="1:10" x14ac:dyDescent="0.25">
      <c r="A103" s="6">
        <v>102</v>
      </c>
      <c r="B103" s="7" t="s">
        <v>260</v>
      </c>
      <c r="C103" s="7">
        <v>9055051997</v>
      </c>
      <c r="D103" s="7" t="s">
        <v>261</v>
      </c>
      <c r="E103" s="7" t="s">
        <v>229</v>
      </c>
      <c r="F103" s="32">
        <v>45268</v>
      </c>
      <c r="G103" s="47">
        <v>17648</v>
      </c>
      <c r="H103" s="7">
        <v>2</v>
      </c>
      <c r="I103" s="5">
        <v>3</v>
      </c>
      <c r="J103" s="46">
        <f t="shared" si="1"/>
        <v>105888</v>
      </c>
    </row>
    <row r="104" spans="1:10" x14ac:dyDescent="0.25">
      <c r="A104" s="6">
        <v>103</v>
      </c>
      <c r="B104" s="7" t="s">
        <v>262</v>
      </c>
      <c r="C104" s="7">
        <v>7062039410</v>
      </c>
      <c r="D104" s="7" t="s">
        <v>263</v>
      </c>
      <c r="E104" s="7" t="s">
        <v>264</v>
      </c>
      <c r="F104" s="32">
        <v>45317</v>
      </c>
      <c r="G104" s="47">
        <v>36757.5</v>
      </c>
      <c r="H104" s="7">
        <v>2</v>
      </c>
      <c r="I104" s="5">
        <v>2</v>
      </c>
      <c r="J104" s="46">
        <f t="shared" si="1"/>
        <v>147030</v>
      </c>
    </row>
    <row r="105" spans="1:10" x14ac:dyDescent="0.25">
      <c r="A105" s="30">
        <v>104</v>
      </c>
      <c r="B105" s="31" t="s">
        <v>265</v>
      </c>
      <c r="C105" s="31">
        <v>8028519508</v>
      </c>
      <c r="D105" s="31" t="s">
        <v>266</v>
      </c>
      <c r="E105" s="31" t="s">
        <v>61</v>
      </c>
      <c r="F105" s="43">
        <v>45274</v>
      </c>
      <c r="G105" s="48">
        <v>143163.9</v>
      </c>
      <c r="H105" s="31">
        <v>2</v>
      </c>
      <c r="I105" s="2">
        <v>3</v>
      </c>
      <c r="J105" s="46">
        <f t="shared" si="1"/>
        <v>858983.39999999991</v>
      </c>
    </row>
    <row r="106" spans="1:10" x14ac:dyDescent="0.25">
      <c r="A106" s="24">
        <v>105</v>
      </c>
      <c r="B106" s="24" t="s">
        <v>267</v>
      </c>
      <c r="C106" s="24"/>
      <c r="D106" s="24" t="s">
        <v>268</v>
      </c>
      <c r="E106" s="24"/>
      <c r="F106" s="42">
        <v>45352</v>
      </c>
      <c r="G106" s="49">
        <v>57867.6</v>
      </c>
      <c r="H106" s="24">
        <v>1</v>
      </c>
      <c r="I106" s="44">
        <v>1</v>
      </c>
      <c r="J106" s="46">
        <f t="shared" si="1"/>
        <v>57867.6</v>
      </c>
    </row>
    <row r="107" spans="1:10" x14ac:dyDescent="0.25">
      <c r="A107" s="24">
        <v>106</v>
      </c>
      <c r="B107" s="24" t="s">
        <v>269</v>
      </c>
      <c r="C107" s="24"/>
      <c r="D107" s="24" t="s">
        <v>270</v>
      </c>
      <c r="E107" s="24"/>
      <c r="F107" s="42">
        <v>45355</v>
      </c>
      <c r="G107" s="49">
        <v>22214.325000000001</v>
      </c>
      <c r="H107" s="24">
        <v>1</v>
      </c>
      <c r="I107" s="44">
        <v>1</v>
      </c>
      <c r="J107" s="46">
        <f t="shared" si="1"/>
        <v>22214.325000000001</v>
      </c>
    </row>
    <row r="108" spans="1:10" x14ac:dyDescent="0.25">
      <c r="A108" s="24">
        <v>107</v>
      </c>
      <c r="B108" s="24" t="s">
        <v>271</v>
      </c>
      <c r="C108" s="24">
        <v>9022230083</v>
      </c>
      <c r="D108" s="24" t="s">
        <v>272</v>
      </c>
      <c r="E108" s="24"/>
      <c r="F108" s="42">
        <v>45358</v>
      </c>
      <c r="G108" s="49">
        <v>22214.325000000001</v>
      </c>
      <c r="H108" s="24">
        <v>1</v>
      </c>
      <c r="I108" s="44">
        <v>1</v>
      </c>
      <c r="J108" s="46">
        <f t="shared" si="1"/>
        <v>22214.325000000001</v>
      </c>
    </row>
    <row r="109" spans="1:10" x14ac:dyDescent="0.25">
      <c r="A109" s="24">
        <v>108</v>
      </c>
      <c r="B109" s="24" t="s">
        <v>273</v>
      </c>
      <c r="C109" s="24">
        <v>7041994355</v>
      </c>
      <c r="D109" s="24" t="s">
        <v>274</v>
      </c>
      <c r="E109" s="24"/>
      <c r="F109" s="42">
        <v>45377</v>
      </c>
      <c r="G109" s="49">
        <v>186026.4</v>
      </c>
      <c r="H109" s="24">
        <v>1</v>
      </c>
      <c r="I109" s="44">
        <v>1</v>
      </c>
      <c r="J109" s="46">
        <f t="shared" si="1"/>
        <v>186026.4</v>
      </c>
    </row>
    <row r="110" spans="1:10" x14ac:dyDescent="0.25">
      <c r="A110" s="24">
        <v>109</v>
      </c>
      <c r="B110" s="24" t="s">
        <v>275</v>
      </c>
      <c r="C110" s="24"/>
      <c r="D110" s="24" t="s">
        <v>276</v>
      </c>
      <c r="E110" s="24" t="s">
        <v>24</v>
      </c>
      <c r="F110" s="42">
        <v>45380</v>
      </c>
      <c r="G110" s="49">
        <v>57867.6</v>
      </c>
      <c r="H110" s="24">
        <v>1</v>
      </c>
      <c r="I110" s="44">
        <v>1</v>
      </c>
      <c r="J110" s="46">
        <f t="shared" si="1"/>
        <v>57867.6</v>
      </c>
    </row>
    <row r="111" spans="1:10" x14ac:dyDescent="0.25">
      <c r="A111" s="24">
        <v>110</v>
      </c>
      <c r="B111" s="24" t="s">
        <v>277</v>
      </c>
      <c r="C111" s="24">
        <v>8134024077</v>
      </c>
      <c r="D111" s="24" t="s">
        <v>278</v>
      </c>
      <c r="E111" s="24"/>
      <c r="F111" s="42">
        <v>45363</v>
      </c>
      <c r="G111" s="49">
        <v>13155</v>
      </c>
      <c r="H111" s="24">
        <v>1</v>
      </c>
      <c r="I111" s="44">
        <v>1</v>
      </c>
      <c r="J111" s="46">
        <f t="shared" si="1"/>
        <v>13155</v>
      </c>
    </row>
    <row r="112" spans="1:10" x14ac:dyDescent="0.25">
      <c r="A112" s="16">
        <v>111</v>
      </c>
      <c r="B112" s="16" t="s">
        <v>279</v>
      </c>
      <c r="C112" s="16">
        <v>8152706518</v>
      </c>
      <c r="D112" s="16" t="s">
        <v>280</v>
      </c>
      <c r="E112" s="16"/>
      <c r="F112" s="42">
        <v>45363</v>
      </c>
      <c r="G112" s="46">
        <v>4608</v>
      </c>
      <c r="H112" s="16">
        <v>1</v>
      </c>
      <c r="I112" s="45">
        <v>1</v>
      </c>
      <c r="J112" s="46">
        <f t="shared" si="1"/>
        <v>4608</v>
      </c>
    </row>
    <row r="113" spans="1:10" x14ac:dyDescent="0.25">
      <c r="A113" s="16">
        <v>112</v>
      </c>
      <c r="B113" s="16" t="s">
        <v>281</v>
      </c>
      <c r="C113" s="16">
        <v>8024456738</v>
      </c>
      <c r="D113" s="16" t="s">
        <v>282</v>
      </c>
      <c r="E113" s="16"/>
      <c r="F113" s="42">
        <v>45363</v>
      </c>
      <c r="G113" s="46">
        <v>5385</v>
      </c>
      <c r="H113" s="16">
        <v>1</v>
      </c>
      <c r="I113" s="45">
        <v>1</v>
      </c>
      <c r="J113" s="46">
        <f t="shared" si="1"/>
        <v>5385</v>
      </c>
    </row>
    <row r="114" spans="1:10" x14ac:dyDescent="0.25">
      <c r="A114" s="16">
        <v>113</v>
      </c>
      <c r="B114" s="16" t="s">
        <v>283</v>
      </c>
      <c r="C114" s="16">
        <v>8148968506</v>
      </c>
      <c r="D114" s="16" t="s">
        <v>284</v>
      </c>
      <c r="E114" s="16"/>
      <c r="F114" s="42">
        <v>45363</v>
      </c>
      <c r="G114" s="46">
        <v>5385</v>
      </c>
      <c r="H114" s="16">
        <v>1</v>
      </c>
      <c r="I114" s="45">
        <v>1</v>
      </c>
      <c r="J114" s="46">
        <f t="shared" si="1"/>
        <v>5385</v>
      </c>
    </row>
    <row r="115" spans="1:10" x14ac:dyDescent="0.25">
      <c r="A115" s="16">
        <v>114</v>
      </c>
      <c r="B115" s="16" t="s">
        <v>285</v>
      </c>
      <c r="C115" s="16">
        <v>9130848213</v>
      </c>
      <c r="D115" s="16" t="s">
        <v>286</v>
      </c>
      <c r="E115" s="16"/>
      <c r="F115" s="42">
        <v>45359</v>
      </c>
      <c r="G115" s="46">
        <v>2835</v>
      </c>
      <c r="H115" s="16">
        <v>1</v>
      </c>
      <c r="I115" s="45">
        <v>1</v>
      </c>
      <c r="J115" s="46">
        <f t="shared" si="1"/>
        <v>2835</v>
      </c>
    </row>
    <row r="116" spans="1:10" x14ac:dyDescent="0.25">
      <c r="A116" s="16">
        <v>115</v>
      </c>
      <c r="B116" s="16" t="s">
        <v>287</v>
      </c>
      <c r="C116" s="16">
        <v>8029422091</v>
      </c>
      <c r="D116" s="16" t="s">
        <v>288</v>
      </c>
      <c r="E116" s="16"/>
      <c r="F116" s="42">
        <v>45378</v>
      </c>
      <c r="G116" s="46">
        <v>2835</v>
      </c>
      <c r="H116" s="16">
        <v>1</v>
      </c>
      <c r="I116" s="45">
        <v>1</v>
      </c>
      <c r="J116" s="46">
        <f t="shared" si="1"/>
        <v>2835</v>
      </c>
    </row>
    <row r="117" spans="1:10" x14ac:dyDescent="0.25">
      <c r="A117" s="16"/>
      <c r="B117" s="16"/>
      <c r="C117" s="16"/>
      <c r="D117" s="16"/>
      <c r="E117" s="16"/>
      <c r="F117" s="42"/>
      <c r="G117" s="46">
        <f>SUM(G2:G116)</f>
        <v>7355301.1900000041</v>
      </c>
      <c r="H117" s="16"/>
      <c r="I117" s="45"/>
      <c r="J117" s="46">
        <f>SUM(J2:J116)</f>
        <v>11898532.650000006</v>
      </c>
    </row>
  </sheetData>
  <autoFilter ref="A1:J117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C3" sqref="C3:F3"/>
    </sheetView>
  </sheetViews>
  <sheetFormatPr defaultRowHeight="15" x14ac:dyDescent="0.25"/>
  <cols>
    <col min="3" max="3" width="15" customWidth="1"/>
    <col min="5" max="6" width="9.140625" style="20"/>
  </cols>
  <sheetData>
    <row r="2" spans="2:6" x14ac:dyDescent="0.25">
      <c r="B2" s="84" t="s">
        <v>289</v>
      </c>
      <c r="C2" s="84"/>
      <c r="D2" s="2"/>
      <c r="E2" s="29"/>
      <c r="F2" s="29"/>
    </row>
    <row r="3" spans="2:6" x14ac:dyDescent="0.25">
      <c r="B3" s="2"/>
      <c r="C3" s="86" t="s">
        <v>9</v>
      </c>
      <c r="D3" s="87" t="s">
        <v>290</v>
      </c>
      <c r="E3" s="91" t="s">
        <v>291</v>
      </c>
      <c r="F3" s="91" t="s">
        <v>292</v>
      </c>
    </row>
    <row r="4" spans="2:6" x14ac:dyDescent="0.25">
      <c r="B4" s="2"/>
      <c r="C4" s="6" t="s">
        <v>293</v>
      </c>
      <c r="D4" s="7">
        <v>3</v>
      </c>
      <c r="E4" s="9">
        <v>0</v>
      </c>
      <c r="F4" s="9">
        <v>0</v>
      </c>
    </row>
    <row r="5" spans="2:6" x14ac:dyDescent="0.25">
      <c r="B5" s="2"/>
      <c r="C5" s="30" t="s">
        <v>294</v>
      </c>
      <c r="D5" s="31">
        <v>3</v>
      </c>
      <c r="E5" s="34">
        <v>0</v>
      </c>
      <c r="F5" s="34">
        <v>0</v>
      </c>
    </row>
    <row r="6" spans="2:6" x14ac:dyDescent="0.25">
      <c r="B6" s="2"/>
      <c r="C6" s="39" t="s">
        <v>295</v>
      </c>
      <c r="D6" s="39">
        <v>3</v>
      </c>
      <c r="E6" s="40">
        <v>0</v>
      </c>
      <c r="F6" s="40">
        <v>0</v>
      </c>
    </row>
    <row r="7" spans="2:6" x14ac:dyDescent="0.25">
      <c r="C7" s="26" t="s">
        <v>37</v>
      </c>
      <c r="D7" s="26">
        <v>5</v>
      </c>
      <c r="E7" s="73">
        <f>2/D7</f>
        <v>0.4</v>
      </c>
      <c r="F7" s="73"/>
    </row>
    <row r="8" spans="2:6" x14ac:dyDescent="0.25">
      <c r="C8" s="16" t="s">
        <v>49</v>
      </c>
      <c r="D8" s="16">
        <v>5</v>
      </c>
      <c r="E8" s="35">
        <v>0</v>
      </c>
      <c r="F8" s="27"/>
    </row>
    <row r="9" spans="2:6" x14ac:dyDescent="0.25">
      <c r="C9" s="16" t="s">
        <v>296</v>
      </c>
      <c r="D9" s="16"/>
      <c r="E9" s="27"/>
      <c r="F9" s="27"/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I17" sqref="I17"/>
    </sheetView>
  </sheetViews>
  <sheetFormatPr defaultRowHeight="15" x14ac:dyDescent="0.25"/>
  <cols>
    <col min="2" max="2" width="14.7109375" customWidth="1"/>
    <col min="8" max="8" width="10.5703125" customWidth="1"/>
    <col min="9" max="9" width="17.28515625" style="75" customWidth="1"/>
    <col min="10" max="10" width="15" style="75" customWidth="1"/>
    <col min="11" max="11" width="17.7109375" customWidth="1"/>
    <col min="12" max="12" width="11.5703125" customWidth="1"/>
    <col min="13" max="13" width="23.28515625" customWidth="1"/>
    <col min="14" max="14" width="26" customWidth="1"/>
  </cols>
  <sheetData>
    <row r="2" spans="2:14" ht="15.75" x14ac:dyDescent="0.25">
      <c r="B2" s="2"/>
      <c r="C2" s="2"/>
      <c r="D2" s="2"/>
      <c r="E2" s="85" t="s">
        <v>297</v>
      </c>
      <c r="F2" s="85"/>
      <c r="G2" s="85"/>
      <c r="H2" s="85"/>
      <c r="I2" s="85"/>
      <c r="J2" s="85"/>
      <c r="K2" s="2"/>
      <c r="L2" s="2"/>
      <c r="M2" s="2"/>
      <c r="N2" s="2"/>
    </row>
    <row r="3" spans="2:14" x14ac:dyDescent="0.25">
      <c r="B3" s="2"/>
      <c r="C3" s="2"/>
      <c r="D3" s="2"/>
      <c r="E3" s="2"/>
      <c r="F3" s="2"/>
      <c r="G3" s="2"/>
      <c r="H3" s="2"/>
      <c r="I3" s="74"/>
      <c r="J3" s="74"/>
      <c r="K3" s="2"/>
      <c r="L3" s="2"/>
      <c r="M3" s="2"/>
      <c r="N3" s="2"/>
    </row>
    <row r="4" spans="2:14" x14ac:dyDescent="0.25">
      <c r="B4" s="11" t="s">
        <v>298</v>
      </c>
      <c r="C4" s="3" t="s">
        <v>299</v>
      </c>
      <c r="D4" s="3" t="s">
        <v>300</v>
      </c>
      <c r="E4" s="3" t="s">
        <v>301</v>
      </c>
      <c r="F4" s="3" t="s">
        <v>302</v>
      </c>
      <c r="G4" s="3" t="s">
        <v>303</v>
      </c>
      <c r="H4" s="3" t="s">
        <v>304</v>
      </c>
      <c r="I4" s="13" t="s">
        <v>305</v>
      </c>
      <c r="J4" s="13" t="s">
        <v>306</v>
      </c>
      <c r="K4" s="13" t="s">
        <v>307</v>
      </c>
      <c r="L4" s="3" t="s">
        <v>308</v>
      </c>
      <c r="M4" s="3" t="s">
        <v>309</v>
      </c>
      <c r="N4" s="3" t="s">
        <v>310</v>
      </c>
    </row>
    <row r="5" spans="2:14" x14ac:dyDescent="0.25">
      <c r="B5" s="6" t="s">
        <v>293</v>
      </c>
      <c r="C5" s="7">
        <v>2</v>
      </c>
      <c r="D5" s="7" t="s">
        <v>24</v>
      </c>
      <c r="E5" s="7" t="s">
        <v>24</v>
      </c>
      <c r="F5" s="5"/>
      <c r="G5" s="5"/>
      <c r="H5" s="5">
        <f>SUM(C5:F5)</f>
        <v>2</v>
      </c>
      <c r="I5" s="46">
        <v>34789.660000000003</v>
      </c>
      <c r="J5" s="46">
        <v>33133</v>
      </c>
      <c r="K5" s="15">
        <f>I5-J5</f>
        <v>1656.6600000000035</v>
      </c>
      <c r="L5" s="8">
        <f>K5/I5</f>
        <v>4.7619321373074737E-2</v>
      </c>
      <c r="M5" s="14">
        <f t="shared" ref="M5:M11" si="0">I5/H5</f>
        <v>17394.830000000002</v>
      </c>
      <c r="N5" s="14">
        <v>34789.660000000003</v>
      </c>
    </row>
    <row r="6" spans="2:14" x14ac:dyDescent="0.25">
      <c r="B6" s="6" t="s">
        <v>311</v>
      </c>
      <c r="C6" s="7">
        <v>70</v>
      </c>
      <c r="D6" s="7">
        <v>2</v>
      </c>
      <c r="E6" s="7" t="s">
        <v>24</v>
      </c>
      <c r="F6" s="5"/>
      <c r="G6" s="5"/>
      <c r="H6" s="5">
        <f t="shared" ref="H6:H7" si="1">SUM(C6:F6)</f>
        <v>72</v>
      </c>
      <c r="I6" s="46">
        <v>5219385.3499999996</v>
      </c>
      <c r="J6" s="46">
        <v>4970986</v>
      </c>
      <c r="K6" s="15">
        <f t="shared" ref="K6:K11" si="2">I6-J6</f>
        <v>248399.34999999963</v>
      </c>
      <c r="L6" s="8">
        <f t="shared" ref="L6:L11" si="3">K6/I6</f>
        <v>4.7591686250948999E-2</v>
      </c>
      <c r="M6" s="14">
        <f t="shared" si="0"/>
        <v>72491.463194444441</v>
      </c>
      <c r="N6" s="14">
        <v>5216846.66</v>
      </c>
    </row>
    <row r="7" spans="2:14" x14ac:dyDescent="0.25">
      <c r="B7" s="6" t="s">
        <v>312</v>
      </c>
      <c r="C7" s="7">
        <v>11</v>
      </c>
      <c r="D7" s="7">
        <v>1</v>
      </c>
      <c r="E7" s="7">
        <v>2</v>
      </c>
      <c r="F7" s="5"/>
      <c r="G7" s="5"/>
      <c r="H7" s="5">
        <f t="shared" si="1"/>
        <v>14</v>
      </c>
      <c r="I7" s="46">
        <v>852156.61</v>
      </c>
      <c r="J7" s="46">
        <v>810792</v>
      </c>
      <c r="K7" s="15">
        <f t="shared" si="2"/>
        <v>41364.609999999986</v>
      </c>
      <c r="L7" s="8">
        <f t="shared" si="3"/>
        <v>4.8541089178431633E-2</v>
      </c>
      <c r="M7" s="14">
        <f t="shared" si="0"/>
        <v>60868.329285714288</v>
      </c>
      <c r="N7" s="14">
        <v>848336.49</v>
      </c>
    </row>
    <row r="8" spans="2:14" x14ac:dyDescent="0.25">
      <c r="B8" s="6" t="s">
        <v>37</v>
      </c>
      <c r="C8" s="7">
        <v>20</v>
      </c>
      <c r="D8" s="7">
        <v>3</v>
      </c>
      <c r="E8" s="7"/>
      <c r="F8" s="5">
        <v>7</v>
      </c>
      <c r="G8" s="5"/>
      <c r="H8" s="5">
        <f>SUM(C8:G8)</f>
        <v>30</v>
      </c>
      <c r="I8" s="46">
        <v>983195.51</v>
      </c>
      <c r="J8" s="46">
        <v>937119.5</v>
      </c>
      <c r="K8" s="15">
        <f t="shared" si="2"/>
        <v>46076.010000000009</v>
      </c>
      <c r="L8" s="8">
        <f t="shared" si="3"/>
        <v>4.6863527682301974E-2</v>
      </c>
      <c r="M8" s="14">
        <f t="shared" si="0"/>
        <v>32773.183666666664</v>
      </c>
      <c r="N8" s="14">
        <v>941390.48</v>
      </c>
    </row>
    <row r="9" spans="2:14" x14ac:dyDescent="0.25">
      <c r="B9" s="6" t="s">
        <v>313</v>
      </c>
      <c r="C9" s="7">
        <v>10</v>
      </c>
      <c r="D9" s="7">
        <v>4</v>
      </c>
      <c r="E9" s="7"/>
      <c r="F9" s="5"/>
      <c r="G9" s="5">
        <v>2</v>
      </c>
      <c r="H9" s="5">
        <f>SUM(C9:G9)</f>
        <v>16</v>
      </c>
      <c r="I9" s="46">
        <v>491464.88</v>
      </c>
      <c r="J9" s="74">
        <v>468347.5</v>
      </c>
      <c r="K9" s="15">
        <f t="shared" si="2"/>
        <v>23117.380000000005</v>
      </c>
      <c r="L9" s="8">
        <f t="shared" si="3"/>
        <v>4.703770491189524E-2</v>
      </c>
      <c r="M9" s="14">
        <f t="shared" si="0"/>
        <v>30716.555</v>
      </c>
      <c r="N9" s="14">
        <v>486622.19</v>
      </c>
    </row>
    <row r="10" spans="2:14" x14ac:dyDescent="0.25">
      <c r="B10" s="6" t="s">
        <v>296</v>
      </c>
      <c r="C10" s="7">
        <v>28</v>
      </c>
      <c r="D10" s="7"/>
      <c r="E10" s="7">
        <v>1</v>
      </c>
      <c r="F10" s="5"/>
      <c r="G10" s="5"/>
      <c r="H10" s="5">
        <v>29</v>
      </c>
      <c r="I10" s="46">
        <v>1362671.1</v>
      </c>
      <c r="J10" s="74">
        <v>1297782</v>
      </c>
      <c r="K10" s="15">
        <f t="shared" si="2"/>
        <v>64889.100000000093</v>
      </c>
      <c r="L10" s="8">
        <f t="shared" si="3"/>
        <v>4.7619047619047686E-2</v>
      </c>
      <c r="M10" s="14">
        <f t="shared" si="0"/>
        <v>46988.658620689661</v>
      </c>
      <c r="N10" s="14">
        <v>1377951.1</v>
      </c>
    </row>
    <row r="11" spans="2:14" x14ac:dyDescent="0.25">
      <c r="B11" s="6" t="s">
        <v>314</v>
      </c>
      <c r="C11" s="7">
        <f>SUM(C5:C10)</f>
        <v>141</v>
      </c>
      <c r="D11" s="7">
        <f>SUM(D5:D9)</f>
        <v>10</v>
      </c>
      <c r="E11" s="7">
        <f>SUM(E5:E10)</f>
        <v>3</v>
      </c>
      <c r="F11" s="7">
        <f>SUM(F5:F8)</f>
        <v>7</v>
      </c>
      <c r="G11" s="5">
        <v>2</v>
      </c>
      <c r="H11" s="5">
        <f>SUM(H5:H10)</f>
        <v>163</v>
      </c>
      <c r="I11" s="46">
        <f>SUM(I5:I10)</f>
        <v>8943663.1099999994</v>
      </c>
      <c r="J11" s="46">
        <f>SUM(J5:J10)</f>
        <v>8518160</v>
      </c>
      <c r="K11" s="15">
        <f t="shared" si="2"/>
        <v>425503.1099999994</v>
      </c>
      <c r="L11" s="8">
        <f t="shared" si="3"/>
        <v>4.757593222895886E-2</v>
      </c>
      <c r="M11" s="14">
        <f t="shared" si="0"/>
        <v>54869.098834355827</v>
      </c>
      <c r="N11" s="14">
        <f>SUM(N5:N10)</f>
        <v>8905936.5800000019</v>
      </c>
    </row>
    <row r="12" spans="2:14" x14ac:dyDescent="0.25">
      <c r="I12"/>
      <c r="J12"/>
    </row>
    <row r="13" spans="2:14" x14ac:dyDescent="0.25">
      <c r="I13"/>
      <c r="J13"/>
      <c r="K13" s="12"/>
    </row>
  </sheetData>
  <mergeCells count="1">
    <mergeCell ref="E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ACQUISITION,RETENTION&amp;CONVERSIO</vt:lpstr>
      <vt:lpstr>CHURN CUSTOMER DETAILS</vt:lpstr>
      <vt:lpstr>CUSTOMER LIFETIME VALUE</vt:lpstr>
      <vt:lpstr>NUMBER OF PROVIDERS</vt:lpstr>
      <vt:lpstr>FINANCIAL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2024-02-21T14:32:54Z</dcterms:created>
  <dcterms:modified xsi:type="dcterms:W3CDTF">2024-05-04T09:13:13Z</dcterms:modified>
  <cp:category/>
  <cp:contentStatus/>
</cp:coreProperties>
</file>