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n\Downloads\"/>
    </mc:Choice>
  </mc:AlternateContent>
  <xr:revisionPtr revIDLastSave="0" documentId="8_{EF65548D-8915-41BA-93EE-7BC40AF46B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vot Table" sheetId="5" r:id="rId2"/>
    <sheet name="Table1" sheetId="3" r:id="rId3"/>
  </sheets>
  <definedNames>
    <definedName name="_xlnm._FilterDatabase" localSheetId="0" hidden="1">Sheet1!$A$1:$L$1</definedName>
    <definedName name="ExternalData_1" localSheetId="2" hidden="1">Table1!$A$1:$P$365</definedName>
    <definedName name="NativeTimeline_Date">#N/A</definedName>
  </definedNames>
  <calcPr calcId="191029"/>
  <pivotCaches>
    <pivotCache cacheId="0" r:id="rId4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5" i="1"/>
  <c r="P2" i="1"/>
  <c r="P7" i="1"/>
  <c r="P6" i="1"/>
  <c r="P5" i="1"/>
  <c r="P4" i="1"/>
  <c r="P3" i="1"/>
  <c r="H5" i="1"/>
  <c r="I5" i="1"/>
  <c r="J5" i="1"/>
  <c r="L5" i="1"/>
  <c r="H3" i="1"/>
  <c r="I3" i="1"/>
  <c r="J3" i="1"/>
  <c r="L3" i="1"/>
  <c r="N4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2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8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J6" i="1"/>
  <c r="J7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4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2" i="1"/>
  <c r="I2" i="1"/>
  <c r="N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FB3AF-B7B2-4D69-A088-3439409C984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<sst xmlns="http://schemas.openxmlformats.org/spreadsheetml/2006/main" count="1171" uniqueCount="419">
  <si>
    <t>Date</t>
  </si>
  <si>
    <t>open</t>
  </si>
  <si>
    <t>high</t>
  </si>
  <si>
    <t>low</t>
  </si>
  <si>
    <t>close</t>
  </si>
  <si>
    <t>volume</t>
  </si>
  <si>
    <t>marketCap</t>
  </si>
  <si>
    <t>Daily Return %</t>
  </si>
  <si>
    <t>Volatility %</t>
  </si>
  <si>
    <t>Trend</t>
  </si>
  <si>
    <t>7-Day MA (Close)</t>
  </si>
  <si>
    <t>Volume Spike Flag</t>
  </si>
  <si>
    <t>SUMMARY</t>
  </si>
  <si>
    <t>Metric</t>
  </si>
  <si>
    <t>Formula</t>
  </si>
  <si>
    <t>Highest close price</t>
  </si>
  <si>
    <t>Lowest close price</t>
  </si>
  <si>
    <t>Average daily return %</t>
  </si>
  <si>
    <t>Total spike days</t>
  </si>
  <si>
    <t>QUESTIONS</t>
  </si>
  <si>
    <t>What is the average Daily Return % during spike days?</t>
  </si>
  <si>
    <t xml:space="preserve">  Are there more Bullish or Bearish days?</t>
  </si>
  <si>
    <t>What was the Return % on the lowest Close Price day?</t>
  </si>
  <si>
    <t>What would ₹1,00,000 invested at lowest Close become at highest Close?</t>
  </si>
  <si>
    <t>How many days did Volume exceed ₹100 Billion?</t>
  </si>
  <si>
    <t>ANSWERS</t>
  </si>
  <si>
    <t>Column1</t>
  </si>
  <si>
    <t>close price</t>
  </si>
  <si>
    <t>Bearish</t>
  </si>
  <si>
    <t>Normal</t>
  </si>
  <si>
    <t>On which date did Bitcoin experience the highest Volatility%?</t>
  </si>
  <si>
    <t>Bullish</t>
  </si>
  <si>
    <t>More Bullish</t>
  </si>
  <si>
    <t>Spike</t>
  </si>
  <si>
    <r>
      <t>On which date did Bitcoin experience the highest Volatility</t>
    </r>
    <r>
      <rPr>
        <b/>
        <i/>
        <sz val="11"/>
        <color theme="1"/>
        <rFont val="Times New Roman"/>
        <family val="1"/>
      </rPr>
      <t>%</t>
    </r>
    <r>
      <rPr>
        <i/>
        <sz val="11"/>
        <color theme="1"/>
        <rFont val="Times New Roman"/>
        <family val="1"/>
      </rPr>
      <t>?</t>
    </r>
  </si>
  <si>
    <t>Row Labels</t>
  </si>
  <si>
    <t>Grand Total</t>
  </si>
  <si>
    <t>2024</t>
  </si>
  <si>
    <t>2025</t>
  </si>
  <si>
    <t>Sum of close</t>
  </si>
  <si>
    <t>Sum of volume</t>
  </si>
  <si>
    <t>Sum of Volatility %</t>
  </si>
  <si>
    <t>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</si>
  <si>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</si>
  <si>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</si>
  <si>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</si>
  <si>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</si>
  <si>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</si>
  <si>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</si>
  <si>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</si>
  <si>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</si>
  <si>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</si>
  <si>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</si>
  <si>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</si>
  <si>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</si>
  <si>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</si>
  <si>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</si>
  <si>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</si>
  <si>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</si>
  <si>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</si>
  <si>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</si>
  <si>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</si>
  <si>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</si>
  <si>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</si>
  <si>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</si>
  <si>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</si>
  <si>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</si>
  <si>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</si>
  <si>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</si>
  <si>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</si>
  <si>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</si>
  <si>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</si>
  <si>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</si>
  <si>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</si>
  <si>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</si>
  <si>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</si>
  <si>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</si>
  <si>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</si>
  <si>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</si>
  <si>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</si>
  <si>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</si>
  <si>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</si>
  <si>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</si>
  <si>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</si>
  <si>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</si>
  <si>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</si>
  <si>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</si>
  <si>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</si>
  <si>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</si>
  <si>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</si>
  <si>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</si>
  <si>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</si>
  <si>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</si>
  <si>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</si>
  <si>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</si>
  <si>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</si>
  <si>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</si>
  <si>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</si>
  <si>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</si>
  <si>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</si>
  <si>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</si>
  <si>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</si>
  <si>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</si>
  <si>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</si>
  <si>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</si>
  <si>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</si>
  <si>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</si>
  <si>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</si>
  <si>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</si>
  <si>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</si>
  <si>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</si>
  <si>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</si>
  <si>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</si>
  <si>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</si>
  <si>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</si>
  <si>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</si>
  <si>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</si>
  <si>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</si>
  <si>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</si>
  <si>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</si>
  <si>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</si>
  <si>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</si>
  <si>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</si>
  <si>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</si>
  <si>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</si>
  <si>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</si>
  <si>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</si>
  <si>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</si>
  <si>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</si>
  <si>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</si>
  <si>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</si>
  <si>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</si>
  <si>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</si>
  <si>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</si>
  <si>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</si>
  <si>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</si>
  <si>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</si>
  <si>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</si>
  <si>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</si>
  <si>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</si>
  <si>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</si>
  <si>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</si>
  <si>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</si>
  <si>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</si>
  <si>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</si>
  <si>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</si>
  <si>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</si>
  <si>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</si>
  <si>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</si>
  <si>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</si>
  <si>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</si>
  <si>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</si>
  <si>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</si>
  <si>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</si>
  <si>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</si>
  <si>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</si>
  <si>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</si>
  <si>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</si>
  <si>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</si>
  <si>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</si>
  <si>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</si>
  <si>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</si>
  <si>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</si>
  <si>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</si>
  <si>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</si>
  <si>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</si>
  <si>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</si>
  <si>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</si>
  <si>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</si>
  <si>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</si>
  <si>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</si>
  <si>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</si>
  <si>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</si>
  <si>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</si>
  <si>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</si>
  <si>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</si>
  <si>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</si>
  <si>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</si>
  <si>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</si>
  <si>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</si>
  <si>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</si>
  <si>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</si>
  <si>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</si>
  <si>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</si>
  <si>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</si>
  <si>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</si>
  <si>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</si>
  <si>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</si>
  <si>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</si>
  <si>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</si>
  <si>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</si>
  <si>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</si>
  <si>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</si>
  <si>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</si>
  <si>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</si>
  <si>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</si>
  <si>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</si>
  <si>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</si>
  <si>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</si>
  <si>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</si>
  <si>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</si>
  <si>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</si>
  <si>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</si>
  <si>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</si>
  <si>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</si>
  <si>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</si>
  <si>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</si>
  <si>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</si>
  <si>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</si>
  <si>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</si>
  <si>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</si>
  <si>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</si>
  <si>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</si>
  <si>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</si>
  <si>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</si>
  <si>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</si>
  <si>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Jan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</si>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</sst>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/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1" fillId="0" borderId="4" xfId="0" applyNumberFormat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</dxf>
    <dxf>
      <font>
        <color theme="3" tint="0.39994506668294322"/>
      </font>
      <fill>
        <patternFill>
          <bgColor theme="3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yyyy\-mm\-dd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2</xdr:row>
      <xdr:rowOff>30480</xdr:rowOff>
    </xdr:from>
    <xdr:to>
      <xdr:col>10</xdr:col>
      <xdr:colOff>411480</xdr:colOff>
      <xdr:row>12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9187FDF-B883-CA18-CE1A-D7F8560AA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2440" y="396240"/>
              <a:ext cx="3627120" cy="1950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" refreshedDate="45857.573714467595" createdVersion="8" refreshedVersion="8" minRefreshableVersion="3" recordCount="364" xr:uid="{C51B5A5E-6A26-435E-A3F5-2D555171BAD5}">
  <cacheSource type="worksheet">
    <worksheetSource name="Table1"/>
  </cacheSource>
  <cacheFields count="19">
    <cacheField name="Date" numFmtId="164">
      <sharedItems containsSemiMixedTypes="0" containsNonDate="0" containsDate="1" containsString="0" minDate="2024-07-17T00:00:00" maxDate="2025-07-16T00:00:00" count="364"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</sharedItems>
      <fieldGroup par="18"/>
    </cacheField>
    <cacheField name="open" numFmtId="0">
      <sharedItems containsSemiMixedTypes="0" containsString="0" containsNumber="1" minValue="53949.087153740598" maxValue="119853.8484758277"/>
    </cacheField>
    <cacheField name="high" numFmtId="0">
      <sharedItems containsSemiMixedTypes="0" containsString="0" containsNumber="1" minValue="54838.145671695202" maxValue="123091.612801368"/>
    </cacheField>
    <cacheField name="low" numFmtId="0">
      <sharedItems containsSemiMixedTypes="0" containsString="0" containsNumber="1" minValue="49121.237377594298" maxValue="118959.1967856346"/>
    </cacheField>
    <cacheField name="close" numFmtId="0">
      <sharedItems containsSemiMixedTypes="0" containsString="0" containsNumber="1" minValue="53948.752242637398" maxValue="119849.7057203147"/>
    </cacheField>
    <cacheField name="volume" numFmtId="0">
      <sharedItems containsSemiMixedTypes="0" containsString="0" containsNumber="1" minValue="9863214090.9300003" maxValue="181746419401.06"/>
    </cacheField>
    <cacheField name="marketCap" numFmtId="0">
      <sharedItems containsSemiMixedTypes="0" containsString="0" containsNumber="1" minValue="1065529160549.42" maxValue="2384182852789.8301"/>
    </cacheField>
    <cacheField name="Daily Return %" numFmtId="0">
      <sharedItems containsSemiMixedTypes="0" containsString="0" containsNumber="1" minValue="-8.6821116346278515" maxValue="12.139024196481522"/>
    </cacheField>
    <cacheField name="Volatility %" numFmtId="0">
      <sharedItems containsSemiMixedTypes="0" containsString="0" containsNumber="1" minValue="0.49906116383062482" maxValue="15.741770863966046"/>
    </cacheField>
    <cacheField name="Trend" numFmtId="0">
      <sharedItems count="2">
        <s v="Bearish"/>
        <s v="Bullish"/>
      </sharedItems>
    </cacheField>
    <cacheField name="7-Day MA (Close)" numFmtId="0">
      <sharedItems containsString="0" containsBlank="1" containsNumber="1" minValue="55871.701859145251" maxValue="117001.28477883041"/>
    </cacheField>
    <cacheField name="Volume Spike Flag" numFmtId="0">
      <sharedItems/>
    </cacheField>
    <cacheField name="SUMMARY" numFmtId="0">
      <sharedItems containsBlank="1"/>
    </cacheField>
    <cacheField name="Column1" numFmtId="0">
      <sharedItems containsBlank="1" containsMixedTypes="1" containsNumber="1" minValue="53" maxValue="119849.7057203147"/>
    </cacheField>
    <cacheField name="QUESTIONS" numFmtId="0">
      <sharedItems containsBlank="1"/>
    </cacheField>
    <cacheField name="ANSWERS" numFmtId="0">
      <sharedItems containsBlank="1" containsMixedTypes="1" containsNumber="1" minValue="-3.9377310571873965" maxValue="222154.7315520556"/>
    </cacheField>
    <cacheField name="Days (Date)" numFmtId="0" databaseField="0">
      <fieldGroup base="0">
        <rangePr groupBy="days" startDate="2024-07-17T00:00:00" endDate="2025-07-16T00:00:00"/>
        <groupItems count="368">
          <s v="&lt;7/1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5"/>
        </groupItems>
      </fieldGroup>
    </cacheField>
    <cacheField name="Months (Date)" numFmtId="0" databaseField="0">
      <fieldGroup base="0">
        <rangePr groupBy="months" startDate="2024-07-17T00:00:00" endDate="2025-07-16T00:00:00"/>
        <groupItems count="14">
          <s v="&lt;7/1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5"/>
        </groupItems>
      </fieldGroup>
    </cacheField>
    <cacheField name="Years (Date)" numFmtId="0" databaseField="0">
      <fieldGroup base="0">
        <rangePr groupBy="years" startDate="2024-07-17T00:00:00" endDate="2025-07-16T00:00:00"/>
        <groupItems count="4">
          <s v="&lt;7/17/2024"/>
          <s v="2024"/>
          <s v="2025"/>
          <s v="&gt;7/16/2025"/>
        </groupItems>
      </fieldGroup>
    </cacheField>
  </cacheFields>
  <extLst>
    <ext xmlns:x14="http://schemas.microsoft.com/office/spreadsheetml/2009/9/main" uri="{725AE2AE-9491-48be-B2B4-4EB974FC3084}">
      <x14:pivotCacheDefinition pivotCacheId="483339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n v="65091.8307087293"/>
    <n v="66066.733027424707"/>
    <n v="63896.087192878498"/>
    <n v="64118.7926694255"/>
    <n v="32525071310.740002"/>
    <n v="1264876808968.3501"/>
    <n v="-1.4948696767462524"/>
    <n v="3.3347438701783338"/>
    <x v="0"/>
    <m/>
    <s v="Normal"/>
    <s v="Metric"/>
    <s v="Formula"/>
    <s v="On which date did Bitcoin experience the highest Volatility%?"/>
    <s v="14-Jul-2025"/>
  </r>
  <r>
    <x v="1"/>
    <n v="64104.737679144899"/>
    <n v="65104.661418998403"/>
    <n v="63246.164438690299"/>
    <n v="63974.066684108198"/>
    <n v="27239305336.939999"/>
    <n v="1262047185003.48"/>
    <n v="-0.2038398404977973"/>
    <n v="2.8991569852608974"/>
    <x v="0"/>
    <m/>
    <s v="Normal"/>
    <s v="Highest close price"/>
    <n v="119849.7057203147"/>
    <s v="What is the average Daily Return % during spike days?"/>
    <n v="0.82296174313395665"/>
  </r>
  <r>
    <x v="2"/>
    <n v="63972.325499225401"/>
    <n v="67442.6381157797"/>
    <n v="63329.342025485799"/>
    <n v="66710.154313045801"/>
    <n v="37003855409.779999"/>
    <n v="1316050877556.1299"/>
    <n v="4.2797081276239535"/>
    <n v="6.4298054794705042"/>
    <x v="1"/>
    <m/>
    <s v="Normal"/>
    <s v="Lowest close price"/>
    <n v="53948.752242637398"/>
    <s v="  Are there more Bullish or Bearish days?"/>
    <s v="More Bullish"/>
  </r>
  <r>
    <x v="3"/>
    <n v="66709.925615029293"/>
    <n v="67610.734373408195"/>
    <n v="66299.618373220903"/>
    <n v="67163.644923712898"/>
    <n v="19029581249.82"/>
    <n v="1325061487221.5801"/>
    <n v="0.68013763244458658"/>
    <n v="1.9653986840781408"/>
    <x v="1"/>
    <m/>
    <s v="Normal"/>
    <s v="Average daily return %"/>
    <s v="19.44%"/>
    <s v="What was the Return % on the lowest Close Price day?"/>
    <n v="-3.9377310571873965"/>
  </r>
  <r>
    <x v="4"/>
    <n v="67164.9119218204"/>
    <n v="68372.905165589706"/>
    <n v="65842.298799547003"/>
    <n v="68154.522905866004"/>
    <n v="26652190003.57"/>
    <n v="1344591292880.3799"/>
    <n v="1.4734047223906235"/>
    <n v="3.7677505912437064"/>
    <x v="1"/>
    <m/>
    <s v="Normal"/>
    <s v="Total spike days"/>
    <n v="53"/>
    <s v="What would ₹1,00,000 invested at lowest Close become at highest Close?"/>
    <n v="222154.7315520556"/>
  </r>
  <r>
    <x v="5"/>
    <n v="68152.976132941694"/>
    <n v="68480.062791086399"/>
    <n v="66611.299868385904"/>
    <n v="67585.249972090503"/>
    <n v="42649109453.150002"/>
    <n v="1333416492641.5901"/>
    <n v="-0.8330174162075672"/>
    <n v="2.7420122036273473"/>
    <x v="0"/>
    <m/>
    <s v="Normal"/>
    <m/>
    <m/>
    <s v="How many days did Volume exceed ₹100 Billion?"/>
    <n v="14"/>
  </r>
  <r>
    <x v="6"/>
    <n v="67584.804354527296"/>
    <n v="67779.017554140693"/>
    <n v="65484.462081029902"/>
    <n v="65927.672361403107"/>
    <n v="35605668665.849998"/>
    <n v="1300762573330.26"/>
    <n v="-2.4519298516149104"/>
    <n v="3.3950760012181438"/>
    <x v="0"/>
    <n v="66233.443404235994"/>
    <s v="Normal"/>
    <m/>
    <m/>
    <m/>
    <m/>
  </r>
  <r>
    <x v="7"/>
    <n v="65927.858075166194"/>
    <n v="67113.984313269902"/>
    <n v="65146.994975554699"/>
    <n v="65372.133233673601"/>
    <n v="27470942308.810001"/>
    <n v="1289901286822.95"/>
    <n v="-0.8429287067979595"/>
    <n v="2.9835480707906274"/>
    <x v="0"/>
    <n v="66412.49205627144"/>
    <s v="Normal"/>
    <m/>
    <m/>
    <m/>
    <m/>
  </r>
  <r>
    <x v="8"/>
    <n v="65375.873484605298"/>
    <n v="66112.420035319898"/>
    <n v="63473.473284647298"/>
    <n v="65777.223940020194"/>
    <n v="38315761669.599998"/>
    <n v="1297746222202.46"/>
    <n v="0.61391218812457882"/>
    <n v="4.0365758956842361"/>
    <x v="1"/>
    <n v="66670.08594997316"/>
    <s v="Normal"/>
    <m/>
    <m/>
    <m/>
    <m/>
  </r>
  <r>
    <x v="9"/>
    <n v="65771.810416605207"/>
    <n v="68207.600026729095"/>
    <n v="65743.769434924194"/>
    <n v="67912.063096219994"/>
    <n v="30488630457.220001"/>
    <n v="1340006377389"/>
    <n v="3.2540577278597209"/>
    <n v="3.7460282394520572"/>
    <x v="1"/>
    <n v="66841.787204712324"/>
    <s v="Normal"/>
    <m/>
    <m/>
    <m/>
    <m/>
  </r>
  <r>
    <x v="10"/>
    <n v="67911.814262527798"/>
    <n v="69398.511308479603"/>
    <n v="66705.219576485193"/>
    <n v="67813.339416331306"/>
    <n v="34691905492.169998"/>
    <n v="1338003104418.1399"/>
    <n v="-0.14500399859119659"/>
    <n v="3.9658662653053391"/>
    <x v="0"/>
    <n v="66934.600703657808"/>
    <s v="Normal"/>
    <m/>
    <m/>
    <m/>
    <m/>
  </r>
  <r>
    <x v="11"/>
    <n v="67808.655588480993"/>
    <n v="68301.854109921202"/>
    <n v="67085.828186668397"/>
    <n v="68255.8657690205"/>
    <n v="18043166944.549999"/>
    <n v="1346858598263.74"/>
    <n v="0.65951783980727785"/>
    <n v="1.7933196178267496"/>
    <x v="1"/>
    <n v="66949.078255537039"/>
    <s v="Normal"/>
    <m/>
    <m/>
    <m/>
    <m/>
  </r>
  <r>
    <x v="12"/>
    <n v="68259.054932920306"/>
    <n v="69987.542208009894"/>
    <n v="66532.593110111906"/>
    <n v="66819.916186363596"/>
    <n v="40780682628.040001"/>
    <n v="1318540566549.27"/>
    <n v="-2.1083484791446105"/>
    <n v="5.0615249526868542"/>
    <x v="0"/>
    <n v="66839.74485757605"/>
    <s v="Normal"/>
    <m/>
    <m/>
    <m/>
    <m/>
  </r>
  <r>
    <x v="13"/>
    <n v="66819.052657584107"/>
    <n v="66987.6723080417"/>
    <n v="65323.1919785809"/>
    <n v="66201.016226401101"/>
    <n v="31380492109.349998"/>
    <n v="1306384437839.03"/>
    <n v="-0.92494042732115389"/>
    <n v="2.4910265309962862"/>
    <x v="0"/>
    <n v="66878.793981147188"/>
    <s v="Normal"/>
    <m/>
    <m/>
    <m/>
    <m/>
  </r>
  <r>
    <x v="14"/>
    <n v="66201.271077469602"/>
    <n v="66810.212692494097"/>
    <n v="64532.046297706598"/>
    <n v="64619.249649218502"/>
    <n v="31292785993.689999"/>
    <n v="1275323104043.98"/>
    <n v="-2.389714581763541"/>
    <n v="3.4412728905485181"/>
    <x v="0"/>
    <n v="66771.239183367885"/>
    <s v="Normal"/>
    <m/>
    <m/>
    <m/>
    <m/>
  </r>
  <r>
    <x v="15"/>
    <n v="64625.840444714398"/>
    <n v="65593.244771184007"/>
    <n v="62248.939991102598"/>
    <n v="65357.501562550497"/>
    <n v="40975554493.510002"/>
    <n v="1289712080281.71"/>
    <n v="1.1321494820048241"/>
    <n v="5.1748723994427097"/>
    <x v="1"/>
    <n v="66711.278843729364"/>
    <s v="Normal"/>
    <m/>
    <m/>
    <m/>
    <m/>
  </r>
  <r>
    <x v="16"/>
    <n v="65353.498473817701"/>
    <n v="65523.223570756898"/>
    <n v="61184.893197739897"/>
    <n v="61415.064572685202"/>
    <n v="43060875727.449997"/>
    <n v="1212008164272.1799"/>
    <n v="-6.0263551196273566"/>
    <n v="6.6382526939319826"/>
    <x v="0"/>
    <n v="65783.136197510103"/>
    <s v="Normal"/>
    <m/>
    <m/>
    <m/>
    <m/>
  </r>
  <r>
    <x v="17"/>
    <n v="61414.8084938627"/>
    <n v="62148.371761885399"/>
    <n v="59836.527371636403"/>
    <n v="60680.094698779598"/>
    <n v="31753030589.34"/>
    <n v="1197456370706.1599"/>
    <n v="-1.1963137443578016"/>
    <n v="3.764310997534126"/>
    <x v="0"/>
    <n v="64764.101237859861"/>
    <s v="Normal"/>
    <m/>
    <m/>
    <m/>
    <m/>
  </r>
  <r>
    <x v="18"/>
    <n v="60676.094177094601"/>
    <n v="61062.989554350097"/>
    <n v="57210.8033286504"/>
    <n v="58116.976961040302"/>
    <n v="31758917219.16"/>
    <n v="1146844860380.54"/>
    <n v="-4.2176696617699783"/>
    <n v="6.3487709252615492"/>
    <x v="0"/>
    <n v="63315.688551005544"/>
    <s v="Normal"/>
    <m/>
    <m/>
    <m/>
    <m/>
  </r>
  <r>
    <x v="19"/>
    <n v="58110.298455776297"/>
    <n v="58268.827408869402"/>
    <n v="49121.237377594298"/>
    <n v="53991.457796504197"/>
    <n v="108991085584.42"/>
    <n v="1065580794793.2"/>
    <n v="-7.0879702371631481"/>
    <n v="15.741770863966046"/>
    <x v="0"/>
    <n v="61483.051638168479"/>
    <s v="Spike"/>
    <m/>
    <m/>
    <m/>
    <m/>
  </r>
  <r>
    <x v="20"/>
    <n v="53991.347588393401"/>
    <n v="57059.918616757197"/>
    <n v="53973.272275554198"/>
    <n v="56034.316591460498"/>
    <n v="49300484106.290001"/>
    <n v="1106050307069.3999"/>
    <n v="3.7838822224661"/>
    <n v="5.7169277654157673"/>
    <x v="1"/>
    <n v="60030.665976034114"/>
    <s v="Normal"/>
    <m/>
    <m/>
    <m/>
    <m/>
  </r>
  <r>
    <x v="21"/>
    <n v="56040.632123227799"/>
    <n v="57726.881051774399"/>
    <n v="54620.509521142703"/>
    <n v="55027.460691786699"/>
    <n v="41637562184.669998"/>
    <n v="1086125591738.96"/>
    <n v="-1.8079229178094145"/>
    <n v="5.5430701134867508"/>
    <x v="0"/>
    <n v="58660.410410686709"/>
    <s v="Normal"/>
    <m/>
    <m/>
    <m/>
    <m/>
  </r>
  <r>
    <x v="22"/>
    <n v="55030.029025690703"/>
    <n v="62673.763976556504"/>
    <n v="54766.728423144901"/>
    <n v="61710.137564450102"/>
    <n v="45298472566.629997"/>
    <n v="1218352191431.1399"/>
    <n v="12.139024196481522"/>
    <n v="14.368583286990841"/>
    <x v="1"/>
    <n v="58139.358410958084"/>
    <s v="Normal"/>
    <m/>
    <m/>
    <m/>
    <m/>
  </r>
  <r>
    <x v="23"/>
    <n v="61728.208979827599"/>
    <n v="61751.864440763697"/>
    <n v="59587.859790493399"/>
    <n v="60880.1122032153"/>
    <n v="33425553115.27"/>
    <n v="1201660191806.74"/>
    <n v="-1.3739209198333493"/>
    <n v="3.5056981014587358"/>
    <x v="0"/>
    <n v="58062.936643890956"/>
    <s v="Normal"/>
    <m/>
    <m/>
    <m/>
    <m/>
  </r>
  <r>
    <x v="24"/>
    <n v="60881.229478147798"/>
    <n v="61464.511652891597"/>
    <n v="60287.566532109799"/>
    <n v="60945.813136105302"/>
    <n v="15745822278.309999"/>
    <n v="1202940345184.0801"/>
    <n v="0.10608139571275488"/>
    <n v="1.933182248239979"/>
    <x v="1"/>
    <n v="58100.89642065177"/>
    <s v="Normal"/>
    <m/>
    <m/>
    <m/>
    <m/>
  </r>
  <r>
    <x v="25"/>
    <n v="60944.892556327897"/>
    <n v="61778.660373398801"/>
    <n v="58348.823342126103"/>
    <n v="58719.483169327003"/>
    <n v="22759754812.060001"/>
    <n v="1159042118919.04"/>
    <n v="-3.6515108873874462"/>
    <n v="5.6277677872722398"/>
    <x v="0"/>
    <n v="58186.9687361213"/>
    <s v="Normal"/>
    <m/>
    <m/>
    <m/>
    <m/>
  </r>
  <r>
    <x v="26"/>
    <n v="58719.395219251499"/>
    <n v="60680.330812743603"/>
    <n v="57688.897726954303"/>
    <n v="59354.513721279698"/>
    <n v="37078637820.190002"/>
    <n v="1171638477214.27"/>
    <n v="1.0816162183836182"/>
    <n v="5.0944548638820812"/>
    <x v="1"/>
    <n v="58953.119582517807"/>
    <s v="Normal"/>
    <m/>
    <m/>
    <m/>
    <m/>
  </r>
  <r>
    <x v="27"/>
    <n v="59356.207784398299"/>
    <n v="61572.396972255498"/>
    <n v="58506.253373449399"/>
    <n v="60609.566984536701"/>
    <n v="30327698167.09"/>
    <n v="1196435943982.72"/>
    <n v="2.1115890770701258"/>
    <n v="5.1656662601212036"/>
    <x v="1"/>
    <n v="59606.726781528683"/>
    <s v="Normal"/>
    <m/>
    <m/>
    <m/>
    <m/>
  </r>
  <r>
    <x v="28"/>
    <n v="60611.050048446603"/>
    <n v="61687.756592204998"/>
    <n v="58472.874130095101"/>
    <n v="58737.270627001897"/>
    <n v="29961696179.779999"/>
    <n v="1159393319243.8899"/>
    <n v="-3.0914815366950217"/>
    <n v="5.304119396612057"/>
    <x v="0"/>
    <n v="60136.699629416573"/>
    <s v="Normal"/>
    <m/>
    <m/>
    <m/>
    <m/>
  </r>
  <r>
    <x v="29"/>
    <n v="58733.262987622496"/>
    <n v="59838.648673140502"/>
    <n v="56161.592869726403"/>
    <n v="57560.0976318307"/>
    <n v="35682112440.150002"/>
    <n v="1136267308779.8101"/>
    <n v="-1.9974462444544077"/>
    <n v="6.2606019423593162"/>
    <x v="0"/>
    <n v="59543.836781899518"/>
    <s v="Normal"/>
    <m/>
    <m/>
    <m/>
    <m/>
  </r>
  <r>
    <x v="30"/>
    <n v="57560.273301376299"/>
    <n v="59847.358346611101"/>
    <n v="57110.019318631799"/>
    <n v="58894.104160217299"/>
    <n v="29350938673.139999"/>
    <n v="1162612186428.4199"/>
    <n v="2.3172767993252514"/>
    <n v="4.7556046401083556"/>
    <x v="1"/>
    <n v="59260.121347185515"/>
    <s v="Normal"/>
    <m/>
    <m/>
    <m/>
    <m/>
  </r>
  <r>
    <x v="31"/>
    <n v="58893.530843348002"/>
    <n v="59694.668928026702"/>
    <n v="58814.831326329797"/>
    <n v="59478.9710471953"/>
    <n v="13589684021.379999"/>
    <n v="1173983398000.8899"/>
    <n v="0.99406538454031801"/>
    <n v="1.4939460906787903"/>
    <x v="1"/>
    <n v="59050.572477341229"/>
    <s v="Normal"/>
    <m/>
    <m/>
    <m/>
    <m/>
  </r>
  <r>
    <x v="32"/>
    <n v="59468.131494554102"/>
    <n v="60262.717001664401"/>
    <n v="58445.401719872098"/>
    <n v="58483.964981901503"/>
    <n v="17740625837.209999"/>
    <n v="1154518920582.0801"/>
    <n v="-1.6549477643210051"/>
    <n v="3.0559481795030461"/>
    <x v="0"/>
    <n v="59016.927021994728"/>
    <s v="Normal"/>
    <m/>
    <m/>
    <m/>
    <m/>
  </r>
  <r>
    <x v="33"/>
    <n v="58480.712727746301"/>
    <n v="59612.661254671701"/>
    <n v="57864.709509692599"/>
    <n v="59493.452482188099"/>
    <n v="25911207712.099998"/>
    <n v="1174536992004.5801"/>
    <n v="1.7317500201417715"/>
    <n v="2.9889371443138764"/>
    <x v="1"/>
    <n v="59036.775416410223"/>
    <s v="Normal"/>
    <m/>
    <m/>
    <m/>
    <m/>
  </r>
  <r>
    <x v="34"/>
    <n v="59493.451967522698"/>
    <n v="61396.328100001199"/>
    <n v="58610.883368243602"/>
    <n v="59012.791152657701"/>
    <n v="31613400007.919998"/>
    <n v="1165118855138.4199"/>
    <n v="-0.8079222149143217"/>
    <n v="4.6819349687057397"/>
    <x v="0"/>
    <n v="58808.664583284648"/>
    <s v="Normal"/>
    <m/>
    <m/>
    <m/>
    <m/>
  </r>
  <r>
    <x v="35"/>
    <n v="59014.9876262709"/>
    <n v="61834.350777177802"/>
    <n v="58823.443614146701"/>
    <n v="61175.192009917999"/>
    <n v="32731154072.02"/>
    <n v="1207652524160.5601"/>
    <n v="3.6604335111060324"/>
    <n v="5.101936447226799"/>
    <x v="1"/>
    <n v="59156.939066558378"/>
    <s v="Normal"/>
    <m/>
    <m/>
    <m/>
    <m/>
  </r>
  <r>
    <x v="36"/>
    <n v="61168.315762735998"/>
    <n v="61408.107572816501"/>
    <n v="59815.254982479397"/>
    <n v="60381.912460677602"/>
    <n v="27625734376.650002"/>
    <n v="1192142090606.28"/>
    <n v="-1.2856383116853383"/>
    <n v="2.6040484693343107"/>
    <x v="0"/>
    <n v="59560.055470679355"/>
    <s v="Normal"/>
    <m/>
    <m/>
    <m/>
    <m/>
  </r>
  <r>
    <x v="37"/>
    <n v="60380.952860266298"/>
    <n v="64947.061761100304"/>
    <n v="60372.049957436102"/>
    <n v="64094.357206626897"/>
    <n v="42530509233.239998"/>
    <n v="1265681609173.3301"/>
    <n v="6.1499598307998982"/>
    <n v="7.5769122329879455"/>
    <x v="1"/>
    <n v="60302.948763023589"/>
    <s v="Normal"/>
    <m/>
    <m/>
    <m/>
    <m/>
  </r>
  <r>
    <x v="38"/>
    <n v="64103.869589720802"/>
    <n v="64513.790497001501"/>
    <n v="63619.9172143709"/>
    <n v="64178.990650062296"/>
    <n v="21430585163.209999"/>
    <n v="1267143884943.3999"/>
    <n v="0.1171864675600497"/>
    <n v="1.3944139228280457"/>
    <x v="1"/>
    <n v="60974.380134861734"/>
    <s v="Normal"/>
    <m/>
    <m/>
    <m/>
    <m/>
  </r>
  <r>
    <x v="39"/>
    <n v="64176.367066959203"/>
    <n v="64996.420103790202"/>
    <n v="63833.518895183501"/>
    <n v="64333.544183465601"/>
    <n v="18827683555.119999"/>
    <n v="1270273035259.48"/>
    <n v="0.24491432545941036"/>
    <n v="1.8120396366366049"/>
    <x v="1"/>
    <n v="61810.034306513742"/>
    <s v="Normal"/>
    <m/>
    <m/>
    <m/>
    <m/>
  </r>
  <r>
    <x v="40"/>
    <n v="64342.225442122501"/>
    <n v="64489.706380320102"/>
    <n v="62849.5598236226"/>
    <n v="62880.658654269799"/>
    <n v="27682040631.48"/>
    <n v="1241593608804.03"/>
    <n v="-2.2715515010705052"/>
    <n v="2.549098271667424"/>
    <x v="0"/>
    <n v="62293.920902525417"/>
    <s v="Normal"/>
    <m/>
    <m/>
    <m/>
    <m/>
  </r>
  <r>
    <x v="41"/>
    <n v="62879.7084021583"/>
    <n v="63207.597587129603"/>
    <n v="58116.751326202"/>
    <n v="59504.132682713403"/>
    <n v="39103882197.720001"/>
    <n v="1175040861567.76"/>
    <n v="-5.3683068913993752"/>
    <n v="8.0961670947457254"/>
    <x v="0"/>
    <n v="62364.112549676232"/>
    <s v="Normal"/>
    <m/>
    <m/>
    <m/>
    <m/>
  </r>
  <r>
    <x v="42"/>
    <n v="59507.924638734097"/>
    <n v="60236.448006738203"/>
    <n v="57890.676905101704"/>
    <n v="59027.626587030099"/>
    <n v="40289564698.25"/>
    <n v="1165584605051.0601"/>
    <n v="-0.8071161187687742"/>
    <n v="3.9419474227632896"/>
    <x v="0"/>
    <n v="62057.317489263667"/>
    <s v="Normal"/>
    <m/>
    <m/>
    <m/>
    <m/>
  </r>
  <r>
    <x v="43"/>
    <n v="59027.468344028603"/>
    <n v="61184.080615152299"/>
    <n v="58786.226987895599"/>
    <n v="59388.180852412203"/>
    <n v="32224990582.029999"/>
    <n v="1172740960639.8"/>
    <n v="0.61109262942002951"/>
    <n v="4.062267440103204"/>
    <x v="1"/>
    <n v="61915.355830940047"/>
    <s v="Normal"/>
    <m/>
    <m/>
    <m/>
    <m/>
  </r>
  <r>
    <x v="44"/>
    <n v="59388.601880497197"/>
    <n v="59896.887563795201"/>
    <n v="57768.530057706601"/>
    <n v="59119.474777012401"/>
    <n v="32292756404.790001"/>
    <n v="1167450891056.22"/>
    <n v="-0.45316288810155575"/>
    <n v="3.5837811275155431"/>
    <x v="0"/>
    <n v="61204.65834099512"/>
    <s v="Normal"/>
    <m/>
    <m/>
    <m/>
    <m/>
  </r>
  <r>
    <x v="45"/>
    <n v="59117.479505818497"/>
    <n v="59432.591947652698"/>
    <n v="58768.783963705297"/>
    <n v="58969.898366043097"/>
    <n v="12403470760.219999"/>
    <n v="1164522862133.1299"/>
    <n v="-0.24964044646198963"/>
    <n v="1.1228624587793319"/>
    <x v="0"/>
    <n v="60460.502300420951"/>
    <s v="Normal"/>
    <m/>
    <m/>
    <m/>
    <m/>
  </r>
  <r>
    <x v="46"/>
    <n v="58969.799453605898"/>
    <n v="59062.070811666701"/>
    <n v="57217.823862875302"/>
    <n v="57325.487689190602"/>
    <n v="24592449996.84"/>
    <n v="1132107052433.1399"/>
    <n v="-2.7883963989210216"/>
    <n v="3.1274431418786621"/>
    <x v="0"/>
    <n v="59459.351372667377"/>
    <s v="Normal"/>
    <m/>
    <m/>
    <m/>
    <m/>
  </r>
  <r>
    <x v="47"/>
    <n v="57326.967287785003"/>
    <n v="59403.069793467599"/>
    <n v="57136.026416813897"/>
    <n v="59112.479505538897"/>
    <n v="27036454524.41"/>
    <n v="1167274281774.1899"/>
    <n v="3.1146113290635276"/>
    <n v="3.9545845243705311"/>
    <x v="1"/>
    <n v="58921.040065705813"/>
    <s v="Normal"/>
    <m/>
    <m/>
    <m/>
    <m/>
  </r>
  <r>
    <x v="48"/>
    <n v="59106.191287110203"/>
    <n v="59815.056946190998"/>
    <n v="57425.167311741301"/>
    <n v="57431.022988657198"/>
    <n v="26666961052.669998"/>
    <n v="1134203956918.77"/>
    <n v="-2.8341672200054679"/>
    <n v="4.0433829052539219"/>
    <x v="0"/>
    <n v="58624.881537983492"/>
    <s v="Normal"/>
    <m/>
    <m/>
    <m/>
    <m/>
  </r>
  <r>
    <x v="49"/>
    <n v="57430.348573391697"/>
    <n v="58511.569321457697"/>
    <n v="55673.162833355003"/>
    <n v="57971.540816685301"/>
    <n v="35627680311.93"/>
    <n v="1144922067905.6499"/>
    <n v="0.94234539183059485"/>
    <n v="4.9423459174645652"/>
    <x v="1"/>
    <n v="58474.012142219952"/>
    <s v="Normal"/>
    <m/>
    <m/>
    <m/>
    <m/>
  </r>
  <r>
    <x v="50"/>
    <n v="57971.703321318098"/>
    <n v="58300.581022577397"/>
    <n v="55712.4540885557"/>
    <n v="56160.487264456802"/>
    <n v="31030280656.27"/>
    <n v="1109173176845.0901"/>
    <n v="-3.1243105741128927"/>
    <n v="4.4644659130965323"/>
    <x v="0"/>
    <n v="58012.913058226331"/>
    <s v="Normal"/>
    <m/>
    <m/>
    <m/>
    <m/>
  </r>
  <r>
    <x v="51"/>
    <n v="56160.189464975003"/>
    <n v="56976.108907217"/>
    <n v="52598.699662384097"/>
    <n v="53948.752242637398"/>
    <n v="49361693566.139999"/>
    <n v="1065529160549.42"/>
    <n v="-3.9377310571873965"/>
    <n v="7.7945058350683247"/>
    <x v="0"/>
    <n v="57274.238410458478"/>
    <s v="Normal"/>
    <m/>
    <m/>
    <m/>
    <m/>
  </r>
  <r>
    <x v="52"/>
    <n v="53949.087153740598"/>
    <n v="54838.145671695202"/>
    <n v="53740.068536494102"/>
    <n v="54139.6894492297"/>
    <n v="19061486526.139999"/>
    <n v="1069483234366.22"/>
    <n v="0.35330031617761271"/>
    <n v="2.0353952089529725"/>
    <x v="1"/>
    <n v="56584.208565199406"/>
    <s v="Normal"/>
    <m/>
    <m/>
    <m/>
    <m/>
  </r>
  <r>
    <x v="53"/>
    <n v="54147.932565412302"/>
    <n v="55300.859687544798"/>
    <n v="53653.7592211144"/>
    <n v="54841.566354228802"/>
    <n v="18268287531.02"/>
    <n v="1083415774482.9399"/>
    <n v="1.2809977333457188"/>
    <n v="3.0418529173586677"/>
    <x v="1"/>
    <n v="56229.362660204875"/>
    <s v="Normal"/>
    <m/>
    <m/>
    <m/>
    <m/>
  </r>
  <r>
    <x v="54"/>
    <n v="54851.887351990597"/>
    <n v="58041.124856156399"/>
    <n v="54598.433728433098"/>
    <n v="57019.534757570596"/>
    <n v="34618096173.330002"/>
    <n v="1126266856954.79"/>
    <n v="3.9518191811158059"/>
    <n v="6.2763403301534053"/>
    <x v="1"/>
    <n v="55930.370553352266"/>
    <s v="Normal"/>
    <m/>
    <m/>
    <m/>
    <m/>
  </r>
  <r>
    <x v="55"/>
    <n v="57020.0984145732"/>
    <n v="58029.9774360464"/>
    <n v="56419.412852659603"/>
    <n v="57648.712409476699"/>
    <n v="28857630506.880001"/>
    <n v="1138738372572.7"/>
    <n v="1.1024428445090819"/>
    <n v="2.8245559516171732"/>
    <x v="1"/>
    <n v="55961.469042040757"/>
    <s v="Normal"/>
    <m/>
    <m/>
    <m/>
    <m/>
  </r>
  <r>
    <x v="56"/>
    <n v="57650.289070623498"/>
    <n v="57991.320512686303"/>
    <n v="55567.341285239701"/>
    <n v="57343.170536416801"/>
    <n v="37049062671.529999"/>
    <n v="1132692864304.8799"/>
    <n v="-0.53272678967917431"/>
    <n v="4.2046263193531397"/>
    <x v="0"/>
    <n v="55871.701859145251"/>
    <s v="Normal"/>
    <m/>
    <m/>
    <m/>
    <m/>
  </r>
  <r>
    <x v="57"/>
    <n v="57343.1725885899"/>
    <n v="58534.358379424702"/>
    <n v="57330.100754474603"/>
    <n v="58127.010836943999"/>
    <n v="33835707948.720001"/>
    <n v="1148268024284.0801"/>
    <n v="1.3669251507546805"/>
    <n v="2.100088939253637"/>
    <x v="1"/>
    <n v="56152.633798071998"/>
    <s v="Normal"/>
    <m/>
    <m/>
    <m/>
    <m/>
  </r>
  <r>
    <x v="58"/>
    <n v="58130.322481366697"/>
    <n v="60648.024269699497"/>
    <n v="57650.111670673003"/>
    <n v="60571.299158594498"/>
    <n v="32490528355.5"/>
    <n v="1196466210707.5801"/>
    <n v="4.1991452533404425"/>
    <n v="5.1572268500444958"/>
    <x v="1"/>
    <n v="57098.711928923018"/>
    <s v="Normal"/>
    <m/>
    <m/>
    <m/>
    <m/>
  </r>
  <r>
    <x v="59"/>
    <n v="60569.116234306399"/>
    <n v="60656.721128031597"/>
    <n v="59517.8819333016"/>
    <n v="60005.1191557571"/>
    <n v="16428405496.290001"/>
    <n v="1185265247315.8999"/>
    <n v="-0.93116279981290251"/>
    <n v="1.8802308264239744"/>
    <x v="0"/>
    <n v="57936.630458426931"/>
    <s v="Normal"/>
    <m/>
    <m/>
    <m/>
    <m/>
  </r>
  <r>
    <x v="60"/>
    <n v="60000.728317508598"/>
    <n v="60381.916667299804"/>
    <n v="58696.309418002202"/>
    <n v="59182.835333882802"/>
    <n v="18120960866.970001"/>
    <n v="1169182849928.9399"/>
    <n v="-1.3631384260832868"/>
    <n v="2.8093113143190478"/>
    <x v="0"/>
    <n v="58556.811741234655"/>
    <s v="Normal"/>
    <m/>
    <m/>
    <m/>
    <m/>
  </r>
  <r>
    <x v="61"/>
    <n v="59185.226859560004"/>
    <n v="59205.5103578251"/>
    <n v="57501.339172767301"/>
    <n v="58192.5068714421"/>
    <n v="32032822113.389999"/>
    <n v="1149595000633.1899"/>
    <n v="-1.6773104384199096"/>
    <n v="2.8793860824452175"/>
    <x v="0"/>
    <n v="58724.379186073435"/>
    <s v="Normal"/>
    <m/>
    <m/>
    <m/>
    <m/>
  </r>
  <r>
    <x v="62"/>
    <n v="58192.509343855701"/>
    <n v="61316.091383954597"/>
    <n v="57628.071766194102"/>
    <n v="60308.537594765497"/>
    <n v="38075570117.660004"/>
    <n v="1191434667557.74"/>
    <n v="3.6362553785167173"/>
    <n v="6.3376191529535717"/>
    <x v="1"/>
    <n v="59104.35421254325"/>
    <s v="Normal"/>
    <m/>
    <m/>
    <m/>
    <m/>
  </r>
  <r>
    <x v="63"/>
    <n v="60309.001879513497"/>
    <n v="61664.067333861502"/>
    <n v="59218.252442100398"/>
    <n v="61649.6787266514"/>
    <n v="40990702890.599998"/>
    <n v="1217976155884.6599"/>
    <n v="2.2230128262051725"/>
    <n v="4.0554723433284474"/>
    <x v="1"/>
    <n v="59719.569668291057"/>
    <s v="Normal"/>
    <m/>
    <m/>
    <m/>
    <m/>
  </r>
  <r>
    <x v="64"/>
    <n v="61651.155338171302"/>
    <n v="63872.440722041603"/>
    <n v="61609.8670214546"/>
    <n v="62940.456765714"/>
    <n v="42710252572.5"/>
    <n v="1243489914823.71"/>
    <n v="2.0912851032078335"/>
    <n v="3.6699615573726829"/>
    <x v="1"/>
    <n v="60407.204800972489"/>
    <s v="Normal"/>
    <m/>
    <m/>
    <m/>
    <m/>
  </r>
  <r>
    <x v="65"/>
    <n v="62941.427595219102"/>
    <n v="64119.530359621"/>
    <n v="62364.606533208498"/>
    <n v="63192.975082876001"/>
    <n v="35177164222.139999"/>
    <n v="1248317992550.8101"/>
    <n v="0.39965329238259245"/>
    <n v="2.7881856091643558"/>
    <x v="1"/>
    <n v="60781.729933012699"/>
    <s v="Normal"/>
    <m/>
    <m/>
    <m/>
    <m/>
  </r>
  <r>
    <x v="66"/>
    <n v="63184.3412676027"/>
    <n v="63543.3601232398"/>
    <n v="62783.105379521199"/>
    <n v="63394.838742555999"/>
    <n v="14408616220.030001"/>
    <n v="1252541488640.3"/>
    <n v="0.33314816729953062"/>
    <n v="1.2032328397612262"/>
    <x v="1"/>
    <n v="61265.975588269685"/>
    <s v="Normal"/>
    <m/>
    <m/>
    <m/>
    <m/>
  </r>
  <r>
    <x v="67"/>
    <n v="63396.803552507299"/>
    <n v="63993.423103396897"/>
    <n v="62440.726268076003"/>
    <n v="63648.709890251899"/>
    <n v="20183348802.130001"/>
    <n v="1257434508161.25"/>
    <n v="0.39734864161718025"/>
    <n v="2.4491721164378579"/>
    <x v="1"/>
    <n v="61903.957667750983"/>
    <s v="Normal"/>
    <m/>
    <m/>
    <m/>
    <m/>
  </r>
  <r>
    <x v="68"/>
    <n v="63643.102080362201"/>
    <n v="64733.5576683482"/>
    <n v="62628.078664119901"/>
    <n v="63329.802386615003"/>
    <n v="31400285425.200001"/>
    <n v="1251214895782.2"/>
    <n v="-0.49227596315401828"/>
    <n v="3.3082595527315877"/>
    <x v="0"/>
    <n v="62637.8570270614"/>
    <s v="Normal"/>
    <m/>
    <m/>
    <m/>
    <m/>
  </r>
  <r>
    <x v="69"/>
    <n v="63326.841251145597"/>
    <n v="64695.215466887399"/>
    <n v="62737.417901137203"/>
    <n v="64301.967265942898"/>
    <n v="29938335243.029999"/>
    <n v="1270523906052.1299"/>
    <n v="1.5398304976717285"/>
    <n v="3.0915762211884816"/>
    <x v="1"/>
    <n v="63208.346980086746"/>
    <s v="Normal"/>
    <m/>
    <m/>
    <m/>
    <m/>
  </r>
  <r>
    <x v="70"/>
    <n v="64302.591219246802"/>
    <n v="64804.503137814703"/>
    <n v="62945.376545951098"/>
    <n v="63143.145973872102"/>
    <n v="25078377699.650002"/>
    <n v="1247551422563.2"/>
    <n v="-1.8031081226904884"/>
    <n v="2.8912156673822174"/>
    <x v="0"/>
    <n v="63421.699443975413"/>
    <s v="Normal"/>
    <m/>
    <m/>
    <m/>
    <m/>
  </r>
  <r>
    <x v="71"/>
    <n v="63138.5484837603"/>
    <n v="65790.795449590805"/>
    <n v="62669.268449450399"/>
    <n v="65181.020697244297"/>
    <n v="36873129847.330002"/>
    <n v="1287929596336.1599"/>
    <n v="3.2349052401946436"/>
    <n v="4.9439321541312999"/>
    <x v="1"/>
    <n v="63741.780005622604"/>
    <s v="Normal"/>
    <m/>
    <m/>
    <m/>
    <m/>
  </r>
  <r>
    <x v="72"/>
    <n v="65180.6651400747"/>
    <n v="66480.6947101072"/>
    <n v="64852.991089143099"/>
    <n v="65790.661649734393"/>
    <n v="32058813449.400002"/>
    <n v="1300039501550.01"/>
    <n v="0.93585499372980818"/>
    <n v="2.4972184887437554"/>
    <x v="1"/>
    <n v="64112.878086602366"/>
    <s v="Normal"/>
    <m/>
    <m/>
    <m/>
    <m/>
  </r>
  <r>
    <x v="73"/>
    <n v="65792.181947609395"/>
    <n v="66255.5318744588"/>
    <n v="65458.034501538001"/>
    <n v="65887.648782128206"/>
    <n v="15243637983.9"/>
    <n v="1301977287120.4199"/>
    <n v="0.14510361519067988"/>
    <n v="1.2121461081133473"/>
    <x v="1"/>
    <n v="64468.993806541264"/>
    <s v="Normal"/>
    <m/>
    <m/>
    <m/>
    <m/>
  </r>
  <r>
    <x v="74"/>
    <n v="65888.895271438494"/>
    <n v="66069.345813230306"/>
    <n v="65450.014367164396"/>
    <n v="65635.3081461486"/>
    <n v="14788214574.540001"/>
    <n v="1296984728119.0601"/>
    <n v="-0.38487081054433625"/>
    <n v="0.93996331781628328"/>
    <x v="0"/>
    <n v="64752.793557383637"/>
    <s v="Normal"/>
    <m/>
    <m/>
    <m/>
    <m/>
  </r>
  <r>
    <x v="75"/>
    <n v="65634.660129862794"/>
    <n v="65635.052877057999"/>
    <n v="62873.615868433"/>
    <n v="63329.498129476597"/>
    <n v="37112957474.809998"/>
    <n v="1251461875405.8701"/>
    <n v="-3.512110820449549"/>
    <n v="4.2072846925104832"/>
    <x v="0"/>
    <n v="64752.75009207816"/>
    <s v="Normal"/>
    <m/>
    <m/>
    <m/>
    <m/>
  </r>
  <r>
    <x v="76"/>
    <n v="63335.603583718999"/>
    <n v="64110.981999032301"/>
    <n v="60189.278696888003"/>
    <n v="60837.009700736002"/>
    <n v="50220923499.580002"/>
    <n v="1202222321937.7"/>
    <n v="-3.9450068233426991"/>
    <n v="6.1919411519627623"/>
    <x v="0"/>
    <n v="64257.756154191462"/>
    <s v="Normal"/>
    <m/>
    <m/>
    <m/>
    <m/>
  </r>
  <r>
    <x v="77"/>
    <n v="60836.324630086601"/>
    <n v="62357.686727955297"/>
    <n v="59996.947342004802"/>
    <n v="60632.786273794503"/>
    <n v="40762722397.629997"/>
    <n v="1198224649900.6899"/>
    <n v="-0.33456714804799037"/>
    <n v="3.8804766729497531"/>
    <x v="0"/>
    <n v="63899.133339894652"/>
    <s v="Normal"/>
    <m/>
    <m/>
    <m/>
    <m/>
  </r>
  <r>
    <x v="78"/>
    <n v="60632.486235043099"/>
    <n v="61469.037147930198"/>
    <n v="59878.803425684397"/>
    <n v="60759.401326876803"/>
    <n v="36106447278.669998"/>
    <n v="1200668382436.2"/>
    <n v="0.20931863381243287"/>
    <n v="2.6227420661610785"/>
    <x v="1"/>
    <n v="63267.473429842154"/>
    <s v="Normal"/>
    <m/>
    <m/>
    <m/>
    <m/>
  </r>
  <r>
    <x v="79"/>
    <n v="60754.625125752304"/>
    <n v="62465.990758445099"/>
    <n v="60459.939817362101"/>
    <n v="62067.4774474519"/>
    <n v="29585472513.07"/>
    <n v="1226647958541.0801"/>
    <n v="2.1609092624342643"/>
    <n v="3.3018900815053924"/>
    <x v="1"/>
    <n v="62735.589972373229"/>
    <s v="Normal"/>
    <m/>
    <m/>
    <m/>
    <m/>
  </r>
  <r>
    <x v="80"/>
    <n v="62067.610497055299"/>
    <n v="62371.023678877602"/>
    <n v="61689.581164899799"/>
    <n v="62089.948459144303"/>
    <n v="13305410748.719999"/>
    <n v="1227021845844.29"/>
    <n v="3.5989724608561126E-2"/>
    <n v="1.0979035740551557"/>
    <x v="1"/>
    <n v="62193.0613548041"/>
    <s v="Normal"/>
    <m/>
    <m/>
    <m/>
    <m/>
  </r>
  <r>
    <x v="81"/>
    <n v="62084.986500641098"/>
    <n v="62959.568540633503"/>
    <n v="61833.150042848603"/>
    <n v="62818.954476137398"/>
    <n v="14776233666.91"/>
    <n v="1241559389621.8799"/>
    <n v="1.1821988162769768"/>
    <n v="1.8143170535653872"/>
    <x v="1"/>
    <n v="61790.725116231079"/>
    <s v="Normal"/>
    <m/>
    <m/>
    <m/>
    <m/>
  </r>
  <r>
    <x v="82"/>
    <n v="62819.109333004802"/>
    <n v="64443.706411796396"/>
    <n v="62152.551707740298"/>
    <n v="62236.659368400899"/>
    <n v="34253562610.48"/>
    <n v="1229782194408.04"/>
    <n v="-0.92718596425226307"/>
    <n v="3.6472257062905196"/>
    <x v="0"/>
    <n v="61634.605293220258"/>
    <s v="Normal"/>
    <m/>
    <m/>
    <m/>
    <m/>
  </r>
  <r>
    <x v="83"/>
    <n v="62221.645148737603"/>
    <n v="63174.306200117098"/>
    <n v="61843.563661128297"/>
    <n v="62131.967854414797"/>
    <n v="28134475156.91"/>
    <n v="1228037977784.51"/>
    <n v="-0.14412555969620736"/>
    <n v="2.1387132015036414"/>
    <x v="0"/>
    <n v="61819.599315174368"/>
    <s v="Normal"/>
    <m/>
    <m/>
    <m/>
    <m/>
  </r>
  <r>
    <x v="84"/>
    <n v="62131.726103311601"/>
    <n v="62508.835736889399"/>
    <n v="60314.614386238602"/>
    <n v="60582.1009695389"/>
    <n v="27670982363.459999"/>
    <n v="1197429647366.8601"/>
    <n v="-2.4940963835384355"/>
    <n v="3.5315634833680352"/>
    <x v="0"/>
    <n v="61812.358557423569"/>
    <s v="Normal"/>
    <m/>
    <m/>
    <m/>
    <m/>
  </r>
  <r>
    <x v="85"/>
    <n v="60581.929686877302"/>
    <n v="61236.7231707069"/>
    <n v="58895.207807819701"/>
    <n v="60274.498063786101"/>
    <n v="30452813570.16"/>
    <n v="1191400599851.04"/>
    <n v="-0.50746423014286046"/>
    <n v="3.8650392534366516"/>
    <x v="0"/>
    <n v="61743.086662696325"/>
    <s v="Normal"/>
    <m/>
    <m/>
    <m/>
    <m/>
  </r>
  <r>
    <x v="86"/>
    <n v="60275.460834657097"/>
    <n v="63400.869879947299"/>
    <n v="60046.125828386997"/>
    <n v="62445.088607097401"/>
    <n v="30327141594.18"/>
    <n v="1234303474603.03"/>
    <n v="3.5995208371643259"/>
    <n v="5.5656879351993194"/>
    <x v="1"/>
    <n v="61797.031114074249"/>
    <s v="Normal"/>
    <m/>
    <m/>
    <m/>
    <m/>
  </r>
  <r>
    <x v="87"/>
    <n v="62444.617406150101"/>
    <n v="63448.783244002101"/>
    <n v="62443.271352998701"/>
    <n v="63193.023070287498"/>
    <n v="16744110885.860001"/>
    <n v="1249123856891.3701"/>
    <n v="1.1985110890657609"/>
    <n v="1.6102458991195101"/>
    <x v="1"/>
    <n v="61954.613201380424"/>
    <s v="Normal"/>
    <m/>
    <m/>
    <m/>
    <m/>
  </r>
  <r>
    <x v="88"/>
    <n v="63192.943575478697"/>
    <n v="63272.652963012901"/>
    <n v="62035.636690256099"/>
    <n v="62851.374916960202"/>
    <n v="18177529689.880001"/>
    <n v="1242341595990.99"/>
    <n v="-0.54051708813108301"/>
    <n v="1.9575227909415067"/>
    <x v="0"/>
    <n v="61959.244692926542"/>
    <s v="Normal"/>
    <m/>
    <m/>
    <m/>
    <m/>
  </r>
  <r>
    <x v="89"/>
    <n v="62848.399488092502"/>
    <n v="66482.494385719794"/>
    <n v="62442.1539998429"/>
    <n v="66046.128068754799"/>
    <n v="43706958055.790001"/>
    <n v="1305664072036.4099"/>
    <n v="5.0880032056634166"/>
    <n v="6.4287084775204058"/>
    <x v="1"/>
    <n v="62503.45450726281"/>
    <s v="Normal"/>
    <m/>
    <m/>
    <m/>
    <m/>
  </r>
  <r>
    <x v="90"/>
    <n v="66050.368727029199"/>
    <n v="67881.679586556696"/>
    <n v="64809.196947150398"/>
    <n v="67041.1071653338"/>
    <n v="48863870878.620003"/>
    <n v="1325307318851.8999"/>
    <n v="1.4999741218691638"/>
    <n v="4.6517267028502962"/>
    <x v="1"/>
    <n v="63204.76012310839"/>
    <s v="Normal"/>
    <m/>
    <m/>
    <m/>
    <m/>
  </r>
  <r>
    <x v="91"/>
    <n v="67042.461821817706"/>
    <n v="68375.2929488011"/>
    <n v="66758.725509265394"/>
    <n v="67612.720777604205"/>
    <n v="38195189533.82"/>
    <n v="1336696892492.1799"/>
    <n v="0.85059369881450175"/>
    <n v="2.4112590671746843"/>
    <x v="1"/>
    <n v="64209.134381403434"/>
    <s v="Normal"/>
    <m/>
    <m/>
    <m/>
    <m/>
  </r>
  <r>
    <x v="92"/>
    <n v="67617.079571337497"/>
    <n v="67912.207639806496"/>
    <n v="66647.391211274007"/>
    <n v="67399.833492439793"/>
    <n v="32790898510.759998"/>
    <n v="1332816990035.49"/>
    <n v="-0.32128876354162084"/>
    <n v="1.8705576114065683"/>
    <x v="0"/>
    <n v="65227.039442639667"/>
    <s v="Normal"/>
    <m/>
    <m/>
    <m/>
    <m/>
  </r>
  <r>
    <x v="93"/>
    <n v="67419.108725254904"/>
    <n v="68969.746924040694"/>
    <n v="67177.818198958004"/>
    <n v="68418.789048905193"/>
    <n v="36857165014.360001"/>
    <n v="1352611490621.3601"/>
    <n v="1.482784840310138"/>
    <n v="2.6578944144532137"/>
    <x v="1"/>
    <n v="66080.425220040779"/>
    <s v="Normal"/>
    <m/>
    <m/>
    <m/>
    <m/>
  </r>
  <r>
    <x v="94"/>
    <n v="68418.976661990397"/>
    <n v="68668.005810484596"/>
    <n v="68024.638234853701"/>
    <n v="68362.733109848501"/>
    <n v="14443497907.639999"/>
    <n v="1351535266982.96"/>
    <n v="-8.2204608846687538E-2"/>
    <n v="0.94033498748354194"/>
    <x v="0"/>
    <n v="66818.955225692363"/>
    <s v="Normal"/>
    <m/>
    <m/>
    <m/>
    <m/>
  </r>
  <r>
    <x v="95"/>
    <n v="68364.178460304407"/>
    <n v="69359.007060741598"/>
    <n v="68105.720505513294"/>
    <n v="69001.706621284902"/>
    <n v="18975847518.279999"/>
    <n v="1364212669154.26"/>
    <n v="0.93254709606533959"/>
    <n v="1.8332503709614874"/>
    <x v="1"/>
    <n v="67697.574040595879"/>
    <s v="Normal"/>
    <m/>
    <m/>
    <m/>
    <m/>
  </r>
  <r>
    <x v="96"/>
    <n v="69002.000146897699"/>
    <n v="69462.736782224398"/>
    <n v="66829.853467733599"/>
    <n v="67367.852556140904"/>
    <n v="37498611780.199997"/>
    <n v="1331798086167.27"/>
    <n v="-2.368261191382675"/>
    <n v="3.8156623125209101"/>
    <x v="0"/>
    <n v="67886.391824508188"/>
    <s v="Normal"/>
    <m/>
    <m/>
    <m/>
    <m/>
  </r>
  <r>
    <x v="97"/>
    <n v="67360.7027255461"/>
    <n v="67801.576997765194"/>
    <n v="66581.367978856695"/>
    <n v="67361.402664527195"/>
    <n v="31808472565.82"/>
    <n v="1331842439476.3601"/>
    <n v="1.0390909725914747E-3"/>
    <n v="1.8114552989153172"/>
    <x v="1"/>
    <n v="67932.148324392954"/>
    <s v="Normal"/>
    <m/>
    <m/>
    <m/>
    <m/>
  </r>
  <r>
    <x v="98"/>
    <n v="67362.374421473694"/>
    <n v="67402.744623551"/>
    <n v="65188.035292419503"/>
    <n v="66432.198247175897"/>
    <n v="32263980353.23"/>
    <n v="1313495275869.46"/>
    <n v="-1.3808541968515846"/>
    <n v="3.2877542547334762"/>
    <x v="0"/>
    <n v="67763.502248617486"/>
    <s v="Normal"/>
    <m/>
    <m/>
    <m/>
    <m/>
  </r>
  <r>
    <x v="99"/>
    <n v="66653.704157181302"/>
    <n v="68798.9619867211"/>
    <n v="66454.099556751506"/>
    <n v="68161.053337619"/>
    <n v="31414428647.200001"/>
    <n v="1347797865139.47"/>
    <n v="2.2614634842845334"/>
    <n v="3.5179776722385778"/>
    <x v="1"/>
    <n v="67872.247940785935"/>
    <s v="Normal"/>
    <m/>
    <m/>
    <m/>
    <m/>
  </r>
  <r>
    <x v="100"/>
    <n v="68165.297372438901"/>
    <n v="68722.159492742503"/>
    <n v="65521.793450688099"/>
    <n v="66642.410730426302"/>
    <n v="41469984305.660004"/>
    <n v="1317385748797.48"/>
    <n v="-2.2341084110466221"/>
    <n v="4.6950078198417708"/>
    <x v="0"/>
    <n v="67618.479609574671"/>
    <s v="Normal"/>
    <m/>
    <m/>
    <m/>
    <m/>
  </r>
  <r>
    <x v="101"/>
    <n v="66628.737003870599"/>
    <n v="67317.918159611902"/>
    <n v="66360.595504400393"/>
    <n v="67014.697728309402"/>
    <n v="19588098156.32"/>
    <n v="1325286022321.48"/>
    <n v="0.57927065977009484"/>
    <n v="1.4368014437312469"/>
    <x v="1"/>
    <n v="67425.903126497651"/>
    <s v="Normal"/>
    <m/>
    <m/>
    <m/>
    <m/>
  </r>
  <r>
    <x v="102"/>
    <n v="67023.479418622301"/>
    <n v="68221.314740877497"/>
    <n v="66847.223099558003"/>
    <n v="67929.298795622002"/>
    <n v="16721307878.1"/>
    <n v="1343230761707.5901"/>
    <n v="1.3514956025216769"/>
    <n v="2.0501645889450879"/>
    <x v="1"/>
    <n v="67272.702008545821"/>
    <s v="Normal"/>
    <m/>
    <m/>
    <m/>
    <m/>
  </r>
  <r>
    <x v="103"/>
    <n v="67922.674272680393"/>
    <n v="70212.269040672603"/>
    <n v="67535.131012842903"/>
    <n v="69907.754673892094"/>
    <n v="38799856657.220001"/>
    <n v="1382358128595.1101"/>
    <n v="2.922559252073107"/>
    <n v="3.9414496800908334"/>
    <x v="1"/>
    <n v="67635.545168224562"/>
    <s v="Normal"/>
    <m/>
    <m/>
    <m/>
    <m/>
  </r>
  <r>
    <x v="104"/>
    <n v="69910.045365946396"/>
    <n v="73577.209658211606"/>
    <n v="69729.917830182894"/>
    <n v="72720.493574874898"/>
    <n v="58541874401.849998"/>
    <n v="1437942445619.6101"/>
    <n v="4.020092097233122"/>
    <n v="5.5032031632792373"/>
    <x v="1"/>
    <n v="68401.129583988513"/>
    <s v="Normal"/>
    <m/>
    <m/>
    <m/>
    <m/>
  </r>
  <r>
    <x v="105"/>
    <n v="72715.366485431005"/>
    <n v="72905.298520075405"/>
    <n v="71411.735033988502"/>
    <n v="72339.542180844903"/>
    <n v="40646637831.370003"/>
    <n v="1430461157910.8101"/>
    <n v="-0.51684303160515688"/>
    <n v="2.0539860531214518"/>
    <x v="0"/>
    <n v="69245.035860226941"/>
    <s v="Normal"/>
    <m/>
    <m/>
    <m/>
    <m/>
  </r>
  <r>
    <x v="106"/>
    <n v="72335.044082633205"/>
    <n v="72662.309798782502"/>
    <n v="69590.502870825396"/>
    <n v="70215.185632583903"/>
    <n v="40627912076.230003"/>
    <n v="1388607599014.4299"/>
    <n v="-2.9306105732480705"/>
    <n v="4.2466372515761162"/>
    <x v="0"/>
    <n v="69538.483330936215"/>
    <s v="Normal"/>
    <m/>
    <m/>
    <m/>
    <m/>
  </r>
  <r>
    <x v="107"/>
    <n v="70216.896967882494"/>
    <n v="71559.016569880594"/>
    <n v="68779.700341448493"/>
    <n v="69482.469850796697"/>
    <n v="49989795365.089996"/>
    <n v="1374187711280.8799"/>
    <n v="-1.0459407191145564"/>
    <n v="3.9581872005870204"/>
    <x v="0"/>
    <n v="69944.206062417696"/>
    <s v="Normal"/>
    <m/>
    <m/>
    <m/>
    <m/>
  </r>
  <r>
    <x v="108"/>
    <n v="69486.023904623595"/>
    <n v="69867.351853762695"/>
    <n v="69033.722258096794"/>
    <n v="69289.276665622994"/>
    <n v="18184612091.32"/>
    <n v="1370468034065.75"/>
    <n v="-0.28314649183360308"/>
    <n v="1.1997082993410877"/>
    <x v="0"/>
    <n v="70269.145910605352"/>
    <s v="Normal"/>
    <m/>
    <m/>
    <m/>
    <m/>
  </r>
  <r>
    <x v="109"/>
    <n v="69296.382056209797"/>
    <n v="69361.658003747507"/>
    <n v="67482.525436695098"/>
    <n v="68741.115491973498"/>
    <n v="34868307655.18"/>
    <n v="1359535744745.29"/>
    <n v="-0.8012922864946892"/>
    <n v="2.7117325772190384"/>
    <x v="0"/>
    <n v="70385.119724369855"/>
    <s v="Normal"/>
    <m/>
    <m/>
    <m/>
    <m/>
  </r>
  <r>
    <x v="110"/>
    <n v="68742.134667801598"/>
    <n v="69433.176417849405"/>
    <n v="66803.649995796004"/>
    <n v="67811.509141845105"/>
    <n v="41184819348.330002"/>
    <n v="1341156657449.22"/>
    <n v="-1.3537920090113125"/>
    <n v="3.8252033265487975"/>
    <x v="0"/>
    <n v="70085.656076934582"/>
    <s v="Normal"/>
    <m/>
    <m/>
    <m/>
    <m/>
  </r>
  <r>
    <x v="111"/>
    <n v="67811.174332591399"/>
    <n v="70522.786821410395"/>
    <n v="67458.869677012306"/>
    <n v="69359.566166177901"/>
    <n v="46046889204.129997"/>
    <n v="1371788058010.5"/>
    <n v="2.2833874340416989"/>
    <n v="4.518307158891818"/>
    <x v="1"/>
    <n v="69605.523589977864"/>
    <s v="Normal"/>
    <m/>
    <m/>
    <m/>
    <m/>
  </r>
  <r>
    <x v="112"/>
    <n v="69358.501989460507"/>
    <n v="76460.153372423694"/>
    <n v="69322.031896287604"/>
    <n v="75639.077946488396"/>
    <n v="118592653963"/>
    <n v="1496003893299.4199"/>
    <n v="9.055235878627057"/>
    <n v="10.29163155401017"/>
    <x v="1"/>
    <n v="70076.885842212636"/>
    <s v="Spike"/>
    <m/>
    <m/>
    <m/>
    <m/>
  </r>
  <r>
    <x v="113"/>
    <n v="75637.0849735144"/>
    <n v="76943.118022187598"/>
    <n v="74480.4193106694"/>
    <n v="75904.858461896903"/>
    <n v="63467654989.400002"/>
    <n v="1501297989024.8301"/>
    <n v="0.35402407228711769"/>
    <n v="3.255940802558102"/>
    <x v="1"/>
    <n v="70889.696246400214"/>
    <s v="Normal"/>
    <m/>
    <m/>
    <m/>
    <m/>
  </r>
  <r>
    <x v="114"/>
    <n v="75902.832566501005"/>
    <n v="77252.747664863797"/>
    <n v="75648.741198607997"/>
    <n v="76545.476643132497"/>
    <n v="55176858002.620003"/>
    <n v="1514255354916.3999"/>
    <n v="0.84666679081897223"/>
    <n v="2.1132366369205999"/>
    <x v="1"/>
    <n v="71898.697216733897"/>
    <s v="Normal"/>
    <m/>
    <m/>
    <m/>
    <m/>
  </r>
  <r>
    <x v="115"/>
    <n v="76556.191131323299"/>
    <n v="76932.763989592102"/>
    <n v="75773.788516771994"/>
    <n v="76778.867751616504"/>
    <n v="29009480361.150002"/>
    <n v="1518690764416.78"/>
    <n v="0.29086690051132363"/>
    <n v="1.5138886296367844"/>
    <x v="1"/>
    <n v="72968.638800447254"/>
    <s v="Normal"/>
    <m/>
    <m/>
    <m/>
    <m/>
  </r>
  <r>
    <x v="116"/>
    <n v="76775.543801568507"/>
    <n v="81474.423887878307"/>
    <n v="76565.429933246007"/>
    <n v="80474.185602194004"/>
    <n v="82570594494.539993"/>
    <n v="1591750610705.99"/>
    <n v="4.8174739213634004"/>
    <n v="6.3939553034230805"/>
    <x v="1"/>
    <n v="74644.791673335902"/>
    <s v="Spike"/>
    <m/>
    <m/>
    <m/>
    <m/>
  </r>
  <r>
    <x v="117"/>
    <n v="80471.413192049804"/>
    <n v="89604.497835582399"/>
    <n v="80283.247621922696"/>
    <n v="88701.488084205994"/>
    <n v="117966845037.02"/>
    <n v="1754682553469.6499"/>
    <n v="10.227327401986377"/>
    <n v="11.583306225049119"/>
    <x v="1"/>
    <n v="77629.074379387457"/>
    <s v="Spike"/>
    <m/>
    <m/>
    <m/>
    <m/>
  </r>
  <r>
    <x v="118"/>
    <n v="88705.564486565898"/>
    <n v="89956.882361505996"/>
    <n v="85155.111505248395"/>
    <n v="87955.809821639705"/>
    <n v="133673285374.5"/>
    <n v="1739381625716.8401"/>
    <n v="-0.84521717354015635"/>
    <n v="5.4131563042866491"/>
    <x v="0"/>
    <n v="80285.680615882011"/>
    <s v="Spike"/>
    <m/>
    <m/>
    <m/>
    <m/>
  </r>
  <r>
    <x v="119"/>
    <n v="87929.9667732448"/>
    <n v="93434.3553403447"/>
    <n v="86256.931967843295"/>
    <n v="90584.166673378699"/>
    <n v="123559027868.7"/>
    <n v="1791737553113.6599"/>
    <n v="3.0185385000526521"/>
    <n v="8.1626590295554848"/>
    <x v="1"/>
    <n v="82420.693291152042"/>
    <s v="Spike"/>
    <m/>
    <m/>
    <m/>
    <m/>
  </r>
  <r>
    <x v="120"/>
    <n v="90574.882055375201"/>
    <n v="91765.221369438994"/>
    <n v="86682.815822733799"/>
    <n v="87250.431274593197"/>
    <n v="87616705247.880005"/>
    <n v="1727562262252.1499"/>
    <n v="-3.6703893014726963"/>
    <n v="5.6112748163425046"/>
    <x v="0"/>
    <n v="84041.489407251516"/>
    <s v="Spike"/>
    <m/>
    <m/>
    <m/>
    <m/>
  </r>
  <r>
    <x v="121"/>
    <n v="87284.183098102396"/>
    <n v="91868.744436110996"/>
    <n v="87124.900860184294"/>
    <n v="91066.006955275894"/>
    <n v="78243109518.270004"/>
    <n v="1801436194834.9299"/>
    <n v="4.3327710965948389"/>
    <n v="5.434940681744016"/>
    <x v="1"/>
    <n v="86115.850880414859"/>
    <s v="Spike"/>
    <m/>
    <m/>
    <m/>
    <m/>
  </r>
  <r>
    <x v="122"/>
    <n v="91064.3662256104"/>
    <n v="91763.947884387293"/>
    <n v="90094.225369059699"/>
    <n v="90558.475235819904"/>
    <n v="44333192813.599998"/>
    <n v="1791535825197.71"/>
    <n v="-0.5555312256137156"/>
    <n v="1.8335629890520351"/>
    <x v="0"/>
    <n v="88084.366235301059"/>
    <s v="Normal"/>
    <m/>
    <m/>
    <m/>
    <m/>
  </r>
  <r>
    <x v="123"/>
    <n v="90558.463111708799"/>
    <n v="91433.040502849995"/>
    <n v="88741.665832169398"/>
    <n v="89845.851208828099"/>
    <n v="46350159305.480003"/>
    <n v="1777526304284.46"/>
    <n v="-0.7869081236522919"/>
    <n v="2.9719747643692238"/>
    <x v="0"/>
    <n v="89423.175607677345"/>
    <s v="Normal"/>
    <m/>
    <m/>
    <m/>
    <m/>
  </r>
  <r>
    <x v="124"/>
    <n v="89843.715478932805"/>
    <n v="92596.788919434795"/>
    <n v="89393.590573965499"/>
    <n v="90542.643996266605"/>
    <n v="75535775084.259995"/>
    <n v="1791255587562.26"/>
    <n v="0.77793812689958175"/>
    <n v="3.5653003979119773"/>
    <x v="1"/>
    <n v="89686.197880828884"/>
    <s v="Spike"/>
    <m/>
    <m/>
    <m/>
    <m/>
  </r>
  <r>
    <x v="125"/>
    <n v="90536.811526455494"/>
    <n v="94002.870107691895"/>
    <n v="90426.985380870698"/>
    <n v="92343.792054900696"/>
    <n v="74521048294.809998"/>
    <n v="1826956673335"/>
    <n v="1.995851740280459"/>
    <n v="3.9496472943232588"/>
    <x v="1"/>
    <n v="90313.05248558044"/>
    <s v="Spike"/>
    <m/>
    <m/>
    <m/>
    <m/>
  </r>
  <r>
    <x v="126"/>
    <n v="92341.894157353498"/>
    <n v="94902.023576148495"/>
    <n v="91619.496397383904"/>
    <n v="94339.495027008496"/>
    <n v="71730956426.309998"/>
    <n v="1866427425875.8301"/>
    <n v="2.1632660753644744"/>
    <n v="3.5547540027401436"/>
    <x v="1"/>
    <n v="90849.527964670415"/>
    <s v="Spike"/>
    <m/>
    <m/>
    <m/>
    <m/>
  </r>
  <r>
    <x v="127"/>
    <n v="94334.643280932403"/>
    <n v="99014.214912060997"/>
    <n v="94132.600966675906"/>
    <n v="98504.727589815404"/>
    <n v="106024505581.86"/>
    <n v="1948797365352.8501"/>
    <n v="4.4205226880058479"/>
    <n v="5.1747839135273423"/>
    <x v="1"/>
    <n v="92457.28458113072"/>
    <s v="Spike"/>
    <m/>
    <m/>
    <m/>
    <m/>
  </r>
  <r>
    <x v="128"/>
    <n v="98496.429486718596"/>
    <n v="99655.501078633504"/>
    <n v="97222.667041663401"/>
    <n v="98997.662080435999"/>
    <n v="78473580550.869995"/>
    <n v="1958954432126.8501"/>
    <n v="0.50888402384676257"/>
    <n v="2.4699718047121193"/>
    <x v="1"/>
    <n v="93590.378170439304"/>
    <s v="Spike"/>
    <m/>
    <m/>
    <m/>
    <m/>
  </r>
  <r>
    <x v="129"/>
    <n v="99006.742274747201"/>
    <n v="99014.677863492107"/>
    <n v="97232.893115106999"/>
    <n v="97777.279763055005"/>
    <n v="44414644676.690002"/>
    <n v="1934627418210.28"/>
    <n v="-1.2417967538820682"/>
    <n v="1.7996600104673597"/>
    <x v="0"/>
    <n v="94621.635960044325"/>
    <s v="Normal"/>
    <m/>
    <m/>
    <m/>
    <m/>
  </r>
  <r>
    <x v="130"/>
    <n v="97778.097358643907"/>
    <n v="98647.177580706193"/>
    <n v="95788.076995570693"/>
    <n v="98013.820907878893"/>
    <n v="51712020622.889999"/>
    <n v="1937919789263.1201"/>
    <n v="0.24108011467063759"/>
    <n v="2.9240705867373338"/>
    <x v="1"/>
    <n v="95788.488774194455"/>
    <s v="Normal"/>
    <m/>
    <m/>
    <m/>
    <m/>
  </r>
  <r>
    <x v="131"/>
    <n v="98033.4427003163"/>
    <n v="98935.031806904197"/>
    <n v="92642.914861277095"/>
    <n v="93102.295213585196"/>
    <n v="80909462490"/>
    <n v="1842257290730.95"/>
    <n v="-5.0300666292067229"/>
    <n v="6.4183372248405188"/>
    <x v="0"/>
    <n v="96154.15323381139"/>
    <s v="Spike"/>
    <m/>
    <m/>
    <m/>
    <m/>
  </r>
  <r>
    <x v="132"/>
    <n v="93087.279991593095"/>
    <n v="94991.749969365294"/>
    <n v="90770.815040652393"/>
    <n v="91985.316830410302"/>
    <n v="91656519855.419998"/>
    <n v="1820053564596.46"/>
    <n v="-1.1837956391918574"/>
    <n v="4.5343842134973773"/>
    <x v="0"/>
    <n v="96102.942487455628"/>
    <s v="Spike"/>
    <m/>
    <m/>
    <m/>
    <m/>
  </r>
  <r>
    <x v="133"/>
    <n v="91978.138581831503"/>
    <n v="97361.181935704793"/>
    <n v="91778.6612119403"/>
    <n v="95962.528419316906"/>
    <n v="71133452438.220001"/>
    <n v="1898774680758.02"/>
    <n v="4.3318878800102638"/>
    <n v="6.0693995441077693"/>
    <x v="1"/>
    <n v="96334.804400642533"/>
    <s v="Spike"/>
    <m/>
    <m/>
    <m/>
    <m/>
  </r>
  <r>
    <x v="134"/>
    <n v="95954.944881670293"/>
    <n v="96650.203768305204"/>
    <n v="94677.354296187099"/>
    <n v="95652.465158709107"/>
    <n v="52260008260.610001"/>
    <n v="1892868519535.9399"/>
    <n v="-0.3152309902675664"/>
    <n v="2.0560164716377916"/>
    <x v="0"/>
    <n v="95927.338339055903"/>
    <s v="Normal"/>
    <m/>
    <m/>
    <m/>
    <m/>
  </r>
  <r>
    <x v="135"/>
    <n v="95653.952593576294"/>
    <n v="98693.168167255702"/>
    <n v="95407.8863720956"/>
    <n v="97461.523712984301"/>
    <n v="54968682476.360001"/>
    <n v="1928820661174.0801"/>
    <n v="1.889698303517251"/>
    <n v="3.4345489193937691"/>
    <x v="1"/>
    <n v="95707.890000848536"/>
    <s v="Normal"/>
    <m/>
    <m/>
    <m/>
    <m/>
  </r>
  <r>
    <x v="136"/>
    <n v="97468.8124452958"/>
    <n v="97499.342401715403"/>
    <n v="96144.219828320405"/>
    <n v="96449.055812773193"/>
    <n v="31634227866.459999"/>
    <n v="1908652965665.1699"/>
    <n v="-1.0462389013869886"/>
    <n v="1.3903140290701272"/>
    <x v="0"/>
    <n v="95518.14372223684"/>
    <s v="Normal"/>
    <m/>
    <m/>
    <m/>
    <m/>
  </r>
  <r>
    <x v="137"/>
    <n v="96461.336800238598"/>
    <n v="97888.127269605597"/>
    <n v="95770.184465050595"/>
    <n v="97279.792922355802"/>
    <n v="36590695296.239998"/>
    <n v="1924784957143.6799"/>
    <n v="0.84848100727874209"/>
    <n v="2.1956390765566938"/>
    <x v="1"/>
    <n v="95413.282581447827"/>
    <s v="Normal"/>
    <m/>
    <m/>
    <m/>
    <m/>
  </r>
  <r>
    <x v="138"/>
    <n v="97276.010117056707"/>
    <n v="98152.598247017697"/>
    <n v="94482.863343432095"/>
    <n v="95865.301632375194"/>
    <n v="72680784305.110001"/>
    <n v="1896994040043.3799"/>
    <n v="-1.4502121160026422"/>
    <n v="3.7724973497264549"/>
    <x v="0"/>
    <n v="95807.997784132109"/>
    <s v="Spike"/>
    <m/>
    <m/>
    <m/>
    <m/>
  </r>
  <r>
    <x v="139"/>
    <n v="95854.597434293901"/>
    <n v="96297.200060974894"/>
    <n v="93629.559893780897"/>
    <n v="96002.162144032001"/>
    <n v="67067810961.230003"/>
    <n v="1899532461067.0901"/>
    <n v="0.15394640808882729"/>
    <n v="2.7830070112417946"/>
    <x v="1"/>
    <n v="96381.832828935207"/>
    <s v="Normal"/>
    <m/>
    <m/>
    <m/>
    <m/>
  </r>
  <r>
    <x v="140"/>
    <n v="95988.528712371393"/>
    <n v="99207.325072812804"/>
    <n v="94660.523251176797"/>
    <n v="98768.527555345499"/>
    <n v="77199817111.979996"/>
    <n v="1954156097012.25"/>
    <n v="2.8961781999017226"/>
    <n v="4.7368179121282816"/>
    <x v="1"/>
    <n v="96782.689848367852"/>
    <s v="Spike"/>
    <m/>
    <m/>
    <m/>
    <m/>
  </r>
  <r>
    <x v="141"/>
    <n v="98741.539381550698"/>
    <n v="103900.4721472336"/>
    <n v="91998.781701436004"/>
    <n v="96593.5722722098"/>
    <n v="149218945579.64999"/>
    <n v="1911777565577.02"/>
    <n v="-2.1753429436023493"/>
    <n v="12.053377454252404"/>
    <x v="0"/>
    <n v="96917.133721725113"/>
    <s v="Spike"/>
    <m/>
    <m/>
    <m/>
    <m/>
  </r>
  <r>
    <x v="142"/>
    <n v="97074.224832228603"/>
    <n v="102039.8817958907"/>
    <n v="96514.876081796596"/>
    <n v="99920.714730328502"/>
    <n v="94534772657.919998"/>
    <n v="1977630964720.96"/>
    <n v="2.9322818729888693"/>
    <n v="5.6915269976586069"/>
    <x v="1"/>
    <n v="97268.446724202862"/>
    <s v="Spike"/>
    <m/>
    <m/>
    <m/>
    <m/>
  </r>
  <r>
    <x v="143"/>
    <n v="99916.714463864104"/>
    <n v="100563.37975103869"/>
    <n v="99030.886492190199"/>
    <n v="99923.336619264606"/>
    <n v="44177510896.800003"/>
    <n v="1977521445640.3201"/>
    <n v="6.6276752954055034E-3"/>
    <n v="1.5337706679724112"/>
    <x v="1"/>
    <n v="97764.772553701623"/>
    <s v="Normal"/>
    <m/>
    <m/>
    <m/>
    <m/>
  </r>
  <r>
    <x v="144"/>
    <n v="99921.916796717094"/>
    <n v="101399.9887089246"/>
    <n v="98771.514167939298"/>
    <n v="101236.0131403532"/>
    <n v="44125751925.279999"/>
    <n v="2003538950158.1499"/>
    <n v="1.315123233984318"/>
    <n v="2.6305285419341193"/>
    <x v="1"/>
    <n v="98329.9468705584"/>
    <s v="Normal"/>
    <m/>
    <m/>
    <m/>
    <m/>
  </r>
  <r>
    <x v="145"/>
    <n v="101237.0615213342"/>
    <n v="101272.5042134275"/>
    <n v="94355.911041972198"/>
    <n v="97432.721260367907"/>
    <n v="110676473908.41"/>
    <n v="1928513648652"/>
    <n v="-3.757853303717809"/>
    <n v="6.8320761858518901"/>
    <x v="0"/>
    <n v="98553.863960271658"/>
    <s v="Spike"/>
    <m/>
    <m/>
    <m/>
    <m/>
  </r>
  <r>
    <x v="146"/>
    <n v="97441.234466455906"/>
    <n v="98270.152770147106"/>
    <n v="94321.258791989996"/>
    <n v="96675.433539936901"/>
    <n v="104823780633.61"/>
    <n v="1913235117589.0601"/>
    <n v="-0.78591053439766456"/>
    <n v="4.0525902609705895"/>
    <x v="0"/>
    <n v="98650.045588258057"/>
    <s v="Spike"/>
    <m/>
    <m/>
    <m/>
    <m/>
  </r>
  <r>
    <x v="147"/>
    <n v="96656.061618121297"/>
    <n v="101913.3624657153"/>
    <n v="95747.2288650111"/>
    <n v="101173.0326451109"/>
    <n v="85391409935.839996"/>
    <n v="2002682634623.1699"/>
    <n v="4.6732413377608077"/>
    <n v="6.3794587711073856"/>
    <x v="1"/>
    <n v="98993.546315367377"/>
    <s v="Spike"/>
    <m/>
    <m/>
    <m/>
    <m/>
  </r>
  <r>
    <x v="148"/>
    <n v="101167.80700433689"/>
    <n v="102524.9102753456"/>
    <n v="99339.949928706104"/>
    <n v="100042.9979150116"/>
    <n v="72073983532.970001"/>
    <n v="1980440555379.3601"/>
    <n v="-1.1118251177245317"/>
    <n v="3.1481954990908889"/>
    <x v="0"/>
    <n v="99486.321407196228"/>
    <s v="Spike"/>
    <m/>
    <m/>
    <m/>
    <m/>
  </r>
  <r>
    <x v="149"/>
    <n v="100046.65053812139"/>
    <n v="101888.8084089508"/>
    <n v="99233.278048675798"/>
    <n v="101459.2544012685"/>
    <n v="56894751583.190002"/>
    <n v="2008423637064.3301"/>
    <n v="1.4119451831211969"/>
    <n v="2.6542921187183106"/>
    <x v="1"/>
    <n v="99706.11278875907"/>
    <s v="Normal"/>
    <m/>
    <m/>
    <m/>
    <m/>
  </r>
  <r>
    <x v="150"/>
    <n v="101451.4399501803"/>
    <n v="102618.88457543129"/>
    <n v="100634.05754816141"/>
    <n v="101372.96607865339"/>
    <n v="40422968793.07"/>
    <n v="2006808502978.48"/>
    <n v="-7.7351165804488434E-2"/>
    <n v="1.9564306117730554"/>
    <x v="0"/>
    <n v="99913.202711528909"/>
    <s v="Normal"/>
    <m/>
    <m/>
    <m/>
    <m/>
  </r>
  <r>
    <x v="151"/>
    <n v="101373.5329606796"/>
    <n v="105047.54188420311"/>
    <n v="101227.0277929951"/>
    <n v="104298.6957979219"/>
    <n v="51145914137.43"/>
    <n v="2065144333081.26"/>
    <n v="2.8855291433681232"/>
    <n v="3.7687490803836314"/>
    <x v="1"/>
    <n v="100350.72880546728"/>
    <s v="Normal"/>
    <m/>
    <m/>
    <m/>
    <m/>
  </r>
  <r>
    <x v="152"/>
    <n v="104293.5764606967"/>
    <n v="107780.57955220591"/>
    <n v="103322.9828188519"/>
    <n v="106029.7205860963"/>
    <n v="91020417816.320007"/>
    <n v="2099101774990.23"/>
    <n v="1.6646702359985439"/>
    <n v="4.2740856001173375"/>
    <x v="1"/>
    <n v="101578.87156628564"/>
    <s v="Spike"/>
    <m/>
    <m/>
    <m/>
    <m/>
  </r>
  <r>
    <x v="153"/>
    <n v="106030.69058245209"/>
    <n v="108268.4470804361"/>
    <n v="105291.73786758129"/>
    <n v="106140.5982384302"/>
    <n v="68589364867.849998"/>
    <n v="2101344621529.72"/>
    <n v="0.10365645585665856"/>
    <n v="2.807403400376844"/>
    <x v="1"/>
    <n v="102931.03795178469"/>
    <s v="Spike"/>
    <m/>
    <m/>
    <m/>
    <m/>
  </r>
  <r>
    <x v="154"/>
    <n v="106147.29525968339"/>
    <n v="106470.6063648963"/>
    <n v="100041.5427029048"/>
    <n v="100041.5427029048"/>
    <n v="93865656139.449997"/>
    <n v="1982994456166.1599"/>
    <n v="-5.7521508596532884"/>
    <n v="6.0567380885807394"/>
    <x v="0"/>
    <n v="102769.39653146952"/>
    <s v="Spike"/>
    <m/>
    <m/>
    <m/>
    <m/>
  </r>
  <r>
    <x v="155"/>
    <n v="100070.68742894279"/>
    <n v="102748.15084662641"/>
    <n v="95587.681501939398"/>
    <n v="97490.949982774997"/>
    <n v="97221662391.740005"/>
    <n v="1930044053238.3701"/>
    <n v="-2.577915184203758"/>
    <n v="7.1554113683604328"/>
    <x v="0"/>
    <n v="102404.81825543575"/>
    <s v="Spike"/>
    <m/>
    <m/>
    <m/>
    <m/>
  </r>
  <r>
    <x v="156"/>
    <n v="97484.697309517302"/>
    <n v="98098.911305198199"/>
    <n v="92175.180450462503"/>
    <n v="97755.930160375094"/>
    <n v="105634083408.08"/>
    <n v="1935459460468.73"/>
    <n v="0.27823120791627259"/>
    <n v="6.0765751120174727"/>
    <x v="1"/>
    <n v="101875.7719353081"/>
    <s v="Spike"/>
    <m/>
    <m/>
    <m/>
    <m/>
  </r>
  <r>
    <x v="157"/>
    <n v="97756.192201815706"/>
    <n v="99507.098590918496"/>
    <n v="96426.520738742402"/>
    <n v="97224.726344297407"/>
    <n v="51765334293.970001"/>
    <n v="1924861940275.8301"/>
    <n v="-0.5436646472697072"/>
    <n v="3.1512866681798561"/>
    <x v="0"/>
    <n v="101283.16625897153"/>
    <s v="Normal"/>
    <m/>
    <m/>
    <m/>
    <m/>
  </r>
  <r>
    <x v="158"/>
    <n v="97218.318268926596"/>
    <n v="97360.264701243606"/>
    <n v="94202.186247733596"/>
    <n v="95104.934371059702"/>
    <n v="43147981313.699997"/>
    <n v="1882953315399.26"/>
    <n v="-2.1738535859269064"/>
    <n v="3.2484397073955673"/>
    <x v="0"/>
    <n v="99969.771769419778"/>
    <s v="Normal"/>
    <m/>
    <m/>
    <m/>
    <m/>
  </r>
  <r>
    <x v="159"/>
    <n v="95099.391954828898"/>
    <n v="96416.213928297802"/>
    <n v="92403.131383220403"/>
    <n v="94686.239438432502"/>
    <n v="65239002918.620003"/>
    <n v="1875314065984.8799"/>
    <n v="-0.43444285804964844"/>
    <n v="4.2198824436054929"/>
    <x v="0"/>
    <n v="98349.274462610687"/>
    <s v="Normal"/>
    <m/>
    <m/>
    <m/>
    <m/>
  </r>
  <r>
    <x v="160"/>
    <n v="94684.347553337604"/>
    <n v="99404.061324869093"/>
    <n v="93448.013940419507"/>
    <n v="98676.097396828103"/>
    <n v="47114953674.129997"/>
    <n v="1953851713516.6699"/>
    <n v="4.215849764652881"/>
    <n v="6.2904244876318387"/>
    <x v="1"/>
    <n v="97282.917199524672"/>
    <s v="Normal"/>
    <m/>
    <m/>
    <m/>
    <m/>
  </r>
  <r>
    <x v="161"/>
    <n v="98675.910862762801"/>
    <n v="99478.749015849899"/>
    <n v="97593.470165092993"/>
    <n v="99299.192749212394"/>
    <n v="33700394629.110001"/>
    <n v="1966210082590.95"/>
    <n v="0.63164543504082316"/>
    <n v="1.910576587814758"/>
    <x v="1"/>
    <n v="97176.867206140028"/>
    <s v="Normal"/>
    <m/>
    <m/>
    <m/>
    <m/>
  </r>
  <r>
    <x v="162"/>
    <n v="99297.697008784598"/>
    <n v="99884.572166569997"/>
    <n v="95137.885295056607"/>
    <n v="95795.516597598296"/>
    <n v="47054980873.260002"/>
    <n v="1896937576269.02"/>
    <n v="-3.52695028856155"/>
    <n v="4.7802587718559701"/>
    <x v="0"/>
    <n v="96934.66243682908"/>
    <s v="Normal"/>
    <m/>
    <m/>
    <m/>
    <m/>
  </r>
  <r>
    <x v="163"/>
    <n v="95704.974586255703"/>
    <n v="97294.846420425907"/>
    <n v="93310.743804229598"/>
    <n v="94164.860348352595"/>
    <n v="52419934565.080002"/>
    <n v="1864541907464.46"/>
    <n v="-1.6092311236288501"/>
    <n v="4.1629002394285894"/>
    <x v="0"/>
    <n v="96421.652463683"/>
    <s v="Normal"/>
    <m/>
    <m/>
    <m/>
    <m/>
  </r>
  <r>
    <x v="164"/>
    <n v="94160.186222703094"/>
    <n v="95525.898521520896"/>
    <n v="94014.286497331894"/>
    <n v="95163.931926404795"/>
    <n v="24107436184.880001"/>
    <n v="1884684226460.1201"/>
    <n v="1.0659980018812736"/>
    <n v="1.6053621863213088"/>
    <x v="1"/>
    <n v="96127.253261126913"/>
    <s v="Normal"/>
    <m/>
    <m/>
    <m/>
    <m/>
  </r>
  <r>
    <x v="165"/>
    <n v="95174.055117288794"/>
    <n v="95174.8784017898"/>
    <n v="92881.791869933601"/>
    <n v="93530.228437869504"/>
    <n v="29635885266.639999"/>
    <n v="1852119372624.0901"/>
    <n v="-1.72717940555701"/>
    <n v="2.4093609640046214"/>
    <x v="0"/>
    <n v="95902.295270671166"/>
    <s v="Normal"/>
    <m/>
    <m/>
    <m/>
    <m/>
  </r>
  <r>
    <x v="166"/>
    <n v="93527.197497474495"/>
    <n v="94903.323895715497"/>
    <n v="91317.135460051097"/>
    <n v="92643.214604014604"/>
    <n v="56188003691.419998"/>
    <n v="1834643033988.95"/>
    <n v="-0.94516131896688316"/>
    <n v="3.83438029965694"/>
    <x v="0"/>
    <n v="95610.434580040048"/>
    <s v="Normal"/>
    <m/>
    <m/>
    <m/>
    <m/>
  </r>
  <r>
    <x v="167"/>
    <n v="92643.251221687999"/>
    <n v="96090.603788383494"/>
    <n v="91914.027783271405"/>
    <n v="93429.202811399198"/>
    <n v="43625106842.870003"/>
    <n v="1850183342119.26"/>
    <n v="0.84836356598763951"/>
    <n v="4.5082355703578143"/>
    <x v="1"/>
    <n v="94860.878210693059"/>
    <s v="Normal"/>
    <m/>
    <m/>
    <m/>
    <m/>
  </r>
  <r>
    <x v="168"/>
    <n v="93425.102136049405"/>
    <n v="94929.864808996106"/>
    <n v="92788.127884681904"/>
    <n v="94419.757505490299"/>
    <n v="24519888918.84"/>
    <n v="1869850163161.4399"/>
    <n v="1.0646553728059476"/>
    <n v="2.2924640972779651"/>
    <x v="1"/>
    <n v="94163.816033018491"/>
    <s v="Normal"/>
    <m/>
    <m/>
    <m/>
    <m/>
  </r>
  <r>
    <x v="169"/>
    <n v="94416.286547278694"/>
    <n v="97739.816844624394"/>
    <n v="94201.570415456401"/>
    <n v="96886.878268230401"/>
    <n v="46009564411.190002"/>
    <n v="1918730145566.76"/>
    <n v="2.6167007952749386"/>
    <n v="3.7474958596218735"/>
    <x v="1"/>
    <n v="94319.724843108765"/>
    <s v="Normal"/>
    <m/>
    <m/>
    <m/>
    <m/>
  </r>
  <r>
    <x v="170"/>
    <n v="96881.729023468593"/>
    <n v="98956.917042607398"/>
    <n v="96034.614057245402"/>
    <n v="98107.428761993695"/>
    <n v="35611391162.849998"/>
    <n v="1943222658412.3201"/>
    <n v="1.2651505612871428"/>
    <n v="3.0163613044664985"/>
    <x v="1"/>
    <n v="94882.94890220034"/>
    <s v="Normal"/>
    <m/>
    <m/>
    <m/>
    <m/>
  </r>
  <r>
    <x v="171"/>
    <n v="98106.993552789194"/>
    <n v="98734.428176466594"/>
    <n v="97562.975969277599"/>
    <n v="98236.229091665693"/>
    <n v="22342608077.720001"/>
    <n v="1945654462825.1599"/>
    <n v="0.13172918076116588"/>
    <n v="1.1940557597034738"/>
    <x v="1"/>
    <n v="95321.848497237632"/>
    <s v="Normal"/>
    <m/>
    <m/>
    <m/>
    <m/>
  </r>
  <r>
    <x v="172"/>
    <n v="98233.905776585802"/>
    <n v="98813.308554411502"/>
    <n v="97291.764606347206"/>
    <n v="98314.959443637199"/>
    <n v="20525254824.639999"/>
    <n v="1947189546143.5801"/>
    <n v="8.2510887061478078E-2"/>
    <n v="1.5488989631795325"/>
    <x v="1"/>
    <n v="96005.381498061586"/>
    <s v="Normal"/>
    <m/>
    <m/>
    <m/>
    <m/>
  </r>
  <r>
    <x v="173"/>
    <n v="98314.956958059702"/>
    <n v="102482.87390991941"/>
    <n v="97926.148517234804"/>
    <n v="102078.0855728765"/>
    <n v="51823432704.900002"/>
    <n v="2021809968109.3999"/>
    <n v="3.82762575629476"/>
    <n v="4.6348241749507775"/>
    <x v="1"/>
    <n v="97353.220207899009"/>
    <s v="Normal"/>
    <m/>
    <m/>
    <m/>
    <m/>
  </r>
  <r>
    <x v="174"/>
    <n v="102248.8525481832"/>
    <n v="102712.4856972717"/>
    <n v="96132.874701131193"/>
    <n v="96922.705279672606"/>
    <n v="58685738546.550003"/>
    <n v="1919787500379.26"/>
    <n v="-5.2090044394392914"/>
    <n v="6.4348995926775423"/>
    <x v="0"/>
    <n v="97852.291989080928"/>
    <s v="Normal"/>
    <m/>
    <m/>
    <m/>
    <m/>
  </r>
  <r>
    <x v="175"/>
    <n v="96924.164974265397"/>
    <n v="97258.321748009403"/>
    <n v="92525.844560817204"/>
    <n v="95043.523455940594"/>
    <n v="63875859171.190002"/>
    <n v="1882572360732.9199"/>
    <n v="-1.9403226417520718"/>
    <n v="4.8826597458422594"/>
    <x v="0"/>
    <n v="97941.401410573832"/>
    <s v="Normal"/>
    <m/>
    <m/>
    <m/>
    <m/>
  </r>
  <r>
    <x v="176"/>
    <n v="95043.487639970597"/>
    <n v="95349.721459625303"/>
    <n v="91220.842260280595"/>
    <n v="92484.0369715298"/>
    <n v="62777261693.160004"/>
    <n v="1832169140187.8799"/>
    <n v="-2.6929258721398375"/>
    <n v="4.344200009773532"/>
    <x v="0"/>
    <n v="97312.424082473735"/>
    <s v="Normal"/>
    <m/>
    <m/>
    <m/>
    <m/>
  </r>
  <r>
    <x v="177"/>
    <n v="92494.491505992701"/>
    <n v="95770.611596207498"/>
    <n v="92250.092737316998"/>
    <n v="94701.456462668706"/>
    <n v="62058693683.57"/>
    <n v="1875885466612.6101"/>
    <n v="2.3860501536278154"/>
    <n v="3.8061929976256006"/>
    <x v="1"/>
    <n v="96825.856611141586"/>
    <s v="Normal"/>
    <m/>
    <m/>
    <m/>
    <m/>
  </r>
  <r>
    <x v="178"/>
    <n v="94700.838053473199"/>
    <n v="94977.687664895493"/>
    <n v="93840.043523600994"/>
    <n v="94566.593675245793"/>
    <n v="18860894100.349998"/>
    <n v="1873237899879.3101"/>
    <n v="-0.14175627268641933"/>
    <n v="1.2013031401603051"/>
    <x v="0"/>
    <n v="96301.622980224449"/>
    <s v="Normal"/>
    <m/>
    <m/>
    <m/>
    <m/>
  </r>
  <r>
    <x v="179"/>
    <n v="94565.725831747593"/>
    <n v="95367.536299040206"/>
    <n v="93712.511672482506"/>
    <n v="94488.4410616268"/>
    <n v="20885130964.790001"/>
    <n v="1871766465336.3799"/>
    <n v="-8.1725984167138707E-2"/>
    <n v="1.7501315746281469"/>
    <x v="0"/>
    <n v="95754.977497080108"/>
    <s v="Normal"/>
    <m/>
    <m/>
    <m/>
    <m/>
  </r>
  <r>
    <x v="180"/>
    <n v="94488.892173681394"/>
    <n v="95837.000225919401"/>
    <n v="89260.100188608601"/>
    <n v="94516.525626842806"/>
    <n v="72978998252.039993"/>
    <n v="1872375406197.5901"/>
    <n v="2.9245186948132048E-2"/>
    <n v="6.9605007382473101"/>
    <x v="1"/>
    <n v="94674.754647646725"/>
    <s v="Spike"/>
    <m/>
    <m/>
    <m/>
    <m/>
  </r>
  <r>
    <x v="181"/>
    <n v="94519.007141497903"/>
    <n v="97352.6647477847"/>
    <n v="94322.154503832004"/>
    <n v="96534.044214647598"/>
    <n v="53769675817.650002"/>
    <n v="1912474167256.74"/>
    <n v="2.1318855689344276"/>
    <n v="3.2062442630358228"/>
    <x v="1"/>
    <n v="94619.231638357422"/>
    <s v="Normal"/>
    <m/>
    <m/>
    <m/>
    <m/>
  </r>
  <r>
    <x v="182"/>
    <n v="96534.045969399202"/>
    <n v="100697.2343634354"/>
    <n v="96501.644393386407"/>
    <n v="100504.49344119499"/>
    <n v="57805923627.330002"/>
    <n v="1991112409561.28"/>
    <n v="4.1130022386655218"/>
    <n v="4.3462282430169541"/>
    <x v="1"/>
    <n v="95399.370207679487"/>
    <s v="Normal"/>
    <m/>
    <m/>
    <m/>
    <m/>
  </r>
  <r>
    <x v="183"/>
    <n v="100505.2987263067"/>
    <n v="100781.5890950225"/>
    <n v="97364.443084499799"/>
    <n v="99756.909098194694"/>
    <n v="54103781804.709999"/>
    <n v="1975939538073.53"/>
    <n v="-0.74462703717741774"/>
    <n v="3.399966025500984"/>
    <x v="0"/>
    <n v="96438.351940060194"/>
    <s v="Normal"/>
    <m/>
    <m/>
    <m/>
    <m/>
  </r>
  <r>
    <x v="184"/>
    <n v="100025.76505526849"/>
    <n v="105884.23044779801"/>
    <n v="99948.905064238905"/>
    <n v="104462.04262221781"/>
    <n v="71888972662.899994"/>
    <n v="2069344681719.5601"/>
    <n v="4.4351348520034621"/>
    <n v="5.933796537601669"/>
    <x v="1"/>
    <n v="97832.721391424348"/>
    <s v="Spike"/>
    <m/>
    <m/>
    <m/>
    <m/>
  </r>
  <r>
    <x v="185"/>
    <n v="104124.95457620879"/>
    <n v="104913.20621437579"/>
    <n v="102226.62033455449"/>
    <n v="104408.0673030506"/>
    <n v="50445655725.639999"/>
    <n v="2068581942437.74"/>
    <n v="0.27189709517193245"/>
    <n v="2.5801556320055781"/>
    <x v="1"/>
    <n v="99238.646195396475"/>
    <s v="Normal"/>
    <m/>
    <m/>
    <m/>
    <m/>
  </r>
  <r>
    <x v="186"/>
    <n v="104411.286795273"/>
    <n v="106299.7985288669"/>
    <n v="99570.531183279207"/>
    <n v="101089.6064983213"/>
    <n v="76789928525.089996"/>
    <n v="2002715800503.2"/>
    <n v="-3.1813421698985165"/>
    <n v="6.444961605331299"/>
    <x v="0"/>
    <n v="100181.66982920996"/>
    <s v="Spike"/>
    <m/>
    <m/>
    <m/>
    <m/>
  </r>
  <r>
    <x v="187"/>
    <n v="101083.753465156"/>
    <n v="109114.8848340883"/>
    <n v="99471.358940213395"/>
    <n v="102016.6622807587"/>
    <n v="126279678351.02"/>
    <n v="2021959305140.74"/>
    <n v="0.92290678137934079"/>
    <n v="9.5401343571982302"/>
    <x v="1"/>
    <n v="101253.11792262654"/>
    <s v="Spike"/>
    <m/>
    <m/>
    <m/>
    <m/>
  </r>
  <r>
    <x v="188"/>
    <n v="102052.5752511938"/>
    <n v="107180.92489510091"/>
    <n v="100103.9558070991"/>
    <n v="106146.2630067343"/>
    <n v="88733878242.009995"/>
    <n v="2102915931217.3101"/>
    <n v="4.0113517424369016"/>
    <n v="6.9346305770162484"/>
    <x v="1"/>
    <n v="102626.29203578176"/>
    <s v="Spike"/>
    <m/>
    <m/>
    <m/>
    <m/>
  </r>
  <r>
    <x v="189"/>
    <n v="106136.38334710131"/>
    <n v="106294.3401357715"/>
    <n v="103360.2693116155"/>
    <n v="103653.0692422291"/>
    <n v="53878181052.370003"/>
    <n v="2053851084717.98"/>
    <n v="-2.3397387649350545"/>
    <n v="2.764434524361564"/>
    <x v="0"/>
    <n v="103076.08857878666"/>
    <s v="Normal"/>
    <m/>
    <m/>
    <m/>
    <m/>
  </r>
  <r>
    <x v="190"/>
    <n v="103657.67456357399"/>
    <n v="106820.3288084091"/>
    <n v="101257.8031755016"/>
    <n v="103960.1716372268"/>
    <n v="104104515428.06"/>
    <n v="2059818861176.53"/>
    <n v="0.2918231331412719"/>
    <n v="5.3662458243706492"/>
    <x v="1"/>
    <n v="103676.55465579123"/>
    <s v="Spike"/>
    <m/>
    <m/>
    <m/>
    <m/>
  </r>
  <r>
    <x v="191"/>
    <n v="103965.66972064281"/>
    <n v="107098.54516311589"/>
    <n v="102772.1241731584"/>
    <n v="104819.4844854964"/>
    <n v="52388229265.300003"/>
    <n v="2076961712719"/>
    <n v="0.82124682806142457"/>
    <n v="4.1613938539352899"/>
    <x v="1"/>
    <n v="103727.61777911674"/>
    <s v="Normal"/>
    <m/>
    <m/>
    <m/>
    <m/>
  </r>
  <r>
    <x v="192"/>
    <n v="104824.0336788709"/>
    <n v="105243.7906021354"/>
    <n v="104120.3768049614"/>
    <n v="104714.64536631761"/>
    <n v="23888996501.990002"/>
    <n v="2074559479001.9399"/>
    <n v="-0.1043542293825481"/>
    <n v="1.0717139550416306"/>
    <x v="0"/>
    <n v="103771.41464529776"/>
    <s v="Normal"/>
    <m/>
    <m/>
    <m/>
    <m/>
  </r>
  <r>
    <x v="193"/>
    <n v="104713.2132299644"/>
    <n v="105438.64453452959"/>
    <n v="102507.71172967101"/>
    <n v="102682.49703317729"/>
    <n v="22543395879.450001"/>
    <n v="2034705019960.9299"/>
    <n v="-1.9393122741132764"/>
    <n v="2.7990095179505792"/>
    <x v="0"/>
    <n v="103998.97043599145"/>
    <s v="Normal"/>
    <m/>
    <m/>
    <m/>
    <m/>
  </r>
  <r>
    <x v="194"/>
    <n v="102680.30359097059"/>
    <n v="103214.11045984599"/>
    <n v="97795.936102166597"/>
    <n v="102087.69133501771"/>
    <n v="89006608427.880005"/>
    <n v="2023052943646.03"/>
    <n v="-0.57714306953510131"/>
    <n v="5.2767416614415374"/>
    <x v="0"/>
    <n v="104009.11744374274"/>
    <s v="Spike"/>
    <m/>
    <m/>
    <m/>
    <m/>
  </r>
  <r>
    <x v="195"/>
    <n v="102095.41758297601"/>
    <n v="103730.82106122409"/>
    <n v="100238.1881368375"/>
    <n v="101332.4762208059"/>
    <n v="47180685494"/>
    <n v="2007518100049.6399"/>
    <n v="-0.74728266971438195"/>
    <n v="3.4209497419881982"/>
    <x v="0"/>
    <n v="103321.43361718154"/>
    <s v="Normal"/>
    <m/>
    <m/>
    <m/>
    <m/>
  </r>
  <r>
    <x v="196"/>
    <n v="101317.5272532106"/>
    <n v="104750.80724200149"/>
    <n v="101283.82270957209"/>
    <n v="103703.2111924169"/>
    <n v="47432049817.949997"/>
    <n v="2055183543946.3201"/>
    <n v="2.3546606435074628"/>
    <n v="3.4219000664759478"/>
    <x v="1"/>
    <n v="103328.59675292265"/>
    <s v="Normal"/>
    <m/>
    <m/>
    <m/>
    <m/>
  </r>
  <r>
    <x v="197"/>
    <n v="103709.3387991247"/>
    <n v="106418.76669456931"/>
    <n v="103321.6450644576"/>
    <n v="104735.3028391485"/>
    <n v="41915744521.360001"/>
    <n v="2075653153142.54"/>
    <n v="0.98926871186691789"/>
    <n v="2.9863478698967936"/>
    <x v="1"/>
    <n v="103439.32978176861"/>
    <s v="Normal"/>
    <m/>
    <m/>
    <m/>
    <m/>
  </r>
  <r>
    <x v="198"/>
    <n v="104737.56219203649"/>
    <n v="106026.35028808461"/>
    <n v="101543.8829139224"/>
    <n v="102405.02708444541"/>
    <n v="45732764359.599998"/>
    <n v="2029428972448.1001"/>
    <n v="-2.2270282587963814"/>
    <n v="4.2797132951630079"/>
    <x v="0"/>
    <n v="103094.4072959042"/>
    <s v="Normal"/>
    <m/>
    <m/>
    <m/>
    <m/>
  </r>
  <r>
    <x v="199"/>
    <n v="102402.79811539729"/>
    <n v="102755.72601752719"/>
    <n v="100297.7092387421"/>
    <n v="100655.9056512145"/>
    <n v="27757944848.299999"/>
    <n v="1994943345106.1899"/>
    <n v="-1.7059030576627652"/>
    <n v="2.4003414203732656"/>
    <x v="0"/>
    <n v="102514.58733660376"/>
    <s v="Normal"/>
    <m/>
    <m/>
    <m/>
    <m/>
  </r>
  <r>
    <x v="200"/>
    <n v="100661.53638723621"/>
    <n v="101430.6658330409"/>
    <n v="96216.077811883893"/>
    <n v="97688.979304888897"/>
    <n v="63091816853.400002"/>
    <n v="1935746524005.3999"/>
    <n v="-2.9530217688235361"/>
    <n v="5.180318330426565"/>
    <x v="0"/>
    <n v="101801.22766113398"/>
    <s v="Normal"/>
    <m/>
    <m/>
    <m/>
    <m/>
  </r>
  <r>
    <x v="201"/>
    <n v="97681.103256250499"/>
    <n v="102514.1746801738"/>
    <n v="91242.892602584106"/>
    <n v="101405.42306569019"/>
    <n v="115400897748.03"/>
    <n v="2009571185330.52"/>
    <n v="3.8127331544050498"/>
    <n v="11.538856239186121"/>
    <x v="1"/>
    <n v="101703.76076551575"/>
    <s v="Spike"/>
    <m/>
    <m/>
    <m/>
    <m/>
  </r>
  <r>
    <x v="202"/>
    <n v="101398.71704028601"/>
    <n v="101745.61330481961"/>
    <n v="96208.106546876195"/>
    <n v="97871.817833892899"/>
    <n v="73002130210.710007"/>
    <n v="1939247972759.5801"/>
    <n v="-3.4782483539627624"/>
    <n v="5.4611211261611361"/>
    <x v="0"/>
    <n v="101209.38099595674"/>
    <s v="Spike"/>
    <m/>
    <m/>
    <m/>
    <m/>
  </r>
  <r>
    <x v="203"/>
    <n v="97878.009754462604"/>
    <n v="99113.207825282399"/>
    <n v="96174.825559103105"/>
    <n v="96615.444540153607"/>
    <n v="49125911241.120003"/>
    <n v="1915013611807.1499"/>
    <n v="-1.2899375635817243"/>
    <n v="3.0020862434274451"/>
    <x v="0"/>
    <n v="100196.84290277629"/>
    <s v="Normal"/>
    <m/>
    <m/>
    <m/>
    <m/>
  </r>
  <r>
    <x v="204"/>
    <n v="96610.640228492804"/>
    <n v="99168.606006357906"/>
    <n v="95707.349919118293"/>
    <n v="96593.300328562502"/>
    <n v="45302471947.110001"/>
    <n v="1914349686277.6399"/>
    <n v="-1.7948230018238389E-2"/>
    <n v="3.5826862124642105"/>
    <x v="0"/>
    <n v="99033.699686978274"/>
    <s v="Normal"/>
    <m/>
    <m/>
    <m/>
    <m/>
  </r>
  <r>
    <x v="205"/>
    <n v="96581.317287440703"/>
    <n v="100154.143334761"/>
    <n v="95653.886651657696"/>
    <n v="96529.082494532006"/>
    <n v="55741290456.480003"/>
    <n v="1913405359442.9299"/>
    <n v="-5.408374453336412E-2"/>
    <n v="4.6595519811661452"/>
    <x v="0"/>
    <n v="98194.279031276368"/>
    <s v="Normal"/>
    <m/>
    <m/>
    <m/>
    <m/>
  </r>
  <r>
    <x v="206"/>
    <n v="96533.260844103206"/>
    <n v="96877.807335989201"/>
    <n v="95702.492370116102"/>
    <n v="96482.4498744429"/>
    <n v="22447526395.119999"/>
    <n v="1912426186151.71"/>
    <n v="-5.2635712516086439E-2"/>
    <n v="1.2175233236668324"/>
    <x v="0"/>
    <n v="97598.071063166135"/>
    <s v="Normal"/>
    <m/>
    <m/>
    <m/>
    <m/>
  </r>
  <r>
    <x v="207"/>
    <n v="96481.315261394004"/>
    <n v="97325.282042654901"/>
    <n v="94745.261227178897"/>
    <n v="96500.094790269795"/>
    <n v="27732901800.43"/>
    <n v="1912827391516.3701"/>
    <n v="1.9464420468266581E-2"/>
    <n v="2.6741144733423554"/>
    <x v="1"/>
    <n v="97428.230418220555"/>
    <s v="Normal"/>
    <m/>
    <m/>
    <m/>
    <m/>
  </r>
  <r>
    <x v="208"/>
    <n v="96499.462092638496"/>
    <n v="98333.220072574695"/>
    <n v="95320.842025539896"/>
    <n v="97437.557262086804"/>
    <n v="40078962390.779999"/>
    <n v="1931740792090.75"/>
    <n v="0.97212476536682291"/>
    <n v="3.1216526825226727"/>
    <x v="1"/>
    <n v="96861.392446277197"/>
    <s v="Normal"/>
    <m/>
    <m/>
    <m/>
    <m/>
  </r>
  <r>
    <x v="209"/>
    <n v="97438.131208326595"/>
    <n v="98492.901281612605"/>
    <n v="94875.038850222103"/>
    <n v="95747.431129589502"/>
    <n v="37488783271.889999"/>
    <n v="1897964794815.03"/>
    <n v="-1.7351524067331592"/>
    <n v="3.7129842152405086"/>
    <x v="0"/>
    <n v="96557.908631376718"/>
    <s v="Normal"/>
    <m/>
    <m/>
    <m/>
    <m/>
  </r>
  <r>
    <x v="210"/>
    <n v="95745.694456959405"/>
    <n v="98151.026925607599"/>
    <n v="94101.203327005205"/>
    <n v="97885.863055190101"/>
    <n v="49340445529.779999"/>
    <n v="1940242365476.6599"/>
    <n v="2.2352635388662478"/>
    <n v="4.2297709798563448"/>
    <x v="1"/>
    <n v="96739.396990667665"/>
    <s v="Normal"/>
    <m/>
    <m/>
    <m/>
    <m/>
  </r>
  <r>
    <x v="211"/>
    <n v="97888.7464885097"/>
    <n v="98111.087424606798"/>
    <n v="95269.707899568297"/>
    <n v="96623.869008438196"/>
    <n v="37147280859.989998"/>
    <n v="1915447210572.8401"/>
    <n v="-1.2921582157760867"/>
    <n v="2.9026620801319849"/>
    <x v="0"/>
    <n v="96743.763944935621"/>
    <s v="Normal"/>
    <m/>
    <m/>
    <m/>
    <m/>
  </r>
  <r>
    <x v="212"/>
    <n v="96623.370867557896"/>
    <n v="98819.468963167004"/>
    <n v="96342.806026355902"/>
    <n v="97508.969903317498"/>
    <n v="32697987276.919998"/>
    <n v="1932948924495.6899"/>
    <n v="0.91654744375819464"/>
    <n v="2.5632131383678138"/>
    <x v="1"/>
    <n v="96883.747860476404"/>
    <s v="Normal"/>
    <m/>
    <m/>
    <m/>
    <m/>
  </r>
  <r>
    <x v="213"/>
    <n v="97508.382769460397"/>
    <n v="97975.0372487157"/>
    <n v="97240.197119082004"/>
    <n v="97580.349382100801"/>
    <n v="17047266288.41"/>
    <n v="1934520637924.95"/>
    <n v="7.3805564810315388E-2"/>
    <n v="0.75361739038486841"/>
    <x v="1"/>
    <n v="97040.590647284669"/>
    <s v="Normal"/>
    <m/>
    <m/>
    <m/>
    <m/>
  </r>
  <r>
    <x v="214"/>
    <n v="97580.490583012899"/>
    <n v="97725.597303070404"/>
    <n v="96060.979753429201"/>
    <n v="96175.032040260907"/>
    <n v="16536755396.23"/>
    <n v="1906779638967.3201"/>
    <n v="-1.440306903925997"/>
    <n v="1.7058917614531699"/>
    <x v="0"/>
    <n v="96994.153111569118"/>
    <s v="Normal"/>
    <m/>
    <m/>
    <m/>
    <m/>
  </r>
  <r>
    <x v="215"/>
    <n v="96179.004565288502"/>
    <n v="97032.238253509597"/>
    <n v="95243.5431921376"/>
    <n v="95773.384186604293"/>
    <n v="27336550689.630001"/>
    <n v="1898793608528.55"/>
    <n v="-0.42173484797179878"/>
    <n v="1.8597562632890314"/>
    <x v="0"/>
    <n v="96756.4141007859"/>
    <s v="Normal"/>
    <m/>
    <m/>
    <m/>
    <m/>
  </r>
  <r>
    <x v="216"/>
    <n v="95773.816242838104"/>
    <n v="96695.378399655994"/>
    <n v="93388.832201112105"/>
    <n v="95539.543603182799"/>
    <n v="37325720482.360001"/>
    <n v="1894092344724.6299"/>
    <n v="-0.24461032132341609"/>
    <n v="3.4524532155636534"/>
    <x v="0"/>
    <n v="96726.715882727789"/>
    <s v="Normal"/>
    <m/>
    <m/>
    <m/>
    <m/>
  </r>
  <r>
    <x v="217"/>
    <n v="95532.532146339101"/>
    <n v="96855.597219951494"/>
    <n v="95011.969076676294"/>
    <n v="96635.613212352502"/>
    <n v="28990872861.84"/>
    <n v="1915897477169.6001"/>
    <n v="1.1546653702465188"/>
    <n v="1.929843271034714"/>
    <x v="1"/>
    <n v="96548.10876232243"/>
    <s v="Normal"/>
    <m/>
    <m/>
    <m/>
    <m/>
  </r>
  <r>
    <x v="218"/>
    <n v="96632.679187031099"/>
    <n v="98767.193735548499"/>
    <n v="96442.670721410905"/>
    <n v="98333.937829344999"/>
    <n v="31668022770.75"/>
    <n v="1949797317941.1699"/>
    <n v="1.7605417304234519"/>
    <n v="2.4055247496951986"/>
    <x v="1"/>
    <n v="96792.404308166253"/>
    <s v="Normal"/>
    <m/>
    <m/>
    <m/>
    <m/>
  </r>
  <r>
    <x v="219"/>
    <n v="98340.670037958698"/>
    <n v="99497.966767370497"/>
    <n v="94852.958620268604"/>
    <n v="96125.544054965299"/>
    <n v="49608706469.550003"/>
    <n v="1905832099166.45"/>
    <n v="-2.2525024307220787"/>
    <n v="4.7233846843924878"/>
    <x v="0"/>
    <n v="96594.772044115933"/>
    <s v="Normal"/>
    <m/>
    <m/>
    <m/>
    <m/>
  </r>
  <r>
    <x v="220"/>
    <n v="96134.201912249104"/>
    <n v="96950.159379131801"/>
    <n v="95765.340394420506"/>
    <n v="96577.761547149697"/>
    <n v="18353824476.549999"/>
    <n v="1914928937300.3401"/>
    <n v="0.46139628360931634"/>
    <n v="1.2324635365390488"/>
    <x v="1"/>
    <n v="96451.5452105515"/>
    <s v="Normal"/>
    <m/>
    <m/>
    <m/>
    <m/>
  </r>
  <r>
    <x v="221"/>
    <n v="96577.803080605299"/>
    <n v="96671.874293827103"/>
    <n v="95270.452805982102"/>
    <n v="96273.919746557396"/>
    <n v="16999478976.16"/>
    <n v="1909022572746.1899"/>
    <n v="-0.31465132189254458"/>
    <n v="1.4510803136362014"/>
    <x v="0"/>
    <n v="96465.672025736698"/>
    <s v="Normal"/>
    <m/>
    <m/>
    <m/>
    <m/>
  </r>
  <r>
    <x v="222"/>
    <n v="96277.963790340698"/>
    <n v="96503.454427112505"/>
    <n v="91371.740713384905"/>
    <n v="91418.173667441501"/>
    <n v="44046480529.18"/>
    <n v="1812835768648.78"/>
    <n v="-5.0476660822221993"/>
    <n v="5.3301020417326805"/>
    <x v="0"/>
    <n v="95843.499094427723"/>
    <s v="Normal"/>
    <m/>
    <m/>
    <m/>
    <m/>
  </r>
  <r>
    <x v="223"/>
    <n v="91437.114005105905"/>
    <n v="92511.079738852306"/>
    <n v="86008.234912765198"/>
    <n v="88736.173441525505"/>
    <n v="92139104127.699997"/>
    <n v="1759577092442.8401"/>
    <n v="-2.9538777475299334"/>
    <n v="7.1118220394882385"/>
    <x v="0"/>
    <n v="94871.589071333845"/>
    <s v="Spike"/>
    <m/>
    <m/>
    <m/>
    <m/>
  </r>
  <r>
    <x v="224"/>
    <n v="88638.893456738006"/>
    <n v="89286.2519247124"/>
    <n v="82131.901364300094"/>
    <n v="84347.019721981997"/>
    <n v="64597492134.269997"/>
    <n v="1671143630991.6299"/>
    <n v="-4.8419757596034803"/>
    <n v="8.071344622441762"/>
    <x v="0"/>
    <n v="93116.075715566622"/>
    <s v="Normal"/>
    <m/>
    <m/>
    <m/>
    <m/>
  </r>
  <r>
    <x v="225"/>
    <n v="84076.861907014507"/>
    <n v="87000.781016921406"/>
    <n v="83144.959052962193"/>
    <n v="84704.224582283307"/>
    <n v="52659591953.610001"/>
    <n v="1679717102161.05"/>
    <n v="0.74617755829497601"/>
    <n v="4.5860678865769176"/>
    <x v="1"/>
    <n v="91168.973823129229"/>
    <s v="Normal"/>
    <m/>
    <m/>
    <m/>
    <m/>
  </r>
  <r>
    <x v="226"/>
    <n v="84705.6284802187"/>
    <n v="85036.322227456301"/>
    <n v="78248.916101526804"/>
    <n v="84373.010329580196"/>
    <n v="83610570575.919998"/>
    <n v="1673219380516.4099"/>
    <n v="-0.39267538250563833"/>
    <n v="8.0129340254107913"/>
    <x v="0"/>
    <n v="89490.040433788512"/>
    <s v="Spike"/>
    <m/>
    <m/>
    <m/>
    <m/>
  </r>
  <r>
    <x v="227"/>
    <n v="84373.864371836695"/>
    <n v="86522.302345401506"/>
    <n v="83794.232492240801"/>
    <n v="86031.912397715394"/>
    <n v="29190628396.310001"/>
    <n v="1706160579762.3701"/>
    <n v="1.9651204057356677"/>
    <n v="3.2333114922152508"/>
    <x v="1"/>
    <n v="87983.490555297903"/>
    <s v="Normal"/>
    <m/>
    <m/>
    <m/>
    <m/>
  </r>
  <r>
    <x v="228"/>
    <n v="86036.2575495497"/>
    <n v="95043.435203001005"/>
    <n v="85040.211164905006"/>
    <n v="94248.350525167407"/>
    <n v="58398341092.43"/>
    <n v="1869318230178.3799"/>
    <n v="9.5449211873124842"/>
    <n v="11.626754025574598"/>
    <x v="1"/>
    <n v="87694.123523670758"/>
    <s v="Normal"/>
    <m/>
    <m/>
    <m/>
    <m/>
  </r>
  <r>
    <x v="229"/>
    <n v="94248.421497180505"/>
    <n v="94429.747823732803"/>
    <n v="85081.304928678801"/>
    <n v="86065.668328920699"/>
    <n v="70072228536.460007"/>
    <n v="1707124824346.28"/>
    <n v="-8.6821116346278515"/>
    <n v="9.9189384252272763"/>
    <x v="0"/>
    <n v="86929.479903882064"/>
    <s v="Spike"/>
    <m/>
    <m/>
    <m/>
    <m/>
  </r>
  <r>
    <x v="230"/>
    <n v="86064.0666589959"/>
    <n v="88911.274077646594"/>
    <n v="81529.239832986801"/>
    <n v="87222.1922066767"/>
    <n v="68095241474.120003"/>
    <n v="1729669520136.75"/>
    <n v="1.3456551527707135"/>
    <n v="8.5773709414743085"/>
    <x v="1"/>
    <n v="86713.196870332249"/>
    <s v="Spike"/>
    <m/>
    <m/>
    <m/>
    <m/>
  </r>
  <r>
    <x v="231"/>
    <n v="87222.954869116002"/>
    <n v="90998.239543461706"/>
    <n v="86379.773042401299"/>
    <n v="90623.561842808704"/>
    <n v="50498988027.449997"/>
    <n v="1797288639505.3799"/>
    <n v="3.8987523167445368"/>
    <n v="5.2950126580677441"/>
    <x v="1"/>
    <n v="87609.845744736056"/>
    <s v="Normal"/>
    <m/>
    <m/>
    <m/>
    <m/>
  </r>
  <r>
    <x v="232"/>
    <n v="90622.361155025093"/>
    <n v="92804.939831532305"/>
    <n v="87852.138480609705"/>
    <n v="89961.727243714005"/>
    <n v="47749810486.300003"/>
    <n v="1783797293239.3501"/>
    <n v="-0.72899657754553582"/>
    <n v="5.4653192521103966"/>
    <x v="0"/>
    <n v="88360.917553511885"/>
    <s v="Normal"/>
    <m/>
    <m/>
    <m/>
    <m/>
  </r>
  <r>
    <x v="233"/>
    <n v="89963.283004475205"/>
    <n v="91191.049629942398"/>
    <n v="84717.679671348305"/>
    <n v="86742.675624444106"/>
    <n v="65945677657.290001"/>
    <n v="1720278292432.9399"/>
    <n v="-3.5799131295273989"/>
    <n v="7.195568839203073"/>
    <x v="0"/>
    <n v="88699.44116706388"/>
    <s v="Normal"/>
    <m/>
    <m/>
    <m/>
    <m/>
  </r>
  <r>
    <x v="234"/>
    <n v="86742.652990025803"/>
    <n v="86847.267593854107"/>
    <n v="85247.484187729395"/>
    <n v="86154.593209970204"/>
    <n v="18206118081.060001"/>
    <n v="1708770969530.8101"/>
    <n v="-0.67793612459976005"/>
    <n v="1.8442869234223964"/>
    <x v="0"/>
    <n v="88716.966997385971"/>
    <s v="Normal"/>
    <m/>
    <m/>
    <m/>
    <m/>
  </r>
  <r>
    <x v="235"/>
    <n v="86154.305890577103"/>
    <n v="86471.130163058493"/>
    <n v="80052.486978505898"/>
    <n v="80601.041311419904"/>
    <n v="30899345977.330002"/>
    <n v="1598204838668.6101"/>
    <n v="-6.4457191335396429"/>
    <n v="7.4501710833870431"/>
    <x v="0"/>
    <n v="86767.35139542204"/>
    <s v="Normal"/>
    <m/>
    <m/>
    <m/>
    <m/>
  </r>
  <r>
    <x v="236"/>
    <n v="80597.149783639805"/>
    <n v="83955.926251971701"/>
    <n v="77420.592185750298"/>
    <n v="78532.001808467699"/>
    <n v="54061099421.870003"/>
    <n v="1558443889890.77"/>
    <n v="-2.5623089410927333"/>
    <n v="8.1086416625963533"/>
    <x v="0"/>
    <n v="85691.113321071622"/>
    <s v="Normal"/>
    <m/>
    <m/>
    <m/>
    <m/>
  </r>
  <r>
    <x v="237"/>
    <n v="78523.871543811794"/>
    <n v="83577.755959281596"/>
    <n v="76624.252489826802"/>
    <n v="82862.208180980902"/>
    <n v="54702837195.93"/>
    <n v="1643251488719.3301"/>
    <n v="5.524863397430126"/>
    <n v="8.8552733490415569"/>
    <x v="1"/>
    <n v="85068.25846025793"/>
    <s v="Normal"/>
    <m/>
    <m/>
    <m/>
    <m/>
  </r>
  <r>
    <x v="238"/>
    <n v="82857.378372018604"/>
    <n v="84358.577461827794"/>
    <n v="80635.249234644099"/>
    <n v="83722.361951749597"/>
    <n v="40353484453.919998"/>
    <n v="1660115020072.53"/>
    <n v="1.0439427323506811"/>
    <n v="4.4936592254541843"/>
    <x v="1"/>
    <n v="84082.372761535196"/>
    <s v="Normal"/>
    <m/>
    <m/>
    <m/>
    <m/>
  </r>
  <r>
    <x v="239"/>
    <n v="83724.919599705696"/>
    <n v="84301.691908979497"/>
    <n v="79931.853244561004"/>
    <n v="81066.701369145798"/>
    <n v="31412940153.290001"/>
    <n v="1608729406184.04"/>
    <n v="-3.1749427091348821"/>
    <n v="5.2192808130613653"/>
    <x v="0"/>
    <n v="82811.654779454024"/>
    <s v="Normal"/>
    <m/>
    <m/>
    <m/>
    <m/>
  </r>
  <r>
    <x v="240"/>
    <n v="81066.993377569001"/>
    <n v="85263.289856847099"/>
    <n v="80797.562590822505"/>
    <n v="83969.099718985701"/>
    <n v="29588112413.91"/>
    <n v="1665855004855.24"/>
    <n v="3.5798864870936544"/>
    <n v="5.5086874200767486"/>
    <x v="1"/>
    <n v="82415.429650102844"/>
    <s v="Normal"/>
    <m/>
    <m/>
    <m/>
    <m/>
  </r>
  <r>
    <x v="241"/>
    <n v="83968.405949550899"/>
    <n v="84672.6721611549"/>
    <n v="83639.594857634802"/>
    <n v="84343.108458341594"/>
    <n v="13650491277.15"/>
    <n v="1673151454912.1201"/>
    <n v="0.44624225570724801"/>
    <n v="1.2303166790385207"/>
    <x v="1"/>
    <n v="82156.646114155883"/>
    <s v="Normal"/>
    <m/>
    <m/>
    <m/>
    <m/>
  </r>
  <r>
    <x v="242"/>
    <n v="84333.321617011607"/>
    <n v="85051.5984853423"/>
    <n v="82017.904714334305"/>
    <n v="82579.690892186394"/>
    <n v="21330270173.57"/>
    <n v="1638135611739.3401"/>
    <n v="-2.0794043104208435"/>
    <n v="3.5972658408797242"/>
    <x v="0"/>
    <n v="82439.310339979667"/>
    <s v="Normal"/>
    <m/>
    <m/>
    <m/>
    <m/>
  </r>
  <r>
    <x v="243"/>
    <n v="82576.334278194496"/>
    <n v="84725.325981903501"/>
    <n v="82492.152537213202"/>
    <n v="84075.688696879704"/>
    <n v="25092785558.060001"/>
    <n v="1667916832027.95"/>
    <n v="1.8157192757358029"/>
    <n v="2.7043746422151389"/>
    <x v="1"/>
    <n v="83231.265609752809"/>
    <s v="Normal"/>
    <m/>
    <m/>
    <m/>
    <m/>
  </r>
  <r>
    <x v="244"/>
    <n v="84075.715672396196"/>
    <n v="84075.715672396196"/>
    <n v="81179.990163284601"/>
    <n v="82718.502317643099"/>
    <n v="24095774593.799999"/>
    <n v="1641034534667.8401"/>
    <n v="-1.6142751136862445"/>
    <n v="3.4441877609402516"/>
    <x v="0"/>
    <n v="83210.736200704559"/>
    <s v="Normal"/>
    <m/>
    <m/>
    <m/>
    <m/>
  </r>
  <r>
    <x v="245"/>
    <n v="82718.804258453907"/>
    <n v="87021.185805492496"/>
    <n v="82569.7268946267"/>
    <n v="86854.2259604391"/>
    <n v="34931960257.279999"/>
    <n v="1723489026417.4199"/>
    <n v="4.9993731643703621"/>
    <n v="5.3814352743268223"/>
    <x v="1"/>
    <n v="83658.145344803066"/>
    <s v="Normal"/>
    <m/>
    <m/>
    <m/>
    <m/>
  </r>
  <r>
    <x v="246"/>
    <n v="86872.953301894697"/>
    <n v="87443.267769594197"/>
    <n v="83647.193966502193"/>
    <n v="84167.193404336402"/>
    <n v="29028988960.57"/>
    <n v="1669793971945.76"/>
    <n v="-3.1146171445966977"/>
    <n v="4.3696843019715912"/>
    <x v="0"/>
    <n v="84101.072778401693"/>
    <s v="Normal"/>
    <m/>
    <m/>
    <m/>
    <m/>
  </r>
  <r>
    <x v="247"/>
    <n v="84164.542523925906"/>
    <n v="84782.271651019997"/>
    <n v="83171.069721681095"/>
    <n v="84043.245182098995"/>
    <n v="19030452299.43"/>
    <n v="1667338686341.6799"/>
    <n v="-0.14411929084320563"/>
    <n v="1.9143476350279895"/>
    <x v="0"/>
    <n v="84111.664987417898"/>
    <s v="Normal"/>
    <m/>
    <m/>
    <m/>
    <m/>
  </r>
  <r>
    <x v="248"/>
    <n v="84046.258288181707"/>
    <n v="84513.872423997906"/>
    <n v="83674.780823220004"/>
    <n v="83832.487551833299"/>
    <n v="9863214090.9300003"/>
    <n v="1663232978817.3"/>
    <n v="-0.25434890345197853"/>
    <n v="0.99836877675242275"/>
    <x v="0"/>
    <n v="84038.71914363098"/>
    <s v="Normal"/>
    <m/>
    <m/>
    <m/>
    <m/>
  </r>
  <r>
    <x v="249"/>
    <n v="83831.900514160196"/>
    <n v="86094.780077605406"/>
    <n v="83794.910656125197"/>
    <n v="86054.371863010805"/>
    <n v="12594615536.530001"/>
    <n v="1707315972975.48"/>
    <n v="2.6511045738193757"/>
    <n v="2.7434298964649311"/>
    <x v="1"/>
    <n v="84535.102139463066"/>
    <s v="Normal"/>
    <m/>
    <m/>
    <m/>
    <m/>
  </r>
  <r>
    <x v="250"/>
    <n v="86070.928111158501"/>
    <n v="88758.729636834207"/>
    <n v="85541.198100168695"/>
    <n v="87498.912410276695"/>
    <n v="34582604932.529999"/>
    <n v="1736502001565.25"/>
    <n v="1.6590785419136962"/>
    <n v="3.7382326498328782"/>
    <x v="1"/>
    <n v="85024.134098519775"/>
    <s v="Normal"/>
    <m/>
    <m/>
    <m/>
    <m/>
  </r>
  <r>
    <x v="251"/>
    <n v="87512.8194407259"/>
    <n v="88542.394672837399"/>
    <n v="86346.078896663093"/>
    <n v="87471.703047940406"/>
    <n v="30005840048.560001"/>
    <n v="1735384354257.5801"/>
    <n v="-4.698327976205019E-2"/>
    <n v="2.5097074808130397"/>
    <x v="0"/>
    <n v="85703.162774276541"/>
    <s v="Normal"/>
    <m/>
    <m/>
    <m/>
    <m/>
  </r>
  <r>
    <x v="252"/>
    <n v="87460.236669794904"/>
    <n v="88292.156901437003"/>
    <n v="85861.455394713994"/>
    <n v="86900.885543288503"/>
    <n v="26704046037.950001"/>
    <n v="1724236156701.27"/>
    <n v="-0.63954906572940617"/>
    <n v="2.7792075568010346"/>
    <x v="0"/>
    <n v="85709.828428969297"/>
    <s v="Normal"/>
    <m/>
    <m/>
    <m/>
    <m/>
  </r>
  <r>
    <x v="253"/>
    <n v="86896.254876221195"/>
    <n v="87786.723395316003"/>
    <n v="85837.933701474496"/>
    <n v="87177.102105513506"/>
    <n v="24413471940.5"/>
    <n v="1730010857472.3501"/>
    <n v="0.32319831239259006"/>
    <n v="2.2426624675798141"/>
    <x v="1"/>
    <n v="86139.815386280316"/>
    <s v="Normal"/>
    <m/>
    <m/>
    <m/>
    <m/>
  </r>
  <r>
    <x v="254"/>
    <n v="87185.234677107102"/>
    <n v="87489.861214824094"/>
    <n v="83557.642464423494"/>
    <n v="84353.151012581598"/>
    <n v="34198619509.07"/>
    <n v="1673833438274.29"/>
    <n v="-3.2483524016586101"/>
    <n v="4.5101888696677594"/>
    <x v="0"/>
    <n v="86184.087647777822"/>
    <s v="Normal"/>
    <m/>
    <m/>
    <m/>
    <m/>
  </r>
  <r>
    <x v="255"/>
    <n v="84352.072726295795"/>
    <n v="84567.332145726803"/>
    <n v="81634.141305479498"/>
    <n v="82597.584338861299"/>
    <n v="16969396135.15"/>
    <n v="1639041071993.3701"/>
    <n v="-2.0799588329351795"/>
    <n v="3.4773192233993755"/>
    <x v="0"/>
    <n v="86007.672903067549"/>
    <s v="Normal"/>
    <m/>
    <m/>
    <m/>
    <m/>
  </r>
  <r>
    <x v="256"/>
    <n v="82596.983234309198"/>
    <n v="83505.002932069299"/>
    <n v="81573.247065763295"/>
    <n v="82334.522696920205"/>
    <n v="14763760943.16"/>
    <n v="1633897839688.3101"/>
    <n v="-0.31776044004470672"/>
    <n v="2.3387729075117001"/>
    <x v="0"/>
    <n v="85476.26587934031"/>
    <s v="Normal"/>
    <m/>
    <m/>
    <m/>
    <m/>
  </r>
  <r>
    <x v="257"/>
    <n v="82336.059345752394"/>
    <n v="83870.121349062101"/>
    <n v="81293.888560920401"/>
    <n v="82548.910960869398"/>
    <n v="29004228246.599998"/>
    <n v="1638221363683.2"/>
    <n v="0.25851566957216177"/>
    <n v="3.1289240809101275"/>
    <x v="1"/>
    <n v="84769.122815139272"/>
    <s v="Normal"/>
    <m/>
    <m/>
    <m/>
    <m/>
  </r>
  <r>
    <x v="258"/>
    <n v="82551.918729254699"/>
    <n v="85487.366122665801"/>
    <n v="82429.361992908496"/>
    <n v="85169.169588770194"/>
    <n v="28175650319.380001"/>
    <n v="1690423576120.2"/>
    <n v="3.1704300757675719"/>
    <n v="3.7043404645585913"/>
    <x v="1"/>
    <n v="84440.189463829243"/>
    <s v="Normal"/>
    <m/>
    <m/>
    <m/>
    <m/>
  </r>
  <r>
    <x v="259"/>
    <n v="85180.613039919393"/>
    <n v="88466.956958592302"/>
    <n v="82343.539107275603"/>
    <n v="82485.708371304398"/>
    <n v="47584398470.449997"/>
    <n v="1637022453253.1799"/>
    <n v="-3.1637535495923754"/>
    <n v="7.188745927957803"/>
    <x v="0"/>
    <n v="83809.449867831514"/>
    <s v="Normal"/>
    <m/>
    <m/>
    <m/>
    <m/>
  </r>
  <r>
    <x v="260"/>
    <n v="82487.476423904707"/>
    <n v="83909.298365479495"/>
    <n v="81282.097862749099"/>
    <n v="83102.828206540202"/>
    <n v="36852112079.93"/>
    <n v="1649221222254.52"/>
    <n v="0.74599419125539745"/>
    <n v="3.184968939077689"/>
    <x v="1"/>
    <n v="83227.41073940674"/>
    <s v="Normal"/>
    <m/>
    <m/>
    <m/>
    <m/>
  </r>
  <r>
    <x v="261"/>
    <n v="83100.247440979801"/>
    <n v="84696.146263817805"/>
    <n v="81670.748770354505"/>
    <n v="83843.804873104702"/>
    <n v="45157640206.839996"/>
    <n v="1664044793034.8501"/>
    <n v="0.89477162225418938"/>
    <n v="3.6406600300583043"/>
    <x v="1"/>
    <n v="83154.647005195759"/>
    <s v="Normal"/>
    <m/>
    <m/>
    <m/>
    <m/>
  </r>
  <r>
    <x v="262"/>
    <n v="83844.699662909101"/>
    <n v="84207.019362159204"/>
    <n v="82377.735864274393"/>
    <n v="83504.800172054602"/>
    <n v="14380803630.57"/>
    <n v="1657340895729.22"/>
    <n v="-0.40539174476268364"/>
    <n v="2.1817521026842472"/>
    <x v="0"/>
    <n v="83284.249267080522"/>
    <s v="Normal"/>
    <m/>
    <m/>
    <m/>
    <m/>
  </r>
  <r>
    <x v="263"/>
    <n v="83504.507116380104"/>
    <n v="83704.717786419395"/>
    <n v="77097.740901746496"/>
    <n v="78214.480817104093"/>
    <n v="36294853735.959999"/>
    <n v="1552514022964.74"/>
    <n v="-6.3350188893436732"/>
    <n v="7.9121200912721568"/>
    <x v="0"/>
    <n v="82695.671855678214"/>
    <s v="Normal"/>
    <m/>
    <m/>
    <m/>
    <m/>
  </r>
  <r>
    <x v="264"/>
    <n v="78221.333133649707"/>
    <n v="81119.064421041403"/>
    <n v="74436.679100945199"/>
    <n v="79235.333132173997"/>
    <n v="91262424987.160004"/>
    <n v="1572341577872.51"/>
    <n v="1.2963215505311836"/>
    <n v="8.5429192426043379"/>
    <x v="1"/>
    <n v="82222.303594436031"/>
    <s v="Spike"/>
    <m/>
    <m/>
    <m/>
    <m/>
  </r>
  <r>
    <x v="265"/>
    <n v="79218.4738597791"/>
    <n v="80823.8881213157"/>
    <n v="76198.022280574005"/>
    <n v="76271.950174713405"/>
    <n v="48314590748.660004"/>
    <n v="1513925781250.1001"/>
    <n v="-3.7194905954401469"/>
    <n v="5.8393776291748853"/>
    <x v="0"/>
    <n v="80951.272249570771"/>
    <s v="Normal"/>
    <m/>
    <m/>
    <m/>
    <m/>
  </r>
  <r>
    <x v="266"/>
    <n v="76273.561700557606"/>
    <n v="83541.000254872197"/>
    <n v="74589.672707059799"/>
    <n v="82573.951127700799"/>
    <n v="84213627037.889999"/>
    <n v="1638855824943.54"/>
    <n v="8.2602533389982398"/>
    <n v="11.735819526763962"/>
    <x v="1"/>
    <n v="80963.8783576274"/>
    <s v="Spike"/>
    <m/>
    <m/>
    <m/>
    <m/>
  </r>
  <r>
    <x v="267"/>
    <n v="82565.974452552095"/>
    <n v="82700.932064192806"/>
    <n v="78456.133747773696"/>
    <n v="79626.1414360505"/>
    <n v="44718000633.050003"/>
    <n v="1580516596818.75"/>
    <n v="-3.5605865927144333"/>
    <n v="5.1410987934968944"/>
    <x v="0"/>
    <n v="80467.208818986008"/>
    <s v="Normal"/>
    <m/>
    <m/>
    <m/>
    <m/>
  </r>
  <r>
    <x v="268"/>
    <n v="79625.048140720493"/>
    <n v="84247.473649269697"/>
    <n v="78936.320568946103"/>
    <n v="83404.839806377204"/>
    <n v="41656778779.199997"/>
    <n v="1655577243580.95"/>
    <n v="4.7469882328695432"/>
    <n v="6.6702039174120822"/>
    <x v="1"/>
    <n v="80404.499523739229"/>
    <s v="Normal"/>
    <m/>
    <m/>
    <m/>
    <m/>
  </r>
  <r>
    <x v="269"/>
    <n v="83404.516993045007"/>
    <n v="85856.187869900794"/>
    <n v="82769.377892543402"/>
    <n v="85287.113276899399"/>
    <n v="24258059103.939999"/>
    <n v="1692832369410.95"/>
    <n v="2.257187442271718"/>
    <n v="3.701010555117533"/>
    <x v="1"/>
    <n v="80659.1156815742"/>
    <s v="Normal"/>
    <m/>
    <m/>
    <m/>
    <m/>
  </r>
  <r>
    <x v="270"/>
    <n v="85279.470534382795"/>
    <n v="86015.185849269095"/>
    <n v="83027.004262696602"/>
    <n v="83684.979028105095"/>
    <n v="28796984817.369999"/>
    <n v="1661414206575.8501"/>
    <n v="-1.8697249130256226"/>
    <n v="3.5039870297596707"/>
    <x v="0"/>
    <n v="81440.6154260029"/>
    <s v="Normal"/>
    <m/>
    <m/>
    <m/>
    <m/>
  </r>
  <r>
    <x v="271"/>
    <n v="83694.523273283397"/>
    <n v="85784.997727297203"/>
    <n v="83690.636946908795"/>
    <n v="84542.391282673707"/>
    <n v="34090769777.169998"/>
    <n v="1678232271828.0901"/>
    <n v="1.0130507663229169"/>
    <n v="2.5023868928075497"/>
    <x v="1"/>
    <n v="82198.766590360014"/>
    <s v="Normal"/>
    <m/>
    <m/>
    <m/>
    <m/>
  </r>
  <r>
    <x v="272"/>
    <n v="84539.692784981002"/>
    <n v="86429.348478637505"/>
    <n v="83598.818421581993"/>
    <n v="83668.989330261596"/>
    <n v="28040322884.75"/>
    <n v="1661094846850.74"/>
    <n v="-1.0299344911673149"/>
    <n v="3.348166954255094"/>
    <x v="0"/>
    <n v="83255.486469724055"/>
    <s v="Normal"/>
    <m/>
    <m/>
    <m/>
    <m/>
  </r>
  <r>
    <x v="273"/>
    <n v="83674.511078645301"/>
    <n v="85428.282409621199"/>
    <n v="83100.617930142995"/>
    <n v="84033.865416481"/>
    <n v="29617804112.220001"/>
    <n v="1668203892788.1499"/>
    <n v="0.42946691077518628"/>
    <n v="2.7818082824415225"/>
    <x v="1"/>
    <n v="83464.045653835507"/>
    <s v="Normal"/>
    <m/>
    <m/>
    <m/>
    <m/>
  </r>
  <r>
    <x v="274"/>
    <n v="84030.672926764993"/>
    <n v="85449.067655591003"/>
    <n v="83749.753020201097"/>
    <n v="84895.751439267493"/>
    <n v="21276866029.009998"/>
    <n v="1685506773681.22"/>
    <n v="1.0294794535995668"/>
    <n v="2.0222551792140298"/>
    <x v="1"/>
    <n v="84216.847082866501"/>
    <s v="Normal"/>
    <m/>
    <m/>
    <m/>
    <m/>
  </r>
  <r>
    <x v="275"/>
    <n v="84900.191357422693"/>
    <n v="85095.049442619493"/>
    <n v="84298.883204890401"/>
    <n v="84450.807077341204"/>
    <n v="12728372364.23"/>
    <n v="1676621539019.95"/>
    <n v="-0.52930891308550643"/>
    <n v="0.93776730652737772"/>
    <x v="0"/>
    <n v="84366.270978718501"/>
    <s v="Normal"/>
    <m/>
    <m/>
    <m/>
    <m/>
  </r>
  <r>
    <x v="276"/>
    <n v="84450.870333461498"/>
    <n v="85597.703739245801"/>
    <n v="84353.457815409405"/>
    <n v="85063.413056841106"/>
    <n v="15259300427.02"/>
    <n v="1688872213416.23"/>
    <n v="0.72532434652352284"/>
    <n v="1.4733370052000456"/>
    <x v="1"/>
    <n v="84334.313804424455"/>
    <s v="Normal"/>
    <m/>
    <m/>
    <m/>
    <m/>
  </r>
  <r>
    <x v="277"/>
    <n v="85066.068869855997"/>
    <n v="85306.381256866895"/>
    <n v="83976.845849297504"/>
    <n v="85174.301629161098"/>
    <n v="14664050811.93"/>
    <n v="1690999727673.3501"/>
    <n v="0.12723376164318637"/>
    <n v="1.5629444562713586"/>
    <x v="1"/>
    <n v="84547.07417600388"/>
    <s v="Normal"/>
    <m/>
    <m/>
    <m/>
    <m/>
  </r>
  <r>
    <x v="278"/>
    <n v="85171.542751202898"/>
    <n v="88460.0961714718"/>
    <n v="85143.837708548905"/>
    <n v="87518.905034699899"/>
    <n v="41396190189.879997"/>
    <n v="1737698002466.9299"/>
    <n v="2.7560405831252228"/>
    <n v="3.8936226300492351"/>
    <x v="1"/>
    <n v="84972.290426293344"/>
    <s v="Normal"/>
    <m/>
    <m/>
    <m/>
    <m/>
  </r>
  <r>
    <x v="279"/>
    <n v="87521.871173466294"/>
    <n v="93817.383791221902"/>
    <n v="87084.529413867"/>
    <n v="93441.893347557503"/>
    <n v="55899038455.730003"/>
    <n v="1854997709159.8401"/>
    <n v="6.7640489111091604"/>
    <n v="7.6927678614303661"/>
    <x v="1"/>
    <n v="86368.419571621329"/>
    <s v="Normal"/>
    <m/>
    <m/>
    <m/>
    <m/>
  </r>
  <r>
    <x v="280"/>
    <n v="93427.585808550604"/>
    <n v="94535.732071895196"/>
    <n v="91962.958182257906"/>
    <n v="93699.113176036699"/>
    <n v="41719568820.849998"/>
    <n v="1860287631188"/>
    <n v="0.29062868866428965"/>
    <n v="2.7537625716984189"/>
    <x v="1"/>
    <n v="87749.169251557862"/>
    <s v="Normal"/>
    <m/>
    <m/>
    <m/>
    <m/>
  </r>
  <r>
    <x v="281"/>
    <n v="93692.3959519458"/>
    <n v="94016.194428479997"/>
    <n v="91696.714114038507"/>
    <n v="93943.7934161249"/>
    <n v="31483175315.400002"/>
    <n v="1865529089320.75"/>
    <n v="0.26832216384778895"/>
    <n v="2.4756334715051334"/>
    <x v="1"/>
    <n v="89041.746676823212"/>
    <s v="Normal"/>
    <m/>
    <m/>
    <m/>
    <m/>
  </r>
  <r>
    <x v="282"/>
    <n v="93954.249819660996"/>
    <n v="95768.392466955906"/>
    <n v="92898.593091171904"/>
    <n v="94720.498017585807"/>
    <n v="40915232363.910004"/>
    <n v="1880786784724.3401"/>
    <n v="0.81555459108616635"/>
    <n v="3.0544646796631261"/>
    <x v="1"/>
    <n v="90508.845382572428"/>
    <s v="Normal"/>
    <m/>
    <m/>
    <m/>
    <m/>
  </r>
  <r>
    <x v="283"/>
    <n v="94714.646371446899"/>
    <n v="95251.359438124506"/>
    <n v="93927.250628355701"/>
    <n v="94646.928111682006"/>
    <n v="17612825123.360001"/>
    <n v="1879642011224.54"/>
    <n v="-7.149713624999407E-2"/>
    <n v="1.3979979448753728"/>
    <x v="0"/>
    <n v="91877.918961835428"/>
    <s v="Normal"/>
    <m/>
    <m/>
    <m/>
    <m/>
  </r>
  <r>
    <x v="284"/>
    <n v="94660.909208112396"/>
    <n v="95301.206376986796"/>
    <n v="93665.397356929301"/>
    <n v="93754.846738124004"/>
    <n v="18090367763.889999"/>
    <n v="1861696344787.47"/>
    <n v="-0.95716645610957518"/>
    <n v="1.7280723730015761"/>
    <x v="0"/>
    <n v="93103.711120258682"/>
    <s v="Normal"/>
    <m/>
    <m/>
    <m/>
    <m/>
  </r>
  <r>
    <x v="285"/>
    <n v="93755.303605341804"/>
    <n v="95598.492236527003"/>
    <n v="92860.808221058003"/>
    <n v="94978.752503637501"/>
    <n v="32363449569.16"/>
    <n v="1886098133222.49"/>
    <n v="1.3049383354841912"/>
    <n v="2.9200310917803027"/>
    <x v="1"/>
    <n v="94169.403615821182"/>
    <s v="Normal"/>
    <m/>
    <m/>
    <m/>
    <m/>
  </r>
  <r>
    <x v="286"/>
    <n v="94981.861383577096"/>
    <n v="95485.4128200751"/>
    <n v="93796.634223373607"/>
    <n v="94284.791628115607"/>
    <n v="25806129920.720001"/>
    <n v="1872332680247.73"/>
    <n v="-0.73389776248585525"/>
    <n v="1.7780011594861131"/>
    <x v="0"/>
    <n v="94289.81765590093"/>
    <s v="Normal"/>
    <m/>
    <m/>
    <m/>
    <m/>
  </r>
  <r>
    <x v="287"/>
    <n v="94286.468657345293"/>
    <n v="95249.319407172996"/>
    <n v="92979.639627541997"/>
    <n v="94207.311297523003"/>
    <n v="28344679831.080002"/>
    <n v="1870909932833.95"/>
    <n v="-8.3954103859761806E-2"/>
    <n v="2.4072168699831575"/>
    <x v="0"/>
    <n v="94362.417387541835"/>
    <s v="Normal"/>
    <m/>
    <m/>
    <m/>
    <m/>
  </r>
  <r>
    <x v="288"/>
    <n v="94212.8628771738"/>
    <n v="97437.963878791299"/>
    <n v="94153.633881534304"/>
    <n v="96492.339049236296"/>
    <n v="32875889623.439999"/>
    <n v="1916269083424.8101"/>
    <n v="2.4194957062649398"/>
    <n v="3.4860738724592277"/>
    <x v="1"/>
    <n v="94726.495335129177"/>
    <s v="Normal"/>
    <m/>
    <m/>
    <m/>
    <m/>
  </r>
  <r>
    <x v="289"/>
    <n v="96494.9691901396"/>
    <n v="97905.900813553497"/>
    <n v="96375.946113359794"/>
    <n v="96910.068577728598"/>
    <n v="26421924676.66"/>
    <n v="1924452398321.1399"/>
    <n v="0.43017723211151127"/>
    <n v="1.5855279430982421"/>
    <x v="1"/>
    <n v="95039.291129435282"/>
    <s v="Normal"/>
    <m/>
    <m/>
    <m/>
    <m/>
  </r>
  <r>
    <x v="290"/>
    <n v="96904.634735324202"/>
    <n v="96943.881815276196"/>
    <n v="95821.290918368904"/>
    <n v="95891.798034315303"/>
    <n v="15775154888.969999"/>
    <n v="1904096908523.72"/>
    <n v="-1.0451891220427809"/>
    <n v="1.1584491288506749"/>
    <x v="0"/>
    <n v="95217.129689811467"/>
    <s v="Normal"/>
    <m/>
    <m/>
    <m/>
    <m/>
  </r>
  <r>
    <x v="291"/>
    <n v="95877.184180249606"/>
    <n v="96318.919820563402"/>
    <n v="94173.432240032897"/>
    <n v="94315.974889048899"/>
    <n v="18198688416.060001"/>
    <n v="1873204156311.45"/>
    <n v="-1.6283428685865711"/>
    <n v="2.2377457148689075"/>
    <x v="0"/>
    <n v="95297.29085422933"/>
    <s v="Normal"/>
    <m/>
    <m/>
    <m/>
    <m/>
  </r>
  <r>
    <x v="292"/>
    <n v="94319.562867733795"/>
    <n v="95193.186200646596"/>
    <n v="93566.263840930304"/>
    <n v="94748.0514753733"/>
    <n v="25816260327.41"/>
    <n v="1881770981023.73"/>
    <n v="0.45429452237854751"/>
    <n v="1.72490447395071"/>
    <x v="1"/>
    <n v="95264.333564477289"/>
    <s v="Normal"/>
    <m/>
    <m/>
    <m/>
    <m/>
  </r>
  <r>
    <x v="293"/>
    <n v="94748.386288135298"/>
    <n v="96889.176234225306"/>
    <n v="93399.858907686197"/>
    <n v="96802.477563759603"/>
    <n v="26551275826.73"/>
    <n v="1922564634928.0801"/>
    <n v="2.167943282303189"/>
    <n v="3.6827195303652918"/>
    <x v="1"/>
    <n v="95624.002983854982"/>
    <s v="Normal"/>
    <m/>
    <m/>
    <m/>
    <m/>
  </r>
  <r>
    <x v="294"/>
    <n v="96800.194496550204"/>
    <n v="97625.805344706707"/>
    <n v="95829.332066944393"/>
    <n v="97032.318966581297"/>
    <n v="76983822461.779999"/>
    <n v="1927258114966.3401"/>
    <n v="0.23979752441444235"/>
    <n v="1.8558570952317013"/>
    <x v="1"/>
    <n v="96027.575508006179"/>
    <s v="Spike"/>
    <m/>
    <m/>
    <m/>
    <m/>
  </r>
  <r>
    <x v="295"/>
    <n v="97034.246888841793"/>
    <n v="103969.5364903529"/>
    <n v="96913.872397417595"/>
    <n v="103241.46082980141"/>
    <n v="69895404396.740005"/>
    <n v="2050549647765.6101"/>
    <n v="6.3969311248123839"/>
    <n v="7.2713132931489257"/>
    <x v="1"/>
    <n v="96991.735762372628"/>
    <s v="Spike"/>
    <m/>
    <m/>
    <m/>
    <m/>
  </r>
  <r>
    <x v="296"/>
    <n v="103239.1251639039"/>
    <n v="104297.4909082449"/>
    <n v="102343.0903303267"/>
    <n v="102970.8497440325"/>
    <n v="58198593958.120003"/>
    <n v="2045331412613.6699"/>
    <n v="-0.25985828477864154"/>
    <n v="1.8930813049949524"/>
    <x v="0"/>
    <n v="97857.561643273191"/>
    <s v="Normal"/>
    <m/>
    <m/>
    <m/>
    <m/>
  </r>
  <r>
    <x v="297"/>
    <n v="102973.7142276973"/>
    <n v="104961.7643910694"/>
    <n v="102830.4816230377"/>
    <n v="104696.3272911721"/>
    <n v="42276713994.209999"/>
    <n v="2079681907129.5901"/>
    <n v="1.6728667858534503"/>
    <n v="2.0697347706803781"/>
    <x v="1"/>
    <n v="99115.351537109891"/>
    <s v="Normal"/>
    <m/>
    <m/>
    <m/>
    <m/>
  </r>
  <r>
    <x v="298"/>
    <n v="104701.07259645899"/>
    <n v="104937.9892452482"/>
    <n v="103364.73975383209"/>
    <n v="104106.3555262647"/>
    <n v="46285517406.459999"/>
    <n v="2067926988011.6399"/>
    <n v="-0.56801430534190089"/>
    <n v="1.5026106728435888"/>
    <x v="0"/>
    <n v="100513.97734242641"/>
    <s v="Normal"/>
    <m/>
    <m/>
    <m/>
    <m/>
  </r>
  <r>
    <x v="299"/>
    <n v="104106.9627066245"/>
    <n v="105747.4520683764"/>
    <n v="100814.40257332769"/>
    <n v="102812.953251549"/>
    <n v="63250475404.07"/>
    <n v="2042262518124.0601"/>
    <n v="-1.2429614902146808"/>
    <n v="4.7384433920621971"/>
    <x v="0"/>
    <n v="101666.10616759436"/>
    <s v="Normal"/>
    <m/>
    <m/>
    <m/>
    <m/>
  </r>
  <r>
    <x v="300"/>
    <n v="102812.4924643175"/>
    <n v="104997.42058590071"/>
    <n v="101515.092861187"/>
    <n v="104169.8128818504"/>
    <n v="52608876410.389999"/>
    <n v="2069217464299.1699"/>
    <n v="1.3201901685283799"/>
    <n v="3.3870667282210785"/>
    <x v="1"/>
    <n v="102718.58264160735"/>
    <s v="Normal"/>
    <m/>
    <m/>
    <m/>
    <m/>
  </r>
  <r>
    <x v="301"/>
    <n v="104167.32560044801"/>
    <n v="104303.5651682622"/>
    <n v="102618.29735527369"/>
    <n v="103539.41708913269"/>
    <n v="45956071154.970001"/>
    <n v="2056779928150.0601"/>
    <n v="-0.60278835776562534"/>
    <n v="1.617846866351011"/>
    <x v="0"/>
    <n v="103648.16808768611"/>
    <s v="Normal"/>
    <m/>
    <m/>
    <m/>
    <m/>
  </r>
  <r>
    <x v="302"/>
    <n v="103538.82568418499"/>
    <n v="104153.6198773439"/>
    <n v="101440.8124638765"/>
    <n v="103744.6435805224"/>
    <n v="50408241840.209999"/>
    <n v="2060734306805.03"/>
    <n v="0.19878330179752662"/>
    <n v="2.6200870982852593"/>
    <x v="1"/>
    <n v="103720.05133778912"/>
    <s v="Normal"/>
    <m/>
    <m/>
    <m/>
    <m/>
  </r>
  <r>
    <x v="303"/>
    <n v="103735.65506337149"/>
    <n v="104533.4866510729"/>
    <n v="103137.4787374947"/>
    <n v="103489.29171157"/>
    <n v="44386499364.190002"/>
    <n v="2055844752493.6101"/>
    <n v="-0.2374914889687598"/>
    <n v="1.3457358636482191"/>
    <x v="0"/>
    <n v="103794.11447600876"/>
    <s v="Normal"/>
    <m/>
    <m/>
    <m/>
    <m/>
  </r>
  <r>
    <x v="304"/>
    <n v="103489.2897356949"/>
    <n v="103716.9489881669"/>
    <n v="102659.1770813014"/>
    <n v="103191.0854776988"/>
    <n v="37898552742.489998"/>
    <n v="2049838797922.8"/>
    <n v="-0.28814987401855091"/>
    <n v="1.0221076109102512"/>
    <x v="0"/>
    <n v="103579.07993122686"/>
    <s v="Normal"/>
    <m/>
    <m/>
    <m/>
    <m/>
  </r>
  <r>
    <x v="305"/>
    <n v="103186.95563582471"/>
    <n v="106597.16813439741"/>
    <n v="103142.60457877821"/>
    <n v="106446.01055442639"/>
    <n v="49887082058.370003"/>
    <n v="2114273396994.7"/>
    <n v="3.1583981701173478"/>
    <n v="3.3478684726500791"/>
    <x v="1"/>
    <n v="103913.31636382137"/>
    <s v="Normal"/>
    <m/>
    <m/>
    <m/>
    <m/>
  </r>
  <r>
    <x v="306"/>
    <n v="106430.5327027544"/>
    <n v="107068.7223682781"/>
    <n v="102112.68546007259"/>
    <n v="105606.18146754079"/>
    <n v="61761126647.230003"/>
    <n v="2098071217513.4199"/>
    <n v="-0.77454393422599888"/>
    <n v="4.6565931620835066"/>
    <x v="0"/>
    <n v="104312.34896610593"/>
    <s v="Normal"/>
    <m/>
    <m/>
    <m/>
    <m/>
  </r>
  <r>
    <x v="307"/>
    <n v="105605.40914457491"/>
    <n v="107307.1139351273"/>
    <n v="104206.5157781555"/>
    <n v="106791.0896617118"/>
    <n v="36515726122.089996"/>
    <n v="2121681311978.1799"/>
    <n v="1.1227460096420643"/>
    <n v="2.9360221053895521"/>
    <x v="1"/>
    <n v="104686.81707751472"/>
    <s v="Normal"/>
    <m/>
    <m/>
    <m/>
    <m/>
  </r>
  <r>
    <x v="308"/>
    <n v="106791.3124236974"/>
    <n v="110724.4641814568"/>
    <n v="106127.2345983214"/>
    <n v="109678.0763095368"/>
    <n v="78086364051.199997"/>
    <n v="2178990523382.01"/>
    <n v="2.7031823285269616"/>
    <n v="4.3048722586119803"/>
    <x v="1"/>
    <n v="105563.76839471528"/>
    <s v="Spike"/>
    <m/>
    <m/>
    <m/>
    <m/>
  </r>
  <r>
    <x v="309"/>
    <n v="109673.4918561923"/>
    <n v="111970.1681100799"/>
    <n v="109285.0723887112"/>
    <n v="111673.28401874509"/>
    <n v="70157575642.179993"/>
    <n v="2218898497873.5698"/>
    <n v="1.8234052082293444"/>
    <n v="2.4482631818539144"/>
    <x v="1"/>
    <n v="106696.43131446138"/>
    <s v="Spike"/>
    <m/>
    <m/>
    <m/>
    <m/>
  </r>
  <r>
    <x v="310"/>
    <n v="111679.356260285"/>
    <n v="111798.9038726132"/>
    <n v="106841.30124518801"/>
    <n v="107287.7967068221"/>
    <n v="67548133399.040001"/>
    <n v="2131510862104.8101"/>
    <n v="-3.9322930401100513"/>
    <n v="4.4391396883330687"/>
    <x v="0"/>
    <n v="107239.07488521168"/>
    <s v="Normal"/>
    <m/>
    <m/>
    <m/>
    <m/>
  </r>
  <r>
    <x v="311"/>
    <n v="107278.50697791421"/>
    <n v="109454.5211792546"/>
    <n v="106895.2910814217"/>
    <n v="107791.15754123589"/>
    <n v="45903627162.57"/>
    <n v="2141965387828.0701"/>
    <n v="0.47786884601892216"/>
    <n v="2.3855944400491871"/>
    <x v="1"/>
    <n v="107896.22803714556"/>
    <s v="Normal"/>
    <m/>
    <m/>
    <m/>
    <m/>
  </r>
  <r>
    <x v="312"/>
    <n v="107802.27212954529"/>
    <n v="109313.30152791851"/>
    <n v="106683.372464366"/>
    <n v="109035.3870327308"/>
    <n v="47518041840.839996"/>
    <n v="2166289174480.45"/>
    <n v="1.1438672662703027"/>
    <n v="2.4395859304265328"/>
    <x v="1"/>
    <n v="108266.13896261761"/>
    <s v="Normal"/>
    <m/>
    <m/>
    <m/>
    <m/>
  </r>
  <r>
    <x v="313"/>
    <n v="109023.77832820349"/>
    <n v="110376.8814726695"/>
    <n v="108735.6419218036"/>
    <n v="109440.36835822809"/>
    <n v="45950461570.550003"/>
    <n v="2174618146067.49"/>
    <n v="0.38210933102180999"/>
    <n v="1.5053959567656272"/>
    <x v="1"/>
    <n v="108813.87994700151"/>
    <s v="Normal"/>
    <m/>
    <m/>
    <m/>
    <m/>
  </r>
  <r>
    <x v="314"/>
    <n v="109440.4094780203"/>
    <n v="110744.2078440242"/>
    <n v="107609.556733003"/>
    <n v="108994.6421508192"/>
    <n v="57450176271.900002"/>
    <n v="2165759917665.0801"/>
    <n v="-0.40731511269667553"/>
    <n v="2.8642538217574525"/>
    <x v="0"/>
    <n v="109128.67315973113"/>
    <s v="Normal"/>
    <m/>
    <m/>
    <m/>
    <m/>
  </r>
  <r>
    <x v="315"/>
    <n v="108992.17251141529"/>
    <n v="109298.2886215052"/>
    <n v="106812.9299478466"/>
    <n v="107802.3245360646"/>
    <n v="49155377492.620003"/>
    <n v="2142032300750.99"/>
    <n v="-1.0916820427871363"/>
    <n v="2.280309325330951"/>
    <x v="0"/>
    <n v="108860.70862066369"/>
    <s v="Normal"/>
    <m/>
    <m/>
    <m/>
    <m/>
  </r>
  <r>
    <x v="316"/>
    <n v="107795.57058228699"/>
    <n v="108910.0492110121"/>
    <n v="105374.3999013103"/>
    <n v="105641.7606983795"/>
    <n v="56022752042.279999"/>
    <n v="2099378937278.9299"/>
    <n v="-1.9980504507496066"/>
    <n v="3.2799578782347245"/>
    <x v="0"/>
    <n v="107999.06243204002"/>
    <s v="Normal"/>
    <m/>
    <m/>
    <m/>
    <m/>
  </r>
  <r>
    <x v="317"/>
    <n v="105646.207725502"/>
    <n v="106308.94852224219"/>
    <n v="103685.7882735482"/>
    <n v="103998.5722406304"/>
    <n v="57655287183.410004"/>
    <n v="2066610850556.3799"/>
    <n v="-1.5595784461592903"/>
    <n v="2.482966786190461"/>
    <x v="0"/>
    <n v="107529.17322258407"/>
    <s v="Normal"/>
    <m/>
    <m/>
    <m/>
    <m/>
  </r>
  <r>
    <x v="318"/>
    <n v="103994.7151757602"/>
    <n v="104927.1045928867"/>
    <n v="103136.1134508832"/>
    <n v="104638.0912550028"/>
    <n v="38997843858.470001"/>
    <n v="2079433767578.8301"/>
    <n v="0.61866228313163962"/>
    <n v="1.7221943816823377"/>
    <x v="1"/>
    <n v="107078.73518169361"/>
    <s v="Normal"/>
    <m/>
    <m/>
    <m/>
    <m/>
  </r>
  <r>
    <x v="319"/>
    <n v="104637.29668689601"/>
    <n v="105884.54428869829"/>
    <n v="103826.9555619665"/>
    <n v="105652.0985625249"/>
    <n v="37397056873.120003"/>
    <n v="2099597472488.3701"/>
    <n v="0.96982807064049559"/>
    <n v="1.9664008837008358"/>
    <x v="1"/>
    <n v="106595.40825737848"/>
    <s v="Normal"/>
    <m/>
    <m/>
    <m/>
    <m/>
  </r>
  <r>
    <x v="320"/>
    <n v="105649.80963227749"/>
    <n v="105958.313362378"/>
    <n v="103727.54707408691"/>
    <n v="105881.5339020309"/>
    <n v="45819706290.18"/>
    <n v="2104387814851.3899"/>
    <n v="0.21933240633366397"/>
    <n v="2.1114721323734078"/>
    <x v="1"/>
    <n v="106087.00333506461"/>
    <s v="Normal"/>
    <m/>
    <m/>
    <m/>
    <m/>
  </r>
  <r>
    <x v="321"/>
    <n v="105888.47353471701"/>
    <n v="106813.57903126661"/>
    <n v="104920.8441383086"/>
    <n v="105432.4700666072"/>
    <n v="46196508367.019997"/>
    <n v="2095409805425.6399"/>
    <n v="-0.43064504840585605"/>
    <n v="1.7874796281178278"/>
    <x v="0"/>
    <n v="105578.12160874861"/>
    <s v="Normal"/>
    <m/>
    <m/>
    <m/>
    <m/>
  </r>
  <r>
    <x v="322"/>
    <n v="105434.3683148127"/>
    <n v="105997.6923423159"/>
    <n v="104232.6999497597"/>
    <n v="104731.9832551475"/>
    <n v="44544857105.32"/>
    <n v="2081863721656.3701"/>
    <n v="-0.66618226190531937"/>
    <n v="1.6740199811186574"/>
    <x v="0"/>
    <n v="105139.50142576045"/>
    <s v="Normal"/>
    <m/>
    <m/>
    <m/>
    <m/>
  </r>
  <r>
    <x v="323"/>
    <n v="104750.78005476791"/>
    <n v="105936.69017321381"/>
    <n v="100436.88591250269"/>
    <n v="101575.95230618661"/>
    <n v="57479298399.760002"/>
    <n v="2018776223605.26"/>
    <n v="-3.0308392423630393"/>
    <n v="5.2503706968440662"/>
    <x v="0"/>
    <n v="104558.67165544719"/>
    <s v="Normal"/>
    <m/>
    <m/>
    <m/>
    <m/>
  </r>
  <r>
    <x v="324"/>
    <n v="101574.36707376171"/>
    <n v="105376.77341111"/>
    <n v="101169.5724370532"/>
    <n v="104390.3469384754"/>
    <n v="48856653697.18"/>
    <n v="2074795695700.74"/>
    <n v="2.7723331642015276"/>
    <n v="4.1419908341654734"/>
    <x v="1"/>
    <n v="104614.63946942505"/>
    <s v="Normal"/>
    <m/>
    <m/>
    <m/>
    <m/>
  </r>
  <r>
    <x v="325"/>
    <n v="104390.64479674801"/>
    <n v="105972.7540876929"/>
    <n v="103987.3117931851"/>
    <n v="105615.6263094638"/>
    <n v="38365033775.839996"/>
    <n v="2099226790870.6899"/>
    <n v="1.1734590921445802"/>
    <n v="1.9019350808432287"/>
    <x v="1"/>
    <n v="104754.28733434805"/>
    <s v="Normal"/>
    <m/>
    <m/>
    <m/>
    <m/>
  </r>
  <r>
    <x v="326"/>
    <n v="105617.50944445981"/>
    <n v="106497.05984531999"/>
    <n v="105075.3305195304"/>
    <n v="105793.6502275275"/>
    <n v="36626232327.830002"/>
    <n v="2102766527055.8601"/>
    <n v="0.16677233158988328"/>
    <n v="1.3461113912530074"/>
    <x v="1"/>
    <n v="104774.50900077699"/>
    <s v="Normal"/>
    <m/>
    <m/>
    <m/>
    <m/>
  </r>
  <r>
    <x v="327"/>
    <n v="105793.0211746812"/>
    <n v="110561.4198181253"/>
    <n v="105400.2308957897"/>
    <n v="110294.0991055733"/>
    <n v="55903193732.459999"/>
    <n v="2192310434433.03"/>
    <n v="4.2546076110824975"/>
    <n v="4.8785722016707025"/>
    <x v="1"/>
    <n v="105404.87545842589"/>
    <s v="Normal"/>
    <m/>
    <m/>
    <m/>
    <m/>
  </r>
  <r>
    <x v="328"/>
    <n v="110295.6876534883"/>
    <n v="110380.12144645239"/>
    <n v="108367.7134325946"/>
    <n v="110257.23771236571"/>
    <n v="54700101508.910004"/>
    <n v="2191694012366.24"/>
    <n v="-3.4860783717488145E-2"/>
    <n v="1.8245572938264853"/>
    <x v="0"/>
    <n v="106094.12797924854"/>
    <s v="Normal"/>
    <m/>
    <m/>
    <m/>
    <m/>
  </r>
  <r>
    <x v="329"/>
    <n v="110261.7962567653"/>
    <n v="110384.2209621744"/>
    <n v="108086.32791907511"/>
    <n v="108686.6276821388"/>
    <n v="50842662052.099998"/>
    <n v="2160417335559.55"/>
    <n v="-1.4285714799697471"/>
    <n v="2.0840337461474108"/>
    <x v="0"/>
    <n v="106659.07718310444"/>
    <s v="Normal"/>
    <m/>
    <m/>
    <m/>
    <m/>
  </r>
  <r>
    <x v="330"/>
    <n v="108685.9104296005"/>
    <n v="108780.69744161599"/>
    <n v="105785.68873638551"/>
    <n v="105929.0512627296"/>
    <n v="54843867967.5"/>
    <n v="2105569011167.0901"/>
    <n v="-2.536537768303103"/>
    <n v="2.7556549817655118"/>
    <x v="0"/>
    <n v="107280.94846261058"/>
    <s v="Normal"/>
    <m/>
    <m/>
    <m/>
    <m/>
  </r>
  <r>
    <x v="331"/>
    <n v="105924.5905607751"/>
    <n v="106182.54597766171"/>
    <n v="102822.0258041497"/>
    <n v="106090.9663946604"/>
    <n v="69550440845.690002"/>
    <n v="2109216518327.6799"/>
    <n v="0.15707007504535372"/>
    <n v="3.1725590400879389"/>
    <x v="1"/>
    <n v="107523.89409920844"/>
    <s v="Spike"/>
    <m/>
    <m/>
    <m/>
    <m/>
  </r>
  <r>
    <x v="332"/>
    <n v="106108.08523632531"/>
    <n v="106203.75601981219"/>
    <n v="104379.36523201611"/>
    <n v="105472.4086528859"/>
    <n v="38007870452.639999"/>
    <n v="2096430090986.3701"/>
    <n v="-0.59908402081105838"/>
    <n v="1.7193701910017332"/>
    <x v="0"/>
    <n v="107503.43443398304"/>
    <s v="Normal"/>
    <m/>
    <m/>
    <m/>
    <m/>
  </r>
  <r>
    <x v="333"/>
    <n v="105464.84007376809"/>
    <n v="106157.09835428149"/>
    <n v="104519.8801972826"/>
    <n v="105552.026954677"/>
    <n v="36744307741.93"/>
    <n v="2098234075783.26"/>
    <n v="8.2669144378280962E-2"/>
    <n v="1.5523829134465348"/>
    <x v="1"/>
    <n v="107468.91682357583"/>
    <s v="Normal"/>
    <m/>
    <m/>
    <m/>
    <m/>
  </r>
  <r>
    <x v="334"/>
    <n v="105555.5929058888"/>
    <n v="108915.3756027871"/>
    <n v="104997.62124958741"/>
    <n v="106796.7571986886"/>
    <n v="50366626944.57"/>
    <n v="2122853535351.76"/>
    <n v="1.1758394402714409"/>
    <n v="3.7115554423465578"/>
    <x v="1"/>
    <n v="106969.2965511637"/>
    <s v="Normal"/>
    <m/>
    <m/>
    <m/>
    <m/>
  </r>
  <r>
    <x v="335"/>
    <n v="106794.1209051091"/>
    <n v="107750.1941239939"/>
    <n v="103396.5280482188"/>
    <n v="104601.1168292626"/>
    <n v="55964092175.519997"/>
    <n v="2079279920319.98"/>
    <n v="-2.0534876426344448"/>
    <n v="4.0766907755563784"/>
    <x v="0"/>
    <n v="106161.27928214897"/>
    <s v="Normal"/>
    <m/>
    <m/>
    <m/>
    <m/>
  </r>
  <r>
    <x v="336"/>
    <n v="104602.0686346703"/>
    <n v="105581.8531131804"/>
    <n v="103602.26183601889"/>
    <n v="104883.3269261613"/>
    <n v="47318089133.080002"/>
    <n v="2085154632114.3999"/>
    <n v="0.26888406239203072"/>
    <n v="1.8924972545957632"/>
    <x v="1"/>
    <n v="105617.95060272363"/>
    <s v="Normal"/>
    <m/>
    <m/>
    <m/>
    <m/>
  </r>
  <r>
    <x v="337"/>
    <n v="104886.7743015772"/>
    <n v="105250.8922654193"/>
    <n v="103940.7751831629"/>
    <n v="104684.28595245381"/>
    <n v="37333806919.540001"/>
    <n v="2081173353267.23"/>
    <n v="-0.19305422487413401"/>
    <n v="1.2490774847260235"/>
    <x v="0"/>
    <n v="105440.12698696995"/>
    <s v="Normal"/>
    <m/>
    <m/>
    <m/>
    <m/>
  </r>
  <r>
    <x v="338"/>
    <n v="104681.03304316429"/>
    <n v="106539.3839084926"/>
    <n v="102372.2110017634"/>
    <n v="103309.6041245223"/>
    <n v="50951862476.190002"/>
    <n v="2054066111075.51"/>
    <n v="-1.3101025837951898"/>
    <n v="3.9808289864802031"/>
    <x v="0"/>
    <n v="105042.78951980735"/>
    <s v="Normal"/>
    <m/>
    <m/>
    <m/>
    <m/>
  </r>
  <r>
    <x v="339"/>
    <n v="103315.0806380194"/>
    <n v="104015.780111655"/>
    <n v="100973.06418895681"/>
    <n v="102257.4086896794"/>
    <n v="38360555117.769997"/>
    <n v="2032178962104.98"/>
    <n v="-1.0237343297884203"/>
    <n v="2.9450840128159239"/>
    <x v="0"/>
    <n v="104583.50381077787"/>
    <s v="Normal"/>
    <m/>
    <m/>
    <m/>
    <m/>
  </r>
  <r>
    <x v="340"/>
    <n v="102212.0348852842"/>
    <n v="103351.63041091039"/>
    <n v="98286.205930425407"/>
    <n v="100987.1395190547"/>
    <n v="65536997200.849998"/>
    <n v="2007868285979.24"/>
    <n v="-1.1983866357853399"/>
    <n v="4.9558004457792801"/>
    <x v="0"/>
    <n v="103931.3770342604"/>
    <s v="Normal"/>
    <m/>
    <m/>
    <m/>
    <m/>
  </r>
  <r>
    <x v="341"/>
    <n v="100987.4731095285"/>
    <n v="106116.8623483601"/>
    <n v="99705.747002114003"/>
    <n v="105577.77203154771"/>
    <n v="65237759656.410004"/>
    <n v="2099045443832.7"/>
    <n v="4.5454141792821039"/>
    <n v="6.3484263432284891"/>
    <x v="1"/>
    <n v="103757.2362960974"/>
    <s v="Normal"/>
    <m/>
    <m/>
    <m/>
    <m/>
  </r>
  <r>
    <x v="342"/>
    <n v="105571.5177648119"/>
    <n v="106316.8285778167"/>
    <n v="104740.2420956876"/>
    <n v="106045.6320954752"/>
    <n v="48822986421.129997"/>
    <n v="2108544440918.0601"/>
    <n v="0.44909303257296679"/>
    <n v="1.4933824155501496"/>
    <x v="1"/>
    <n v="103963.59561984206"/>
    <s v="Normal"/>
    <m/>
    <m/>
    <m/>
    <m/>
  </r>
  <r>
    <x v="343"/>
    <n v="106047.4031667322"/>
    <n v="108168.4002753518"/>
    <n v="105881.38936367841"/>
    <n v="107361.260804055"/>
    <n v="51624120283.339996"/>
    <n v="2134992217054.6001"/>
    <n v="1.2389342860730841"/>
    <n v="2.1565930361139158"/>
    <x v="1"/>
    <n v="104317.58617382687"/>
    <s v="Normal"/>
    <m/>
    <m/>
    <m/>
    <m/>
  </r>
  <r>
    <x v="344"/>
    <n v="107375.0706392033"/>
    <n v="108305.543038463"/>
    <n v="106666.3497715369"/>
    <n v="106960.0032689962"/>
    <n v="43891990612.709999"/>
    <n v="2126689663377.1101"/>
    <n v="-0.38655841410507391"/>
    <n v="1.5266050650006473"/>
    <x v="0"/>
    <n v="104642.68864761865"/>
    <s v="Normal"/>
    <m/>
    <m/>
    <m/>
    <m/>
  </r>
  <r>
    <x v="345"/>
    <n v="106954.9233313544"/>
    <n v="107772.4715121679"/>
    <n v="106449.9941431739"/>
    <n v="107088.4302288312"/>
    <n v="45353692674.510002"/>
    <n v="2129424241709.23"/>
    <n v="0.12482538747953933"/>
    <n v="1.2364810593121276"/>
    <x v="1"/>
    <n v="105182.52094823422"/>
    <s v="Normal"/>
    <m/>
    <m/>
    <m/>
    <m/>
  </r>
  <r>
    <x v="346"/>
    <n v="107090.54885666379"/>
    <n v="107567.8815771331"/>
    <n v="106883.9732809725"/>
    <n v="107327.7031808139"/>
    <n v="30037708334.639999"/>
    <n v="2134192283383.46"/>
    <n v="0.22145215117678305"/>
    <n v="0.63862619387261355"/>
    <x v="1"/>
    <n v="105906.84873268202"/>
    <s v="Normal"/>
    <m/>
    <m/>
    <m/>
    <m/>
  </r>
  <r>
    <x v="347"/>
    <n v="107327.82242634879"/>
    <n v="108526.30704089531"/>
    <n v="107230.1105251328"/>
    <n v="108385.5700884473"/>
    <n v="35534874438.25"/>
    <n v="2155239518940.1799"/>
    <n v="0.98552978918804135"/>
    <n v="1.2076985132648095"/>
    <x v="1"/>
    <n v="106963.76738545236"/>
    <s v="Normal"/>
    <m/>
    <m/>
    <m/>
    <m/>
  </r>
  <r>
    <x v="348"/>
    <n v="108383.4411795601"/>
    <n v="108798.79191477421"/>
    <n v="106759.65032689751"/>
    <n v="107135.3345105601"/>
    <n v="42064804589.760002"/>
    <n v="2130649407200.5601"/>
    <n v="-1.1515658253849386"/>
    <n v="1.8814143246277175"/>
    <x v="0"/>
    <n v="107186.27631102556"/>
    <s v="Normal"/>
    <m/>
    <m/>
    <m/>
    <m/>
  </r>
  <r>
    <x v="349"/>
    <n v="107144.38264374449"/>
    <n v="107550.67869446171"/>
    <n v="105270.2266043534"/>
    <n v="105698.27814400059"/>
    <n v="44110692246.889999"/>
    <n v="2102033618558.6899"/>
    <n v="-1.3496783163632624"/>
    <n v="2.1283916467098551"/>
    <x v="0"/>
    <n v="107136.65431795777"/>
    <s v="Normal"/>
    <m/>
    <m/>
    <m/>
    <m/>
  </r>
  <r>
    <x v="350"/>
    <n v="105703.0998551802"/>
    <n v="109763.6535179963"/>
    <n v="105157.39559599"/>
    <n v="108859.32386823589"/>
    <n v="56248657736.959999"/>
    <n v="2164564307569.28"/>
    <n v="2.9859332577567845"/>
    <n v="4.3577321084406702"/>
    <x v="1"/>
    <n v="107350.66332712646"/>
    <s v="Normal"/>
    <m/>
    <m/>
    <m/>
    <m/>
  </r>
  <r>
    <x v="351"/>
    <n v="108845.0128550604"/>
    <n v="110541.46156728271"/>
    <n v="108605.7956428519"/>
    <n v="109647.97877391"/>
    <n v="50494742269.779999"/>
    <n v="2180339952810.4299"/>
    <n v="0.73771493777013175"/>
    <n v="1.7783689612020821"/>
    <x v="1"/>
    <n v="107734.65982782842"/>
    <s v="Normal"/>
    <m/>
    <m/>
    <m/>
    <m/>
  </r>
  <r>
    <x v="352"/>
    <n v="109635.6551974521"/>
    <n v="109751.9874559142"/>
    <n v="107296.38002994721"/>
    <n v="108034.33904990079"/>
    <n v="42616442655.900002"/>
    <n v="2148181204989.3799"/>
    <n v="-1.4605797216857592"/>
    <n v="2.2397890736772523"/>
    <x v="0"/>
    <n v="107869.7896594098"/>
    <s v="Normal"/>
    <m/>
    <m/>
    <m/>
    <m/>
  </r>
  <r>
    <x v="353"/>
    <n v="108015.83922632239"/>
    <n v="108381.3401614263"/>
    <n v="107842.275057062"/>
    <n v="108231.18199019411"/>
    <n v="30615537519.57"/>
    <n v="2152514555350.0601"/>
    <n v="0.19936220966677848"/>
    <n v="0.49906116383062482"/>
    <x v="1"/>
    <n v="107998.85806074983"/>
    <s v="Normal"/>
    <m/>
    <m/>
    <m/>
    <m/>
  </r>
  <r>
    <x v="354"/>
    <n v="108231.1838329827"/>
    <n v="109731.62594459861"/>
    <n v="107847.0171588084"/>
    <n v="109232.0697345571"/>
    <n v="36746020463.25"/>
    <n v="2172541130547.6201"/>
    <n v="0.92476665793373836"/>
    <n v="1.7412807649766098"/>
    <x v="1"/>
    <n v="108119.78658162265"/>
    <s v="Normal"/>
    <m/>
    <m/>
    <m/>
    <m/>
  </r>
  <r>
    <x v="355"/>
    <n v="109235.3279895239"/>
    <n v="109710.249827483"/>
    <n v="107527.05720951479"/>
    <n v="108299.85108759299"/>
    <n v="45415696597.480003"/>
    <n v="2153955280582.3899"/>
    <n v="-0.85638677445141043"/>
    <n v="1.9986140547658557"/>
    <x v="0"/>
    <n v="108286.14609262734"/>
    <s v="Normal"/>
    <m/>
    <m/>
    <m/>
    <m/>
  </r>
  <r>
    <x v="356"/>
    <n v="108298.2289745801"/>
    <n v="109198.9716164064"/>
    <n v="107499.55646757731"/>
    <n v="108950.2755431898"/>
    <n v="44282204126.949997"/>
    <n v="2166970209725.6499"/>
    <n v="0.60208423977344139"/>
    <n v="1.5691993903501269"/>
    <x v="1"/>
    <n v="108750.71714965439"/>
    <s v="Normal"/>
    <m/>
    <m/>
    <m/>
    <m/>
  </r>
  <r>
    <x v="357"/>
    <n v="108950.2755431898"/>
    <n v="111925.37694682791"/>
    <n v="108357.6820315167"/>
    <n v="111326.5512690552"/>
    <n v="57927418064.830002"/>
    <n v="2214343274520.8501"/>
    <n v="2.1810644479952734"/>
    <n v="3.2746084372195194"/>
    <x v="1"/>
    <n v="109103.17820691429"/>
    <s v="Normal"/>
    <m/>
    <m/>
    <m/>
    <m/>
  </r>
  <r>
    <x v="358"/>
    <n v="111329.1959809476"/>
    <n v="116608.78467612861"/>
    <n v="110660.74945308101"/>
    <n v="115987.206196845"/>
    <n v="95911605727.889999"/>
    <n v="2307032090295.3599"/>
    <n v="4.1839969963445673"/>
    <n v="5.3427451538098953"/>
    <x v="1"/>
    <n v="110008.78212447643"/>
    <s v="Spike"/>
    <m/>
    <m/>
    <m/>
    <m/>
  </r>
  <r>
    <x v="359"/>
    <n v="115986.2347970836"/>
    <n v="118856.4737392894"/>
    <n v="115245.68634857119"/>
    <n v="117516.9936684245"/>
    <n v="86928361084.929993"/>
    <n v="2337810344520.96"/>
    <n v="1.3197763286470576"/>
    <n v="3.113117170356666"/>
    <x v="1"/>
    <n v="111363.44706997983"/>
    <s v="Spike"/>
    <m/>
    <m/>
    <m/>
    <m/>
  </r>
  <r>
    <x v="360"/>
    <n v="117530.7128957262"/>
    <n v="118219.9000427407"/>
    <n v="116977.0236976189"/>
    <n v="117435.2300531511"/>
    <n v="45524560304.010002"/>
    <n v="2335905558930.5298"/>
    <n v="-8.1240758455891168E-2"/>
    <n v="1.0574906886036521"/>
    <x v="0"/>
    <n v="112678.31107897368"/>
    <s v="Normal"/>
    <m/>
    <m/>
    <m/>
    <m/>
  </r>
  <r>
    <x v="361"/>
    <n v="117432.20084586411"/>
    <n v="119449.5719060133"/>
    <n v="117265.4378645473"/>
    <n v="119116.1175492467"/>
    <n v="49021091807.150002"/>
    <n v="2369444812889.2598"/>
    <n v="1.4339480068101789"/>
    <n v="1.8599106767425599"/>
    <x v="1"/>
    <n v="114090.31790964362"/>
    <s v="Normal"/>
    <m/>
    <m/>
    <m/>
    <m/>
  </r>
  <r>
    <x v="362"/>
    <n v="119115.7875096413"/>
    <n v="123091.612801368"/>
    <n v="118959.1967856346"/>
    <n v="119849.7057203147"/>
    <n v="181746419401.06"/>
    <n v="2384182852789.8301"/>
    <n v="0.61613848677614591"/>
    <n v="3.4692429124048032"/>
    <x v="1"/>
    <n v="115740.29714288958"/>
    <s v="Spike"/>
    <m/>
    <m/>
    <m/>
    <m/>
  </r>
  <r>
    <x v="363"/>
    <n v="119853.8484758277"/>
    <n v="119935.5604084972"/>
    <n v="115765.6867265961"/>
    <n v="117777.1889947756"/>
    <n v="98321661180.600006"/>
    <n v="2342931256280.4399"/>
    <n v="-1.7326598248290119"/>
    <n v="3.4791320720436287"/>
    <x v="0"/>
    <n v="117001.28477883041"/>
    <s v="Spike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668D5-FF7A-4301-9A8C-8BEBD863B3B8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D383" firstHeaderRow="0" firstDataRow="1" firstDataCol="1" rowPageCount="1" colPageCount="1"/>
  <pivotFields count="19">
    <pivotField numFmtId="16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8"/>
    <field x="17"/>
    <field x="16"/>
  </rowFields>
  <rowItems count="380">
    <i>
      <x v="1"/>
    </i>
    <i r="1">
      <x v="7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1">
      <x v="8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1">
      <x v="9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1">
      <x v="10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1">
      <x v="11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1">
      <x v="12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3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4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1">
      <x v="5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6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1">
      <x v="7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Sum of close" fld="4" baseField="0" baseItem="0"/>
    <dataField name="Sum of volume" fld="5" baseField="0" baseItem="0"/>
    <dataField name="Sum of Volatility 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892464-953D-4C70-BF13-9BEAB0AC9DD8}" autoFormatId="16" applyNumberFormats="0" applyBorderFormats="0" applyFontFormats="0" applyPatternFormats="0" applyAlignmentFormats="0" applyWidthHeightFormats="0">
  <queryTableRefresh nextId="17">
    <queryTableFields count="1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 price" tableColumnId="5"/>
      <queryTableField id="6" name="volume" tableColumnId="6"/>
      <queryTableField id="7" name="marketCap" tableColumnId="7"/>
      <queryTableField id="8" name="Daily Return %" tableColumnId="8"/>
      <queryTableField id="9" name="Volatility %" tableColumnId="9"/>
      <queryTableField id="10" name="Trend" tableColumnId="10"/>
      <queryTableField id="11" name="7-Day MA (Close)" tableColumnId="11"/>
      <queryTableField id="12" name="Volume Spike Flag" tableColumnId="12"/>
      <queryTableField id="13" name="SUMMARY" tableColumnId="13"/>
      <queryTableField id="14" name="Column1" tableColumnId="14"/>
      <queryTableField id="15" name="QUESTIONS" tableColumnId="15"/>
      <queryTableField id="16" name="ANSWERS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98EA6-B158-4EAC-9EC3-029EB5F59196}" name="Table1" displayName="Table1" ref="A1:P365" totalsRowShown="0" headerRowDxfId="29" dataDxfId="27" headerRowBorderDxfId="28" tableBorderDxfId="26">
  <autoFilter ref="A1:P365" xr:uid="{7EF98EA6-B158-4EAC-9EC3-029EB5F59196}"/>
  <tableColumns count="16">
    <tableColumn id="1" xr3:uid="{5D3F9A64-5C16-48CC-ACB3-083B036EFD4F}" name="Date" dataDxfId="25"/>
    <tableColumn id="2" xr3:uid="{5C27E9EE-31E8-4340-940E-0D12143B4871}" name="open" dataDxfId="24"/>
    <tableColumn id="3" xr3:uid="{7C70E505-7135-4FE2-BE9C-D1B303FFAF59}" name="high" dataDxfId="23"/>
    <tableColumn id="4" xr3:uid="{0C7F7BB4-4BF9-4C26-987E-59964FE566E7}" name="low" dataDxfId="22"/>
    <tableColumn id="5" xr3:uid="{36525B20-7A5D-4B0E-A522-E7487E3637A1}" name="close" dataDxfId="21"/>
    <tableColumn id="6" xr3:uid="{781C8B88-4333-4D77-B8BF-2F2ABF141B18}" name="volume" dataDxfId="20"/>
    <tableColumn id="7" xr3:uid="{69F2D5FF-4F2F-4A99-A8EE-52113170DAE6}" name="marketCap" dataDxfId="19"/>
    <tableColumn id="8" xr3:uid="{CB3062FE-0795-491C-AE10-0E046734148C}" name="Daily Return %" dataDxfId="18">
      <calculatedColumnFormula>(E2 - B2) / B2 * 100</calculatedColumnFormula>
    </tableColumn>
    <tableColumn id="9" xr3:uid="{A0AAC9F6-372A-4262-9D07-94CED3C475B1}" name="Volatility %" dataDxfId="17">
      <calculatedColumnFormula>(C2 - D2) /B2 * 100</calculatedColumnFormula>
    </tableColumn>
    <tableColumn id="10" xr3:uid="{3720FB53-882D-4F8B-B1C0-11498E63DBFE}" name="Trend" dataDxfId="16">
      <calculatedColumnFormula>IF(E2 &gt; B2, "Bullish", "Bearish")</calculatedColumnFormula>
    </tableColumn>
    <tableColumn id="11" xr3:uid="{158E850D-E644-430D-8024-DF58E03700B9}" name="7-Day MA (Close)" dataDxfId="15"/>
    <tableColumn id="12" xr3:uid="{B3F829A3-483A-459C-8D09-EA9D7060AC9D}" name="Volume Spike Flag" dataDxfId="14">
      <calculatedColumnFormula>IF(F2 &gt; 1.5 * AVERAGE(F$2:F$365), "Spike", "Normal")</calculatedColumnFormula>
    </tableColumn>
    <tableColumn id="13" xr3:uid="{CA7BF9D0-DF44-45BE-961A-A184E6D4F746}" name="SUMMARY" dataDxfId="13"/>
    <tableColumn id="14" xr3:uid="{6E1A345E-077D-4EBF-B012-1CC50DED9BF3}" name="Column1" dataDxfId="12"/>
    <tableColumn id="15" xr3:uid="{D30F971B-BDC9-4C04-9C86-DC95885DEF02}" name="QUESTIONS" dataDxfId="11"/>
    <tableColumn id="19" xr3:uid="{DF8435D9-E163-4FE0-9DBD-36A311986D13}" name="ANSWERS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5FC51-6192-4E29-8651-274EA1E74B9C}" name="Table1_1" displayName="Table1_1" ref="A1:P365" tableType="queryTable" totalsRowShown="0">
  <autoFilter ref="A1:P365" xr:uid="{D005FC51-6192-4E29-8651-274EA1E74B9C}"/>
  <tableColumns count="16">
    <tableColumn id="1" xr3:uid="{ABAF73E4-0FDE-4321-A729-17B3A13F58E8}" uniqueName="1" name="Date" queryTableFieldId="1" dataDxfId="9"/>
    <tableColumn id="2" xr3:uid="{ECC8029C-B369-4D87-AFF9-B1F108541E08}" uniqueName="2" name="open" queryTableFieldId="2"/>
    <tableColumn id="3" xr3:uid="{08ED8F0C-0CB7-45C7-9B4F-D52A3D035CCB}" uniqueName="3" name="high" queryTableFieldId="3"/>
    <tableColumn id="4" xr3:uid="{2FB41954-7D01-452D-80BB-45D6048EA1AE}" uniqueName="4" name="low" queryTableFieldId="4"/>
    <tableColumn id="5" xr3:uid="{5DDE8AFD-46AD-403F-AEE9-DD3C1EFE3410}" uniqueName="5" name="close price" queryTableFieldId="5"/>
    <tableColumn id="6" xr3:uid="{09B0A345-818A-4A85-8C65-7E02C5B14879}" uniqueName="6" name="volume" queryTableFieldId="6"/>
    <tableColumn id="7" xr3:uid="{03B57BE9-A216-4551-98F1-FA374D1154FA}" uniqueName="7" name="marketCap" queryTableFieldId="7"/>
    <tableColumn id="8" xr3:uid="{1D1EE867-16F9-499B-B9EB-9D20EAF7DCD4}" uniqueName="8" name="Daily Return %" queryTableFieldId="8"/>
    <tableColumn id="9" xr3:uid="{9723AB67-FFB1-4232-8A0E-D48985C2EC9E}" uniqueName="9" name="Volatility %" queryTableFieldId="9"/>
    <tableColumn id="10" xr3:uid="{396FE230-825C-4581-BB24-FCE5720F29F7}" uniqueName="10" name="Trend" queryTableFieldId="10" dataDxfId="8"/>
    <tableColumn id="11" xr3:uid="{50ED613A-57D2-47D6-BFF8-C5AB016FE182}" uniqueName="11" name="7-Day MA (Close)" queryTableFieldId="11"/>
    <tableColumn id="12" xr3:uid="{043B446E-839F-456B-99C6-CD194900D539}" uniqueName="12" name="Volume Spike Flag" queryTableFieldId="12" dataDxfId="7"/>
    <tableColumn id="13" xr3:uid="{806E530D-A01F-4ABF-8F54-841BC1325C10}" uniqueName="13" name="SUMMARY" queryTableFieldId="13" dataDxfId="6"/>
    <tableColumn id="14" xr3:uid="{EF646DFA-49D3-4D89-8C1D-C08D07CD7FB5}" uniqueName="14" name="Column1" queryTableFieldId="14"/>
    <tableColumn id="15" xr3:uid="{ADE546A4-66F9-4C53-B8D1-32F3134E3CF6}" uniqueName="15" name="QUESTIONS" queryTableFieldId="15" dataDxfId="5"/>
    <tableColumn id="16" xr3:uid="{02A53D51-3816-4BB0-B247-EAAB418E63A6}" uniqueName="16" name="ANSWER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F34495A-91C5-4238-BBEE-CFEC487D612B}" sourceName="Date">
  <pivotTables>
    <pivotTable tabId="5" name="PivotTable1"/>
  </pivotTables>
  <state minimalRefreshVersion="6" lastRefreshVersion="6" pivotCacheId="483339137" filterType="unknown">
    <bounds startDate="2024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841D268D-B607-4B8D-9E29-CF2063446B48}" cache="NativeTimeline_Date" caption="Date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5"/>
  <sheetViews>
    <sheetView tabSelected="1" zoomScale="86" zoomScaleNormal="87" workbookViewId="0">
      <pane ySplit="1" topLeftCell="A2" activePane="bottomLeft" state="frozen"/>
      <selection pane="bottomLeft" activeCell="I16" sqref="I16"/>
    </sheetView>
  </sheetViews>
  <sheetFormatPr defaultRowHeight="14.4" x14ac:dyDescent="0.3"/>
  <cols>
    <col min="1" max="1" width="12.33203125" customWidth="1"/>
    <col min="2" max="2" width="10.21875" customWidth="1"/>
    <col min="3" max="3" width="11" customWidth="1"/>
    <col min="4" max="4" width="11.88671875" customWidth="1"/>
    <col min="5" max="5" width="12.109375" customWidth="1"/>
    <col min="6" max="6" width="18.44140625" customWidth="1"/>
    <col min="7" max="7" width="12.5546875" customWidth="1"/>
    <col min="8" max="8" width="16.109375" customWidth="1"/>
    <col min="9" max="9" width="13.109375" customWidth="1"/>
    <col min="10" max="10" width="9.44140625" customWidth="1"/>
    <col min="11" max="11" width="18" customWidth="1"/>
    <col min="12" max="12" width="19.109375" customWidth="1"/>
    <col min="13" max="13" width="21.33203125" customWidth="1"/>
    <col min="14" max="14" width="14.33203125" customWidth="1"/>
    <col min="15" max="15" width="64.44140625" customWidth="1"/>
    <col min="16" max="16" width="15.77734375" customWidth="1"/>
    <col min="17" max="18" width="10.6640625" customWidth="1"/>
    <col min="19" max="19" width="15" customWidth="1"/>
  </cols>
  <sheetData>
    <row r="1" spans="1:16" x14ac:dyDescent="0.3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26</v>
      </c>
      <c r="O1" s="16" t="s">
        <v>19</v>
      </c>
      <c r="P1" s="16" t="s">
        <v>25</v>
      </c>
    </row>
    <row r="2" spans="1:16" ht="14.4" customHeight="1" x14ac:dyDescent="0.3">
      <c r="A2" s="5">
        <v>45490</v>
      </c>
      <c r="B2" s="6">
        <v>65091.8307087293</v>
      </c>
      <c r="C2" s="6">
        <v>66066.733027424707</v>
      </c>
      <c r="D2" s="6">
        <v>63896.087192878498</v>
      </c>
      <c r="E2" s="6">
        <v>64118.7926694255</v>
      </c>
      <c r="F2" s="6">
        <v>32525071310.740002</v>
      </c>
      <c r="G2" s="6">
        <v>1264876808968.3501</v>
      </c>
      <c r="H2" s="6">
        <f>(E2 - B2) / B2 * 100</f>
        <v>-1.4948696767462524</v>
      </c>
      <c r="I2" s="6">
        <f>(C2 - D2) /B2 * 100</f>
        <v>3.3347438701783338</v>
      </c>
      <c r="J2" s="6" t="str">
        <f>IF(E2 &gt; B2, "Bullish", "Bearish")</f>
        <v>Bearish</v>
      </c>
      <c r="K2" s="6"/>
      <c r="L2" s="6" t="str">
        <f>IF(F2 &gt; 1.5 * AVERAGE(F$2:F$365), "Spike", "Normal")</f>
        <v>Normal</v>
      </c>
      <c r="M2" s="7" t="s">
        <v>13</v>
      </c>
      <c r="N2" s="8" t="s">
        <v>14</v>
      </c>
      <c r="O2" s="11" t="s">
        <v>34</v>
      </c>
      <c r="P2" s="6" t="str">
        <f>TEXT(INDEX(A2:A366, MATCH(MAX(F2:F366), F2:F366, 0)), "dd-mmm-yyyy")</f>
        <v>14-Jul-2025</v>
      </c>
    </row>
    <row r="3" spans="1:16" x14ac:dyDescent="0.3">
      <c r="A3" s="5">
        <v>45491</v>
      </c>
      <c r="B3" s="6">
        <v>64104.737679144899</v>
      </c>
      <c r="C3" s="6">
        <v>65104.661418998403</v>
      </c>
      <c r="D3" s="6">
        <v>63246.164438690299</v>
      </c>
      <c r="E3" s="6">
        <v>63974.066684108198</v>
      </c>
      <c r="F3" s="6">
        <v>27239305336.939999</v>
      </c>
      <c r="G3" s="6">
        <v>1262047185003.48</v>
      </c>
      <c r="H3" s="6">
        <f t="shared" ref="H3:H66" si="0">(E3 - B3) / B3 * 100</f>
        <v>-0.2038398404977973</v>
      </c>
      <c r="I3" s="6">
        <f>(C3 - D3) /B3 * 100</f>
        <v>2.8991569852608974</v>
      </c>
      <c r="J3" s="6" t="str">
        <f t="shared" ref="J3:J66" si="1">IF(E3 &gt; B3, "Bullish", "Bearish")</f>
        <v>Bearish</v>
      </c>
      <c r="K3" s="6"/>
      <c r="L3" s="6" t="str">
        <f>IF(F3 &gt; 1.5 * AVERAGE(F$2:F$365), "Spike", "Normal")</f>
        <v>Normal</v>
      </c>
      <c r="M3" s="6" t="s">
        <v>15</v>
      </c>
      <c r="N3" s="17">
        <f>MAX(E2:E365)</f>
        <v>119849.7057203147</v>
      </c>
      <c r="O3" s="9" t="s">
        <v>20</v>
      </c>
      <c r="P3" s="6">
        <f>AVERAGEIFS(H2:H366, L2:L366, "Spike")</f>
        <v>0.82296174313395665</v>
      </c>
    </row>
    <row r="4" spans="1:16" ht="15" customHeight="1" x14ac:dyDescent="0.3">
      <c r="A4" s="5">
        <v>45492</v>
      </c>
      <c r="B4" s="6">
        <v>63972.325499225401</v>
      </c>
      <c r="C4" s="6">
        <v>67442.6381157797</v>
      </c>
      <c r="D4" s="6">
        <v>63329.342025485799</v>
      </c>
      <c r="E4" s="6">
        <v>66710.154313045801</v>
      </c>
      <c r="F4" s="6">
        <v>37003855409.779999</v>
      </c>
      <c r="G4" s="6">
        <v>1316050877556.1299</v>
      </c>
      <c r="H4" s="6">
        <f t="shared" si="0"/>
        <v>4.2797081276239535</v>
      </c>
      <c r="I4" s="6">
        <f>(C4 - D4) /B4 * 100</f>
        <v>6.4298054794705042</v>
      </c>
      <c r="J4" s="6" t="str">
        <f t="shared" si="1"/>
        <v>Bullish</v>
      </c>
      <c r="K4" s="6"/>
      <c r="L4" s="6" t="str">
        <f>IF(F4 &gt; 1.5 * AVERAGE(F$2:F$365), "Spike", "Normal")</f>
        <v>Normal</v>
      </c>
      <c r="M4" s="6" t="s">
        <v>16</v>
      </c>
      <c r="N4" s="17">
        <f>MIN(E2:E365)</f>
        <v>53948.752242637398</v>
      </c>
      <c r="O4" s="9" t="s">
        <v>21</v>
      </c>
      <c r="P4" s="6" t="str">
        <f>IF(COUNTIF(J2:J366, "Bullish") &gt; COUNTIF(J2:J366, "Bearish"), "More Bullish", "More Bearish")</f>
        <v>More Bullish</v>
      </c>
    </row>
    <row r="5" spans="1:16" x14ac:dyDescent="0.3">
      <c r="A5" s="5">
        <v>45493</v>
      </c>
      <c r="B5" s="6">
        <v>66709.925615029293</v>
      </c>
      <c r="C5" s="6">
        <v>67610.734373408195</v>
      </c>
      <c r="D5" s="6">
        <v>66299.618373220903</v>
      </c>
      <c r="E5" s="6">
        <v>67163.644923712898</v>
      </c>
      <c r="F5" s="6">
        <v>19029581249.82</v>
      </c>
      <c r="G5" s="6">
        <v>1325061487221.5801</v>
      </c>
      <c r="H5" s="6">
        <f t="shared" si="0"/>
        <v>0.68013763244458658</v>
      </c>
      <c r="I5" s="6">
        <f t="shared" ref="I5:I68" si="2">(C5 - D5) /B5 * 100</f>
        <v>1.9653986840781408</v>
      </c>
      <c r="J5" s="6" t="str">
        <f t="shared" si="1"/>
        <v>Bullish</v>
      </c>
      <c r="K5" s="6"/>
      <c r="L5" s="6" t="str">
        <f t="shared" ref="L5" si="3">IF(F5 &gt; 1.5 * AVERAGE(F$2:F$365), "Spike", "Normal")</f>
        <v>Normal</v>
      </c>
      <c r="M5" s="6" t="s">
        <v>17</v>
      </c>
      <c r="N5" s="10" t="str">
        <f>ROUND(0.194388829 * 100, 2) &amp; "%"</f>
        <v>19.44%</v>
      </c>
      <c r="O5" s="11" t="s">
        <v>22</v>
      </c>
      <c r="P5" s="18">
        <f>INDEX(H2:H366, MATCH(MIN(E2:E366), E2:E366, 0))</f>
        <v>-3.9377310571873965</v>
      </c>
    </row>
    <row r="6" spans="1:16" x14ac:dyDescent="0.3">
      <c r="A6" s="5">
        <v>45494</v>
      </c>
      <c r="B6" s="6">
        <v>67164.9119218204</v>
      </c>
      <c r="C6" s="6">
        <v>68372.905165589706</v>
      </c>
      <c r="D6" s="6">
        <v>65842.298799547003</v>
      </c>
      <c r="E6" s="6">
        <v>68154.522905866004</v>
      </c>
      <c r="F6" s="6">
        <v>26652190003.57</v>
      </c>
      <c r="G6" s="6">
        <v>1344591292880.3799</v>
      </c>
      <c r="H6" s="6">
        <f t="shared" si="0"/>
        <v>1.4734047223906235</v>
      </c>
      <c r="I6" s="6">
        <f t="shared" si="2"/>
        <v>3.7677505912437064</v>
      </c>
      <c r="J6" s="6" t="str">
        <f t="shared" si="1"/>
        <v>Bullish</v>
      </c>
      <c r="K6" s="6"/>
      <c r="L6" s="6" t="str">
        <f t="shared" ref="L6:L69" si="4">IF(F6 &gt; 1.5 * AVERAGE(F$2:F$365), "Spike", "Normal")</f>
        <v>Normal</v>
      </c>
      <c r="M6" s="6" t="s">
        <v>18</v>
      </c>
      <c r="N6" s="10">
        <f>COUNTIF(L2:L365, "Spike")</f>
        <v>53</v>
      </c>
      <c r="O6" s="11" t="s">
        <v>23</v>
      </c>
      <c r="P6" s="18">
        <f>100000 * (MAX(E2:E366) / MIN(E2:E366))</f>
        <v>222154.7315520556</v>
      </c>
    </row>
    <row r="7" spans="1:16" ht="15" customHeight="1" x14ac:dyDescent="0.3">
      <c r="A7" s="5">
        <v>45495</v>
      </c>
      <c r="B7" s="6">
        <v>68152.976132941694</v>
      </c>
      <c r="C7" s="6">
        <v>68480.062791086399</v>
      </c>
      <c r="D7" s="6">
        <v>66611.299868385904</v>
      </c>
      <c r="E7" s="6">
        <v>67585.249972090503</v>
      </c>
      <c r="F7" s="6">
        <v>42649109453.150002</v>
      </c>
      <c r="G7" s="6">
        <v>1333416492641.5901</v>
      </c>
      <c r="H7" s="6">
        <f t="shared" si="0"/>
        <v>-0.8330174162075672</v>
      </c>
      <c r="I7" s="6">
        <f t="shared" si="2"/>
        <v>2.7420122036273473</v>
      </c>
      <c r="J7" s="6" t="str">
        <f t="shared" si="1"/>
        <v>Bearish</v>
      </c>
      <c r="K7" s="6"/>
      <c r="L7" s="6" t="str">
        <f t="shared" si="4"/>
        <v>Normal</v>
      </c>
      <c r="M7" s="12"/>
      <c r="N7" s="12"/>
      <c r="O7" s="9" t="s">
        <v>24</v>
      </c>
      <c r="P7" s="18">
        <f>COUNTIF(F2:F366, "&gt;=100000000000")</f>
        <v>14</v>
      </c>
    </row>
    <row r="8" spans="1:16" x14ac:dyDescent="0.3">
      <c r="A8" s="5">
        <v>45496</v>
      </c>
      <c r="B8" s="6">
        <v>67584.804354527296</v>
      </c>
      <c r="C8" s="6">
        <v>67779.017554140693</v>
      </c>
      <c r="D8" s="6">
        <v>65484.462081029902</v>
      </c>
      <c r="E8" s="6">
        <v>65927.672361403107</v>
      </c>
      <c r="F8" s="6">
        <v>35605668665.849998</v>
      </c>
      <c r="G8" s="6">
        <v>1300762573330.26</v>
      </c>
      <c r="H8" s="6">
        <f t="shared" si="0"/>
        <v>-2.4519298516149104</v>
      </c>
      <c r="I8" s="6">
        <f t="shared" si="2"/>
        <v>3.3950760012181438</v>
      </c>
      <c r="J8" s="6" t="str">
        <f t="shared" si="1"/>
        <v>Bearish</v>
      </c>
      <c r="K8" s="6">
        <f>AVERAGE(E2:E8)</f>
        <v>66233.443404235994</v>
      </c>
      <c r="L8" s="6" t="str">
        <f t="shared" si="4"/>
        <v>Normal</v>
      </c>
      <c r="M8" s="12"/>
      <c r="N8" s="12"/>
      <c r="O8" s="14"/>
      <c r="P8" s="15"/>
    </row>
    <row r="9" spans="1:16" ht="15" customHeight="1" x14ac:dyDescent="0.3">
      <c r="A9" s="5">
        <v>45497</v>
      </c>
      <c r="B9" s="6">
        <v>65927.858075166194</v>
      </c>
      <c r="C9" s="6">
        <v>67113.984313269902</v>
      </c>
      <c r="D9" s="6">
        <v>65146.994975554699</v>
      </c>
      <c r="E9" s="6">
        <v>65372.133233673601</v>
      </c>
      <c r="F9" s="6">
        <v>27470942308.810001</v>
      </c>
      <c r="G9" s="6">
        <v>1289901286822.95</v>
      </c>
      <c r="H9" s="6">
        <f t="shared" si="0"/>
        <v>-0.8429287067979595</v>
      </c>
      <c r="I9" s="6">
        <f t="shared" si="2"/>
        <v>2.9835480707906274</v>
      </c>
      <c r="J9" s="6" t="str">
        <f t="shared" si="1"/>
        <v>Bearish</v>
      </c>
      <c r="K9" s="6">
        <f>AVERAGE(E3:E9)</f>
        <v>66412.49205627144</v>
      </c>
      <c r="L9" s="6" t="str">
        <f t="shared" si="4"/>
        <v>Normal</v>
      </c>
      <c r="M9" s="12"/>
      <c r="N9" s="12"/>
      <c r="O9" s="15"/>
      <c r="P9" s="15"/>
    </row>
    <row r="10" spans="1:16" x14ac:dyDescent="0.3">
      <c r="A10" s="5">
        <v>45498</v>
      </c>
      <c r="B10" s="6">
        <v>65375.873484605298</v>
      </c>
      <c r="C10" s="6">
        <v>66112.420035319898</v>
      </c>
      <c r="D10" s="6">
        <v>63473.473284647298</v>
      </c>
      <c r="E10" s="6">
        <v>65777.223940020194</v>
      </c>
      <c r="F10" s="6">
        <v>38315761669.599998</v>
      </c>
      <c r="G10" s="6">
        <v>1297746222202.46</v>
      </c>
      <c r="H10" s="6">
        <f t="shared" si="0"/>
        <v>0.61391218812457882</v>
      </c>
      <c r="I10" s="6">
        <f t="shared" si="2"/>
        <v>4.0365758956842361</v>
      </c>
      <c r="J10" s="6" t="str">
        <f t="shared" si="1"/>
        <v>Bullish</v>
      </c>
      <c r="K10" s="6">
        <f>AVERAGE(E4:E10)</f>
        <v>66670.08594997316</v>
      </c>
      <c r="L10" s="6" t="str">
        <f t="shared" si="4"/>
        <v>Normal</v>
      </c>
      <c r="M10" s="12"/>
      <c r="N10" s="12"/>
      <c r="O10" s="14"/>
      <c r="P10" s="15"/>
    </row>
    <row r="11" spans="1:16" ht="15" customHeight="1" x14ac:dyDescent="0.3">
      <c r="A11" s="5">
        <v>45499</v>
      </c>
      <c r="B11" s="6">
        <v>65771.810416605207</v>
      </c>
      <c r="C11" s="6">
        <v>68207.600026729095</v>
      </c>
      <c r="D11" s="6">
        <v>65743.769434924194</v>
      </c>
      <c r="E11" s="6">
        <v>67912.063096219994</v>
      </c>
      <c r="F11" s="6">
        <v>30488630457.220001</v>
      </c>
      <c r="G11" s="6">
        <v>1340006377389</v>
      </c>
      <c r="H11" s="6">
        <f t="shared" si="0"/>
        <v>3.2540577278597209</v>
      </c>
      <c r="I11" s="6">
        <f t="shared" si="2"/>
        <v>3.7460282394520572</v>
      </c>
      <c r="J11" s="6" t="str">
        <f t="shared" si="1"/>
        <v>Bullish</v>
      </c>
      <c r="K11" s="6">
        <f>AVERAGE(E5:E11)</f>
        <v>66841.787204712324</v>
      </c>
      <c r="L11" s="6" t="str">
        <f t="shared" si="4"/>
        <v>Normal</v>
      </c>
      <c r="M11" s="12"/>
      <c r="N11" s="12"/>
      <c r="O11" s="14"/>
      <c r="P11" s="15"/>
    </row>
    <row r="12" spans="1:16" x14ac:dyDescent="0.3">
      <c r="A12" s="5">
        <v>45500</v>
      </c>
      <c r="B12" s="6">
        <v>67911.814262527798</v>
      </c>
      <c r="C12" s="6">
        <v>69398.511308479603</v>
      </c>
      <c r="D12" s="6">
        <v>66705.219576485193</v>
      </c>
      <c r="E12" s="6">
        <v>67813.339416331306</v>
      </c>
      <c r="F12" s="6">
        <v>34691905492.169998</v>
      </c>
      <c r="G12" s="6">
        <v>1338003104418.1399</v>
      </c>
      <c r="H12" s="6">
        <f t="shared" si="0"/>
        <v>-0.14500399859119659</v>
      </c>
      <c r="I12" s="6">
        <f t="shared" si="2"/>
        <v>3.9658662653053391</v>
      </c>
      <c r="J12" s="6" t="str">
        <f t="shared" si="1"/>
        <v>Bearish</v>
      </c>
      <c r="K12" s="6">
        <f t="shared" ref="K12:K72" si="5">AVERAGE(E6:E12)</f>
        <v>66934.600703657808</v>
      </c>
      <c r="L12" s="6" t="str">
        <f t="shared" si="4"/>
        <v>Normal</v>
      </c>
      <c r="M12" s="12"/>
      <c r="N12" s="12"/>
      <c r="O12" s="14"/>
      <c r="P12" s="15"/>
    </row>
    <row r="13" spans="1:16" x14ac:dyDescent="0.3">
      <c r="A13" s="5">
        <v>45501</v>
      </c>
      <c r="B13" s="6">
        <v>67808.655588480993</v>
      </c>
      <c r="C13" s="6">
        <v>68301.854109921202</v>
      </c>
      <c r="D13" s="6">
        <v>67085.828186668397</v>
      </c>
      <c r="E13" s="6">
        <v>68255.8657690205</v>
      </c>
      <c r="F13" s="6">
        <v>18043166944.549999</v>
      </c>
      <c r="G13" s="6">
        <v>1346858598263.74</v>
      </c>
      <c r="H13" s="6">
        <f t="shared" si="0"/>
        <v>0.65951783980727785</v>
      </c>
      <c r="I13" s="6">
        <f t="shared" si="2"/>
        <v>1.7933196178267496</v>
      </c>
      <c r="J13" s="6" t="str">
        <f t="shared" si="1"/>
        <v>Bullish</v>
      </c>
      <c r="K13" s="6">
        <f t="shared" si="5"/>
        <v>66949.078255537039</v>
      </c>
      <c r="L13" s="6" t="str">
        <f t="shared" si="4"/>
        <v>Normal</v>
      </c>
      <c r="M13" s="12"/>
      <c r="N13" s="12"/>
      <c r="O13" s="13"/>
      <c r="P13" s="12"/>
    </row>
    <row r="14" spans="1:16" x14ac:dyDescent="0.3">
      <c r="A14" s="5">
        <v>45502</v>
      </c>
      <c r="B14" s="6">
        <v>68259.054932920306</v>
      </c>
      <c r="C14" s="6">
        <v>69987.542208009894</v>
      </c>
      <c r="D14" s="6">
        <v>66532.593110111906</v>
      </c>
      <c r="E14" s="6">
        <v>66819.916186363596</v>
      </c>
      <c r="F14" s="6">
        <v>40780682628.040001</v>
      </c>
      <c r="G14" s="6">
        <v>1318540566549.27</v>
      </c>
      <c r="H14" s="6">
        <f t="shared" si="0"/>
        <v>-2.1083484791446105</v>
      </c>
      <c r="I14" s="6">
        <f t="shared" si="2"/>
        <v>5.0615249526868542</v>
      </c>
      <c r="J14" s="6" t="str">
        <f t="shared" si="1"/>
        <v>Bearish</v>
      </c>
      <c r="K14" s="6">
        <f t="shared" si="5"/>
        <v>66839.74485757605</v>
      </c>
      <c r="L14" s="6" t="str">
        <f t="shared" si="4"/>
        <v>Normal</v>
      </c>
      <c r="M14" s="12"/>
      <c r="N14" s="12"/>
      <c r="O14" s="12"/>
      <c r="P14" s="12"/>
    </row>
    <row r="15" spans="1:16" x14ac:dyDescent="0.3">
      <c r="A15" s="5">
        <v>45503</v>
      </c>
      <c r="B15" s="6">
        <v>66819.052657584107</v>
      </c>
      <c r="C15" s="6">
        <v>66987.6723080417</v>
      </c>
      <c r="D15" s="6">
        <v>65323.1919785809</v>
      </c>
      <c r="E15" s="6">
        <v>66201.016226401101</v>
      </c>
      <c r="F15" s="6">
        <v>31380492109.349998</v>
      </c>
      <c r="G15" s="6">
        <v>1306384437839.03</v>
      </c>
      <c r="H15" s="6">
        <f t="shared" si="0"/>
        <v>-0.92494042732115389</v>
      </c>
      <c r="I15" s="6">
        <f t="shared" si="2"/>
        <v>2.4910265309962862</v>
      </c>
      <c r="J15" s="6" t="str">
        <f t="shared" si="1"/>
        <v>Bearish</v>
      </c>
      <c r="K15" s="6">
        <f t="shared" si="5"/>
        <v>66878.793981147188</v>
      </c>
      <c r="L15" s="6" t="str">
        <f t="shared" si="4"/>
        <v>Normal</v>
      </c>
      <c r="M15" s="12"/>
      <c r="N15" s="12"/>
      <c r="O15" s="12"/>
      <c r="P15" s="12"/>
    </row>
    <row r="16" spans="1:16" x14ac:dyDescent="0.3">
      <c r="A16" s="5">
        <v>45504</v>
      </c>
      <c r="B16" s="6">
        <v>66201.271077469602</v>
      </c>
      <c r="C16" s="6">
        <v>66810.212692494097</v>
      </c>
      <c r="D16" s="6">
        <v>64532.046297706598</v>
      </c>
      <c r="E16" s="6">
        <v>64619.249649218502</v>
      </c>
      <c r="F16" s="6">
        <v>31292785993.689999</v>
      </c>
      <c r="G16" s="6">
        <v>1275323104043.98</v>
      </c>
      <c r="H16" s="6">
        <f t="shared" si="0"/>
        <v>-2.389714581763541</v>
      </c>
      <c r="I16" s="6">
        <f t="shared" si="2"/>
        <v>3.4412728905485181</v>
      </c>
      <c r="J16" s="6" t="str">
        <f t="shared" si="1"/>
        <v>Bearish</v>
      </c>
      <c r="K16" s="6">
        <f t="shared" si="5"/>
        <v>66771.239183367885</v>
      </c>
      <c r="L16" s="6" t="str">
        <f t="shared" si="4"/>
        <v>Normal</v>
      </c>
      <c r="M16" s="12"/>
      <c r="N16" s="12"/>
      <c r="O16" s="12"/>
      <c r="P16" s="12"/>
    </row>
    <row r="17" spans="1:16" x14ac:dyDescent="0.3">
      <c r="A17" s="5">
        <v>45505</v>
      </c>
      <c r="B17" s="6">
        <v>64625.840444714398</v>
      </c>
      <c r="C17" s="6">
        <v>65593.244771184007</v>
      </c>
      <c r="D17" s="6">
        <v>62248.939991102598</v>
      </c>
      <c r="E17" s="6">
        <v>65357.501562550497</v>
      </c>
      <c r="F17" s="6">
        <v>40975554493.510002</v>
      </c>
      <c r="G17" s="6">
        <v>1289712080281.71</v>
      </c>
      <c r="H17" s="6">
        <f t="shared" si="0"/>
        <v>1.1321494820048241</v>
      </c>
      <c r="I17" s="6">
        <f t="shared" si="2"/>
        <v>5.1748723994427097</v>
      </c>
      <c r="J17" s="6" t="str">
        <f t="shared" si="1"/>
        <v>Bullish</v>
      </c>
      <c r="K17" s="6">
        <f t="shared" si="5"/>
        <v>66711.278843729364</v>
      </c>
      <c r="L17" s="6" t="str">
        <f t="shared" si="4"/>
        <v>Normal</v>
      </c>
      <c r="M17" s="12"/>
      <c r="N17" s="12"/>
      <c r="O17" s="12"/>
      <c r="P17" s="12"/>
    </row>
    <row r="18" spans="1:16" x14ac:dyDescent="0.3">
      <c r="A18" s="5">
        <v>45506</v>
      </c>
      <c r="B18" s="6">
        <v>65353.498473817701</v>
      </c>
      <c r="C18" s="6">
        <v>65523.223570756898</v>
      </c>
      <c r="D18" s="6">
        <v>61184.893197739897</v>
      </c>
      <c r="E18" s="6">
        <v>61415.064572685202</v>
      </c>
      <c r="F18" s="6">
        <v>43060875727.449997</v>
      </c>
      <c r="G18" s="6">
        <v>1212008164272.1799</v>
      </c>
      <c r="H18" s="6">
        <f t="shared" si="0"/>
        <v>-6.0263551196273566</v>
      </c>
      <c r="I18" s="6">
        <f t="shared" si="2"/>
        <v>6.6382526939319826</v>
      </c>
      <c r="J18" s="6" t="str">
        <f t="shared" si="1"/>
        <v>Bearish</v>
      </c>
      <c r="K18" s="6">
        <f t="shared" si="5"/>
        <v>65783.136197510103</v>
      </c>
      <c r="L18" s="6" t="str">
        <f t="shared" si="4"/>
        <v>Normal</v>
      </c>
      <c r="M18" s="12"/>
      <c r="N18" s="12"/>
      <c r="O18" s="12"/>
      <c r="P18" s="12"/>
    </row>
    <row r="19" spans="1:16" x14ac:dyDescent="0.3">
      <c r="A19" s="5">
        <v>45507</v>
      </c>
      <c r="B19" s="6">
        <v>61414.8084938627</v>
      </c>
      <c r="C19" s="6">
        <v>62148.371761885399</v>
      </c>
      <c r="D19" s="6">
        <v>59836.527371636403</v>
      </c>
      <c r="E19" s="6">
        <v>60680.094698779598</v>
      </c>
      <c r="F19" s="6">
        <v>31753030589.34</v>
      </c>
      <c r="G19" s="6">
        <v>1197456370706.1599</v>
      </c>
      <c r="H19" s="6">
        <f t="shared" si="0"/>
        <v>-1.1963137443578016</v>
      </c>
      <c r="I19" s="6">
        <f t="shared" si="2"/>
        <v>3.764310997534126</v>
      </c>
      <c r="J19" s="6" t="str">
        <f t="shared" si="1"/>
        <v>Bearish</v>
      </c>
      <c r="K19" s="6">
        <f t="shared" si="5"/>
        <v>64764.101237859861</v>
      </c>
      <c r="L19" s="6" t="str">
        <f t="shared" si="4"/>
        <v>Normal</v>
      </c>
      <c r="M19" s="12"/>
      <c r="N19" s="12"/>
      <c r="O19" s="12"/>
      <c r="P19" s="12"/>
    </row>
    <row r="20" spans="1:16" x14ac:dyDescent="0.3">
      <c r="A20" s="5">
        <v>45508</v>
      </c>
      <c r="B20" s="6">
        <v>60676.094177094601</v>
      </c>
      <c r="C20" s="6">
        <v>61062.989554350097</v>
      </c>
      <c r="D20" s="6">
        <v>57210.8033286504</v>
      </c>
      <c r="E20" s="6">
        <v>58116.976961040302</v>
      </c>
      <c r="F20" s="6">
        <v>31758917219.16</v>
      </c>
      <c r="G20" s="6">
        <v>1146844860380.54</v>
      </c>
      <c r="H20" s="6">
        <f t="shared" si="0"/>
        <v>-4.2176696617699783</v>
      </c>
      <c r="I20" s="6">
        <f t="shared" si="2"/>
        <v>6.3487709252615492</v>
      </c>
      <c r="J20" s="6" t="str">
        <f t="shared" si="1"/>
        <v>Bearish</v>
      </c>
      <c r="K20" s="6">
        <f t="shared" si="5"/>
        <v>63315.688551005544</v>
      </c>
      <c r="L20" s="6" t="str">
        <f t="shared" si="4"/>
        <v>Normal</v>
      </c>
      <c r="M20" s="12"/>
      <c r="N20" s="12"/>
      <c r="O20" s="12"/>
      <c r="P20" s="12"/>
    </row>
    <row r="21" spans="1:16" x14ac:dyDescent="0.3">
      <c r="A21" s="5">
        <v>45509</v>
      </c>
      <c r="B21" s="6">
        <v>58110.298455776297</v>
      </c>
      <c r="C21" s="6">
        <v>58268.827408869402</v>
      </c>
      <c r="D21" s="6">
        <v>49121.237377594298</v>
      </c>
      <c r="E21" s="6">
        <v>53991.457796504197</v>
      </c>
      <c r="F21" s="6">
        <v>108991085584.42</v>
      </c>
      <c r="G21" s="6">
        <v>1065580794793.2</v>
      </c>
      <c r="H21" s="6">
        <f t="shared" si="0"/>
        <v>-7.0879702371631481</v>
      </c>
      <c r="I21" s="6">
        <f t="shared" si="2"/>
        <v>15.741770863966046</v>
      </c>
      <c r="J21" s="6" t="str">
        <f t="shared" si="1"/>
        <v>Bearish</v>
      </c>
      <c r="K21" s="6">
        <f t="shared" si="5"/>
        <v>61483.051638168479</v>
      </c>
      <c r="L21" s="6" t="str">
        <f t="shared" si="4"/>
        <v>Spike</v>
      </c>
      <c r="M21" s="12"/>
      <c r="N21" s="12"/>
      <c r="O21" s="12"/>
      <c r="P21" s="12"/>
    </row>
    <row r="22" spans="1:16" x14ac:dyDescent="0.3">
      <c r="A22" s="5">
        <v>45510</v>
      </c>
      <c r="B22" s="6">
        <v>53991.347588393401</v>
      </c>
      <c r="C22" s="6">
        <v>57059.918616757197</v>
      </c>
      <c r="D22" s="6">
        <v>53973.272275554198</v>
      </c>
      <c r="E22" s="6">
        <v>56034.316591460498</v>
      </c>
      <c r="F22" s="6">
        <v>49300484106.290001</v>
      </c>
      <c r="G22" s="6">
        <v>1106050307069.3999</v>
      </c>
      <c r="H22" s="6">
        <f t="shared" si="0"/>
        <v>3.7838822224661</v>
      </c>
      <c r="I22" s="6">
        <f t="shared" si="2"/>
        <v>5.7169277654157673</v>
      </c>
      <c r="J22" s="6" t="str">
        <f t="shared" si="1"/>
        <v>Bullish</v>
      </c>
      <c r="K22" s="6">
        <f t="shared" si="5"/>
        <v>60030.665976034114</v>
      </c>
      <c r="L22" s="6" t="str">
        <f t="shared" si="4"/>
        <v>Normal</v>
      </c>
      <c r="M22" s="12"/>
      <c r="N22" s="12"/>
      <c r="O22" s="12"/>
      <c r="P22" s="12"/>
    </row>
    <row r="23" spans="1:16" x14ac:dyDescent="0.3">
      <c r="A23" s="5">
        <v>45511</v>
      </c>
      <c r="B23" s="6">
        <v>56040.632123227799</v>
      </c>
      <c r="C23" s="6">
        <v>57726.881051774399</v>
      </c>
      <c r="D23" s="6">
        <v>54620.509521142703</v>
      </c>
      <c r="E23" s="6">
        <v>55027.460691786699</v>
      </c>
      <c r="F23" s="6">
        <v>41637562184.669998</v>
      </c>
      <c r="G23" s="6">
        <v>1086125591738.96</v>
      </c>
      <c r="H23" s="6">
        <f t="shared" si="0"/>
        <v>-1.8079229178094145</v>
      </c>
      <c r="I23" s="6">
        <f t="shared" si="2"/>
        <v>5.5430701134867508</v>
      </c>
      <c r="J23" s="6" t="str">
        <f t="shared" si="1"/>
        <v>Bearish</v>
      </c>
      <c r="K23" s="6">
        <f t="shared" si="5"/>
        <v>58660.410410686709</v>
      </c>
      <c r="L23" s="6" t="str">
        <f t="shared" si="4"/>
        <v>Normal</v>
      </c>
      <c r="M23" s="12"/>
      <c r="N23" s="12"/>
      <c r="O23" s="12"/>
      <c r="P23" s="12"/>
    </row>
    <row r="24" spans="1:16" x14ac:dyDescent="0.3">
      <c r="A24" s="5">
        <v>45512</v>
      </c>
      <c r="B24" s="6">
        <v>55030.029025690703</v>
      </c>
      <c r="C24" s="6">
        <v>62673.763976556504</v>
      </c>
      <c r="D24" s="6">
        <v>54766.728423144901</v>
      </c>
      <c r="E24" s="6">
        <v>61710.137564450102</v>
      </c>
      <c r="F24" s="6">
        <v>45298472566.629997</v>
      </c>
      <c r="G24" s="6">
        <v>1218352191431.1399</v>
      </c>
      <c r="H24" s="6">
        <f t="shared" si="0"/>
        <v>12.139024196481522</v>
      </c>
      <c r="I24" s="6">
        <f t="shared" si="2"/>
        <v>14.368583286990841</v>
      </c>
      <c r="J24" s="6" t="str">
        <f t="shared" si="1"/>
        <v>Bullish</v>
      </c>
      <c r="K24" s="6">
        <f t="shared" si="5"/>
        <v>58139.358410958084</v>
      </c>
      <c r="L24" s="6" t="str">
        <f t="shared" si="4"/>
        <v>Normal</v>
      </c>
      <c r="M24" s="12"/>
      <c r="N24" s="12"/>
      <c r="O24" s="12"/>
      <c r="P24" s="12"/>
    </row>
    <row r="25" spans="1:16" x14ac:dyDescent="0.3">
      <c r="A25" s="5">
        <v>45513</v>
      </c>
      <c r="B25" s="6">
        <v>61728.208979827599</v>
      </c>
      <c r="C25" s="6">
        <v>61751.864440763697</v>
      </c>
      <c r="D25" s="6">
        <v>59587.859790493399</v>
      </c>
      <c r="E25" s="6">
        <v>60880.1122032153</v>
      </c>
      <c r="F25" s="6">
        <v>33425553115.27</v>
      </c>
      <c r="G25" s="6">
        <v>1201660191806.74</v>
      </c>
      <c r="H25" s="6">
        <f t="shared" si="0"/>
        <v>-1.3739209198333493</v>
      </c>
      <c r="I25" s="6">
        <f t="shared" si="2"/>
        <v>3.5056981014587358</v>
      </c>
      <c r="J25" s="6" t="str">
        <f t="shared" si="1"/>
        <v>Bearish</v>
      </c>
      <c r="K25" s="6">
        <f t="shared" si="5"/>
        <v>58062.936643890956</v>
      </c>
      <c r="L25" s="6" t="str">
        <f t="shared" si="4"/>
        <v>Normal</v>
      </c>
      <c r="M25" s="12"/>
      <c r="N25" s="12"/>
      <c r="O25" s="12"/>
      <c r="P25" s="12"/>
    </row>
    <row r="26" spans="1:16" x14ac:dyDescent="0.3">
      <c r="A26" s="5">
        <v>45514</v>
      </c>
      <c r="B26" s="6">
        <v>60881.229478147798</v>
      </c>
      <c r="C26" s="6">
        <v>61464.511652891597</v>
      </c>
      <c r="D26" s="6">
        <v>60287.566532109799</v>
      </c>
      <c r="E26" s="6">
        <v>60945.813136105302</v>
      </c>
      <c r="F26" s="6">
        <v>15745822278.309999</v>
      </c>
      <c r="G26" s="6">
        <v>1202940345184.0801</v>
      </c>
      <c r="H26" s="6">
        <f t="shared" si="0"/>
        <v>0.10608139571275488</v>
      </c>
      <c r="I26" s="6">
        <f t="shared" si="2"/>
        <v>1.933182248239979</v>
      </c>
      <c r="J26" s="6" t="str">
        <f t="shared" si="1"/>
        <v>Bullish</v>
      </c>
      <c r="K26" s="6">
        <f t="shared" si="5"/>
        <v>58100.89642065177</v>
      </c>
      <c r="L26" s="6" t="str">
        <f t="shared" si="4"/>
        <v>Normal</v>
      </c>
      <c r="M26" s="12"/>
      <c r="N26" s="12"/>
      <c r="O26" s="12"/>
      <c r="P26" s="12"/>
    </row>
    <row r="27" spans="1:16" x14ac:dyDescent="0.3">
      <c r="A27" s="5">
        <v>45515</v>
      </c>
      <c r="B27" s="6">
        <v>60944.892556327897</v>
      </c>
      <c r="C27" s="6">
        <v>61778.660373398801</v>
      </c>
      <c r="D27" s="6">
        <v>58348.823342126103</v>
      </c>
      <c r="E27" s="6">
        <v>58719.483169327003</v>
      </c>
      <c r="F27" s="6">
        <v>22759754812.060001</v>
      </c>
      <c r="G27" s="6">
        <v>1159042118919.04</v>
      </c>
      <c r="H27" s="6">
        <f t="shared" si="0"/>
        <v>-3.6515108873874462</v>
      </c>
      <c r="I27" s="6">
        <f t="shared" si="2"/>
        <v>5.6277677872722398</v>
      </c>
      <c r="J27" s="6" t="str">
        <f t="shared" si="1"/>
        <v>Bearish</v>
      </c>
      <c r="K27" s="6">
        <f t="shared" si="5"/>
        <v>58186.9687361213</v>
      </c>
      <c r="L27" s="6" t="str">
        <f t="shared" si="4"/>
        <v>Normal</v>
      </c>
      <c r="M27" s="12"/>
      <c r="N27" s="12"/>
      <c r="O27" s="12"/>
      <c r="P27" s="12"/>
    </row>
    <row r="28" spans="1:16" x14ac:dyDescent="0.3">
      <c r="A28" s="5">
        <v>45516</v>
      </c>
      <c r="B28" s="6">
        <v>58719.395219251499</v>
      </c>
      <c r="C28" s="6">
        <v>60680.330812743603</v>
      </c>
      <c r="D28" s="6">
        <v>57688.897726954303</v>
      </c>
      <c r="E28" s="6">
        <v>59354.513721279698</v>
      </c>
      <c r="F28" s="6">
        <v>37078637820.190002</v>
      </c>
      <c r="G28" s="6">
        <v>1171638477214.27</v>
      </c>
      <c r="H28" s="6">
        <f t="shared" si="0"/>
        <v>1.0816162183836182</v>
      </c>
      <c r="I28" s="6">
        <f t="shared" si="2"/>
        <v>5.0944548638820812</v>
      </c>
      <c r="J28" s="6" t="str">
        <f t="shared" si="1"/>
        <v>Bullish</v>
      </c>
      <c r="K28" s="6">
        <f t="shared" si="5"/>
        <v>58953.119582517807</v>
      </c>
      <c r="L28" s="6" t="str">
        <f t="shared" si="4"/>
        <v>Normal</v>
      </c>
      <c r="M28" s="12"/>
      <c r="N28" s="12"/>
      <c r="O28" s="12"/>
      <c r="P28" s="12"/>
    </row>
    <row r="29" spans="1:16" x14ac:dyDescent="0.3">
      <c r="A29" s="5">
        <v>45517</v>
      </c>
      <c r="B29" s="6">
        <v>59356.207784398299</v>
      </c>
      <c r="C29" s="6">
        <v>61572.396972255498</v>
      </c>
      <c r="D29" s="6">
        <v>58506.253373449399</v>
      </c>
      <c r="E29" s="6">
        <v>60609.566984536701</v>
      </c>
      <c r="F29" s="6">
        <v>30327698167.09</v>
      </c>
      <c r="G29" s="6">
        <v>1196435943982.72</v>
      </c>
      <c r="H29" s="6">
        <f t="shared" si="0"/>
        <v>2.1115890770701258</v>
      </c>
      <c r="I29" s="6">
        <f t="shared" si="2"/>
        <v>5.1656662601212036</v>
      </c>
      <c r="J29" s="6" t="str">
        <f t="shared" si="1"/>
        <v>Bullish</v>
      </c>
      <c r="K29" s="6">
        <f t="shared" si="5"/>
        <v>59606.726781528683</v>
      </c>
      <c r="L29" s="6" t="str">
        <f t="shared" si="4"/>
        <v>Normal</v>
      </c>
      <c r="M29" s="12"/>
      <c r="N29" s="12"/>
      <c r="O29" s="12"/>
      <c r="P29" s="12"/>
    </row>
    <row r="30" spans="1:16" x14ac:dyDescent="0.3">
      <c r="A30" s="5">
        <v>45518</v>
      </c>
      <c r="B30" s="6">
        <v>60611.050048446603</v>
      </c>
      <c r="C30" s="6">
        <v>61687.756592204998</v>
      </c>
      <c r="D30" s="6">
        <v>58472.874130095101</v>
      </c>
      <c r="E30" s="6">
        <v>58737.270627001897</v>
      </c>
      <c r="F30" s="6">
        <v>29961696179.779999</v>
      </c>
      <c r="G30" s="6">
        <v>1159393319243.8899</v>
      </c>
      <c r="H30" s="6">
        <f t="shared" si="0"/>
        <v>-3.0914815366950217</v>
      </c>
      <c r="I30" s="6">
        <f t="shared" si="2"/>
        <v>5.304119396612057</v>
      </c>
      <c r="J30" s="6" t="str">
        <f t="shared" si="1"/>
        <v>Bearish</v>
      </c>
      <c r="K30" s="6">
        <f t="shared" si="5"/>
        <v>60136.699629416573</v>
      </c>
      <c r="L30" s="6" t="str">
        <f t="shared" si="4"/>
        <v>Normal</v>
      </c>
      <c r="M30" s="12"/>
      <c r="N30" s="12"/>
      <c r="O30" s="12"/>
      <c r="P30" s="12"/>
    </row>
    <row r="31" spans="1:16" x14ac:dyDescent="0.3">
      <c r="A31" s="5">
        <v>45519</v>
      </c>
      <c r="B31" s="6">
        <v>58733.262987622496</v>
      </c>
      <c r="C31" s="6">
        <v>59838.648673140502</v>
      </c>
      <c r="D31" s="6">
        <v>56161.592869726403</v>
      </c>
      <c r="E31" s="6">
        <v>57560.0976318307</v>
      </c>
      <c r="F31" s="6">
        <v>35682112440.150002</v>
      </c>
      <c r="G31" s="6">
        <v>1136267308779.8101</v>
      </c>
      <c r="H31" s="6">
        <f t="shared" si="0"/>
        <v>-1.9974462444544077</v>
      </c>
      <c r="I31" s="6">
        <f t="shared" si="2"/>
        <v>6.2606019423593162</v>
      </c>
      <c r="J31" s="6" t="str">
        <f t="shared" si="1"/>
        <v>Bearish</v>
      </c>
      <c r="K31" s="6">
        <f t="shared" si="5"/>
        <v>59543.836781899518</v>
      </c>
      <c r="L31" s="6" t="str">
        <f t="shared" si="4"/>
        <v>Normal</v>
      </c>
      <c r="M31" s="12"/>
      <c r="N31" s="12"/>
      <c r="O31" s="12"/>
      <c r="P31" s="12"/>
    </row>
    <row r="32" spans="1:16" x14ac:dyDescent="0.3">
      <c r="A32" s="5">
        <v>45520</v>
      </c>
      <c r="B32" s="6">
        <v>57560.273301376299</v>
      </c>
      <c r="C32" s="6">
        <v>59847.358346611101</v>
      </c>
      <c r="D32" s="6">
        <v>57110.019318631799</v>
      </c>
      <c r="E32" s="6">
        <v>58894.104160217299</v>
      </c>
      <c r="F32" s="6">
        <v>29350938673.139999</v>
      </c>
      <c r="G32" s="6">
        <v>1162612186428.4199</v>
      </c>
      <c r="H32" s="6">
        <f t="shared" si="0"/>
        <v>2.3172767993252514</v>
      </c>
      <c r="I32" s="6">
        <f t="shared" si="2"/>
        <v>4.7556046401083556</v>
      </c>
      <c r="J32" s="6" t="str">
        <f t="shared" si="1"/>
        <v>Bullish</v>
      </c>
      <c r="K32" s="6">
        <f t="shared" si="5"/>
        <v>59260.121347185515</v>
      </c>
      <c r="L32" s="6" t="str">
        <f t="shared" si="4"/>
        <v>Normal</v>
      </c>
      <c r="M32" s="12"/>
      <c r="N32" s="12"/>
      <c r="O32" s="12"/>
      <c r="P32" s="12"/>
    </row>
    <row r="33" spans="1:16" x14ac:dyDescent="0.3">
      <c r="A33" s="5">
        <v>45521</v>
      </c>
      <c r="B33" s="6">
        <v>58893.530843348002</v>
      </c>
      <c r="C33" s="6">
        <v>59694.668928026702</v>
      </c>
      <c r="D33" s="6">
        <v>58814.831326329797</v>
      </c>
      <c r="E33" s="6">
        <v>59478.9710471953</v>
      </c>
      <c r="F33" s="6">
        <v>13589684021.379999</v>
      </c>
      <c r="G33" s="6">
        <v>1173983398000.8899</v>
      </c>
      <c r="H33" s="6">
        <f t="shared" si="0"/>
        <v>0.99406538454031801</v>
      </c>
      <c r="I33" s="6">
        <f t="shared" si="2"/>
        <v>1.4939460906787903</v>
      </c>
      <c r="J33" s="6" t="str">
        <f t="shared" si="1"/>
        <v>Bullish</v>
      </c>
      <c r="K33" s="6">
        <f t="shared" si="5"/>
        <v>59050.572477341229</v>
      </c>
      <c r="L33" s="6" t="str">
        <f t="shared" si="4"/>
        <v>Normal</v>
      </c>
      <c r="M33" s="12"/>
      <c r="N33" s="12"/>
      <c r="O33" s="12"/>
      <c r="P33" s="12"/>
    </row>
    <row r="34" spans="1:16" x14ac:dyDescent="0.3">
      <c r="A34" s="5">
        <v>45522</v>
      </c>
      <c r="B34" s="6">
        <v>59468.131494554102</v>
      </c>
      <c r="C34" s="6">
        <v>60262.717001664401</v>
      </c>
      <c r="D34" s="6">
        <v>58445.401719872098</v>
      </c>
      <c r="E34" s="6">
        <v>58483.964981901503</v>
      </c>
      <c r="F34" s="6">
        <v>17740625837.209999</v>
      </c>
      <c r="G34" s="6">
        <v>1154518920582.0801</v>
      </c>
      <c r="H34" s="6">
        <f t="shared" si="0"/>
        <v>-1.6549477643210051</v>
      </c>
      <c r="I34" s="6">
        <f t="shared" si="2"/>
        <v>3.0559481795030461</v>
      </c>
      <c r="J34" s="6" t="str">
        <f t="shared" si="1"/>
        <v>Bearish</v>
      </c>
      <c r="K34" s="6">
        <f t="shared" si="5"/>
        <v>59016.927021994728</v>
      </c>
      <c r="L34" s="6" t="str">
        <f t="shared" si="4"/>
        <v>Normal</v>
      </c>
      <c r="M34" s="12"/>
      <c r="N34" s="12"/>
      <c r="O34" s="12"/>
      <c r="P34" s="12"/>
    </row>
    <row r="35" spans="1:16" x14ac:dyDescent="0.3">
      <c r="A35" s="5">
        <v>45523</v>
      </c>
      <c r="B35" s="6">
        <v>58480.712727746301</v>
      </c>
      <c r="C35" s="6">
        <v>59612.661254671701</v>
      </c>
      <c r="D35" s="6">
        <v>57864.709509692599</v>
      </c>
      <c r="E35" s="6">
        <v>59493.452482188099</v>
      </c>
      <c r="F35" s="6">
        <v>25911207712.099998</v>
      </c>
      <c r="G35" s="6">
        <v>1174536992004.5801</v>
      </c>
      <c r="H35" s="6">
        <f t="shared" si="0"/>
        <v>1.7317500201417715</v>
      </c>
      <c r="I35" s="6">
        <f t="shared" si="2"/>
        <v>2.9889371443138764</v>
      </c>
      <c r="J35" s="6" t="str">
        <f t="shared" si="1"/>
        <v>Bullish</v>
      </c>
      <c r="K35" s="6">
        <f t="shared" si="5"/>
        <v>59036.775416410223</v>
      </c>
      <c r="L35" s="6" t="str">
        <f t="shared" si="4"/>
        <v>Normal</v>
      </c>
      <c r="M35" s="12"/>
      <c r="N35" s="12"/>
      <c r="O35" s="12"/>
      <c r="P35" s="12"/>
    </row>
    <row r="36" spans="1:16" x14ac:dyDescent="0.3">
      <c r="A36" s="5">
        <v>45524</v>
      </c>
      <c r="B36" s="6">
        <v>59493.451967522698</v>
      </c>
      <c r="C36" s="6">
        <v>61396.328100001199</v>
      </c>
      <c r="D36" s="6">
        <v>58610.883368243602</v>
      </c>
      <c r="E36" s="6">
        <v>59012.791152657701</v>
      </c>
      <c r="F36" s="6">
        <v>31613400007.919998</v>
      </c>
      <c r="G36" s="6">
        <v>1165118855138.4199</v>
      </c>
      <c r="H36" s="6">
        <f t="shared" si="0"/>
        <v>-0.8079222149143217</v>
      </c>
      <c r="I36" s="6">
        <f t="shared" si="2"/>
        <v>4.6819349687057397</v>
      </c>
      <c r="J36" s="6" t="str">
        <f t="shared" si="1"/>
        <v>Bearish</v>
      </c>
      <c r="K36" s="6">
        <f t="shared" si="5"/>
        <v>58808.664583284648</v>
      </c>
      <c r="L36" s="6" t="str">
        <f t="shared" si="4"/>
        <v>Normal</v>
      </c>
      <c r="M36" s="12"/>
      <c r="N36" s="12"/>
      <c r="O36" s="12"/>
      <c r="P36" s="12"/>
    </row>
    <row r="37" spans="1:16" x14ac:dyDescent="0.3">
      <c r="A37" s="5">
        <v>45525</v>
      </c>
      <c r="B37" s="6">
        <v>59014.9876262709</v>
      </c>
      <c r="C37" s="6">
        <v>61834.350777177802</v>
      </c>
      <c r="D37" s="6">
        <v>58823.443614146701</v>
      </c>
      <c r="E37" s="6">
        <v>61175.192009917999</v>
      </c>
      <c r="F37" s="6">
        <v>32731154072.02</v>
      </c>
      <c r="G37" s="6">
        <v>1207652524160.5601</v>
      </c>
      <c r="H37" s="6">
        <f t="shared" si="0"/>
        <v>3.6604335111060324</v>
      </c>
      <c r="I37" s="6">
        <f t="shared" si="2"/>
        <v>5.101936447226799</v>
      </c>
      <c r="J37" s="6" t="str">
        <f t="shared" si="1"/>
        <v>Bullish</v>
      </c>
      <c r="K37" s="6">
        <f t="shared" si="5"/>
        <v>59156.939066558378</v>
      </c>
      <c r="L37" s="6" t="str">
        <f t="shared" si="4"/>
        <v>Normal</v>
      </c>
      <c r="M37" s="12"/>
      <c r="N37" s="12"/>
      <c r="O37" s="12"/>
      <c r="P37" s="12"/>
    </row>
    <row r="38" spans="1:16" x14ac:dyDescent="0.3">
      <c r="A38" s="5">
        <v>45526</v>
      </c>
      <c r="B38" s="6">
        <v>61168.315762735998</v>
      </c>
      <c r="C38" s="6">
        <v>61408.107572816501</v>
      </c>
      <c r="D38" s="6">
        <v>59815.254982479397</v>
      </c>
      <c r="E38" s="6">
        <v>60381.912460677602</v>
      </c>
      <c r="F38" s="6">
        <v>27625734376.650002</v>
      </c>
      <c r="G38" s="6">
        <v>1192142090606.28</v>
      </c>
      <c r="H38" s="6">
        <f t="shared" si="0"/>
        <v>-1.2856383116853383</v>
      </c>
      <c r="I38" s="6">
        <f t="shared" si="2"/>
        <v>2.6040484693343107</v>
      </c>
      <c r="J38" s="6" t="str">
        <f t="shared" si="1"/>
        <v>Bearish</v>
      </c>
      <c r="K38" s="6">
        <f t="shared" si="5"/>
        <v>59560.055470679355</v>
      </c>
      <c r="L38" s="6" t="str">
        <f t="shared" si="4"/>
        <v>Normal</v>
      </c>
      <c r="M38" s="12"/>
      <c r="N38" s="12"/>
      <c r="O38" s="12"/>
      <c r="P38" s="12"/>
    </row>
    <row r="39" spans="1:16" x14ac:dyDescent="0.3">
      <c r="A39" s="5">
        <v>45527</v>
      </c>
      <c r="B39" s="6">
        <v>60380.952860266298</v>
      </c>
      <c r="C39" s="6">
        <v>64947.061761100304</v>
      </c>
      <c r="D39" s="6">
        <v>60372.049957436102</v>
      </c>
      <c r="E39" s="6">
        <v>64094.357206626897</v>
      </c>
      <c r="F39" s="6">
        <v>42530509233.239998</v>
      </c>
      <c r="G39" s="6">
        <v>1265681609173.3301</v>
      </c>
      <c r="H39" s="6">
        <f t="shared" si="0"/>
        <v>6.1499598307998982</v>
      </c>
      <c r="I39" s="6">
        <f t="shared" si="2"/>
        <v>7.5769122329879455</v>
      </c>
      <c r="J39" s="6" t="str">
        <f t="shared" si="1"/>
        <v>Bullish</v>
      </c>
      <c r="K39" s="6">
        <f t="shared" si="5"/>
        <v>60302.948763023589</v>
      </c>
      <c r="L39" s="6" t="str">
        <f t="shared" si="4"/>
        <v>Normal</v>
      </c>
      <c r="M39" s="12"/>
      <c r="N39" s="12"/>
      <c r="O39" s="12"/>
      <c r="P39" s="12"/>
    </row>
    <row r="40" spans="1:16" x14ac:dyDescent="0.3">
      <c r="A40" s="5">
        <v>45528</v>
      </c>
      <c r="B40" s="6">
        <v>64103.869589720802</v>
      </c>
      <c r="C40" s="6">
        <v>64513.790497001501</v>
      </c>
      <c r="D40" s="6">
        <v>63619.9172143709</v>
      </c>
      <c r="E40" s="6">
        <v>64178.990650062296</v>
      </c>
      <c r="F40" s="6">
        <v>21430585163.209999</v>
      </c>
      <c r="G40" s="6">
        <v>1267143884943.3999</v>
      </c>
      <c r="H40" s="6">
        <f t="shared" si="0"/>
        <v>0.1171864675600497</v>
      </c>
      <c r="I40" s="6">
        <f t="shared" si="2"/>
        <v>1.3944139228280457</v>
      </c>
      <c r="J40" s="6" t="str">
        <f t="shared" si="1"/>
        <v>Bullish</v>
      </c>
      <c r="K40" s="6">
        <f t="shared" si="5"/>
        <v>60974.380134861734</v>
      </c>
      <c r="L40" s="6" t="str">
        <f t="shared" si="4"/>
        <v>Normal</v>
      </c>
      <c r="M40" s="12"/>
      <c r="N40" s="12"/>
      <c r="O40" s="12"/>
      <c r="P40" s="12"/>
    </row>
    <row r="41" spans="1:16" x14ac:dyDescent="0.3">
      <c r="A41" s="5">
        <v>45529</v>
      </c>
      <c r="B41" s="6">
        <v>64176.367066959203</v>
      </c>
      <c r="C41" s="6">
        <v>64996.420103790202</v>
      </c>
      <c r="D41" s="6">
        <v>63833.518895183501</v>
      </c>
      <c r="E41" s="6">
        <v>64333.544183465601</v>
      </c>
      <c r="F41" s="6">
        <v>18827683555.119999</v>
      </c>
      <c r="G41" s="6">
        <v>1270273035259.48</v>
      </c>
      <c r="H41" s="6">
        <f t="shared" si="0"/>
        <v>0.24491432545941036</v>
      </c>
      <c r="I41" s="6">
        <f t="shared" si="2"/>
        <v>1.8120396366366049</v>
      </c>
      <c r="J41" s="6" t="str">
        <f t="shared" si="1"/>
        <v>Bullish</v>
      </c>
      <c r="K41" s="6">
        <f t="shared" si="5"/>
        <v>61810.034306513742</v>
      </c>
      <c r="L41" s="6" t="str">
        <f t="shared" si="4"/>
        <v>Normal</v>
      </c>
      <c r="M41" s="12"/>
      <c r="N41" s="12"/>
      <c r="O41" s="12"/>
      <c r="P41" s="12"/>
    </row>
    <row r="42" spans="1:16" x14ac:dyDescent="0.3">
      <c r="A42" s="5">
        <v>45530</v>
      </c>
      <c r="B42" s="6">
        <v>64342.225442122501</v>
      </c>
      <c r="C42" s="6">
        <v>64489.706380320102</v>
      </c>
      <c r="D42" s="6">
        <v>62849.5598236226</v>
      </c>
      <c r="E42" s="6">
        <v>62880.658654269799</v>
      </c>
      <c r="F42" s="6">
        <v>27682040631.48</v>
      </c>
      <c r="G42" s="6">
        <v>1241593608804.03</v>
      </c>
      <c r="H42" s="6">
        <f t="shared" si="0"/>
        <v>-2.2715515010705052</v>
      </c>
      <c r="I42" s="6">
        <f t="shared" si="2"/>
        <v>2.549098271667424</v>
      </c>
      <c r="J42" s="6" t="str">
        <f t="shared" si="1"/>
        <v>Bearish</v>
      </c>
      <c r="K42" s="6">
        <f t="shared" si="5"/>
        <v>62293.920902525417</v>
      </c>
      <c r="L42" s="6" t="str">
        <f t="shared" si="4"/>
        <v>Normal</v>
      </c>
      <c r="M42" s="12"/>
      <c r="N42" s="12"/>
      <c r="O42" s="12"/>
      <c r="P42" s="12"/>
    </row>
    <row r="43" spans="1:16" x14ac:dyDescent="0.3">
      <c r="A43" s="5">
        <v>45531</v>
      </c>
      <c r="B43" s="6">
        <v>62879.7084021583</v>
      </c>
      <c r="C43" s="6">
        <v>63207.597587129603</v>
      </c>
      <c r="D43" s="6">
        <v>58116.751326202</v>
      </c>
      <c r="E43" s="6">
        <v>59504.132682713403</v>
      </c>
      <c r="F43" s="6">
        <v>39103882197.720001</v>
      </c>
      <c r="G43" s="6">
        <v>1175040861567.76</v>
      </c>
      <c r="H43" s="6">
        <f t="shared" si="0"/>
        <v>-5.3683068913993752</v>
      </c>
      <c r="I43" s="6">
        <f t="shared" si="2"/>
        <v>8.0961670947457254</v>
      </c>
      <c r="J43" s="6" t="str">
        <f t="shared" si="1"/>
        <v>Bearish</v>
      </c>
      <c r="K43" s="6">
        <f t="shared" si="5"/>
        <v>62364.112549676232</v>
      </c>
      <c r="L43" s="6" t="str">
        <f t="shared" si="4"/>
        <v>Normal</v>
      </c>
      <c r="M43" s="12"/>
      <c r="N43" s="12"/>
      <c r="O43" s="12"/>
      <c r="P43" s="12"/>
    </row>
    <row r="44" spans="1:16" x14ac:dyDescent="0.3">
      <c r="A44" s="5">
        <v>45532</v>
      </c>
      <c r="B44" s="6">
        <v>59507.924638734097</v>
      </c>
      <c r="C44" s="6">
        <v>60236.448006738203</v>
      </c>
      <c r="D44" s="6">
        <v>57890.676905101704</v>
      </c>
      <c r="E44" s="6">
        <v>59027.626587030099</v>
      </c>
      <c r="F44" s="6">
        <v>40289564698.25</v>
      </c>
      <c r="G44" s="6">
        <v>1165584605051.0601</v>
      </c>
      <c r="H44" s="6">
        <f t="shared" si="0"/>
        <v>-0.8071161187687742</v>
      </c>
      <c r="I44" s="6">
        <f t="shared" si="2"/>
        <v>3.9419474227632896</v>
      </c>
      <c r="J44" s="6" t="str">
        <f t="shared" si="1"/>
        <v>Bearish</v>
      </c>
      <c r="K44" s="6">
        <f t="shared" si="5"/>
        <v>62057.317489263667</v>
      </c>
      <c r="L44" s="6" t="str">
        <f t="shared" si="4"/>
        <v>Normal</v>
      </c>
      <c r="M44" s="12"/>
      <c r="N44" s="12"/>
      <c r="O44" s="12"/>
      <c r="P44" s="12"/>
    </row>
    <row r="45" spans="1:16" x14ac:dyDescent="0.3">
      <c r="A45" s="5">
        <v>45533</v>
      </c>
      <c r="B45" s="6">
        <v>59027.468344028603</v>
      </c>
      <c r="C45" s="6">
        <v>61184.080615152299</v>
      </c>
      <c r="D45" s="6">
        <v>58786.226987895599</v>
      </c>
      <c r="E45" s="6">
        <v>59388.180852412203</v>
      </c>
      <c r="F45" s="6">
        <v>32224990582.029999</v>
      </c>
      <c r="G45" s="6">
        <v>1172740960639.8</v>
      </c>
      <c r="H45" s="6">
        <f t="shared" si="0"/>
        <v>0.61109262942002951</v>
      </c>
      <c r="I45" s="6">
        <f t="shared" si="2"/>
        <v>4.062267440103204</v>
      </c>
      <c r="J45" s="6" t="str">
        <f t="shared" si="1"/>
        <v>Bullish</v>
      </c>
      <c r="K45" s="6">
        <f t="shared" si="5"/>
        <v>61915.355830940047</v>
      </c>
      <c r="L45" s="6" t="str">
        <f t="shared" si="4"/>
        <v>Normal</v>
      </c>
      <c r="M45" s="12"/>
      <c r="N45" s="12"/>
      <c r="O45" s="12"/>
      <c r="P45" s="12"/>
    </row>
    <row r="46" spans="1:16" x14ac:dyDescent="0.3">
      <c r="A46" s="5">
        <v>45534</v>
      </c>
      <c r="B46" s="6">
        <v>59388.601880497197</v>
      </c>
      <c r="C46" s="6">
        <v>59896.887563795201</v>
      </c>
      <c r="D46" s="6">
        <v>57768.530057706601</v>
      </c>
      <c r="E46" s="6">
        <v>59119.474777012401</v>
      </c>
      <c r="F46" s="6">
        <v>32292756404.790001</v>
      </c>
      <c r="G46" s="6">
        <v>1167450891056.22</v>
      </c>
      <c r="H46" s="6">
        <f t="shared" si="0"/>
        <v>-0.45316288810155575</v>
      </c>
      <c r="I46" s="6">
        <f t="shared" si="2"/>
        <v>3.5837811275155431</v>
      </c>
      <c r="J46" s="6" t="str">
        <f t="shared" si="1"/>
        <v>Bearish</v>
      </c>
      <c r="K46" s="6">
        <f t="shared" si="5"/>
        <v>61204.65834099512</v>
      </c>
      <c r="L46" s="6" t="str">
        <f t="shared" si="4"/>
        <v>Normal</v>
      </c>
      <c r="M46" s="12"/>
      <c r="N46" s="12"/>
      <c r="O46" s="12"/>
      <c r="P46" s="12"/>
    </row>
    <row r="47" spans="1:16" x14ac:dyDescent="0.3">
      <c r="A47" s="5">
        <v>45535</v>
      </c>
      <c r="B47" s="6">
        <v>59117.479505818497</v>
      </c>
      <c r="C47" s="6">
        <v>59432.591947652698</v>
      </c>
      <c r="D47" s="6">
        <v>58768.783963705297</v>
      </c>
      <c r="E47" s="6">
        <v>58969.898366043097</v>
      </c>
      <c r="F47" s="6">
        <v>12403470760.219999</v>
      </c>
      <c r="G47" s="6">
        <v>1164522862133.1299</v>
      </c>
      <c r="H47" s="6">
        <f t="shared" si="0"/>
        <v>-0.24964044646198963</v>
      </c>
      <c r="I47" s="6">
        <f t="shared" si="2"/>
        <v>1.1228624587793319</v>
      </c>
      <c r="J47" s="6" t="str">
        <f t="shared" si="1"/>
        <v>Bearish</v>
      </c>
      <c r="K47" s="6">
        <f t="shared" si="5"/>
        <v>60460.502300420951</v>
      </c>
      <c r="L47" s="6" t="str">
        <f t="shared" si="4"/>
        <v>Normal</v>
      </c>
      <c r="M47" s="12"/>
      <c r="N47" s="12"/>
      <c r="O47" s="12"/>
      <c r="P47" s="12"/>
    </row>
    <row r="48" spans="1:16" x14ac:dyDescent="0.3">
      <c r="A48" s="5">
        <v>45536</v>
      </c>
      <c r="B48" s="6">
        <v>58969.799453605898</v>
      </c>
      <c r="C48" s="6">
        <v>59062.070811666701</v>
      </c>
      <c r="D48" s="6">
        <v>57217.823862875302</v>
      </c>
      <c r="E48" s="6">
        <v>57325.487689190602</v>
      </c>
      <c r="F48" s="6">
        <v>24592449996.84</v>
      </c>
      <c r="G48" s="6">
        <v>1132107052433.1399</v>
      </c>
      <c r="H48" s="6">
        <f t="shared" si="0"/>
        <v>-2.7883963989210216</v>
      </c>
      <c r="I48" s="6">
        <f t="shared" si="2"/>
        <v>3.1274431418786621</v>
      </c>
      <c r="J48" s="6" t="str">
        <f t="shared" si="1"/>
        <v>Bearish</v>
      </c>
      <c r="K48" s="6">
        <f t="shared" si="5"/>
        <v>59459.351372667377</v>
      </c>
      <c r="L48" s="6" t="str">
        <f t="shared" si="4"/>
        <v>Normal</v>
      </c>
      <c r="M48" s="12"/>
      <c r="N48" s="12"/>
      <c r="O48" s="12"/>
      <c r="P48" s="12"/>
    </row>
    <row r="49" spans="1:16" x14ac:dyDescent="0.3">
      <c r="A49" s="5">
        <v>45537</v>
      </c>
      <c r="B49" s="6">
        <v>57326.967287785003</v>
      </c>
      <c r="C49" s="6">
        <v>59403.069793467599</v>
      </c>
      <c r="D49" s="6">
        <v>57136.026416813897</v>
      </c>
      <c r="E49" s="6">
        <v>59112.479505538897</v>
      </c>
      <c r="F49" s="6">
        <v>27036454524.41</v>
      </c>
      <c r="G49" s="6">
        <v>1167274281774.1899</v>
      </c>
      <c r="H49" s="6">
        <f t="shared" si="0"/>
        <v>3.1146113290635276</v>
      </c>
      <c r="I49" s="6">
        <f t="shared" si="2"/>
        <v>3.9545845243705311</v>
      </c>
      <c r="J49" s="6" t="str">
        <f t="shared" si="1"/>
        <v>Bullish</v>
      </c>
      <c r="K49" s="6">
        <f t="shared" si="5"/>
        <v>58921.040065705813</v>
      </c>
      <c r="L49" s="6" t="str">
        <f t="shared" si="4"/>
        <v>Normal</v>
      </c>
      <c r="M49" s="12"/>
      <c r="N49" s="12"/>
      <c r="O49" s="12"/>
      <c r="P49" s="12"/>
    </row>
    <row r="50" spans="1:16" x14ac:dyDescent="0.3">
      <c r="A50" s="5">
        <v>45538</v>
      </c>
      <c r="B50" s="6">
        <v>59106.191287110203</v>
      </c>
      <c r="C50" s="6">
        <v>59815.056946190998</v>
      </c>
      <c r="D50" s="6">
        <v>57425.167311741301</v>
      </c>
      <c r="E50" s="6">
        <v>57431.022988657198</v>
      </c>
      <c r="F50" s="6">
        <v>26666961052.669998</v>
      </c>
      <c r="G50" s="6">
        <v>1134203956918.77</v>
      </c>
      <c r="H50" s="6">
        <f t="shared" si="0"/>
        <v>-2.8341672200054679</v>
      </c>
      <c r="I50" s="6">
        <f t="shared" si="2"/>
        <v>4.0433829052539219</v>
      </c>
      <c r="J50" s="6" t="str">
        <f t="shared" si="1"/>
        <v>Bearish</v>
      </c>
      <c r="K50" s="6">
        <f t="shared" si="5"/>
        <v>58624.881537983492</v>
      </c>
      <c r="L50" s="6" t="str">
        <f t="shared" si="4"/>
        <v>Normal</v>
      </c>
      <c r="M50" s="12"/>
      <c r="N50" s="12"/>
      <c r="O50" s="12"/>
      <c r="P50" s="12"/>
    </row>
    <row r="51" spans="1:16" x14ac:dyDescent="0.3">
      <c r="A51" s="5">
        <v>45539</v>
      </c>
      <c r="B51" s="6">
        <v>57430.348573391697</v>
      </c>
      <c r="C51" s="6">
        <v>58511.569321457697</v>
      </c>
      <c r="D51" s="6">
        <v>55673.162833355003</v>
      </c>
      <c r="E51" s="6">
        <v>57971.540816685301</v>
      </c>
      <c r="F51" s="6">
        <v>35627680311.93</v>
      </c>
      <c r="G51" s="6">
        <v>1144922067905.6499</v>
      </c>
      <c r="H51" s="6">
        <f t="shared" si="0"/>
        <v>0.94234539183059485</v>
      </c>
      <c r="I51" s="6">
        <f t="shared" si="2"/>
        <v>4.9423459174645652</v>
      </c>
      <c r="J51" s="6" t="str">
        <f t="shared" si="1"/>
        <v>Bullish</v>
      </c>
      <c r="K51" s="6">
        <f t="shared" si="5"/>
        <v>58474.012142219952</v>
      </c>
      <c r="L51" s="6" t="str">
        <f t="shared" si="4"/>
        <v>Normal</v>
      </c>
      <c r="M51" s="12"/>
      <c r="N51" s="12"/>
      <c r="O51" s="12"/>
      <c r="P51" s="12"/>
    </row>
    <row r="52" spans="1:16" x14ac:dyDescent="0.3">
      <c r="A52" s="5">
        <v>45540</v>
      </c>
      <c r="B52" s="6">
        <v>57971.703321318098</v>
      </c>
      <c r="C52" s="6">
        <v>58300.581022577397</v>
      </c>
      <c r="D52" s="6">
        <v>55712.4540885557</v>
      </c>
      <c r="E52" s="6">
        <v>56160.487264456802</v>
      </c>
      <c r="F52" s="6">
        <v>31030280656.27</v>
      </c>
      <c r="G52" s="6">
        <v>1109173176845.0901</v>
      </c>
      <c r="H52" s="6">
        <f t="shared" si="0"/>
        <v>-3.1243105741128927</v>
      </c>
      <c r="I52" s="6">
        <f t="shared" si="2"/>
        <v>4.4644659130965323</v>
      </c>
      <c r="J52" s="6" t="str">
        <f t="shared" si="1"/>
        <v>Bearish</v>
      </c>
      <c r="K52" s="6">
        <f t="shared" si="5"/>
        <v>58012.913058226331</v>
      </c>
      <c r="L52" s="6" t="str">
        <f t="shared" si="4"/>
        <v>Normal</v>
      </c>
      <c r="M52" s="12"/>
      <c r="N52" s="12"/>
      <c r="O52" s="12"/>
      <c r="P52" s="12"/>
    </row>
    <row r="53" spans="1:16" x14ac:dyDescent="0.3">
      <c r="A53" s="5">
        <v>45541</v>
      </c>
      <c r="B53" s="6">
        <v>56160.189464975003</v>
      </c>
      <c r="C53" s="6">
        <v>56976.108907217</v>
      </c>
      <c r="D53" s="6">
        <v>52598.699662384097</v>
      </c>
      <c r="E53" s="6">
        <v>53948.752242637398</v>
      </c>
      <c r="F53" s="6">
        <v>49361693566.139999</v>
      </c>
      <c r="G53" s="6">
        <v>1065529160549.42</v>
      </c>
      <c r="H53" s="6">
        <f t="shared" si="0"/>
        <v>-3.9377310571873965</v>
      </c>
      <c r="I53" s="6">
        <f t="shared" si="2"/>
        <v>7.7945058350683247</v>
      </c>
      <c r="J53" s="6" t="str">
        <f t="shared" si="1"/>
        <v>Bearish</v>
      </c>
      <c r="K53" s="6">
        <f t="shared" si="5"/>
        <v>57274.238410458478</v>
      </c>
      <c r="L53" s="6" t="str">
        <f t="shared" si="4"/>
        <v>Normal</v>
      </c>
      <c r="M53" s="12"/>
      <c r="N53" s="12"/>
      <c r="O53" s="12"/>
      <c r="P53" s="12"/>
    </row>
    <row r="54" spans="1:16" x14ac:dyDescent="0.3">
      <c r="A54" s="5">
        <v>45542</v>
      </c>
      <c r="B54" s="6">
        <v>53949.087153740598</v>
      </c>
      <c r="C54" s="6">
        <v>54838.145671695202</v>
      </c>
      <c r="D54" s="6">
        <v>53740.068536494102</v>
      </c>
      <c r="E54" s="6">
        <v>54139.6894492297</v>
      </c>
      <c r="F54" s="6">
        <v>19061486526.139999</v>
      </c>
      <c r="G54" s="6">
        <v>1069483234366.22</v>
      </c>
      <c r="H54" s="6">
        <f t="shared" si="0"/>
        <v>0.35330031617761271</v>
      </c>
      <c r="I54" s="6">
        <f t="shared" si="2"/>
        <v>2.0353952089529725</v>
      </c>
      <c r="J54" s="6" t="str">
        <f t="shared" si="1"/>
        <v>Bullish</v>
      </c>
      <c r="K54" s="6">
        <f t="shared" si="5"/>
        <v>56584.208565199406</v>
      </c>
      <c r="L54" s="6" t="str">
        <f t="shared" si="4"/>
        <v>Normal</v>
      </c>
      <c r="M54" s="12"/>
      <c r="N54" s="12"/>
      <c r="O54" s="12"/>
      <c r="P54" s="12"/>
    </row>
    <row r="55" spans="1:16" x14ac:dyDescent="0.3">
      <c r="A55" s="5">
        <v>45543</v>
      </c>
      <c r="B55" s="6">
        <v>54147.932565412302</v>
      </c>
      <c r="C55" s="6">
        <v>55300.859687544798</v>
      </c>
      <c r="D55" s="6">
        <v>53653.7592211144</v>
      </c>
      <c r="E55" s="6">
        <v>54841.566354228802</v>
      </c>
      <c r="F55" s="6">
        <v>18268287531.02</v>
      </c>
      <c r="G55" s="6">
        <v>1083415774482.9399</v>
      </c>
      <c r="H55" s="6">
        <f t="shared" si="0"/>
        <v>1.2809977333457188</v>
      </c>
      <c r="I55" s="6">
        <f t="shared" si="2"/>
        <v>3.0418529173586677</v>
      </c>
      <c r="J55" s="6" t="str">
        <f t="shared" si="1"/>
        <v>Bullish</v>
      </c>
      <c r="K55" s="6">
        <f t="shared" si="5"/>
        <v>56229.362660204875</v>
      </c>
      <c r="L55" s="6" t="str">
        <f t="shared" si="4"/>
        <v>Normal</v>
      </c>
      <c r="M55" s="12"/>
      <c r="N55" s="12"/>
      <c r="O55" s="12"/>
      <c r="P55" s="12"/>
    </row>
    <row r="56" spans="1:16" x14ac:dyDescent="0.3">
      <c r="A56" s="5">
        <v>45544</v>
      </c>
      <c r="B56" s="6">
        <v>54851.887351990597</v>
      </c>
      <c r="C56" s="6">
        <v>58041.124856156399</v>
      </c>
      <c r="D56" s="6">
        <v>54598.433728433098</v>
      </c>
      <c r="E56" s="6">
        <v>57019.534757570596</v>
      </c>
      <c r="F56" s="6">
        <v>34618096173.330002</v>
      </c>
      <c r="G56" s="6">
        <v>1126266856954.79</v>
      </c>
      <c r="H56" s="6">
        <f t="shared" si="0"/>
        <v>3.9518191811158059</v>
      </c>
      <c r="I56" s="6">
        <f t="shared" si="2"/>
        <v>6.2763403301534053</v>
      </c>
      <c r="J56" s="6" t="str">
        <f t="shared" si="1"/>
        <v>Bullish</v>
      </c>
      <c r="K56" s="6">
        <f t="shared" si="5"/>
        <v>55930.370553352266</v>
      </c>
      <c r="L56" s="6" t="str">
        <f t="shared" si="4"/>
        <v>Normal</v>
      </c>
      <c r="M56" s="12"/>
      <c r="N56" s="12"/>
      <c r="O56" s="12"/>
      <c r="P56" s="12"/>
    </row>
    <row r="57" spans="1:16" x14ac:dyDescent="0.3">
      <c r="A57" s="5">
        <v>45545</v>
      </c>
      <c r="B57" s="6">
        <v>57020.0984145732</v>
      </c>
      <c r="C57" s="6">
        <v>58029.9774360464</v>
      </c>
      <c r="D57" s="6">
        <v>56419.412852659603</v>
      </c>
      <c r="E57" s="6">
        <v>57648.712409476699</v>
      </c>
      <c r="F57" s="6">
        <v>28857630506.880001</v>
      </c>
      <c r="G57" s="6">
        <v>1138738372572.7</v>
      </c>
      <c r="H57" s="6">
        <f t="shared" si="0"/>
        <v>1.1024428445090819</v>
      </c>
      <c r="I57" s="6">
        <f t="shared" si="2"/>
        <v>2.8245559516171732</v>
      </c>
      <c r="J57" s="6" t="str">
        <f t="shared" si="1"/>
        <v>Bullish</v>
      </c>
      <c r="K57" s="6">
        <f t="shared" si="5"/>
        <v>55961.469042040757</v>
      </c>
      <c r="L57" s="6" t="str">
        <f t="shared" si="4"/>
        <v>Normal</v>
      </c>
      <c r="M57" s="12"/>
      <c r="N57" s="12"/>
      <c r="O57" s="12"/>
      <c r="P57" s="12"/>
    </row>
    <row r="58" spans="1:16" x14ac:dyDescent="0.3">
      <c r="A58" s="5">
        <v>45546</v>
      </c>
      <c r="B58" s="6">
        <v>57650.289070623498</v>
      </c>
      <c r="C58" s="6">
        <v>57991.320512686303</v>
      </c>
      <c r="D58" s="6">
        <v>55567.341285239701</v>
      </c>
      <c r="E58" s="6">
        <v>57343.170536416801</v>
      </c>
      <c r="F58" s="6">
        <v>37049062671.529999</v>
      </c>
      <c r="G58" s="6">
        <v>1132692864304.8799</v>
      </c>
      <c r="H58" s="6">
        <f t="shared" si="0"/>
        <v>-0.53272678967917431</v>
      </c>
      <c r="I58" s="6">
        <f t="shared" si="2"/>
        <v>4.2046263193531397</v>
      </c>
      <c r="J58" s="6" t="str">
        <f t="shared" si="1"/>
        <v>Bearish</v>
      </c>
      <c r="K58" s="6">
        <f t="shared" si="5"/>
        <v>55871.701859145251</v>
      </c>
      <c r="L58" s="6" t="str">
        <f t="shared" si="4"/>
        <v>Normal</v>
      </c>
      <c r="M58" s="12"/>
      <c r="N58" s="12"/>
      <c r="O58" s="12"/>
      <c r="P58" s="12"/>
    </row>
    <row r="59" spans="1:16" x14ac:dyDescent="0.3">
      <c r="A59" s="5">
        <v>45547</v>
      </c>
      <c r="B59" s="6">
        <v>57343.1725885899</v>
      </c>
      <c r="C59" s="6">
        <v>58534.358379424702</v>
      </c>
      <c r="D59" s="6">
        <v>57330.100754474603</v>
      </c>
      <c r="E59" s="6">
        <v>58127.010836943999</v>
      </c>
      <c r="F59" s="6">
        <v>33835707948.720001</v>
      </c>
      <c r="G59" s="6">
        <v>1148268024284.0801</v>
      </c>
      <c r="H59" s="6">
        <f t="shared" si="0"/>
        <v>1.3669251507546805</v>
      </c>
      <c r="I59" s="6">
        <f t="shared" si="2"/>
        <v>2.100088939253637</v>
      </c>
      <c r="J59" s="6" t="str">
        <f t="shared" si="1"/>
        <v>Bullish</v>
      </c>
      <c r="K59" s="6">
        <f t="shared" si="5"/>
        <v>56152.633798071998</v>
      </c>
      <c r="L59" s="6" t="str">
        <f t="shared" si="4"/>
        <v>Normal</v>
      </c>
      <c r="M59" s="12"/>
      <c r="N59" s="12"/>
      <c r="O59" s="12"/>
      <c r="P59" s="12"/>
    </row>
    <row r="60" spans="1:16" x14ac:dyDescent="0.3">
      <c r="A60" s="5">
        <v>45548</v>
      </c>
      <c r="B60" s="6">
        <v>58130.322481366697</v>
      </c>
      <c r="C60" s="6">
        <v>60648.024269699497</v>
      </c>
      <c r="D60" s="6">
        <v>57650.111670673003</v>
      </c>
      <c r="E60" s="6">
        <v>60571.299158594498</v>
      </c>
      <c r="F60" s="6">
        <v>32490528355.5</v>
      </c>
      <c r="G60" s="6">
        <v>1196466210707.5801</v>
      </c>
      <c r="H60" s="6">
        <f t="shared" si="0"/>
        <v>4.1991452533404425</v>
      </c>
      <c r="I60" s="6">
        <f t="shared" si="2"/>
        <v>5.1572268500444958</v>
      </c>
      <c r="J60" s="6" t="str">
        <f t="shared" si="1"/>
        <v>Bullish</v>
      </c>
      <c r="K60" s="6">
        <f t="shared" si="5"/>
        <v>57098.711928923018</v>
      </c>
      <c r="L60" s="6" t="str">
        <f t="shared" si="4"/>
        <v>Normal</v>
      </c>
      <c r="M60" s="12"/>
      <c r="N60" s="12"/>
      <c r="O60" s="12"/>
      <c r="P60" s="12"/>
    </row>
    <row r="61" spans="1:16" x14ac:dyDescent="0.3">
      <c r="A61" s="5">
        <v>45549</v>
      </c>
      <c r="B61" s="6">
        <v>60569.116234306399</v>
      </c>
      <c r="C61" s="6">
        <v>60656.721128031597</v>
      </c>
      <c r="D61" s="6">
        <v>59517.8819333016</v>
      </c>
      <c r="E61" s="6">
        <v>60005.1191557571</v>
      </c>
      <c r="F61" s="6">
        <v>16428405496.290001</v>
      </c>
      <c r="G61" s="6">
        <v>1185265247315.8999</v>
      </c>
      <c r="H61" s="6">
        <f t="shared" si="0"/>
        <v>-0.93116279981290251</v>
      </c>
      <c r="I61" s="6">
        <f t="shared" si="2"/>
        <v>1.8802308264239744</v>
      </c>
      <c r="J61" s="6" t="str">
        <f t="shared" si="1"/>
        <v>Bearish</v>
      </c>
      <c r="K61" s="6">
        <f t="shared" si="5"/>
        <v>57936.630458426931</v>
      </c>
      <c r="L61" s="6" t="str">
        <f t="shared" si="4"/>
        <v>Normal</v>
      </c>
      <c r="M61" s="12"/>
      <c r="N61" s="12"/>
      <c r="O61" s="12"/>
      <c r="P61" s="12"/>
    </row>
    <row r="62" spans="1:16" x14ac:dyDescent="0.3">
      <c r="A62" s="5">
        <v>45550</v>
      </c>
      <c r="B62" s="6">
        <v>60000.728317508598</v>
      </c>
      <c r="C62" s="6">
        <v>60381.916667299804</v>
      </c>
      <c r="D62" s="6">
        <v>58696.309418002202</v>
      </c>
      <c r="E62" s="6">
        <v>59182.835333882802</v>
      </c>
      <c r="F62" s="6">
        <v>18120960866.970001</v>
      </c>
      <c r="G62" s="6">
        <v>1169182849928.9399</v>
      </c>
      <c r="H62" s="6">
        <f t="shared" si="0"/>
        <v>-1.3631384260832868</v>
      </c>
      <c r="I62" s="6">
        <f t="shared" si="2"/>
        <v>2.8093113143190478</v>
      </c>
      <c r="J62" s="6" t="str">
        <f t="shared" si="1"/>
        <v>Bearish</v>
      </c>
      <c r="K62" s="6">
        <f t="shared" si="5"/>
        <v>58556.811741234655</v>
      </c>
      <c r="L62" s="6" t="str">
        <f t="shared" si="4"/>
        <v>Normal</v>
      </c>
      <c r="M62" s="12"/>
      <c r="N62" s="12"/>
      <c r="O62" s="12"/>
      <c r="P62" s="12"/>
    </row>
    <row r="63" spans="1:16" x14ac:dyDescent="0.3">
      <c r="A63" s="5">
        <v>45551</v>
      </c>
      <c r="B63" s="6">
        <v>59185.226859560004</v>
      </c>
      <c r="C63" s="6">
        <v>59205.5103578251</v>
      </c>
      <c r="D63" s="6">
        <v>57501.339172767301</v>
      </c>
      <c r="E63" s="6">
        <v>58192.5068714421</v>
      </c>
      <c r="F63" s="6">
        <v>32032822113.389999</v>
      </c>
      <c r="G63" s="6">
        <v>1149595000633.1899</v>
      </c>
      <c r="H63" s="6">
        <f t="shared" si="0"/>
        <v>-1.6773104384199096</v>
      </c>
      <c r="I63" s="6">
        <f t="shared" si="2"/>
        <v>2.8793860824452175</v>
      </c>
      <c r="J63" s="6" t="str">
        <f t="shared" si="1"/>
        <v>Bearish</v>
      </c>
      <c r="K63" s="6">
        <f t="shared" si="5"/>
        <v>58724.379186073435</v>
      </c>
      <c r="L63" s="6" t="str">
        <f t="shared" si="4"/>
        <v>Normal</v>
      </c>
      <c r="M63" s="12"/>
      <c r="N63" s="12"/>
      <c r="O63" s="12"/>
      <c r="P63" s="12"/>
    </row>
    <row r="64" spans="1:16" x14ac:dyDescent="0.3">
      <c r="A64" s="5">
        <v>45552</v>
      </c>
      <c r="B64" s="6">
        <v>58192.509343855701</v>
      </c>
      <c r="C64" s="6">
        <v>61316.091383954597</v>
      </c>
      <c r="D64" s="6">
        <v>57628.071766194102</v>
      </c>
      <c r="E64" s="6">
        <v>60308.537594765497</v>
      </c>
      <c r="F64" s="6">
        <v>38075570117.660004</v>
      </c>
      <c r="G64" s="6">
        <v>1191434667557.74</v>
      </c>
      <c r="H64" s="6">
        <f t="shared" si="0"/>
        <v>3.6362553785167173</v>
      </c>
      <c r="I64" s="6">
        <f t="shared" si="2"/>
        <v>6.3376191529535717</v>
      </c>
      <c r="J64" s="6" t="str">
        <f t="shared" si="1"/>
        <v>Bullish</v>
      </c>
      <c r="K64" s="6">
        <f t="shared" si="5"/>
        <v>59104.35421254325</v>
      </c>
      <c r="L64" s="6" t="str">
        <f t="shared" si="4"/>
        <v>Normal</v>
      </c>
      <c r="M64" s="12"/>
      <c r="N64" s="12"/>
      <c r="O64" s="12"/>
      <c r="P64" s="12"/>
    </row>
    <row r="65" spans="1:16" x14ac:dyDescent="0.3">
      <c r="A65" s="5">
        <v>45553</v>
      </c>
      <c r="B65" s="6">
        <v>60309.001879513497</v>
      </c>
      <c r="C65" s="6">
        <v>61664.067333861502</v>
      </c>
      <c r="D65" s="6">
        <v>59218.252442100398</v>
      </c>
      <c r="E65" s="6">
        <v>61649.6787266514</v>
      </c>
      <c r="F65" s="6">
        <v>40990702890.599998</v>
      </c>
      <c r="G65" s="6">
        <v>1217976155884.6599</v>
      </c>
      <c r="H65" s="6">
        <f t="shared" si="0"/>
        <v>2.2230128262051725</v>
      </c>
      <c r="I65" s="6">
        <f t="shared" si="2"/>
        <v>4.0554723433284474</v>
      </c>
      <c r="J65" s="6" t="str">
        <f t="shared" si="1"/>
        <v>Bullish</v>
      </c>
      <c r="K65" s="6">
        <f t="shared" si="5"/>
        <v>59719.569668291057</v>
      </c>
      <c r="L65" s="6" t="str">
        <f t="shared" si="4"/>
        <v>Normal</v>
      </c>
      <c r="M65" s="12"/>
      <c r="N65" s="12"/>
      <c r="O65" s="12"/>
      <c r="P65" s="12"/>
    </row>
    <row r="66" spans="1:16" x14ac:dyDescent="0.3">
      <c r="A66" s="5">
        <v>45554</v>
      </c>
      <c r="B66" s="6">
        <v>61651.155338171302</v>
      </c>
      <c r="C66" s="6">
        <v>63872.440722041603</v>
      </c>
      <c r="D66" s="6">
        <v>61609.8670214546</v>
      </c>
      <c r="E66" s="6">
        <v>62940.456765714</v>
      </c>
      <c r="F66" s="6">
        <v>42710252572.5</v>
      </c>
      <c r="G66" s="6">
        <v>1243489914823.71</v>
      </c>
      <c r="H66" s="6">
        <f t="shared" si="0"/>
        <v>2.0912851032078335</v>
      </c>
      <c r="I66" s="6">
        <f t="shared" si="2"/>
        <v>3.6699615573726829</v>
      </c>
      <c r="J66" s="6" t="str">
        <f t="shared" si="1"/>
        <v>Bullish</v>
      </c>
      <c r="K66" s="6">
        <f t="shared" si="5"/>
        <v>60407.204800972489</v>
      </c>
      <c r="L66" s="6" t="str">
        <f t="shared" si="4"/>
        <v>Normal</v>
      </c>
      <c r="M66" s="12"/>
      <c r="N66" s="12"/>
      <c r="O66" s="12"/>
      <c r="P66" s="12"/>
    </row>
    <row r="67" spans="1:16" x14ac:dyDescent="0.3">
      <c r="A67" s="5">
        <v>45555</v>
      </c>
      <c r="B67" s="6">
        <v>62941.427595219102</v>
      </c>
      <c r="C67" s="6">
        <v>64119.530359621</v>
      </c>
      <c r="D67" s="6">
        <v>62364.606533208498</v>
      </c>
      <c r="E67" s="6">
        <v>63192.975082876001</v>
      </c>
      <c r="F67" s="6">
        <v>35177164222.139999</v>
      </c>
      <c r="G67" s="6">
        <v>1248317992550.8101</v>
      </c>
      <c r="H67" s="6">
        <f t="shared" ref="H67:H130" si="6">(E67 - B67) / B67 * 100</f>
        <v>0.39965329238259245</v>
      </c>
      <c r="I67" s="6">
        <f t="shared" si="2"/>
        <v>2.7881856091643558</v>
      </c>
      <c r="J67" s="6" t="str">
        <f t="shared" ref="J67:J130" si="7">IF(E67 &gt; B67, "Bullish", "Bearish")</f>
        <v>Bullish</v>
      </c>
      <c r="K67" s="6">
        <f t="shared" si="5"/>
        <v>60781.729933012699</v>
      </c>
      <c r="L67" s="6" t="str">
        <f t="shared" si="4"/>
        <v>Normal</v>
      </c>
      <c r="M67" s="12"/>
      <c r="N67" s="12"/>
      <c r="O67" s="12"/>
      <c r="P67" s="12"/>
    </row>
    <row r="68" spans="1:16" x14ac:dyDescent="0.3">
      <c r="A68" s="5">
        <v>45556</v>
      </c>
      <c r="B68" s="6">
        <v>63184.3412676027</v>
      </c>
      <c r="C68" s="6">
        <v>63543.3601232398</v>
      </c>
      <c r="D68" s="6">
        <v>62783.105379521199</v>
      </c>
      <c r="E68" s="6">
        <v>63394.838742555999</v>
      </c>
      <c r="F68" s="6">
        <v>14408616220.030001</v>
      </c>
      <c r="G68" s="6">
        <v>1252541488640.3</v>
      </c>
      <c r="H68" s="6">
        <f t="shared" si="6"/>
        <v>0.33314816729953062</v>
      </c>
      <c r="I68" s="6">
        <f t="shared" si="2"/>
        <v>1.2032328397612262</v>
      </c>
      <c r="J68" s="6" t="str">
        <f t="shared" si="7"/>
        <v>Bullish</v>
      </c>
      <c r="K68" s="6">
        <f t="shared" si="5"/>
        <v>61265.975588269685</v>
      </c>
      <c r="L68" s="6" t="str">
        <f t="shared" si="4"/>
        <v>Normal</v>
      </c>
      <c r="M68" s="12"/>
      <c r="N68" s="12"/>
      <c r="O68" s="12"/>
      <c r="P68" s="12"/>
    </row>
    <row r="69" spans="1:16" x14ac:dyDescent="0.3">
      <c r="A69" s="5">
        <v>45557</v>
      </c>
      <c r="B69" s="6">
        <v>63396.803552507299</v>
      </c>
      <c r="C69" s="6">
        <v>63993.423103396897</v>
      </c>
      <c r="D69" s="6">
        <v>62440.726268076003</v>
      </c>
      <c r="E69" s="6">
        <v>63648.709890251899</v>
      </c>
      <c r="F69" s="6">
        <v>20183348802.130001</v>
      </c>
      <c r="G69" s="6">
        <v>1257434508161.25</v>
      </c>
      <c r="H69" s="6">
        <f t="shared" si="6"/>
        <v>0.39734864161718025</v>
      </c>
      <c r="I69" s="6">
        <f t="shared" ref="I69:I132" si="8">(C69 - D69) /B69 * 100</f>
        <v>2.4491721164378579</v>
      </c>
      <c r="J69" s="6" t="str">
        <f t="shared" si="7"/>
        <v>Bullish</v>
      </c>
      <c r="K69" s="6">
        <f t="shared" si="5"/>
        <v>61903.957667750983</v>
      </c>
      <c r="L69" s="6" t="str">
        <f t="shared" si="4"/>
        <v>Normal</v>
      </c>
      <c r="M69" s="12"/>
      <c r="N69" s="12"/>
      <c r="O69" s="12"/>
      <c r="P69" s="12"/>
    </row>
    <row r="70" spans="1:16" x14ac:dyDescent="0.3">
      <c r="A70" s="5">
        <v>45558</v>
      </c>
      <c r="B70" s="6">
        <v>63643.102080362201</v>
      </c>
      <c r="C70" s="6">
        <v>64733.5576683482</v>
      </c>
      <c r="D70" s="6">
        <v>62628.078664119901</v>
      </c>
      <c r="E70" s="6">
        <v>63329.802386615003</v>
      </c>
      <c r="F70" s="6">
        <v>31400285425.200001</v>
      </c>
      <c r="G70" s="6">
        <v>1251214895782.2</v>
      </c>
      <c r="H70" s="6">
        <f t="shared" si="6"/>
        <v>-0.49227596315401828</v>
      </c>
      <c r="I70" s="6">
        <f t="shared" si="8"/>
        <v>3.3082595527315877</v>
      </c>
      <c r="J70" s="6" t="str">
        <f t="shared" si="7"/>
        <v>Bearish</v>
      </c>
      <c r="K70" s="6">
        <f t="shared" si="5"/>
        <v>62637.8570270614</v>
      </c>
      <c r="L70" s="6" t="str">
        <f t="shared" ref="L70:L133" si="9">IF(F70 &gt; 1.5 * AVERAGE(F$2:F$365), "Spike", "Normal")</f>
        <v>Normal</v>
      </c>
      <c r="M70" s="12"/>
      <c r="N70" s="12"/>
      <c r="O70" s="12"/>
      <c r="P70" s="12"/>
    </row>
    <row r="71" spans="1:16" x14ac:dyDescent="0.3">
      <c r="A71" s="5">
        <v>45559</v>
      </c>
      <c r="B71" s="6">
        <v>63326.841251145597</v>
      </c>
      <c r="C71" s="6">
        <v>64695.215466887399</v>
      </c>
      <c r="D71" s="6">
        <v>62737.417901137203</v>
      </c>
      <c r="E71" s="6">
        <v>64301.967265942898</v>
      </c>
      <c r="F71" s="6">
        <v>29938335243.029999</v>
      </c>
      <c r="G71" s="6">
        <v>1270523906052.1299</v>
      </c>
      <c r="H71" s="6">
        <f t="shared" si="6"/>
        <v>1.5398304976717285</v>
      </c>
      <c r="I71" s="6">
        <f t="shared" si="8"/>
        <v>3.0915762211884816</v>
      </c>
      <c r="J71" s="6" t="str">
        <f t="shared" si="7"/>
        <v>Bullish</v>
      </c>
      <c r="K71" s="6">
        <f t="shared" si="5"/>
        <v>63208.346980086746</v>
      </c>
      <c r="L71" s="6" t="str">
        <f t="shared" si="9"/>
        <v>Normal</v>
      </c>
      <c r="M71" s="12"/>
      <c r="N71" s="12"/>
      <c r="O71" s="12"/>
      <c r="P71" s="12"/>
    </row>
    <row r="72" spans="1:16" x14ac:dyDescent="0.3">
      <c r="A72" s="5">
        <v>45560</v>
      </c>
      <c r="B72" s="6">
        <v>64302.591219246802</v>
      </c>
      <c r="C72" s="6">
        <v>64804.503137814703</v>
      </c>
      <c r="D72" s="6">
        <v>62945.376545951098</v>
      </c>
      <c r="E72" s="6">
        <v>63143.145973872102</v>
      </c>
      <c r="F72" s="6">
        <v>25078377699.650002</v>
      </c>
      <c r="G72" s="6">
        <v>1247551422563.2</v>
      </c>
      <c r="H72" s="6">
        <f t="shared" si="6"/>
        <v>-1.8031081226904884</v>
      </c>
      <c r="I72" s="6">
        <f t="shared" si="8"/>
        <v>2.8912156673822174</v>
      </c>
      <c r="J72" s="6" t="str">
        <f t="shared" si="7"/>
        <v>Bearish</v>
      </c>
      <c r="K72" s="6">
        <f t="shared" si="5"/>
        <v>63421.699443975413</v>
      </c>
      <c r="L72" s="6" t="str">
        <f t="shared" si="9"/>
        <v>Normal</v>
      </c>
      <c r="M72" s="12"/>
      <c r="N72" s="12"/>
      <c r="O72" s="12"/>
      <c r="P72" s="12"/>
    </row>
    <row r="73" spans="1:16" x14ac:dyDescent="0.3">
      <c r="A73" s="5">
        <v>45561</v>
      </c>
      <c r="B73" s="6">
        <v>63138.5484837603</v>
      </c>
      <c r="C73" s="6">
        <v>65790.795449590805</v>
      </c>
      <c r="D73" s="6">
        <v>62669.268449450399</v>
      </c>
      <c r="E73" s="6">
        <v>65181.020697244297</v>
      </c>
      <c r="F73" s="6">
        <v>36873129847.330002</v>
      </c>
      <c r="G73" s="6">
        <v>1287929596336.1599</v>
      </c>
      <c r="H73" s="6">
        <f t="shared" si="6"/>
        <v>3.2349052401946436</v>
      </c>
      <c r="I73" s="6">
        <f t="shared" si="8"/>
        <v>4.9439321541312999</v>
      </c>
      <c r="J73" s="6" t="str">
        <f t="shared" si="7"/>
        <v>Bullish</v>
      </c>
      <c r="K73" s="6">
        <f t="shared" ref="K73:K136" si="10">AVERAGE(E67:E73)</f>
        <v>63741.780005622604</v>
      </c>
      <c r="L73" s="6" t="str">
        <f t="shared" si="9"/>
        <v>Normal</v>
      </c>
      <c r="M73" s="12"/>
      <c r="N73" s="12"/>
      <c r="O73" s="12"/>
      <c r="P73" s="12"/>
    </row>
    <row r="74" spans="1:16" x14ac:dyDescent="0.3">
      <c r="A74" s="5">
        <v>45562</v>
      </c>
      <c r="B74" s="6">
        <v>65180.6651400747</v>
      </c>
      <c r="C74" s="6">
        <v>66480.6947101072</v>
      </c>
      <c r="D74" s="6">
        <v>64852.991089143099</v>
      </c>
      <c r="E74" s="6">
        <v>65790.661649734393</v>
      </c>
      <c r="F74" s="6">
        <v>32058813449.400002</v>
      </c>
      <c r="G74" s="6">
        <v>1300039501550.01</v>
      </c>
      <c r="H74" s="6">
        <f t="shared" si="6"/>
        <v>0.93585499372980818</v>
      </c>
      <c r="I74" s="6">
        <f t="shared" si="8"/>
        <v>2.4972184887437554</v>
      </c>
      <c r="J74" s="6" t="str">
        <f t="shared" si="7"/>
        <v>Bullish</v>
      </c>
      <c r="K74" s="6">
        <f t="shared" si="10"/>
        <v>64112.878086602366</v>
      </c>
      <c r="L74" s="6" t="str">
        <f t="shared" si="9"/>
        <v>Normal</v>
      </c>
      <c r="M74" s="12"/>
      <c r="N74" s="12"/>
      <c r="O74" s="12"/>
      <c r="P74" s="12"/>
    </row>
    <row r="75" spans="1:16" x14ac:dyDescent="0.3">
      <c r="A75" s="5">
        <v>45563</v>
      </c>
      <c r="B75" s="6">
        <v>65792.181947609395</v>
      </c>
      <c r="C75" s="6">
        <v>66255.5318744588</v>
      </c>
      <c r="D75" s="6">
        <v>65458.034501538001</v>
      </c>
      <c r="E75" s="6">
        <v>65887.648782128206</v>
      </c>
      <c r="F75" s="6">
        <v>15243637983.9</v>
      </c>
      <c r="G75" s="6">
        <v>1301977287120.4199</v>
      </c>
      <c r="H75" s="6">
        <f t="shared" si="6"/>
        <v>0.14510361519067988</v>
      </c>
      <c r="I75" s="6">
        <f t="shared" si="8"/>
        <v>1.2121461081133473</v>
      </c>
      <c r="J75" s="6" t="str">
        <f t="shared" si="7"/>
        <v>Bullish</v>
      </c>
      <c r="K75" s="6">
        <f t="shared" si="10"/>
        <v>64468.993806541264</v>
      </c>
      <c r="L75" s="6" t="str">
        <f t="shared" si="9"/>
        <v>Normal</v>
      </c>
      <c r="M75" s="12"/>
      <c r="N75" s="12"/>
      <c r="O75" s="12"/>
      <c r="P75" s="12"/>
    </row>
    <row r="76" spans="1:16" x14ac:dyDescent="0.3">
      <c r="A76" s="5">
        <v>45564</v>
      </c>
      <c r="B76" s="6">
        <v>65888.895271438494</v>
      </c>
      <c r="C76" s="6">
        <v>66069.345813230306</v>
      </c>
      <c r="D76" s="6">
        <v>65450.014367164396</v>
      </c>
      <c r="E76" s="6">
        <v>65635.3081461486</v>
      </c>
      <c r="F76" s="6">
        <v>14788214574.540001</v>
      </c>
      <c r="G76" s="6">
        <v>1296984728119.0601</v>
      </c>
      <c r="H76" s="6">
        <f t="shared" si="6"/>
        <v>-0.38487081054433625</v>
      </c>
      <c r="I76" s="6">
        <f t="shared" si="8"/>
        <v>0.93996331781628328</v>
      </c>
      <c r="J76" s="6" t="str">
        <f t="shared" si="7"/>
        <v>Bearish</v>
      </c>
      <c r="K76" s="6">
        <f t="shared" si="10"/>
        <v>64752.793557383637</v>
      </c>
      <c r="L76" s="6" t="str">
        <f t="shared" si="9"/>
        <v>Normal</v>
      </c>
      <c r="M76" s="12"/>
      <c r="N76" s="12"/>
      <c r="O76" s="12"/>
      <c r="P76" s="12"/>
    </row>
    <row r="77" spans="1:16" x14ac:dyDescent="0.3">
      <c r="A77" s="5">
        <v>45565</v>
      </c>
      <c r="B77" s="6">
        <v>65634.660129862794</v>
      </c>
      <c r="C77" s="6">
        <v>65635.052877057999</v>
      </c>
      <c r="D77" s="6">
        <v>62873.615868433</v>
      </c>
      <c r="E77" s="6">
        <v>63329.498129476597</v>
      </c>
      <c r="F77" s="6">
        <v>37112957474.809998</v>
      </c>
      <c r="G77" s="6">
        <v>1251461875405.8701</v>
      </c>
      <c r="H77" s="6">
        <f t="shared" si="6"/>
        <v>-3.512110820449549</v>
      </c>
      <c r="I77" s="6">
        <f t="shared" si="8"/>
        <v>4.2072846925104832</v>
      </c>
      <c r="J77" s="6" t="str">
        <f t="shared" si="7"/>
        <v>Bearish</v>
      </c>
      <c r="K77" s="6">
        <f t="shared" si="10"/>
        <v>64752.75009207816</v>
      </c>
      <c r="L77" s="6" t="str">
        <f t="shared" si="9"/>
        <v>Normal</v>
      </c>
      <c r="M77" s="12"/>
      <c r="N77" s="12"/>
      <c r="O77" s="12"/>
      <c r="P77" s="12"/>
    </row>
    <row r="78" spans="1:16" x14ac:dyDescent="0.3">
      <c r="A78" s="5">
        <v>45566</v>
      </c>
      <c r="B78" s="6">
        <v>63335.603583718999</v>
      </c>
      <c r="C78" s="6">
        <v>64110.981999032301</v>
      </c>
      <c r="D78" s="6">
        <v>60189.278696888003</v>
      </c>
      <c r="E78" s="6">
        <v>60837.009700736002</v>
      </c>
      <c r="F78" s="6">
        <v>50220923499.580002</v>
      </c>
      <c r="G78" s="6">
        <v>1202222321937.7</v>
      </c>
      <c r="H78" s="6">
        <f t="shared" si="6"/>
        <v>-3.9450068233426991</v>
      </c>
      <c r="I78" s="6">
        <f t="shared" si="8"/>
        <v>6.1919411519627623</v>
      </c>
      <c r="J78" s="6" t="str">
        <f t="shared" si="7"/>
        <v>Bearish</v>
      </c>
      <c r="K78" s="6">
        <f t="shared" si="10"/>
        <v>64257.756154191462</v>
      </c>
      <c r="L78" s="6" t="str">
        <f t="shared" si="9"/>
        <v>Normal</v>
      </c>
      <c r="M78" s="12"/>
      <c r="N78" s="12"/>
      <c r="O78" s="12"/>
      <c r="P78" s="12"/>
    </row>
    <row r="79" spans="1:16" x14ac:dyDescent="0.3">
      <c r="A79" s="5">
        <v>45567</v>
      </c>
      <c r="B79" s="6">
        <v>60836.324630086601</v>
      </c>
      <c r="C79" s="6">
        <v>62357.686727955297</v>
      </c>
      <c r="D79" s="6">
        <v>59996.947342004802</v>
      </c>
      <c r="E79" s="6">
        <v>60632.786273794503</v>
      </c>
      <c r="F79" s="6">
        <v>40762722397.629997</v>
      </c>
      <c r="G79" s="6">
        <v>1198224649900.6899</v>
      </c>
      <c r="H79" s="6">
        <f t="shared" si="6"/>
        <v>-0.33456714804799037</v>
      </c>
      <c r="I79" s="6">
        <f t="shared" si="8"/>
        <v>3.8804766729497531</v>
      </c>
      <c r="J79" s="6" t="str">
        <f t="shared" si="7"/>
        <v>Bearish</v>
      </c>
      <c r="K79" s="6">
        <f t="shared" si="10"/>
        <v>63899.133339894652</v>
      </c>
      <c r="L79" s="6" t="str">
        <f t="shared" si="9"/>
        <v>Normal</v>
      </c>
      <c r="M79" s="12"/>
      <c r="N79" s="12"/>
      <c r="O79" s="12"/>
      <c r="P79" s="12"/>
    </row>
    <row r="80" spans="1:16" x14ac:dyDescent="0.3">
      <c r="A80" s="5">
        <v>45568</v>
      </c>
      <c r="B80" s="6">
        <v>60632.486235043099</v>
      </c>
      <c r="C80" s="6">
        <v>61469.037147930198</v>
      </c>
      <c r="D80" s="6">
        <v>59878.803425684397</v>
      </c>
      <c r="E80" s="6">
        <v>60759.401326876803</v>
      </c>
      <c r="F80" s="6">
        <v>36106447278.669998</v>
      </c>
      <c r="G80" s="6">
        <v>1200668382436.2</v>
      </c>
      <c r="H80" s="6">
        <f t="shared" si="6"/>
        <v>0.20931863381243287</v>
      </c>
      <c r="I80" s="6">
        <f t="shared" si="8"/>
        <v>2.6227420661610785</v>
      </c>
      <c r="J80" s="6" t="str">
        <f t="shared" si="7"/>
        <v>Bullish</v>
      </c>
      <c r="K80" s="6">
        <f t="shared" si="10"/>
        <v>63267.473429842154</v>
      </c>
      <c r="L80" s="6" t="str">
        <f t="shared" si="9"/>
        <v>Normal</v>
      </c>
      <c r="M80" s="12"/>
      <c r="N80" s="12"/>
      <c r="O80" s="12"/>
      <c r="P80" s="12"/>
    </row>
    <row r="81" spans="1:16" x14ac:dyDescent="0.3">
      <c r="A81" s="5">
        <v>45569</v>
      </c>
      <c r="B81" s="6">
        <v>60754.625125752304</v>
      </c>
      <c r="C81" s="6">
        <v>62465.990758445099</v>
      </c>
      <c r="D81" s="6">
        <v>60459.939817362101</v>
      </c>
      <c r="E81" s="6">
        <v>62067.4774474519</v>
      </c>
      <c r="F81" s="6">
        <v>29585472513.07</v>
      </c>
      <c r="G81" s="6">
        <v>1226647958541.0801</v>
      </c>
      <c r="H81" s="6">
        <f t="shared" si="6"/>
        <v>2.1609092624342643</v>
      </c>
      <c r="I81" s="6">
        <f t="shared" si="8"/>
        <v>3.3018900815053924</v>
      </c>
      <c r="J81" s="6" t="str">
        <f t="shared" si="7"/>
        <v>Bullish</v>
      </c>
      <c r="K81" s="6">
        <f t="shared" si="10"/>
        <v>62735.589972373229</v>
      </c>
      <c r="L81" s="6" t="str">
        <f t="shared" si="9"/>
        <v>Normal</v>
      </c>
      <c r="M81" s="12"/>
      <c r="N81" s="12"/>
      <c r="O81" s="12"/>
      <c r="P81" s="12"/>
    </row>
    <row r="82" spans="1:16" x14ac:dyDescent="0.3">
      <c r="A82" s="5">
        <v>45570</v>
      </c>
      <c r="B82" s="6">
        <v>62067.610497055299</v>
      </c>
      <c r="C82" s="6">
        <v>62371.023678877602</v>
      </c>
      <c r="D82" s="6">
        <v>61689.581164899799</v>
      </c>
      <c r="E82" s="6">
        <v>62089.948459144303</v>
      </c>
      <c r="F82" s="6">
        <v>13305410748.719999</v>
      </c>
      <c r="G82" s="6">
        <v>1227021845844.29</v>
      </c>
      <c r="H82" s="6">
        <f t="shared" si="6"/>
        <v>3.5989724608561126E-2</v>
      </c>
      <c r="I82" s="6">
        <f t="shared" si="8"/>
        <v>1.0979035740551557</v>
      </c>
      <c r="J82" s="6" t="str">
        <f t="shared" si="7"/>
        <v>Bullish</v>
      </c>
      <c r="K82" s="6">
        <f t="shared" si="10"/>
        <v>62193.0613548041</v>
      </c>
      <c r="L82" s="6" t="str">
        <f t="shared" si="9"/>
        <v>Normal</v>
      </c>
      <c r="M82" s="12"/>
      <c r="N82" s="12"/>
      <c r="O82" s="12"/>
      <c r="P82" s="12"/>
    </row>
    <row r="83" spans="1:16" x14ac:dyDescent="0.3">
      <c r="A83" s="5">
        <v>45571</v>
      </c>
      <c r="B83" s="6">
        <v>62084.986500641098</v>
      </c>
      <c r="C83" s="6">
        <v>62959.568540633503</v>
      </c>
      <c r="D83" s="6">
        <v>61833.150042848603</v>
      </c>
      <c r="E83" s="6">
        <v>62818.954476137398</v>
      </c>
      <c r="F83" s="6">
        <v>14776233666.91</v>
      </c>
      <c r="G83" s="6">
        <v>1241559389621.8799</v>
      </c>
      <c r="H83" s="6">
        <f t="shared" si="6"/>
        <v>1.1821988162769768</v>
      </c>
      <c r="I83" s="6">
        <f t="shared" si="8"/>
        <v>1.8143170535653872</v>
      </c>
      <c r="J83" s="6" t="str">
        <f t="shared" si="7"/>
        <v>Bullish</v>
      </c>
      <c r="K83" s="6">
        <f t="shared" si="10"/>
        <v>61790.725116231079</v>
      </c>
      <c r="L83" s="6" t="str">
        <f t="shared" si="9"/>
        <v>Normal</v>
      </c>
      <c r="M83" s="12"/>
      <c r="N83" s="12"/>
      <c r="O83" s="12"/>
      <c r="P83" s="12"/>
    </row>
    <row r="84" spans="1:16" x14ac:dyDescent="0.3">
      <c r="A84" s="5">
        <v>45572</v>
      </c>
      <c r="B84" s="6">
        <v>62819.109333004802</v>
      </c>
      <c r="C84" s="6">
        <v>64443.706411796396</v>
      </c>
      <c r="D84" s="6">
        <v>62152.551707740298</v>
      </c>
      <c r="E84" s="6">
        <v>62236.659368400899</v>
      </c>
      <c r="F84" s="6">
        <v>34253562610.48</v>
      </c>
      <c r="G84" s="6">
        <v>1229782194408.04</v>
      </c>
      <c r="H84" s="6">
        <f t="shared" si="6"/>
        <v>-0.92718596425226307</v>
      </c>
      <c r="I84" s="6">
        <f t="shared" si="8"/>
        <v>3.6472257062905196</v>
      </c>
      <c r="J84" s="6" t="str">
        <f t="shared" si="7"/>
        <v>Bearish</v>
      </c>
      <c r="K84" s="6">
        <f t="shared" si="10"/>
        <v>61634.605293220258</v>
      </c>
      <c r="L84" s="6" t="str">
        <f t="shared" si="9"/>
        <v>Normal</v>
      </c>
      <c r="M84" s="12"/>
      <c r="N84" s="12"/>
      <c r="O84" s="12"/>
      <c r="P84" s="12"/>
    </row>
    <row r="85" spans="1:16" x14ac:dyDescent="0.3">
      <c r="A85" s="5">
        <v>45573</v>
      </c>
      <c r="B85" s="6">
        <v>62221.645148737603</v>
      </c>
      <c r="C85" s="6">
        <v>63174.306200117098</v>
      </c>
      <c r="D85" s="6">
        <v>61843.563661128297</v>
      </c>
      <c r="E85" s="6">
        <v>62131.967854414797</v>
      </c>
      <c r="F85" s="6">
        <v>28134475156.91</v>
      </c>
      <c r="G85" s="6">
        <v>1228037977784.51</v>
      </c>
      <c r="H85" s="6">
        <f t="shared" si="6"/>
        <v>-0.14412555969620736</v>
      </c>
      <c r="I85" s="6">
        <f t="shared" si="8"/>
        <v>2.1387132015036414</v>
      </c>
      <c r="J85" s="6" t="str">
        <f t="shared" si="7"/>
        <v>Bearish</v>
      </c>
      <c r="K85" s="6">
        <f t="shared" si="10"/>
        <v>61819.599315174368</v>
      </c>
      <c r="L85" s="6" t="str">
        <f t="shared" si="9"/>
        <v>Normal</v>
      </c>
      <c r="M85" s="12"/>
      <c r="N85" s="12"/>
      <c r="O85" s="12"/>
      <c r="P85" s="12"/>
    </row>
    <row r="86" spans="1:16" x14ac:dyDescent="0.3">
      <c r="A86" s="5">
        <v>45574</v>
      </c>
      <c r="B86" s="6">
        <v>62131.726103311601</v>
      </c>
      <c r="C86" s="6">
        <v>62508.835736889399</v>
      </c>
      <c r="D86" s="6">
        <v>60314.614386238602</v>
      </c>
      <c r="E86" s="6">
        <v>60582.1009695389</v>
      </c>
      <c r="F86" s="6">
        <v>27670982363.459999</v>
      </c>
      <c r="G86" s="6">
        <v>1197429647366.8601</v>
      </c>
      <c r="H86" s="6">
        <f t="shared" si="6"/>
        <v>-2.4940963835384355</v>
      </c>
      <c r="I86" s="6">
        <f t="shared" si="8"/>
        <v>3.5315634833680352</v>
      </c>
      <c r="J86" s="6" t="str">
        <f t="shared" si="7"/>
        <v>Bearish</v>
      </c>
      <c r="K86" s="6">
        <f t="shared" si="10"/>
        <v>61812.358557423569</v>
      </c>
      <c r="L86" s="6" t="str">
        <f t="shared" si="9"/>
        <v>Normal</v>
      </c>
      <c r="M86" s="12"/>
      <c r="N86" s="12"/>
      <c r="O86" s="12"/>
      <c r="P86" s="12"/>
    </row>
    <row r="87" spans="1:16" x14ac:dyDescent="0.3">
      <c r="A87" s="5">
        <v>45575</v>
      </c>
      <c r="B87" s="6">
        <v>60581.929686877302</v>
      </c>
      <c r="C87" s="6">
        <v>61236.7231707069</v>
      </c>
      <c r="D87" s="6">
        <v>58895.207807819701</v>
      </c>
      <c r="E87" s="6">
        <v>60274.498063786101</v>
      </c>
      <c r="F87" s="6">
        <v>30452813570.16</v>
      </c>
      <c r="G87" s="6">
        <v>1191400599851.04</v>
      </c>
      <c r="H87" s="6">
        <f t="shared" si="6"/>
        <v>-0.50746423014286046</v>
      </c>
      <c r="I87" s="6">
        <f t="shared" si="8"/>
        <v>3.8650392534366516</v>
      </c>
      <c r="J87" s="6" t="str">
        <f t="shared" si="7"/>
        <v>Bearish</v>
      </c>
      <c r="K87" s="6">
        <f t="shared" si="10"/>
        <v>61743.086662696325</v>
      </c>
      <c r="L87" s="6" t="str">
        <f t="shared" si="9"/>
        <v>Normal</v>
      </c>
      <c r="M87" s="12"/>
      <c r="N87" s="12"/>
      <c r="O87" s="12"/>
      <c r="P87" s="12"/>
    </row>
    <row r="88" spans="1:16" x14ac:dyDescent="0.3">
      <c r="A88" s="5">
        <v>45576</v>
      </c>
      <c r="B88" s="6">
        <v>60275.460834657097</v>
      </c>
      <c r="C88" s="6">
        <v>63400.869879947299</v>
      </c>
      <c r="D88" s="6">
        <v>60046.125828386997</v>
      </c>
      <c r="E88" s="6">
        <v>62445.088607097401</v>
      </c>
      <c r="F88" s="6">
        <v>30327141594.18</v>
      </c>
      <c r="G88" s="6">
        <v>1234303474603.03</v>
      </c>
      <c r="H88" s="6">
        <f t="shared" si="6"/>
        <v>3.5995208371643259</v>
      </c>
      <c r="I88" s="6">
        <f t="shared" si="8"/>
        <v>5.5656879351993194</v>
      </c>
      <c r="J88" s="6" t="str">
        <f t="shared" si="7"/>
        <v>Bullish</v>
      </c>
      <c r="K88" s="6">
        <f t="shared" si="10"/>
        <v>61797.031114074249</v>
      </c>
      <c r="L88" s="6" t="str">
        <f t="shared" si="9"/>
        <v>Normal</v>
      </c>
      <c r="M88" s="12"/>
      <c r="N88" s="12"/>
      <c r="O88" s="12"/>
      <c r="P88" s="12"/>
    </row>
    <row r="89" spans="1:16" x14ac:dyDescent="0.3">
      <c r="A89" s="5">
        <v>45577</v>
      </c>
      <c r="B89" s="6">
        <v>62444.617406150101</v>
      </c>
      <c r="C89" s="6">
        <v>63448.783244002101</v>
      </c>
      <c r="D89" s="6">
        <v>62443.271352998701</v>
      </c>
      <c r="E89" s="6">
        <v>63193.023070287498</v>
      </c>
      <c r="F89" s="6">
        <v>16744110885.860001</v>
      </c>
      <c r="G89" s="6">
        <v>1249123856891.3701</v>
      </c>
      <c r="H89" s="6">
        <f t="shared" si="6"/>
        <v>1.1985110890657609</v>
      </c>
      <c r="I89" s="6">
        <f t="shared" si="8"/>
        <v>1.6102458991195101</v>
      </c>
      <c r="J89" s="6" t="str">
        <f t="shared" si="7"/>
        <v>Bullish</v>
      </c>
      <c r="K89" s="6">
        <f t="shared" si="10"/>
        <v>61954.613201380424</v>
      </c>
      <c r="L89" s="6" t="str">
        <f t="shared" si="9"/>
        <v>Normal</v>
      </c>
      <c r="M89" s="12"/>
      <c r="N89" s="12"/>
      <c r="O89" s="12"/>
      <c r="P89" s="12"/>
    </row>
    <row r="90" spans="1:16" x14ac:dyDescent="0.3">
      <c r="A90" s="5">
        <v>45578</v>
      </c>
      <c r="B90" s="6">
        <v>63192.943575478697</v>
      </c>
      <c r="C90" s="6">
        <v>63272.652963012901</v>
      </c>
      <c r="D90" s="6">
        <v>62035.636690256099</v>
      </c>
      <c r="E90" s="6">
        <v>62851.374916960202</v>
      </c>
      <c r="F90" s="6">
        <v>18177529689.880001</v>
      </c>
      <c r="G90" s="6">
        <v>1242341595990.99</v>
      </c>
      <c r="H90" s="6">
        <f t="shared" si="6"/>
        <v>-0.54051708813108301</v>
      </c>
      <c r="I90" s="6">
        <f t="shared" si="8"/>
        <v>1.9575227909415067</v>
      </c>
      <c r="J90" s="6" t="str">
        <f t="shared" si="7"/>
        <v>Bearish</v>
      </c>
      <c r="K90" s="6">
        <f t="shared" si="10"/>
        <v>61959.244692926542</v>
      </c>
      <c r="L90" s="6" t="str">
        <f t="shared" si="9"/>
        <v>Normal</v>
      </c>
      <c r="M90" s="12"/>
      <c r="N90" s="12"/>
      <c r="O90" s="12"/>
      <c r="P90" s="12"/>
    </row>
    <row r="91" spans="1:16" x14ac:dyDescent="0.3">
      <c r="A91" s="5">
        <v>45579</v>
      </c>
      <c r="B91" s="6">
        <v>62848.399488092502</v>
      </c>
      <c r="C91" s="6">
        <v>66482.494385719794</v>
      </c>
      <c r="D91" s="6">
        <v>62442.1539998429</v>
      </c>
      <c r="E91" s="6">
        <v>66046.128068754799</v>
      </c>
      <c r="F91" s="6">
        <v>43706958055.790001</v>
      </c>
      <c r="G91" s="6">
        <v>1305664072036.4099</v>
      </c>
      <c r="H91" s="6">
        <f t="shared" si="6"/>
        <v>5.0880032056634166</v>
      </c>
      <c r="I91" s="6">
        <f t="shared" si="8"/>
        <v>6.4287084775204058</v>
      </c>
      <c r="J91" s="6" t="str">
        <f t="shared" si="7"/>
        <v>Bullish</v>
      </c>
      <c r="K91" s="6">
        <f t="shared" si="10"/>
        <v>62503.45450726281</v>
      </c>
      <c r="L91" s="6" t="str">
        <f t="shared" si="9"/>
        <v>Normal</v>
      </c>
      <c r="M91" s="12"/>
      <c r="N91" s="12"/>
      <c r="O91" s="12"/>
      <c r="P91" s="12"/>
    </row>
    <row r="92" spans="1:16" x14ac:dyDescent="0.3">
      <c r="A92" s="5">
        <v>45580</v>
      </c>
      <c r="B92" s="6">
        <v>66050.368727029199</v>
      </c>
      <c r="C92" s="6">
        <v>67881.679586556696</v>
      </c>
      <c r="D92" s="6">
        <v>64809.196947150398</v>
      </c>
      <c r="E92" s="6">
        <v>67041.1071653338</v>
      </c>
      <c r="F92" s="6">
        <v>48863870878.620003</v>
      </c>
      <c r="G92" s="6">
        <v>1325307318851.8999</v>
      </c>
      <c r="H92" s="6">
        <f t="shared" si="6"/>
        <v>1.4999741218691638</v>
      </c>
      <c r="I92" s="6">
        <f t="shared" si="8"/>
        <v>4.6517267028502962</v>
      </c>
      <c r="J92" s="6" t="str">
        <f t="shared" si="7"/>
        <v>Bullish</v>
      </c>
      <c r="K92" s="6">
        <f t="shared" si="10"/>
        <v>63204.76012310839</v>
      </c>
      <c r="L92" s="6" t="str">
        <f t="shared" si="9"/>
        <v>Normal</v>
      </c>
      <c r="M92" s="12"/>
      <c r="N92" s="12"/>
      <c r="O92" s="12"/>
      <c r="P92" s="12"/>
    </row>
    <row r="93" spans="1:16" x14ac:dyDescent="0.3">
      <c r="A93" s="5">
        <v>45581</v>
      </c>
      <c r="B93" s="6">
        <v>67042.461821817706</v>
      </c>
      <c r="C93" s="6">
        <v>68375.2929488011</v>
      </c>
      <c r="D93" s="6">
        <v>66758.725509265394</v>
      </c>
      <c r="E93" s="6">
        <v>67612.720777604205</v>
      </c>
      <c r="F93" s="6">
        <v>38195189533.82</v>
      </c>
      <c r="G93" s="6">
        <v>1336696892492.1799</v>
      </c>
      <c r="H93" s="6">
        <f t="shared" si="6"/>
        <v>0.85059369881450175</v>
      </c>
      <c r="I93" s="6">
        <f t="shared" si="8"/>
        <v>2.4112590671746843</v>
      </c>
      <c r="J93" s="6" t="str">
        <f t="shared" si="7"/>
        <v>Bullish</v>
      </c>
      <c r="K93" s="6">
        <f t="shared" si="10"/>
        <v>64209.134381403434</v>
      </c>
      <c r="L93" s="6" t="str">
        <f t="shared" si="9"/>
        <v>Normal</v>
      </c>
      <c r="M93" s="12"/>
      <c r="N93" s="12"/>
      <c r="O93" s="12"/>
      <c r="P93" s="12"/>
    </row>
    <row r="94" spans="1:16" x14ac:dyDescent="0.3">
      <c r="A94" s="5">
        <v>45582</v>
      </c>
      <c r="B94" s="6">
        <v>67617.079571337497</v>
      </c>
      <c r="C94" s="6">
        <v>67912.207639806496</v>
      </c>
      <c r="D94" s="6">
        <v>66647.391211274007</v>
      </c>
      <c r="E94" s="6">
        <v>67399.833492439793</v>
      </c>
      <c r="F94" s="6">
        <v>32790898510.759998</v>
      </c>
      <c r="G94" s="6">
        <v>1332816990035.49</v>
      </c>
      <c r="H94" s="6">
        <f t="shared" si="6"/>
        <v>-0.32128876354162084</v>
      </c>
      <c r="I94" s="6">
        <f t="shared" si="8"/>
        <v>1.8705576114065683</v>
      </c>
      <c r="J94" s="6" t="str">
        <f t="shared" si="7"/>
        <v>Bearish</v>
      </c>
      <c r="K94" s="6">
        <f t="shared" si="10"/>
        <v>65227.039442639667</v>
      </c>
      <c r="L94" s="6" t="str">
        <f t="shared" si="9"/>
        <v>Normal</v>
      </c>
      <c r="M94" s="12"/>
      <c r="N94" s="12"/>
      <c r="O94" s="12"/>
      <c r="P94" s="12"/>
    </row>
    <row r="95" spans="1:16" x14ac:dyDescent="0.3">
      <c r="A95" s="5">
        <v>45583</v>
      </c>
      <c r="B95" s="6">
        <v>67419.108725254904</v>
      </c>
      <c r="C95" s="6">
        <v>68969.746924040694</v>
      </c>
      <c r="D95" s="6">
        <v>67177.818198958004</v>
      </c>
      <c r="E95" s="6">
        <v>68418.789048905193</v>
      </c>
      <c r="F95" s="6">
        <v>36857165014.360001</v>
      </c>
      <c r="G95" s="6">
        <v>1352611490621.3601</v>
      </c>
      <c r="H95" s="6">
        <f t="shared" si="6"/>
        <v>1.482784840310138</v>
      </c>
      <c r="I95" s="6">
        <f t="shared" si="8"/>
        <v>2.6578944144532137</v>
      </c>
      <c r="J95" s="6" t="str">
        <f t="shared" si="7"/>
        <v>Bullish</v>
      </c>
      <c r="K95" s="6">
        <f t="shared" si="10"/>
        <v>66080.425220040779</v>
      </c>
      <c r="L95" s="6" t="str">
        <f t="shared" si="9"/>
        <v>Normal</v>
      </c>
      <c r="M95" s="12"/>
      <c r="N95" s="12"/>
      <c r="O95" s="12"/>
      <c r="P95" s="12"/>
    </row>
    <row r="96" spans="1:16" x14ac:dyDescent="0.3">
      <c r="A96" s="5">
        <v>45584</v>
      </c>
      <c r="B96" s="6">
        <v>68418.976661990397</v>
      </c>
      <c r="C96" s="6">
        <v>68668.005810484596</v>
      </c>
      <c r="D96" s="6">
        <v>68024.638234853701</v>
      </c>
      <c r="E96" s="6">
        <v>68362.733109848501</v>
      </c>
      <c r="F96" s="6">
        <v>14443497907.639999</v>
      </c>
      <c r="G96" s="6">
        <v>1351535266982.96</v>
      </c>
      <c r="H96" s="6">
        <f t="shared" si="6"/>
        <v>-8.2204608846687538E-2</v>
      </c>
      <c r="I96" s="6">
        <f t="shared" si="8"/>
        <v>0.94033498748354194</v>
      </c>
      <c r="J96" s="6" t="str">
        <f t="shared" si="7"/>
        <v>Bearish</v>
      </c>
      <c r="K96" s="6">
        <f t="shared" si="10"/>
        <v>66818.955225692363</v>
      </c>
      <c r="L96" s="6" t="str">
        <f t="shared" si="9"/>
        <v>Normal</v>
      </c>
      <c r="M96" s="12"/>
      <c r="N96" s="12"/>
      <c r="O96" s="12"/>
      <c r="P96" s="12"/>
    </row>
    <row r="97" spans="1:16" x14ac:dyDescent="0.3">
      <c r="A97" s="5">
        <v>45585</v>
      </c>
      <c r="B97" s="6">
        <v>68364.178460304407</v>
      </c>
      <c r="C97" s="6">
        <v>69359.007060741598</v>
      </c>
      <c r="D97" s="6">
        <v>68105.720505513294</v>
      </c>
      <c r="E97" s="6">
        <v>69001.706621284902</v>
      </c>
      <c r="F97" s="6">
        <v>18975847518.279999</v>
      </c>
      <c r="G97" s="6">
        <v>1364212669154.26</v>
      </c>
      <c r="H97" s="6">
        <f t="shared" si="6"/>
        <v>0.93254709606533959</v>
      </c>
      <c r="I97" s="6">
        <f t="shared" si="8"/>
        <v>1.8332503709614874</v>
      </c>
      <c r="J97" s="6" t="str">
        <f t="shared" si="7"/>
        <v>Bullish</v>
      </c>
      <c r="K97" s="6">
        <f t="shared" si="10"/>
        <v>67697.574040595879</v>
      </c>
      <c r="L97" s="6" t="str">
        <f t="shared" si="9"/>
        <v>Normal</v>
      </c>
      <c r="M97" s="12"/>
      <c r="N97" s="12"/>
      <c r="O97" s="12"/>
      <c r="P97" s="12"/>
    </row>
    <row r="98" spans="1:16" x14ac:dyDescent="0.3">
      <c r="A98" s="5">
        <v>45586</v>
      </c>
      <c r="B98" s="6">
        <v>69002.000146897699</v>
      </c>
      <c r="C98" s="6">
        <v>69462.736782224398</v>
      </c>
      <c r="D98" s="6">
        <v>66829.853467733599</v>
      </c>
      <c r="E98" s="6">
        <v>67367.852556140904</v>
      </c>
      <c r="F98" s="6">
        <v>37498611780.199997</v>
      </c>
      <c r="G98" s="6">
        <v>1331798086167.27</v>
      </c>
      <c r="H98" s="6">
        <f t="shared" si="6"/>
        <v>-2.368261191382675</v>
      </c>
      <c r="I98" s="6">
        <f t="shared" si="8"/>
        <v>3.8156623125209101</v>
      </c>
      <c r="J98" s="6" t="str">
        <f t="shared" si="7"/>
        <v>Bearish</v>
      </c>
      <c r="K98" s="6">
        <f t="shared" si="10"/>
        <v>67886.391824508188</v>
      </c>
      <c r="L98" s="6" t="str">
        <f t="shared" si="9"/>
        <v>Normal</v>
      </c>
      <c r="M98" s="12"/>
      <c r="N98" s="12"/>
      <c r="O98" s="12"/>
      <c r="P98" s="12"/>
    </row>
    <row r="99" spans="1:16" x14ac:dyDescent="0.3">
      <c r="A99" s="5">
        <v>45587</v>
      </c>
      <c r="B99" s="6">
        <v>67360.7027255461</v>
      </c>
      <c r="C99" s="6">
        <v>67801.576997765194</v>
      </c>
      <c r="D99" s="6">
        <v>66581.367978856695</v>
      </c>
      <c r="E99" s="6">
        <v>67361.402664527195</v>
      </c>
      <c r="F99" s="6">
        <v>31808472565.82</v>
      </c>
      <c r="G99" s="6">
        <v>1331842439476.3601</v>
      </c>
      <c r="H99" s="6">
        <f t="shared" si="6"/>
        <v>1.0390909725914747E-3</v>
      </c>
      <c r="I99" s="6">
        <f t="shared" si="8"/>
        <v>1.8114552989153172</v>
      </c>
      <c r="J99" s="6" t="str">
        <f t="shared" si="7"/>
        <v>Bullish</v>
      </c>
      <c r="K99" s="6">
        <f t="shared" si="10"/>
        <v>67932.148324392954</v>
      </c>
      <c r="L99" s="6" t="str">
        <f t="shared" si="9"/>
        <v>Normal</v>
      </c>
      <c r="M99" s="12"/>
      <c r="N99" s="12"/>
      <c r="O99" s="12"/>
      <c r="P99" s="12"/>
    </row>
    <row r="100" spans="1:16" x14ac:dyDescent="0.3">
      <c r="A100" s="5">
        <v>45588</v>
      </c>
      <c r="B100" s="6">
        <v>67362.374421473694</v>
      </c>
      <c r="C100" s="6">
        <v>67402.744623551</v>
      </c>
      <c r="D100" s="6">
        <v>65188.035292419503</v>
      </c>
      <c r="E100" s="6">
        <v>66432.198247175897</v>
      </c>
      <c r="F100" s="6">
        <v>32263980353.23</v>
      </c>
      <c r="G100" s="6">
        <v>1313495275869.46</v>
      </c>
      <c r="H100" s="6">
        <f t="shared" si="6"/>
        <v>-1.3808541968515846</v>
      </c>
      <c r="I100" s="6">
        <f t="shared" si="8"/>
        <v>3.2877542547334762</v>
      </c>
      <c r="J100" s="6" t="str">
        <f t="shared" si="7"/>
        <v>Bearish</v>
      </c>
      <c r="K100" s="6">
        <f t="shared" si="10"/>
        <v>67763.502248617486</v>
      </c>
      <c r="L100" s="6" t="str">
        <f t="shared" si="9"/>
        <v>Normal</v>
      </c>
      <c r="M100" s="12"/>
      <c r="N100" s="12"/>
      <c r="O100" s="12"/>
      <c r="P100" s="12"/>
    </row>
    <row r="101" spans="1:16" x14ac:dyDescent="0.3">
      <c r="A101" s="5">
        <v>45589</v>
      </c>
      <c r="B101" s="6">
        <v>66653.704157181302</v>
      </c>
      <c r="C101" s="6">
        <v>68798.9619867211</v>
      </c>
      <c r="D101" s="6">
        <v>66454.099556751506</v>
      </c>
      <c r="E101" s="6">
        <v>68161.053337619</v>
      </c>
      <c r="F101" s="6">
        <v>31414428647.200001</v>
      </c>
      <c r="G101" s="6">
        <v>1347797865139.47</v>
      </c>
      <c r="H101" s="6">
        <f t="shared" si="6"/>
        <v>2.2614634842845334</v>
      </c>
      <c r="I101" s="6">
        <f t="shared" si="8"/>
        <v>3.5179776722385778</v>
      </c>
      <c r="J101" s="6" t="str">
        <f t="shared" si="7"/>
        <v>Bullish</v>
      </c>
      <c r="K101" s="6">
        <f t="shared" si="10"/>
        <v>67872.247940785935</v>
      </c>
      <c r="L101" s="6" t="str">
        <f t="shared" si="9"/>
        <v>Normal</v>
      </c>
      <c r="M101" s="12"/>
      <c r="N101" s="12"/>
      <c r="O101" s="12"/>
      <c r="P101" s="12"/>
    </row>
    <row r="102" spans="1:16" x14ac:dyDescent="0.3">
      <c r="A102" s="5">
        <v>45590</v>
      </c>
      <c r="B102" s="6">
        <v>68165.297372438901</v>
      </c>
      <c r="C102" s="6">
        <v>68722.159492742503</v>
      </c>
      <c r="D102" s="6">
        <v>65521.793450688099</v>
      </c>
      <c r="E102" s="6">
        <v>66642.410730426302</v>
      </c>
      <c r="F102" s="6">
        <v>41469984305.660004</v>
      </c>
      <c r="G102" s="6">
        <v>1317385748797.48</v>
      </c>
      <c r="H102" s="6">
        <f t="shared" si="6"/>
        <v>-2.2341084110466221</v>
      </c>
      <c r="I102" s="6">
        <f t="shared" si="8"/>
        <v>4.6950078198417708</v>
      </c>
      <c r="J102" s="6" t="str">
        <f t="shared" si="7"/>
        <v>Bearish</v>
      </c>
      <c r="K102" s="6">
        <f t="shared" si="10"/>
        <v>67618.479609574671</v>
      </c>
      <c r="L102" s="6" t="str">
        <f t="shared" si="9"/>
        <v>Normal</v>
      </c>
      <c r="M102" s="12"/>
      <c r="N102" s="12"/>
      <c r="O102" s="12"/>
      <c r="P102" s="12"/>
    </row>
    <row r="103" spans="1:16" x14ac:dyDescent="0.3">
      <c r="A103" s="5">
        <v>45591</v>
      </c>
      <c r="B103" s="6">
        <v>66628.737003870599</v>
      </c>
      <c r="C103" s="6">
        <v>67317.918159611902</v>
      </c>
      <c r="D103" s="6">
        <v>66360.595504400393</v>
      </c>
      <c r="E103" s="6">
        <v>67014.697728309402</v>
      </c>
      <c r="F103" s="6">
        <v>19588098156.32</v>
      </c>
      <c r="G103" s="6">
        <v>1325286022321.48</v>
      </c>
      <c r="H103" s="6">
        <f t="shared" si="6"/>
        <v>0.57927065977009484</v>
      </c>
      <c r="I103" s="6">
        <f t="shared" si="8"/>
        <v>1.4368014437312469</v>
      </c>
      <c r="J103" s="6" t="str">
        <f t="shared" si="7"/>
        <v>Bullish</v>
      </c>
      <c r="K103" s="6">
        <f t="shared" si="10"/>
        <v>67425.903126497651</v>
      </c>
      <c r="L103" s="6" t="str">
        <f t="shared" si="9"/>
        <v>Normal</v>
      </c>
      <c r="M103" s="12"/>
      <c r="N103" s="12"/>
      <c r="O103" s="12"/>
      <c r="P103" s="12"/>
    </row>
    <row r="104" spans="1:16" x14ac:dyDescent="0.3">
      <c r="A104" s="5">
        <v>45592</v>
      </c>
      <c r="B104" s="6">
        <v>67023.479418622301</v>
      </c>
      <c r="C104" s="6">
        <v>68221.314740877497</v>
      </c>
      <c r="D104" s="6">
        <v>66847.223099558003</v>
      </c>
      <c r="E104" s="6">
        <v>67929.298795622002</v>
      </c>
      <c r="F104" s="6">
        <v>16721307878.1</v>
      </c>
      <c r="G104" s="6">
        <v>1343230761707.5901</v>
      </c>
      <c r="H104" s="6">
        <f t="shared" si="6"/>
        <v>1.3514956025216769</v>
      </c>
      <c r="I104" s="6">
        <f t="shared" si="8"/>
        <v>2.0501645889450879</v>
      </c>
      <c r="J104" s="6" t="str">
        <f t="shared" si="7"/>
        <v>Bullish</v>
      </c>
      <c r="K104" s="6">
        <f t="shared" si="10"/>
        <v>67272.702008545821</v>
      </c>
      <c r="L104" s="6" t="str">
        <f t="shared" si="9"/>
        <v>Normal</v>
      </c>
      <c r="M104" s="12"/>
      <c r="N104" s="12"/>
      <c r="O104" s="12"/>
      <c r="P104" s="12"/>
    </row>
    <row r="105" spans="1:16" x14ac:dyDescent="0.3">
      <c r="A105" s="5">
        <v>45593</v>
      </c>
      <c r="B105" s="6">
        <v>67922.674272680393</v>
      </c>
      <c r="C105" s="6">
        <v>70212.269040672603</v>
      </c>
      <c r="D105" s="6">
        <v>67535.131012842903</v>
      </c>
      <c r="E105" s="6">
        <v>69907.754673892094</v>
      </c>
      <c r="F105" s="6">
        <v>38799856657.220001</v>
      </c>
      <c r="G105" s="6">
        <v>1382358128595.1101</v>
      </c>
      <c r="H105" s="6">
        <f t="shared" si="6"/>
        <v>2.922559252073107</v>
      </c>
      <c r="I105" s="6">
        <f t="shared" si="8"/>
        <v>3.9414496800908334</v>
      </c>
      <c r="J105" s="6" t="str">
        <f t="shared" si="7"/>
        <v>Bullish</v>
      </c>
      <c r="K105" s="6">
        <f t="shared" si="10"/>
        <v>67635.545168224562</v>
      </c>
      <c r="L105" s="6" t="str">
        <f t="shared" si="9"/>
        <v>Normal</v>
      </c>
      <c r="M105" s="12"/>
      <c r="N105" s="12"/>
      <c r="O105" s="12"/>
      <c r="P105" s="12"/>
    </row>
    <row r="106" spans="1:16" x14ac:dyDescent="0.3">
      <c r="A106" s="5">
        <v>45594</v>
      </c>
      <c r="B106" s="6">
        <v>69910.045365946396</v>
      </c>
      <c r="C106" s="6">
        <v>73577.209658211606</v>
      </c>
      <c r="D106" s="6">
        <v>69729.917830182894</v>
      </c>
      <c r="E106" s="6">
        <v>72720.493574874898</v>
      </c>
      <c r="F106" s="6">
        <v>58541874401.849998</v>
      </c>
      <c r="G106" s="6">
        <v>1437942445619.6101</v>
      </c>
      <c r="H106" s="6">
        <f t="shared" si="6"/>
        <v>4.020092097233122</v>
      </c>
      <c r="I106" s="6">
        <f t="shared" si="8"/>
        <v>5.5032031632792373</v>
      </c>
      <c r="J106" s="6" t="str">
        <f t="shared" si="7"/>
        <v>Bullish</v>
      </c>
      <c r="K106" s="6">
        <f t="shared" si="10"/>
        <v>68401.129583988513</v>
      </c>
      <c r="L106" s="6" t="str">
        <f t="shared" si="9"/>
        <v>Normal</v>
      </c>
      <c r="M106" s="12"/>
      <c r="N106" s="12"/>
      <c r="O106" s="12"/>
      <c r="P106" s="12"/>
    </row>
    <row r="107" spans="1:16" x14ac:dyDescent="0.3">
      <c r="A107" s="5">
        <v>45595</v>
      </c>
      <c r="B107" s="6">
        <v>72715.366485431005</v>
      </c>
      <c r="C107" s="6">
        <v>72905.298520075405</v>
      </c>
      <c r="D107" s="6">
        <v>71411.735033988502</v>
      </c>
      <c r="E107" s="6">
        <v>72339.542180844903</v>
      </c>
      <c r="F107" s="6">
        <v>40646637831.370003</v>
      </c>
      <c r="G107" s="6">
        <v>1430461157910.8101</v>
      </c>
      <c r="H107" s="6">
        <f t="shared" si="6"/>
        <v>-0.51684303160515688</v>
      </c>
      <c r="I107" s="6">
        <f t="shared" si="8"/>
        <v>2.0539860531214518</v>
      </c>
      <c r="J107" s="6" t="str">
        <f t="shared" si="7"/>
        <v>Bearish</v>
      </c>
      <c r="K107" s="6">
        <f t="shared" si="10"/>
        <v>69245.035860226941</v>
      </c>
      <c r="L107" s="6" t="str">
        <f t="shared" si="9"/>
        <v>Normal</v>
      </c>
      <c r="M107" s="12"/>
      <c r="N107" s="12"/>
      <c r="O107" s="12"/>
      <c r="P107" s="12"/>
    </row>
    <row r="108" spans="1:16" x14ac:dyDescent="0.3">
      <c r="A108" s="5">
        <v>45596</v>
      </c>
      <c r="B108" s="6">
        <v>72335.044082633205</v>
      </c>
      <c r="C108" s="6">
        <v>72662.309798782502</v>
      </c>
      <c r="D108" s="6">
        <v>69590.502870825396</v>
      </c>
      <c r="E108" s="6">
        <v>70215.185632583903</v>
      </c>
      <c r="F108" s="6">
        <v>40627912076.230003</v>
      </c>
      <c r="G108" s="6">
        <v>1388607599014.4299</v>
      </c>
      <c r="H108" s="6">
        <f t="shared" si="6"/>
        <v>-2.9306105732480705</v>
      </c>
      <c r="I108" s="6">
        <f t="shared" si="8"/>
        <v>4.2466372515761162</v>
      </c>
      <c r="J108" s="6" t="str">
        <f t="shared" si="7"/>
        <v>Bearish</v>
      </c>
      <c r="K108" s="6">
        <f t="shared" si="10"/>
        <v>69538.483330936215</v>
      </c>
      <c r="L108" s="6" t="str">
        <f t="shared" si="9"/>
        <v>Normal</v>
      </c>
      <c r="M108" s="12"/>
      <c r="N108" s="12"/>
      <c r="O108" s="12"/>
      <c r="P108" s="12"/>
    </row>
    <row r="109" spans="1:16" x14ac:dyDescent="0.3">
      <c r="A109" s="5">
        <v>45597</v>
      </c>
      <c r="B109" s="6">
        <v>70216.896967882494</v>
      </c>
      <c r="C109" s="6">
        <v>71559.016569880594</v>
      </c>
      <c r="D109" s="6">
        <v>68779.700341448493</v>
      </c>
      <c r="E109" s="6">
        <v>69482.469850796697</v>
      </c>
      <c r="F109" s="6">
        <v>49989795365.089996</v>
      </c>
      <c r="G109" s="6">
        <v>1374187711280.8799</v>
      </c>
      <c r="H109" s="6">
        <f t="shared" si="6"/>
        <v>-1.0459407191145564</v>
      </c>
      <c r="I109" s="6">
        <f t="shared" si="8"/>
        <v>3.9581872005870204</v>
      </c>
      <c r="J109" s="6" t="str">
        <f t="shared" si="7"/>
        <v>Bearish</v>
      </c>
      <c r="K109" s="6">
        <f t="shared" si="10"/>
        <v>69944.206062417696</v>
      </c>
      <c r="L109" s="6" t="str">
        <f t="shared" si="9"/>
        <v>Normal</v>
      </c>
      <c r="M109" s="12"/>
      <c r="N109" s="12"/>
      <c r="O109" s="12"/>
      <c r="P109" s="12"/>
    </row>
    <row r="110" spans="1:16" x14ac:dyDescent="0.3">
      <c r="A110" s="5">
        <v>45598</v>
      </c>
      <c r="B110" s="6">
        <v>69486.023904623595</v>
      </c>
      <c r="C110" s="6">
        <v>69867.351853762695</v>
      </c>
      <c r="D110" s="6">
        <v>69033.722258096794</v>
      </c>
      <c r="E110" s="6">
        <v>69289.276665622994</v>
      </c>
      <c r="F110" s="6">
        <v>18184612091.32</v>
      </c>
      <c r="G110" s="6">
        <v>1370468034065.75</v>
      </c>
      <c r="H110" s="6">
        <f t="shared" si="6"/>
        <v>-0.28314649183360308</v>
      </c>
      <c r="I110" s="6">
        <f t="shared" si="8"/>
        <v>1.1997082993410877</v>
      </c>
      <c r="J110" s="6" t="str">
        <f t="shared" si="7"/>
        <v>Bearish</v>
      </c>
      <c r="K110" s="6">
        <f t="shared" si="10"/>
        <v>70269.145910605352</v>
      </c>
      <c r="L110" s="6" t="str">
        <f t="shared" si="9"/>
        <v>Normal</v>
      </c>
      <c r="M110" s="12"/>
      <c r="N110" s="12"/>
      <c r="O110" s="12"/>
      <c r="P110" s="12"/>
    </row>
    <row r="111" spans="1:16" x14ac:dyDescent="0.3">
      <c r="A111" s="5">
        <v>45599</v>
      </c>
      <c r="B111" s="6">
        <v>69296.382056209797</v>
      </c>
      <c r="C111" s="6">
        <v>69361.658003747507</v>
      </c>
      <c r="D111" s="6">
        <v>67482.525436695098</v>
      </c>
      <c r="E111" s="6">
        <v>68741.115491973498</v>
      </c>
      <c r="F111" s="6">
        <v>34868307655.18</v>
      </c>
      <c r="G111" s="6">
        <v>1359535744745.29</v>
      </c>
      <c r="H111" s="6">
        <f t="shared" si="6"/>
        <v>-0.8012922864946892</v>
      </c>
      <c r="I111" s="6">
        <f t="shared" si="8"/>
        <v>2.7117325772190384</v>
      </c>
      <c r="J111" s="6" t="str">
        <f t="shared" si="7"/>
        <v>Bearish</v>
      </c>
      <c r="K111" s="6">
        <f t="shared" si="10"/>
        <v>70385.119724369855</v>
      </c>
      <c r="L111" s="6" t="str">
        <f t="shared" si="9"/>
        <v>Normal</v>
      </c>
      <c r="M111" s="12"/>
      <c r="N111" s="12"/>
      <c r="O111" s="12"/>
      <c r="P111" s="12"/>
    </row>
    <row r="112" spans="1:16" x14ac:dyDescent="0.3">
      <c r="A112" s="5">
        <v>45600</v>
      </c>
      <c r="B112" s="6">
        <v>68742.134667801598</v>
      </c>
      <c r="C112" s="6">
        <v>69433.176417849405</v>
      </c>
      <c r="D112" s="6">
        <v>66803.649995796004</v>
      </c>
      <c r="E112" s="6">
        <v>67811.509141845105</v>
      </c>
      <c r="F112" s="6">
        <v>41184819348.330002</v>
      </c>
      <c r="G112" s="6">
        <v>1341156657449.22</v>
      </c>
      <c r="H112" s="6">
        <f t="shared" si="6"/>
        <v>-1.3537920090113125</v>
      </c>
      <c r="I112" s="6">
        <f t="shared" si="8"/>
        <v>3.8252033265487975</v>
      </c>
      <c r="J112" s="6" t="str">
        <f t="shared" si="7"/>
        <v>Bearish</v>
      </c>
      <c r="K112" s="6">
        <f t="shared" si="10"/>
        <v>70085.656076934582</v>
      </c>
      <c r="L112" s="6" t="str">
        <f t="shared" si="9"/>
        <v>Normal</v>
      </c>
      <c r="M112" s="12"/>
      <c r="N112" s="12"/>
      <c r="O112" s="12"/>
      <c r="P112" s="12"/>
    </row>
    <row r="113" spans="1:16" x14ac:dyDescent="0.3">
      <c r="A113" s="5">
        <v>45601</v>
      </c>
      <c r="B113" s="6">
        <v>67811.174332591399</v>
      </c>
      <c r="C113" s="6">
        <v>70522.786821410395</v>
      </c>
      <c r="D113" s="6">
        <v>67458.869677012306</v>
      </c>
      <c r="E113" s="6">
        <v>69359.566166177901</v>
      </c>
      <c r="F113" s="6">
        <v>46046889204.129997</v>
      </c>
      <c r="G113" s="6">
        <v>1371788058010.5</v>
      </c>
      <c r="H113" s="6">
        <f t="shared" si="6"/>
        <v>2.2833874340416989</v>
      </c>
      <c r="I113" s="6">
        <f t="shared" si="8"/>
        <v>4.518307158891818</v>
      </c>
      <c r="J113" s="6" t="str">
        <f t="shared" si="7"/>
        <v>Bullish</v>
      </c>
      <c r="K113" s="6">
        <f t="shared" si="10"/>
        <v>69605.523589977864</v>
      </c>
      <c r="L113" s="6" t="str">
        <f t="shared" si="9"/>
        <v>Normal</v>
      </c>
      <c r="M113" s="12"/>
      <c r="N113" s="12"/>
      <c r="O113" s="12"/>
      <c r="P113" s="12"/>
    </row>
    <row r="114" spans="1:16" x14ac:dyDescent="0.3">
      <c r="A114" s="5">
        <v>45602</v>
      </c>
      <c r="B114" s="6">
        <v>69358.501989460507</v>
      </c>
      <c r="C114" s="6">
        <v>76460.153372423694</v>
      </c>
      <c r="D114" s="6">
        <v>69322.031896287604</v>
      </c>
      <c r="E114" s="6">
        <v>75639.077946488396</v>
      </c>
      <c r="F114" s="6">
        <v>118592653963</v>
      </c>
      <c r="G114" s="6">
        <v>1496003893299.4199</v>
      </c>
      <c r="H114" s="6">
        <f t="shared" si="6"/>
        <v>9.055235878627057</v>
      </c>
      <c r="I114" s="6">
        <f t="shared" si="8"/>
        <v>10.29163155401017</v>
      </c>
      <c r="J114" s="6" t="str">
        <f t="shared" si="7"/>
        <v>Bullish</v>
      </c>
      <c r="K114" s="6">
        <f t="shared" si="10"/>
        <v>70076.885842212636</v>
      </c>
      <c r="L114" s="6" t="str">
        <f t="shared" si="9"/>
        <v>Spike</v>
      </c>
      <c r="M114" s="12"/>
      <c r="N114" s="12"/>
      <c r="O114" s="12"/>
      <c r="P114" s="12"/>
    </row>
    <row r="115" spans="1:16" x14ac:dyDescent="0.3">
      <c r="A115" s="5">
        <v>45603</v>
      </c>
      <c r="B115" s="6">
        <v>75637.0849735144</v>
      </c>
      <c r="C115" s="6">
        <v>76943.118022187598</v>
      </c>
      <c r="D115" s="6">
        <v>74480.4193106694</v>
      </c>
      <c r="E115" s="6">
        <v>75904.858461896903</v>
      </c>
      <c r="F115" s="6">
        <v>63467654989.400002</v>
      </c>
      <c r="G115" s="6">
        <v>1501297989024.8301</v>
      </c>
      <c r="H115" s="6">
        <f t="shared" si="6"/>
        <v>0.35402407228711769</v>
      </c>
      <c r="I115" s="6">
        <f t="shared" si="8"/>
        <v>3.255940802558102</v>
      </c>
      <c r="J115" s="6" t="str">
        <f t="shared" si="7"/>
        <v>Bullish</v>
      </c>
      <c r="K115" s="6">
        <f t="shared" si="10"/>
        <v>70889.696246400214</v>
      </c>
      <c r="L115" s="6" t="str">
        <f t="shared" si="9"/>
        <v>Normal</v>
      </c>
      <c r="M115" s="12"/>
      <c r="N115" s="12"/>
      <c r="O115" s="12"/>
      <c r="P115" s="12"/>
    </row>
    <row r="116" spans="1:16" x14ac:dyDescent="0.3">
      <c r="A116" s="5">
        <v>45604</v>
      </c>
      <c r="B116" s="6">
        <v>75902.832566501005</v>
      </c>
      <c r="C116" s="6">
        <v>77252.747664863797</v>
      </c>
      <c r="D116" s="6">
        <v>75648.741198607997</v>
      </c>
      <c r="E116" s="6">
        <v>76545.476643132497</v>
      </c>
      <c r="F116" s="6">
        <v>55176858002.620003</v>
      </c>
      <c r="G116" s="6">
        <v>1514255354916.3999</v>
      </c>
      <c r="H116" s="6">
        <f t="shared" si="6"/>
        <v>0.84666679081897223</v>
      </c>
      <c r="I116" s="6">
        <f t="shared" si="8"/>
        <v>2.1132366369205999</v>
      </c>
      <c r="J116" s="6" t="str">
        <f t="shared" si="7"/>
        <v>Bullish</v>
      </c>
      <c r="K116" s="6">
        <f t="shared" si="10"/>
        <v>71898.697216733897</v>
      </c>
      <c r="L116" s="6" t="str">
        <f t="shared" si="9"/>
        <v>Normal</v>
      </c>
      <c r="M116" s="12"/>
      <c r="N116" s="12"/>
      <c r="O116" s="12"/>
      <c r="P116" s="12"/>
    </row>
    <row r="117" spans="1:16" x14ac:dyDescent="0.3">
      <c r="A117" s="5">
        <v>45605</v>
      </c>
      <c r="B117" s="6">
        <v>76556.191131323299</v>
      </c>
      <c r="C117" s="6">
        <v>76932.763989592102</v>
      </c>
      <c r="D117" s="6">
        <v>75773.788516771994</v>
      </c>
      <c r="E117" s="6">
        <v>76778.867751616504</v>
      </c>
      <c r="F117" s="6">
        <v>29009480361.150002</v>
      </c>
      <c r="G117" s="6">
        <v>1518690764416.78</v>
      </c>
      <c r="H117" s="6">
        <f t="shared" si="6"/>
        <v>0.29086690051132363</v>
      </c>
      <c r="I117" s="6">
        <f t="shared" si="8"/>
        <v>1.5138886296367844</v>
      </c>
      <c r="J117" s="6" t="str">
        <f t="shared" si="7"/>
        <v>Bullish</v>
      </c>
      <c r="K117" s="6">
        <f t="shared" si="10"/>
        <v>72968.638800447254</v>
      </c>
      <c r="L117" s="6" t="str">
        <f t="shared" si="9"/>
        <v>Normal</v>
      </c>
      <c r="M117" s="12"/>
      <c r="N117" s="12"/>
      <c r="O117" s="12"/>
      <c r="P117" s="12"/>
    </row>
    <row r="118" spans="1:16" x14ac:dyDescent="0.3">
      <c r="A118" s="5">
        <v>45606</v>
      </c>
      <c r="B118" s="6">
        <v>76775.543801568507</v>
      </c>
      <c r="C118" s="6">
        <v>81474.423887878307</v>
      </c>
      <c r="D118" s="6">
        <v>76565.429933246007</v>
      </c>
      <c r="E118" s="6">
        <v>80474.185602194004</v>
      </c>
      <c r="F118" s="6">
        <v>82570594494.539993</v>
      </c>
      <c r="G118" s="6">
        <v>1591750610705.99</v>
      </c>
      <c r="H118" s="6">
        <f t="shared" si="6"/>
        <v>4.8174739213634004</v>
      </c>
      <c r="I118" s="6">
        <f t="shared" si="8"/>
        <v>6.3939553034230805</v>
      </c>
      <c r="J118" s="6" t="str">
        <f t="shared" si="7"/>
        <v>Bullish</v>
      </c>
      <c r="K118" s="6">
        <f t="shared" si="10"/>
        <v>74644.791673335902</v>
      </c>
      <c r="L118" s="6" t="str">
        <f t="shared" si="9"/>
        <v>Spike</v>
      </c>
      <c r="M118" s="12"/>
      <c r="N118" s="12"/>
      <c r="O118" s="12"/>
      <c r="P118" s="12"/>
    </row>
    <row r="119" spans="1:16" x14ac:dyDescent="0.3">
      <c r="A119" s="5">
        <v>45607</v>
      </c>
      <c r="B119" s="6">
        <v>80471.413192049804</v>
      </c>
      <c r="C119" s="6">
        <v>89604.497835582399</v>
      </c>
      <c r="D119" s="6">
        <v>80283.247621922696</v>
      </c>
      <c r="E119" s="6">
        <v>88701.488084205994</v>
      </c>
      <c r="F119" s="6">
        <v>117966845037.02</v>
      </c>
      <c r="G119" s="6">
        <v>1754682553469.6499</v>
      </c>
      <c r="H119" s="6">
        <f t="shared" si="6"/>
        <v>10.227327401986377</v>
      </c>
      <c r="I119" s="6">
        <f t="shared" si="8"/>
        <v>11.583306225049119</v>
      </c>
      <c r="J119" s="6" t="str">
        <f t="shared" si="7"/>
        <v>Bullish</v>
      </c>
      <c r="K119" s="6">
        <f t="shared" si="10"/>
        <v>77629.074379387457</v>
      </c>
      <c r="L119" s="6" t="str">
        <f t="shared" si="9"/>
        <v>Spike</v>
      </c>
      <c r="M119" s="12"/>
      <c r="N119" s="12"/>
      <c r="O119" s="12"/>
      <c r="P119" s="12"/>
    </row>
    <row r="120" spans="1:16" x14ac:dyDescent="0.3">
      <c r="A120" s="5">
        <v>45608</v>
      </c>
      <c r="B120" s="6">
        <v>88705.564486565898</v>
      </c>
      <c r="C120" s="6">
        <v>89956.882361505996</v>
      </c>
      <c r="D120" s="6">
        <v>85155.111505248395</v>
      </c>
      <c r="E120" s="6">
        <v>87955.809821639705</v>
      </c>
      <c r="F120" s="6">
        <v>133673285374.5</v>
      </c>
      <c r="G120" s="6">
        <v>1739381625716.8401</v>
      </c>
      <c r="H120" s="6">
        <f t="shared" si="6"/>
        <v>-0.84521717354015635</v>
      </c>
      <c r="I120" s="6">
        <f t="shared" si="8"/>
        <v>5.4131563042866491</v>
      </c>
      <c r="J120" s="6" t="str">
        <f t="shared" si="7"/>
        <v>Bearish</v>
      </c>
      <c r="K120" s="6">
        <f t="shared" si="10"/>
        <v>80285.680615882011</v>
      </c>
      <c r="L120" s="6" t="str">
        <f t="shared" si="9"/>
        <v>Spike</v>
      </c>
      <c r="M120" s="12"/>
      <c r="N120" s="12"/>
      <c r="O120" s="12"/>
      <c r="P120" s="12"/>
    </row>
    <row r="121" spans="1:16" x14ac:dyDescent="0.3">
      <c r="A121" s="5">
        <v>45609</v>
      </c>
      <c r="B121" s="6">
        <v>87929.9667732448</v>
      </c>
      <c r="C121" s="6">
        <v>93434.3553403447</v>
      </c>
      <c r="D121" s="6">
        <v>86256.931967843295</v>
      </c>
      <c r="E121" s="6">
        <v>90584.166673378699</v>
      </c>
      <c r="F121" s="6">
        <v>123559027868.7</v>
      </c>
      <c r="G121" s="6">
        <v>1791737553113.6599</v>
      </c>
      <c r="H121" s="6">
        <f t="shared" si="6"/>
        <v>3.0185385000526521</v>
      </c>
      <c r="I121" s="6">
        <f t="shared" si="8"/>
        <v>8.1626590295554848</v>
      </c>
      <c r="J121" s="6" t="str">
        <f t="shared" si="7"/>
        <v>Bullish</v>
      </c>
      <c r="K121" s="6">
        <f t="shared" si="10"/>
        <v>82420.693291152042</v>
      </c>
      <c r="L121" s="6" t="str">
        <f t="shared" si="9"/>
        <v>Spike</v>
      </c>
      <c r="M121" s="12"/>
      <c r="N121" s="12"/>
      <c r="O121" s="12"/>
      <c r="P121" s="12"/>
    </row>
    <row r="122" spans="1:16" x14ac:dyDescent="0.3">
      <c r="A122" s="5">
        <v>45610</v>
      </c>
      <c r="B122" s="6">
        <v>90574.882055375201</v>
      </c>
      <c r="C122" s="6">
        <v>91765.221369438994</v>
      </c>
      <c r="D122" s="6">
        <v>86682.815822733799</v>
      </c>
      <c r="E122" s="6">
        <v>87250.431274593197</v>
      </c>
      <c r="F122" s="6">
        <v>87616705247.880005</v>
      </c>
      <c r="G122" s="6">
        <v>1727562262252.1499</v>
      </c>
      <c r="H122" s="6">
        <f t="shared" si="6"/>
        <v>-3.6703893014726963</v>
      </c>
      <c r="I122" s="6">
        <f t="shared" si="8"/>
        <v>5.6112748163425046</v>
      </c>
      <c r="J122" s="6" t="str">
        <f t="shared" si="7"/>
        <v>Bearish</v>
      </c>
      <c r="K122" s="6">
        <f t="shared" si="10"/>
        <v>84041.489407251516</v>
      </c>
      <c r="L122" s="6" t="str">
        <f t="shared" si="9"/>
        <v>Spike</v>
      </c>
      <c r="M122" s="12"/>
      <c r="N122" s="12"/>
      <c r="O122" s="12"/>
      <c r="P122" s="12"/>
    </row>
    <row r="123" spans="1:16" x14ac:dyDescent="0.3">
      <c r="A123" s="5">
        <v>45611</v>
      </c>
      <c r="B123" s="6">
        <v>87284.183098102396</v>
      </c>
      <c r="C123" s="6">
        <v>91868.744436110996</v>
      </c>
      <c r="D123" s="6">
        <v>87124.900860184294</v>
      </c>
      <c r="E123" s="6">
        <v>91066.006955275894</v>
      </c>
      <c r="F123" s="6">
        <v>78243109518.270004</v>
      </c>
      <c r="G123" s="6">
        <v>1801436194834.9299</v>
      </c>
      <c r="H123" s="6">
        <f t="shared" si="6"/>
        <v>4.3327710965948389</v>
      </c>
      <c r="I123" s="6">
        <f t="shared" si="8"/>
        <v>5.434940681744016</v>
      </c>
      <c r="J123" s="6" t="str">
        <f t="shared" si="7"/>
        <v>Bullish</v>
      </c>
      <c r="K123" s="6">
        <f t="shared" si="10"/>
        <v>86115.850880414859</v>
      </c>
      <c r="L123" s="6" t="str">
        <f t="shared" si="9"/>
        <v>Spike</v>
      </c>
      <c r="M123" s="12"/>
      <c r="N123" s="12"/>
      <c r="O123" s="12"/>
      <c r="P123" s="12"/>
    </row>
    <row r="124" spans="1:16" x14ac:dyDescent="0.3">
      <c r="A124" s="5">
        <v>45612</v>
      </c>
      <c r="B124" s="6">
        <v>91064.3662256104</v>
      </c>
      <c r="C124" s="6">
        <v>91763.947884387293</v>
      </c>
      <c r="D124" s="6">
        <v>90094.225369059699</v>
      </c>
      <c r="E124" s="6">
        <v>90558.475235819904</v>
      </c>
      <c r="F124" s="6">
        <v>44333192813.599998</v>
      </c>
      <c r="G124" s="6">
        <v>1791535825197.71</v>
      </c>
      <c r="H124" s="6">
        <f t="shared" si="6"/>
        <v>-0.5555312256137156</v>
      </c>
      <c r="I124" s="6">
        <f t="shared" si="8"/>
        <v>1.8335629890520351</v>
      </c>
      <c r="J124" s="6" t="str">
        <f t="shared" si="7"/>
        <v>Bearish</v>
      </c>
      <c r="K124" s="6">
        <f t="shared" si="10"/>
        <v>88084.366235301059</v>
      </c>
      <c r="L124" s="6" t="str">
        <f t="shared" si="9"/>
        <v>Normal</v>
      </c>
      <c r="M124" s="12"/>
      <c r="N124" s="12"/>
      <c r="O124" s="12"/>
      <c r="P124" s="12"/>
    </row>
    <row r="125" spans="1:16" x14ac:dyDescent="0.3">
      <c r="A125" s="5">
        <v>45613</v>
      </c>
      <c r="B125" s="6">
        <v>90558.463111708799</v>
      </c>
      <c r="C125" s="6">
        <v>91433.040502849995</v>
      </c>
      <c r="D125" s="6">
        <v>88741.665832169398</v>
      </c>
      <c r="E125" s="6">
        <v>89845.851208828099</v>
      </c>
      <c r="F125" s="6">
        <v>46350159305.480003</v>
      </c>
      <c r="G125" s="6">
        <v>1777526304284.46</v>
      </c>
      <c r="H125" s="6">
        <f t="shared" si="6"/>
        <v>-0.7869081236522919</v>
      </c>
      <c r="I125" s="6">
        <f t="shared" si="8"/>
        <v>2.9719747643692238</v>
      </c>
      <c r="J125" s="6" t="str">
        <f t="shared" si="7"/>
        <v>Bearish</v>
      </c>
      <c r="K125" s="6">
        <f t="shared" si="10"/>
        <v>89423.175607677345</v>
      </c>
      <c r="L125" s="6" t="str">
        <f t="shared" si="9"/>
        <v>Normal</v>
      </c>
      <c r="M125" s="12"/>
      <c r="N125" s="12"/>
      <c r="O125" s="12"/>
      <c r="P125" s="12"/>
    </row>
    <row r="126" spans="1:16" x14ac:dyDescent="0.3">
      <c r="A126" s="5">
        <v>45614</v>
      </c>
      <c r="B126" s="6">
        <v>89843.715478932805</v>
      </c>
      <c r="C126" s="6">
        <v>92596.788919434795</v>
      </c>
      <c r="D126" s="6">
        <v>89393.590573965499</v>
      </c>
      <c r="E126" s="6">
        <v>90542.643996266605</v>
      </c>
      <c r="F126" s="6">
        <v>75535775084.259995</v>
      </c>
      <c r="G126" s="6">
        <v>1791255587562.26</v>
      </c>
      <c r="H126" s="6">
        <f t="shared" si="6"/>
        <v>0.77793812689958175</v>
      </c>
      <c r="I126" s="6">
        <f t="shared" si="8"/>
        <v>3.5653003979119773</v>
      </c>
      <c r="J126" s="6" t="str">
        <f t="shared" si="7"/>
        <v>Bullish</v>
      </c>
      <c r="K126" s="6">
        <f t="shared" si="10"/>
        <v>89686.197880828884</v>
      </c>
      <c r="L126" s="6" t="str">
        <f t="shared" si="9"/>
        <v>Spike</v>
      </c>
      <c r="M126" s="12"/>
      <c r="N126" s="12"/>
      <c r="O126" s="12"/>
      <c r="P126" s="12"/>
    </row>
    <row r="127" spans="1:16" x14ac:dyDescent="0.3">
      <c r="A127" s="5">
        <v>45615</v>
      </c>
      <c r="B127" s="6">
        <v>90536.811526455494</v>
      </c>
      <c r="C127" s="6">
        <v>94002.870107691895</v>
      </c>
      <c r="D127" s="6">
        <v>90426.985380870698</v>
      </c>
      <c r="E127" s="6">
        <v>92343.792054900696</v>
      </c>
      <c r="F127" s="6">
        <v>74521048294.809998</v>
      </c>
      <c r="G127" s="6">
        <v>1826956673335</v>
      </c>
      <c r="H127" s="6">
        <f t="shared" si="6"/>
        <v>1.995851740280459</v>
      </c>
      <c r="I127" s="6">
        <f t="shared" si="8"/>
        <v>3.9496472943232588</v>
      </c>
      <c r="J127" s="6" t="str">
        <f t="shared" si="7"/>
        <v>Bullish</v>
      </c>
      <c r="K127" s="6">
        <f t="shared" si="10"/>
        <v>90313.05248558044</v>
      </c>
      <c r="L127" s="6" t="str">
        <f t="shared" si="9"/>
        <v>Spike</v>
      </c>
      <c r="M127" s="12"/>
      <c r="N127" s="12"/>
      <c r="O127" s="12"/>
      <c r="P127" s="12"/>
    </row>
    <row r="128" spans="1:16" x14ac:dyDescent="0.3">
      <c r="A128" s="5">
        <v>45616</v>
      </c>
      <c r="B128" s="6">
        <v>92341.894157353498</v>
      </c>
      <c r="C128" s="6">
        <v>94902.023576148495</v>
      </c>
      <c r="D128" s="6">
        <v>91619.496397383904</v>
      </c>
      <c r="E128" s="6">
        <v>94339.495027008496</v>
      </c>
      <c r="F128" s="6">
        <v>71730956426.309998</v>
      </c>
      <c r="G128" s="6">
        <v>1866427425875.8301</v>
      </c>
      <c r="H128" s="6">
        <f t="shared" si="6"/>
        <v>2.1632660753644744</v>
      </c>
      <c r="I128" s="6">
        <f t="shared" si="8"/>
        <v>3.5547540027401436</v>
      </c>
      <c r="J128" s="6" t="str">
        <f t="shared" si="7"/>
        <v>Bullish</v>
      </c>
      <c r="K128" s="6">
        <f t="shared" si="10"/>
        <v>90849.527964670415</v>
      </c>
      <c r="L128" s="6" t="str">
        <f t="shared" si="9"/>
        <v>Spike</v>
      </c>
      <c r="M128" s="12"/>
      <c r="N128" s="12"/>
      <c r="O128" s="12"/>
      <c r="P128" s="12"/>
    </row>
    <row r="129" spans="1:16" x14ac:dyDescent="0.3">
      <c r="A129" s="5">
        <v>45617</v>
      </c>
      <c r="B129" s="6">
        <v>94334.643280932403</v>
      </c>
      <c r="C129" s="6">
        <v>99014.214912060997</v>
      </c>
      <c r="D129" s="6">
        <v>94132.600966675906</v>
      </c>
      <c r="E129" s="6">
        <v>98504.727589815404</v>
      </c>
      <c r="F129" s="6">
        <v>106024505581.86</v>
      </c>
      <c r="G129" s="6">
        <v>1948797365352.8501</v>
      </c>
      <c r="H129" s="6">
        <f t="shared" si="6"/>
        <v>4.4205226880058479</v>
      </c>
      <c r="I129" s="6">
        <f t="shared" si="8"/>
        <v>5.1747839135273423</v>
      </c>
      <c r="J129" s="6" t="str">
        <f t="shared" si="7"/>
        <v>Bullish</v>
      </c>
      <c r="K129" s="6">
        <f t="shared" si="10"/>
        <v>92457.28458113072</v>
      </c>
      <c r="L129" s="6" t="str">
        <f t="shared" si="9"/>
        <v>Spike</v>
      </c>
      <c r="M129" s="12"/>
      <c r="N129" s="12"/>
      <c r="O129" s="12"/>
      <c r="P129" s="12"/>
    </row>
    <row r="130" spans="1:16" x14ac:dyDescent="0.3">
      <c r="A130" s="5">
        <v>45618</v>
      </c>
      <c r="B130" s="6">
        <v>98496.429486718596</v>
      </c>
      <c r="C130" s="6">
        <v>99655.501078633504</v>
      </c>
      <c r="D130" s="6">
        <v>97222.667041663401</v>
      </c>
      <c r="E130" s="6">
        <v>98997.662080435999</v>
      </c>
      <c r="F130" s="6">
        <v>78473580550.869995</v>
      </c>
      <c r="G130" s="6">
        <v>1958954432126.8501</v>
      </c>
      <c r="H130" s="6">
        <f t="shared" si="6"/>
        <v>0.50888402384676257</v>
      </c>
      <c r="I130" s="6">
        <f t="shared" si="8"/>
        <v>2.4699718047121193</v>
      </c>
      <c r="J130" s="6" t="str">
        <f t="shared" si="7"/>
        <v>Bullish</v>
      </c>
      <c r="K130" s="6">
        <f t="shared" si="10"/>
        <v>93590.378170439304</v>
      </c>
      <c r="L130" s="6" t="str">
        <f t="shared" si="9"/>
        <v>Spike</v>
      </c>
      <c r="M130" s="12"/>
      <c r="N130" s="12"/>
      <c r="O130" s="12"/>
      <c r="P130" s="12"/>
    </row>
    <row r="131" spans="1:16" x14ac:dyDescent="0.3">
      <c r="A131" s="5">
        <v>45619</v>
      </c>
      <c r="B131" s="6">
        <v>99006.742274747201</v>
      </c>
      <c r="C131" s="6">
        <v>99014.677863492107</v>
      </c>
      <c r="D131" s="6">
        <v>97232.893115106999</v>
      </c>
      <c r="E131" s="6">
        <v>97777.279763055005</v>
      </c>
      <c r="F131" s="6">
        <v>44414644676.690002</v>
      </c>
      <c r="G131" s="6">
        <v>1934627418210.28</v>
      </c>
      <c r="H131" s="6">
        <f t="shared" ref="H131:H194" si="11">(E131 - B131) / B131 * 100</f>
        <v>-1.2417967538820682</v>
      </c>
      <c r="I131" s="6">
        <f t="shared" si="8"/>
        <v>1.7996600104673597</v>
      </c>
      <c r="J131" s="6" t="str">
        <f t="shared" ref="J131:J194" si="12">IF(E131 &gt; B131, "Bullish", "Bearish")</f>
        <v>Bearish</v>
      </c>
      <c r="K131" s="6">
        <f t="shared" si="10"/>
        <v>94621.635960044325</v>
      </c>
      <c r="L131" s="6" t="str">
        <f t="shared" si="9"/>
        <v>Normal</v>
      </c>
      <c r="M131" s="12"/>
      <c r="N131" s="12"/>
      <c r="O131" s="12"/>
      <c r="P131" s="12"/>
    </row>
    <row r="132" spans="1:16" x14ac:dyDescent="0.3">
      <c r="A132" s="5">
        <v>45620</v>
      </c>
      <c r="B132" s="6">
        <v>97778.097358643907</v>
      </c>
      <c r="C132" s="6">
        <v>98647.177580706193</v>
      </c>
      <c r="D132" s="6">
        <v>95788.076995570693</v>
      </c>
      <c r="E132" s="6">
        <v>98013.820907878893</v>
      </c>
      <c r="F132" s="6">
        <v>51712020622.889999</v>
      </c>
      <c r="G132" s="6">
        <v>1937919789263.1201</v>
      </c>
      <c r="H132" s="6">
        <f t="shared" si="11"/>
        <v>0.24108011467063759</v>
      </c>
      <c r="I132" s="6">
        <f t="shared" si="8"/>
        <v>2.9240705867373338</v>
      </c>
      <c r="J132" s="6" t="str">
        <f t="shared" si="12"/>
        <v>Bullish</v>
      </c>
      <c r="K132" s="6">
        <f t="shared" si="10"/>
        <v>95788.488774194455</v>
      </c>
      <c r="L132" s="6" t="str">
        <f t="shared" si="9"/>
        <v>Normal</v>
      </c>
      <c r="M132" s="12"/>
      <c r="N132" s="12"/>
      <c r="O132" s="12"/>
      <c r="P132" s="12"/>
    </row>
    <row r="133" spans="1:16" x14ac:dyDescent="0.3">
      <c r="A133" s="5">
        <v>45621</v>
      </c>
      <c r="B133" s="6">
        <v>98033.4427003163</v>
      </c>
      <c r="C133" s="6">
        <v>98935.031806904197</v>
      </c>
      <c r="D133" s="6">
        <v>92642.914861277095</v>
      </c>
      <c r="E133" s="6">
        <v>93102.295213585196</v>
      </c>
      <c r="F133" s="6">
        <v>80909462490</v>
      </c>
      <c r="G133" s="6">
        <v>1842257290730.95</v>
      </c>
      <c r="H133" s="6">
        <f t="shared" si="11"/>
        <v>-5.0300666292067229</v>
      </c>
      <c r="I133" s="6">
        <f t="shared" ref="I133:I196" si="13">(C133 - D133) /B133 * 100</f>
        <v>6.4183372248405188</v>
      </c>
      <c r="J133" s="6" t="str">
        <f t="shared" si="12"/>
        <v>Bearish</v>
      </c>
      <c r="K133" s="6">
        <f t="shared" si="10"/>
        <v>96154.15323381139</v>
      </c>
      <c r="L133" s="6" t="str">
        <f t="shared" si="9"/>
        <v>Spike</v>
      </c>
      <c r="M133" s="12"/>
      <c r="N133" s="12"/>
      <c r="O133" s="12"/>
      <c r="P133" s="12"/>
    </row>
    <row r="134" spans="1:16" x14ac:dyDescent="0.3">
      <c r="A134" s="5">
        <v>45622</v>
      </c>
      <c r="B134" s="6">
        <v>93087.279991593095</v>
      </c>
      <c r="C134" s="6">
        <v>94991.749969365294</v>
      </c>
      <c r="D134" s="6">
        <v>90770.815040652393</v>
      </c>
      <c r="E134" s="6">
        <v>91985.316830410302</v>
      </c>
      <c r="F134" s="6">
        <v>91656519855.419998</v>
      </c>
      <c r="G134" s="6">
        <v>1820053564596.46</v>
      </c>
      <c r="H134" s="6">
        <f t="shared" si="11"/>
        <v>-1.1837956391918574</v>
      </c>
      <c r="I134" s="6">
        <f t="shared" si="13"/>
        <v>4.5343842134973773</v>
      </c>
      <c r="J134" s="6" t="str">
        <f t="shared" si="12"/>
        <v>Bearish</v>
      </c>
      <c r="K134" s="6">
        <f t="shared" si="10"/>
        <v>96102.942487455628</v>
      </c>
      <c r="L134" s="6" t="str">
        <f t="shared" ref="L134:L197" si="14">IF(F134 &gt; 1.5 * AVERAGE(F$2:F$365), "Spike", "Normal")</f>
        <v>Spike</v>
      </c>
      <c r="M134" s="12"/>
      <c r="N134" s="12"/>
      <c r="O134" s="12"/>
      <c r="P134" s="12"/>
    </row>
    <row r="135" spans="1:16" x14ac:dyDescent="0.3">
      <c r="A135" s="5">
        <v>45623</v>
      </c>
      <c r="B135" s="6">
        <v>91978.138581831503</v>
      </c>
      <c r="C135" s="6">
        <v>97361.181935704793</v>
      </c>
      <c r="D135" s="6">
        <v>91778.6612119403</v>
      </c>
      <c r="E135" s="6">
        <v>95962.528419316906</v>
      </c>
      <c r="F135" s="6">
        <v>71133452438.220001</v>
      </c>
      <c r="G135" s="6">
        <v>1898774680758.02</v>
      </c>
      <c r="H135" s="6">
        <f t="shared" si="11"/>
        <v>4.3318878800102638</v>
      </c>
      <c r="I135" s="6">
        <f t="shared" si="13"/>
        <v>6.0693995441077693</v>
      </c>
      <c r="J135" s="6" t="str">
        <f t="shared" si="12"/>
        <v>Bullish</v>
      </c>
      <c r="K135" s="6">
        <f t="shared" si="10"/>
        <v>96334.804400642533</v>
      </c>
      <c r="L135" s="6" t="str">
        <f t="shared" si="14"/>
        <v>Spike</v>
      </c>
      <c r="M135" s="12"/>
      <c r="N135" s="12"/>
      <c r="O135" s="12"/>
      <c r="P135" s="12"/>
    </row>
    <row r="136" spans="1:16" x14ac:dyDescent="0.3">
      <c r="A136" s="5">
        <v>45624</v>
      </c>
      <c r="B136" s="6">
        <v>95954.944881670293</v>
      </c>
      <c r="C136" s="6">
        <v>96650.203768305204</v>
      </c>
      <c r="D136" s="6">
        <v>94677.354296187099</v>
      </c>
      <c r="E136" s="6">
        <v>95652.465158709107</v>
      </c>
      <c r="F136" s="6">
        <v>52260008260.610001</v>
      </c>
      <c r="G136" s="6">
        <v>1892868519535.9399</v>
      </c>
      <c r="H136" s="6">
        <f t="shared" si="11"/>
        <v>-0.3152309902675664</v>
      </c>
      <c r="I136" s="6">
        <f t="shared" si="13"/>
        <v>2.0560164716377916</v>
      </c>
      <c r="J136" s="6" t="str">
        <f t="shared" si="12"/>
        <v>Bearish</v>
      </c>
      <c r="K136" s="6">
        <f t="shared" si="10"/>
        <v>95927.338339055903</v>
      </c>
      <c r="L136" s="6" t="str">
        <f t="shared" si="14"/>
        <v>Normal</v>
      </c>
      <c r="M136" s="12"/>
      <c r="N136" s="12"/>
      <c r="O136" s="12"/>
      <c r="P136" s="12"/>
    </row>
    <row r="137" spans="1:16" x14ac:dyDescent="0.3">
      <c r="A137" s="5">
        <v>45625</v>
      </c>
      <c r="B137" s="6">
        <v>95653.952593576294</v>
      </c>
      <c r="C137" s="6">
        <v>98693.168167255702</v>
      </c>
      <c r="D137" s="6">
        <v>95407.8863720956</v>
      </c>
      <c r="E137" s="6">
        <v>97461.523712984301</v>
      </c>
      <c r="F137" s="6">
        <v>54968682476.360001</v>
      </c>
      <c r="G137" s="6">
        <v>1928820661174.0801</v>
      </c>
      <c r="H137" s="6">
        <f t="shared" si="11"/>
        <v>1.889698303517251</v>
      </c>
      <c r="I137" s="6">
        <f t="shared" si="13"/>
        <v>3.4345489193937691</v>
      </c>
      <c r="J137" s="6" t="str">
        <f t="shared" si="12"/>
        <v>Bullish</v>
      </c>
      <c r="K137" s="6">
        <f t="shared" ref="K137:K200" si="15">AVERAGE(E131:E137)</f>
        <v>95707.890000848536</v>
      </c>
      <c r="L137" s="6" t="str">
        <f t="shared" si="14"/>
        <v>Normal</v>
      </c>
      <c r="M137" s="12"/>
      <c r="N137" s="12"/>
      <c r="O137" s="12"/>
      <c r="P137" s="12"/>
    </row>
    <row r="138" spans="1:16" x14ac:dyDescent="0.3">
      <c r="A138" s="5">
        <v>45626</v>
      </c>
      <c r="B138" s="6">
        <v>97468.8124452958</v>
      </c>
      <c r="C138" s="6">
        <v>97499.342401715403</v>
      </c>
      <c r="D138" s="6">
        <v>96144.219828320405</v>
      </c>
      <c r="E138" s="6">
        <v>96449.055812773193</v>
      </c>
      <c r="F138" s="6">
        <v>31634227866.459999</v>
      </c>
      <c r="G138" s="6">
        <v>1908652965665.1699</v>
      </c>
      <c r="H138" s="6">
        <f t="shared" si="11"/>
        <v>-1.0462389013869886</v>
      </c>
      <c r="I138" s="6">
        <f t="shared" si="13"/>
        <v>1.3903140290701272</v>
      </c>
      <c r="J138" s="6" t="str">
        <f t="shared" si="12"/>
        <v>Bearish</v>
      </c>
      <c r="K138" s="6">
        <f t="shared" si="15"/>
        <v>95518.14372223684</v>
      </c>
      <c r="L138" s="6" t="str">
        <f t="shared" si="14"/>
        <v>Normal</v>
      </c>
      <c r="M138" s="12"/>
      <c r="N138" s="12"/>
      <c r="O138" s="12"/>
      <c r="P138" s="12"/>
    </row>
    <row r="139" spans="1:16" x14ac:dyDescent="0.3">
      <c r="A139" s="5">
        <v>45627</v>
      </c>
      <c r="B139" s="6">
        <v>96461.336800238598</v>
      </c>
      <c r="C139" s="6">
        <v>97888.127269605597</v>
      </c>
      <c r="D139" s="6">
        <v>95770.184465050595</v>
      </c>
      <c r="E139" s="6">
        <v>97279.792922355802</v>
      </c>
      <c r="F139" s="6">
        <v>36590695296.239998</v>
      </c>
      <c r="G139" s="6">
        <v>1924784957143.6799</v>
      </c>
      <c r="H139" s="6">
        <f t="shared" si="11"/>
        <v>0.84848100727874209</v>
      </c>
      <c r="I139" s="6">
        <f t="shared" si="13"/>
        <v>2.1956390765566938</v>
      </c>
      <c r="J139" s="6" t="str">
        <f t="shared" si="12"/>
        <v>Bullish</v>
      </c>
      <c r="K139" s="6">
        <f t="shared" si="15"/>
        <v>95413.282581447827</v>
      </c>
      <c r="L139" s="6" t="str">
        <f t="shared" si="14"/>
        <v>Normal</v>
      </c>
      <c r="M139" s="12"/>
      <c r="N139" s="12"/>
      <c r="O139" s="12"/>
      <c r="P139" s="12"/>
    </row>
    <row r="140" spans="1:16" x14ac:dyDescent="0.3">
      <c r="A140" s="5">
        <v>45628</v>
      </c>
      <c r="B140" s="6">
        <v>97276.010117056707</v>
      </c>
      <c r="C140" s="6">
        <v>98152.598247017697</v>
      </c>
      <c r="D140" s="6">
        <v>94482.863343432095</v>
      </c>
      <c r="E140" s="6">
        <v>95865.301632375194</v>
      </c>
      <c r="F140" s="6">
        <v>72680784305.110001</v>
      </c>
      <c r="G140" s="6">
        <v>1896994040043.3799</v>
      </c>
      <c r="H140" s="6">
        <f t="shared" si="11"/>
        <v>-1.4502121160026422</v>
      </c>
      <c r="I140" s="6">
        <f t="shared" si="13"/>
        <v>3.7724973497264549</v>
      </c>
      <c r="J140" s="6" t="str">
        <f t="shared" si="12"/>
        <v>Bearish</v>
      </c>
      <c r="K140" s="6">
        <f t="shared" si="15"/>
        <v>95807.997784132109</v>
      </c>
      <c r="L140" s="6" t="str">
        <f t="shared" si="14"/>
        <v>Spike</v>
      </c>
      <c r="M140" s="12"/>
      <c r="N140" s="12"/>
      <c r="O140" s="12"/>
      <c r="P140" s="12"/>
    </row>
    <row r="141" spans="1:16" x14ac:dyDescent="0.3">
      <c r="A141" s="5">
        <v>45629</v>
      </c>
      <c r="B141" s="6">
        <v>95854.597434293901</v>
      </c>
      <c r="C141" s="6">
        <v>96297.200060974894</v>
      </c>
      <c r="D141" s="6">
        <v>93629.559893780897</v>
      </c>
      <c r="E141" s="6">
        <v>96002.162144032001</v>
      </c>
      <c r="F141" s="6">
        <v>67067810961.230003</v>
      </c>
      <c r="G141" s="6">
        <v>1899532461067.0901</v>
      </c>
      <c r="H141" s="6">
        <f t="shared" si="11"/>
        <v>0.15394640808882729</v>
      </c>
      <c r="I141" s="6">
        <f t="shared" si="13"/>
        <v>2.7830070112417946</v>
      </c>
      <c r="J141" s="6" t="str">
        <f t="shared" si="12"/>
        <v>Bullish</v>
      </c>
      <c r="K141" s="6">
        <f t="shared" si="15"/>
        <v>96381.832828935207</v>
      </c>
      <c r="L141" s="6" t="str">
        <f t="shared" si="14"/>
        <v>Normal</v>
      </c>
      <c r="M141" s="12"/>
      <c r="N141" s="12"/>
      <c r="O141" s="12"/>
      <c r="P141" s="12"/>
    </row>
    <row r="142" spans="1:16" x14ac:dyDescent="0.3">
      <c r="A142" s="5">
        <v>45630</v>
      </c>
      <c r="B142" s="6">
        <v>95988.528712371393</v>
      </c>
      <c r="C142" s="6">
        <v>99207.325072812804</v>
      </c>
      <c r="D142" s="6">
        <v>94660.523251176797</v>
      </c>
      <c r="E142" s="6">
        <v>98768.527555345499</v>
      </c>
      <c r="F142" s="6">
        <v>77199817111.979996</v>
      </c>
      <c r="G142" s="6">
        <v>1954156097012.25</v>
      </c>
      <c r="H142" s="6">
        <f t="shared" si="11"/>
        <v>2.8961781999017226</v>
      </c>
      <c r="I142" s="6">
        <f t="shared" si="13"/>
        <v>4.7368179121282816</v>
      </c>
      <c r="J142" s="6" t="str">
        <f t="shared" si="12"/>
        <v>Bullish</v>
      </c>
      <c r="K142" s="6">
        <f t="shared" si="15"/>
        <v>96782.689848367852</v>
      </c>
      <c r="L142" s="6" t="str">
        <f t="shared" si="14"/>
        <v>Spike</v>
      </c>
      <c r="M142" s="12"/>
      <c r="N142" s="12"/>
      <c r="O142" s="12"/>
      <c r="P142" s="12"/>
    </row>
    <row r="143" spans="1:16" x14ac:dyDescent="0.3">
      <c r="A143" s="5">
        <v>45631</v>
      </c>
      <c r="B143" s="6">
        <v>98741.539381550698</v>
      </c>
      <c r="C143" s="6">
        <v>103900.4721472336</v>
      </c>
      <c r="D143" s="6">
        <v>91998.781701436004</v>
      </c>
      <c r="E143" s="6">
        <v>96593.5722722098</v>
      </c>
      <c r="F143" s="6">
        <v>149218945579.64999</v>
      </c>
      <c r="G143" s="6">
        <v>1911777565577.02</v>
      </c>
      <c r="H143" s="6">
        <f t="shared" si="11"/>
        <v>-2.1753429436023493</v>
      </c>
      <c r="I143" s="6">
        <f t="shared" si="13"/>
        <v>12.053377454252404</v>
      </c>
      <c r="J143" s="6" t="str">
        <f t="shared" si="12"/>
        <v>Bearish</v>
      </c>
      <c r="K143" s="6">
        <f t="shared" si="15"/>
        <v>96917.133721725113</v>
      </c>
      <c r="L143" s="6" t="str">
        <f t="shared" si="14"/>
        <v>Spike</v>
      </c>
      <c r="M143" s="12"/>
      <c r="N143" s="12"/>
      <c r="O143" s="12"/>
      <c r="P143" s="12"/>
    </row>
    <row r="144" spans="1:16" x14ac:dyDescent="0.3">
      <c r="A144" s="5">
        <v>45632</v>
      </c>
      <c r="B144" s="6">
        <v>97074.224832228603</v>
      </c>
      <c r="C144" s="6">
        <v>102039.8817958907</v>
      </c>
      <c r="D144" s="6">
        <v>96514.876081796596</v>
      </c>
      <c r="E144" s="6">
        <v>99920.714730328502</v>
      </c>
      <c r="F144" s="6">
        <v>94534772657.919998</v>
      </c>
      <c r="G144" s="6">
        <v>1977630964720.96</v>
      </c>
      <c r="H144" s="6">
        <f t="shared" si="11"/>
        <v>2.9322818729888693</v>
      </c>
      <c r="I144" s="6">
        <f t="shared" si="13"/>
        <v>5.6915269976586069</v>
      </c>
      <c r="J144" s="6" t="str">
        <f t="shared" si="12"/>
        <v>Bullish</v>
      </c>
      <c r="K144" s="6">
        <f t="shared" si="15"/>
        <v>97268.446724202862</v>
      </c>
      <c r="L144" s="6" t="str">
        <f t="shared" si="14"/>
        <v>Spike</v>
      </c>
      <c r="M144" s="12"/>
      <c r="N144" s="12"/>
      <c r="O144" s="12"/>
      <c r="P144" s="12"/>
    </row>
    <row r="145" spans="1:16" x14ac:dyDescent="0.3">
      <c r="A145" s="5">
        <v>45633</v>
      </c>
      <c r="B145" s="6">
        <v>99916.714463864104</v>
      </c>
      <c r="C145" s="6">
        <v>100563.37975103869</v>
      </c>
      <c r="D145" s="6">
        <v>99030.886492190199</v>
      </c>
      <c r="E145" s="6">
        <v>99923.336619264606</v>
      </c>
      <c r="F145" s="6">
        <v>44177510896.800003</v>
      </c>
      <c r="G145" s="6">
        <v>1977521445640.3201</v>
      </c>
      <c r="H145" s="6">
        <f t="shared" si="11"/>
        <v>6.6276752954055034E-3</v>
      </c>
      <c r="I145" s="6">
        <f t="shared" si="13"/>
        <v>1.5337706679724112</v>
      </c>
      <c r="J145" s="6" t="str">
        <f t="shared" si="12"/>
        <v>Bullish</v>
      </c>
      <c r="K145" s="6">
        <f t="shared" si="15"/>
        <v>97764.772553701623</v>
      </c>
      <c r="L145" s="6" t="str">
        <f t="shared" si="14"/>
        <v>Normal</v>
      </c>
      <c r="M145" s="12"/>
      <c r="N145" s="12"/>
      <c r="O145" s="12"/>
      <c r="P145" s="12"/>
    </row>
    <row r="146" spans="1:16" x14ac:dyDescent="0.3">
      <c r="A146" s="5">
        <v>45634</v>
      </c>
      <c r="B146" s="6">
        <v>99921.916796717094</v>
      </c>
      <c r="C146" s="6">
        <v>101399.9887089246</v>
      </c>
      <c r="D146" s="6">
        <v>98771.514167939298</v>
      </c>
      <c r="E146" s="6">
        <v>101236.0131403532</v>
      </c>
      <c r="F146" s="6">
        <v>44125751925.279999</v>
      </c>
      <c r="G146" s="6">
        <v>2003538950158.1499</v>
      </c>
      <c r="H146" s="6">
        <f t="shared" si="11"/>
        <v>1.315123233984318</v>
      </c>
      <c r="I146" s="6">
        <f t="shared" si="13"/>
        <v>2.6305285419341193</v>
      </c>
      <c r="J146" s="6" t="str">
        <f t="shared" si="12"/>
        <v>Bullish</v>
      </c>
      <c r="K146" s="6">
        <f t="shared" si="15"/>
        <v>98329.9468705584</v>
      </c>
      <c r="L146" s="6" t="str">
        <f t="shared" si="14"/>
        <v>Normal</v>
      </c>
      <c r="M146" s="12"/>
      <c r="N146" s="12"/>
      <c r="O146" s="12"/>
      <c r="P146" s="12"/>
    </row>
    <row r="147" spans="1:16" x14ac:dyDescent="0.3">
      <c r="A147" s="5">
        <v>45635</v>
      </c>
      <c r="B147" s="6">
        <v>101237.0615213342</v>
      </c>
      <c r="C147" s="6">
        <v>101272.5042134275</v>
      </c>
      <c r="D147" s="6">
        <v>94355.911041972198</v>
      </c>
      <c r="E147" s="6">
        <v>97432.721260367907</v>
      </c>
      <c r="F147" s="6">
        <v>110676473908.41</v>
      </c>
      <c r="G147" s="6">
        <v>1928513648652</v>
      </c>
      <c r="H147" s="6">
        <f t="shared" si="11"/>
        <v>-3.757853303717809</v>
      </c>
      <c r="I147" s="6">
        <f t="shared" si="13"/>
        <v>6.8320761858518901</v>
      </c>
      <c r="J147" s="6" t="str">
        <f t="shared" si="12"/>
        <v>Bearish</v>
      </c>
      <c r="K147" s="6">
        <f t="shared" si="15"/>
        <v>98553.863960271658</v>
      </c>
      <c r="L147" s="6" t="str">
        <f t="shared" si="14"/>
        <v>Spike</v>
      </c>
      <c r="M147" s="12"/>
      <c r="N147" s="12"/>
      <c r="O147" s="12"/>
      <c r="P147" s="12"/>
    </row>
    <row r="148" spans="1:16" x14ac:dyDescent="0.3">
      <c r="A148" s="5">
        <v>45636</v>
      </c>
      <c r="B148" s="6">
        <v>97441.234466455906</v>
      </c>
      <c r="C148" s="6">
        <v>98270.152770147106</v>
      </c>
      <c r="D148" s="6">
        <v>94321.258791989996</v>
      </c>
      <c r="E148" s="6">
        <v>96675.433539936901</v>
      </c>
      <c r="F148" s="6">
        <v>104823780633.61</v>
      </c>
      <c r="G148" s="6">
        <v>1913235117589.0601</v>
      </c>
      <c r="H148" s="6">
        <f t="shared" si="11"/>
        <v>-0.78591053439766456</v>
      </c>
      <c r="I148" s="6">
        <f t="shared" si="13"/>
        <v>4.0525902609705895</v>
      </c>
      <c r="J148" s="6" t="str">
        <f t="shared" si="12"/>
        <v>Bearish</v>
      </c>
      <c r="K148" s="6">
        <f t="shared" si="15"/>
        <v>98650.045588258057</v>
      </c>
      <c r="L148" s="6" t="str">
        <f t="shared" si="14"/>
        <v>Spike</v>
      </c>
      <c r="M148" s="12"/>
      <c r="N148" s="12"/>
      <c r="O148" s="12"/>
      <c r="P148" s="12"/>
    </row>
    <row r="149" spans="1:16" x14ac:dyDescent="0.3">
      <c r="A149" s="5">
        <v>45637</v>
      </c>
      <c r="B149" s="6">
        <v>96656.061618121297</v>
      </c>
      <c r="C149" s="6">
        <v>101913.3624657153</v>
      </c>
      <c r="D149" s="6">
        <v>95747.2288650111</v>
      </c>
      <c r="E149" s="6">
        <v>101173.0326451109</v>
      </c>
      <c r="F149" s="6">
        <v>85391409935.839996</v>
      </c>
      <c r="G149" s="6">
        <v>2002682634623.1699</v>
      </c>
      <c r="H149" s="6">
        <f t="shared" si="11"/>
        <v>4.6732413377608077</v>
      </c>
      <c r="I149" s="6">
        <f t="shared" si="13"/>
        <v>6.3794587711073856</v>
      </c>
      <c r="J149" s="6" t="str">
        <f t="shared" si="12"/>
        <v>Bullish</v>
      </c>
      <c r="K149" s="6">
        <f t="shared" si="15"/>
        <v>98993.546315367377</v>
      </c>
      <c r="L149" s="6" t="str">
        <f t="shared" si="14"/>
        <v>Spike</v>
      </c>
      <c r="M149" s="12"/>
      <c r="N149" s="12"/>
      <c r="O149" s="12"/>
      <c r="P149" s="12"/>
    </row>
    <row r="150" spans="1:16" x14ac:dyDescent="0.3">
      <c r="A150" s="5">
        <v>45638</v>
      </c>
      <c r="B150" s="6">
        <v>101167.80700433689</v>
      </c>
      <c r="C150" s="6">
        <v>102524.9102753456</v>
      </c>
      <c r="D150" s="6">
        <v>99339.949928706104</v>
      </c>
      <c r="E150" s="6">
        <v>100042.9979150116</v>
      </c>
      <c r="F150" s="6">
        <v>72073983532.970001</v>
      </c>
      <c r="G150" s="6">
        <v>1980440555379.3601</v>
      </c>
      <c r="H150" s="6">
        <f t="shared" si="11"/>
        <v>-1.1118251177245317</v>
      </c>
      <c r="I150" s="6">
        <f t="shared" si="13"/>
        <v>3.1481954990908889</v>
      </c>
      <c r="J150" s="6" t="str">
        <f t="shared" si="12"/>
        <v>Bearish</v>
      </c>
      <c r="K150" s="6">
        <f t="shared" si="15"/>
        <v>99486.321407196228</v>
      </c>
      <c r="L150" s="6" t="str">
        <f t="shared" si="14"/>
        <v>Spike</v>
      </c>
      <c r="M150" s="12"/>
      <c r="N150" s="12"/>
      <c r="O150" s="12"/>
      <c r="P150" s="12"/>
    </row>
    <row r="151" spans="1:16" x14ac:dyDescent="0.3">
      <c r="A151" s="5">
        <v>45639</v>
      </c>
      <c r="B151" s="6">
        <v>100046.65053812139</v>
      </c>
      <c r="C151" s="6">
        <v>101888.8084089508</v>
      </c>
      <c r="D151" s="6">
        <v>99233.278048675798</v>
      </c>
      <c r="E151" s="6">
        <v>101459.2544012685</v>
      </c>
      <c r="F151" s="6">
        <v>56894751583.190002</v>
      </c>
      <c r="G151" s="6">
        <v>2008423637064.3301</v>
      </c>
      <c r="H151" s="6">
        <f t="shared" si="11"/>
        <v>1.4119451831211969</v>
      </c>
      <c r="I151" s="6">
        <f t="shared" si="13"/>
        <v>2.6542921187183106</v>
      </c>
      <c r="J151" s="6" t="str">
        <f t="shared" si="12"/>
        <v>Bullish</v>
      </c>
      <c r="K151" s="6">
        <f t="shared" si="15"/>
        <v>99706.11278875907</v>
      </c>
      <c r="L151" s="6" t="str">
        <f t="shared" si="14"/>
        <v>Normal</v>
      </c>
      <c r="M151" s="12"/>
      <c r="N151" s="12"/>
      <c r="O151" s="12"/>
      <c r="P151" s="12"/>
    </row>
    <row r="152" spans="1:16" x14ac:dyDescent="0.3">
      <c r="A152" s="5">
        <v>45640</v>
      </c>
      <c r="B152" s="6">
        <v>101451.4399501803</v>
      </c>
      <c r="C152" s="6">
        <v>102618.88457543129</v>
      </c>
      <c r="D152" s="6">
        <v>100634.05754816141</v>
      </c>
      <c r="E152" s="6">
        <v>101372.96607865339</v>
      </c>
      <c r="F152" s="6">
        <v>40422968793.07</v>
      </c>
      <c r="G152" s="6">
        <v>2006808502978.48</v>
      </c>
      <c r="H152" s="6">
        <f t="shared" si="11"/>
        <v>-7.7351165804488434E-2</v>
      </c>
      <c r="I152" s="6">
        <f t="shared" si="13"/>
        <v>1.9564306117730554</v>
      </c>
      <c r="J152" s="6" t="str">
        <f t="shared" si="12"/>
        <v>Bearish</v>
      </c>
      <c r="K152" s="6">
        <f t="shared" si="15"/>
        <v>99913.202711528909</v>
      </c>
      <c r="L152" s="6" t="str">
        <f t="shared" si="14"/>
        <v>Normal</v>
      </c>
      <c r="M152" s="12"/>
      <c r="N152" s="12"/>
      <c r="O152" s="12"/>
      <c r="P152" s="12"/>
    </row>
    <row r="153" spans="1:16" x14ac:dyDescent="0.3">
      <c r="A153" s="5">
        <v>45641</v>
      </c>
      <c r="B153" s="6">
        <v>101373.5329606796</v>
      </c>
      <c r="C153" s="6">
        <v>105047.54188420311</v>
      </c>
      <c r="D153" s="6">
        <v>101227.0277929951</v>
      </c>
      <c r="E153" s="6">
        <v>104298.6957979219</v>
      </c>
      <c r="F153" s="6">
        <v>51145914137.43</v>
      </c>
      <c r="G153" s="6">
        <v>2065144333081.26</v>
      </c>
      <c r="H153" s="6">
        <f t="shared" si="11"/>
        <v>2.8855291433681232</v>
      </c>
      <c r="I153" s="6">
        <f t="shared" si="13"/>
        <v>3.7687490803836314</v>
      </c>
      <c r="J153" s="6" t="str">
        <f t="shared" si="12"/>
        <v>Bullish</v>
      </c>
      <c r="K153" s="6">
        <f t="shared" si="15"/>
        <v>100350.72880546728</v>
      </c>
      <c r="L153" s="6" t="str">
        <f t="shared" si="14"/>
        <v>Normal</v>
      </c>
      <c r="M153" s="12"/>
      <c r="N153" s="12"/>
      <c r="O153" s="12"/>
      <c r="P153" s="12"/>
    </row>
    <row r="154" spans="1:16" x14ac:dyDescent="0.3">
      <c r="A154" s="5">
        <v>45642</v>
      </c>
      <c r="B154" s="6">
        <v>104293.5764606967</v>
      </c>
      <c r="C154" s="6">
        <v>107780.57955220591</v>
      </c>
      <c r="D154" s="6">
        <v>103322.9828188519</v>
      </c>
      <c r="E154" s="6">
        <v>106029.7205860963</v>
      </c>
      <c r="F154" s="6">
        <v>91020417816.320007</v>
      </c>
      <c r="G154" s="6">
        <v>2099101774990.23</v>
      </c>
      <c r="H154" s="6">
        <f t="shared" si="11"/>
        <v>1.6646702359985439</v>
      </c>
      <c r="I154" s="6">
        <f t="shared" si="13"/>
        <v>4.2740856001173375</v>
      </c>
      <c r="J154" s="6" t="str">
        <f t="shared" si="12"/>
        <v>Bullish</v>
      </c>
      <c r="K154" s="6">
        <f t="shared" si="15"/>
        <v>101578.87156628564</v>
      </c>
      <c r="L154" s="6" t="str">
        <f t="shared" si="14"/>
        <v>Spike</v>
      </c>
      <c r="M154" s="12"/>
      <c r="N154" s="12"/>
      <c r="O154" s="12"/>
      <c r="P154" s="12"/>
    </row>
    <row r="155" spans="1:16" x14ac:dyDescent="0.3">
      <c r="A155" s="5">
        <v>45643</v>
      </c>
      <c r="B155" s="6">
        <v>106030.69058245209</v>
      </c>
      <c r="C155" s="6">
        <v>108268.4470804361</v>
      </c>
      <c r="D155" s="6">
        <v>105291.73786758129</v>
      </c>
      <c r="E155" s="6">
        <v>106140.5982384302</v>
      </c>
      <c r="F155" s="6">
        <v>68589364867.849998</v>
      </c>
      <c r="G155" s="6">
        <v>2101344621529.72</v>
      </c>
      <c r="H155" s="6">
        <f t="shared" si="11"/>
        <v>0.10365645585665856</v>
      </c>
      <c r="I155" s="6">
        <f t="shared" si="13"/>
        <v>2.807403400376844</v>
      </c>
      <c r="J155" s="6" t="str">
        <f t="shared" si="12"/>
        <v>Bullish</v>
      </c>
      <c r="K155" s="6">
        <f t="shared" si="15"/>
        <v>102931.03795178469</v>
      </c>
      <c r="L155" s="6" t="str">
        <f t="shared" si="14"/>
        <v>Spike</v>
      </c>
      <c r="M155" s="12"/>
      <c r="N155" s="12"/>
      <c r="O155" s="12"/>
      <c r="P155" s="12"/>
    </row>
    <row r="156" spans="1:16" x14ac:dyDescent="0.3">
      <c r="A156" s="5">
        <v>45644</v>
      </c>
      <c r="B156" s="6">
        <v>106147.29525968339</v>
      </c>
      <c r="C156" s="6">
        <v>106470.6063648963</v>
      </c>
      <c r="D156" s="6">
        <v>100041.5427029048</v>
      </c>
      <c r="E156" s="6">
        <v>100041.5427029048</v>
      </c>
      <c r="F156" s="6">
        <v>93865656139.449997</v>
      </c>
      <c r="G156" s="6">
        <v>1982994456166.1599</v>
      </c>
      <c r="H156" s="6">
        <f t="shared" si="11"/>
        <v>-5.7521508596532884</v>
      </c>
      <c r="I156" s="6">
        <f t="shared" si="13"/>
        <v>6.0567380885807394</v>
      </c>
      <c r="J156" s="6" t="str">
        <f t="shared" si="12"/>
        <v>Bearish</v>
      </c>
      <c r="K156" s="6">
        <f t="shared" si="15"/>
        <v>102769.39653146952</v>
      </c>
      <c r="L156" s="6" t="str">
        <f t="shared" si="14"/>
        <v>Spike</v>
      </c>
      <c r="M156" s="12"/>
      <c r="N156" s="12"/>
      <c r="O156" s="12"/>
      <c r="P156" s="12"/>
    </row>
    <row r="157" spans="1:16" x14ac:dyDescent="0.3">
      <c r="A157" s="5">
        <v>45645</v>
      </c>
      <c r="B157" s="6">
        <v>100070.68742894279</v>
      </c>
      <c r="C157" s="6">
        <v>102748.15084662641</v>
      </c>
      <c r="D157" s="6">
        <v>95587.681501939398</v>
      </c>
      <c r="E157" s="6">
        <v>97490.949982774997</v>
      </c>
      <c r="F157" s="6">
        <v>97221662391.740005</v>
      </c>
      <c r="G157" s="6">
        <v>1930044053238.3701</v>
      </c>
      <c r="H157" s="6">
        <f t="shared" si="11"/>
        <v>-2.577915184203758</v>
      </c>
      <c r="I157" s="6">
        <f t="shared" si="13"/>
        <v>7.1554113683604328</v>
      </c>
      <c r="J157" s="6" t="str">
        <f t="shared" si="12"/>
        <v>Bearish</v>
      </c>
      <c r="K157" s="6">
        <f t="shared" si="15"/>
        <v>102404.81825543575</v>
      </c>
      <c r="L157" s="6" t="str">
        <f t="shared" si="14"/>
        <v>Spike</v>
      </c>
      <c r="M157" s="12"/>
      <c r="N157" s="12"/>
      <c r="O157" s="12"/>
      <c r="P157" s="12"/>
    </row>
    <row r="158" spans="1:16" x14ac:dyDescent="0.3">
      <c r="A158" s="5">
        <v>45646</v>
      </c>
      <c r="B158" s="6">
        <v>97484.697309517302</v>
      </c>
      <c r="C158" s="6">
        <v>98098.911305198199</v>
      </c>
      <c r="D158" s="6">
        <v>92175.180450462503</v>
      </c>
      <c r="E158" s="6">
        <v>97755.930160375094</v>
      </c>
      <c r="F158" s="6">
        <v>105634083408.08</v>
      </c>
      <c r="G158" s="6">
        <v>1935459460468.73</v>
      </c>
      <c r="H158" s="6">
        <f t="shared" si="11"/>
        <v>0.27823120791627259</v>
      </c>
      <c r="I158" s="6">
        <f t="shared" si="13"/>
        <v>6.0765751120174727</v>
      </c>
      <c r="J158" s="6" t="str">
        <f t="shared" si="12"/>
        <v>Bullish</v>
      </c>
      <c r="K158" s="6">
        <f t="shared" si="15"/>
        <v>101875.7719353081</v>
      </c>
      <c r="L158" s="6" t="str">
        <f t="shared" si="14"/>
        <v>Spike</v>
      </c>
      <c r="M158" s="12"/>
      <c r="N158" s="12"/>
      <c r="O158" s="12"/>
      <c r="P158" s="12"/>
    </row>
    <row r="159" spans="1:16" x14ac:dyDescent="0.3">
      <c r="A159" s="5">
        <v>45647</v>
      </c>
      <c r="B159" s="6">
        <v>97756.192201815706</v>
      </c>
      <c r="C159" s="6">
        <v>99507.098590918496</v>
      </c>
      <c r="D159" s="6">
        <v>96426.520738742402</v>
      </c>
      <c r="E159" s="6">
        <v>97224.726344297407</v>
      </c>
      <c r="F159" s="6">
        <v>51765334293.970001</v>
      </c>
      <c r="G159" s="6">
        <v>1924861940275.8301</v>
      </c>
      <c r="H159" s="6">
        <f t="shared" si="11"/>
        <v>-0.5436646472697072</v>
      </c>
      <c r="I159" s="6">
        <f t="shared" si="13"/>
        <v>3.1512866681798561</v>
      </c>
      <c r="J159" s="6" t="str">
        <f t="shared" si="12"/>
        <v>Bearish</v>
      </c>
      <c r="K159" s="6">
        <f t="shared" si="15"/>
        <v>101283.16625897153</v>
      </c>
      <c r="L159" s="6" t="str">
        <f t="shared" si="14"/>
        <v>Normal</v>
      </c>
      <c r="M159" s="12"/>
      <c r="N159" s="12"/>
      <c r="O159" s="12"/>
      <c r="P159" s="12"/>
    </row>
    <row r="160" spans="1:16" x14ac:dyDescent="0.3">
      <c r="A160" s="5">
        <v>45648</v>
      </c>
      <c r="B160" s="6">
        <v>97218.318268926596</v>
      </c>
      <c r="C160" s="6">
        <v>97360.264701243606</v>
      </c>
      <c r="D160" s="6">
        <v>94202.186247733596</v>
      </c>
      <c r="E160" s="6">
        <v>95104.934371059702</v>
      </c>
      <c r="F160" s="6">
        <v>43147981313.699997</v>
      </c>
      <c r="G160" s="6">
        <v>1882953315399.26</v>
      </c>
      <c r="H160" s="6">
        <f t="shared" si="11"/>
        <v>-2.1738535859269064</v>
      </c>
      <c r="I160" s="6">
        <f t="shared" si="13"/>
        <v>3.2484397073955673</v>
      </c>
      <c r="J160" s="6" t="str">
        <f t="shared" si="12"/>
        <v>Bearish</v>
      </c>
      <c r="K160" s="6">
        <f t="shared" si="15"/>
        <v>99969.771769419778</v>
      </c>
      <c r="L160" s="6" t="str">
        <f t="shared" si="14"/>
        <v>Normal</v>
      </c>
      <c r="M160" s="12"/>
      <c r="N160" s="12"/>
      <c r="O160" s="12"/>
      <c r="P160" s="12"/>
    </row>
    <row r="161" spans="1:16" x14ac:dyDescent="0.3">
      <c r="A161" s="5">
        <v>45649</v>
      </c>
      <c r="B161" s="6">
        <v>95099.391954828898</v>
      </c>
      <c r="C161" s="6">
        <v>96416.213928297802</v>
      </c>
      <c r="D161" s="6">
        <v>92403.131383220403</v>
      </c>
      <c r="E161" s="6">
        <v>94686.239438432502</v>
      </c>
      <c r="F161" s="6">
        <v>65239002918.620003</v>
      </c>
      <c r="G161" s="6">
        <v>1875314065984.8799</v>
      </c>
      <c r="H161" s="6">
        <f t="shared" si="11"/>
        <v>-0.43444285804964844</v>
      </c>
      <c r="I161" s="6">
        <f t="shared" si="13"/>
        <v>4.2198824436054929</v>
      </c>
      <c r="J161" s="6" t="str">
        <f t="shared" si="12"/>
        <v>Bearish</v>
      </c>
      <c r="K161" s="6">
        <f t="shared" si="15"/>
        <v>98349.274462610687</v>
      </c>
      <c r="L161" s="6" t="str">
        <f t="shared" si="14"/>
        <v>Normal</v>
      </c>
      <c r="M161" s="12"/>
      <c r="N161" s="12"/>
      <c r="O161" s="12"/>
      <c r="P161" s="12"/>
    </row>
    <row r="162" spans="1:16" x14ac:dyDescent="0.3">
      <c r="A162" s="5">
        <v>45650</v>
      </c>
      <c r="B162" s="6">
        <v>94684.347553337604</v>
      </c>
      <c r="C162" s="6">
        <v>99404.061324869093</v>
      </c>
      <c r="D162" s="6">
        <v>93448.013940419507</v>
      </c>
      <c r="E162" s="6">
        <v>98676.097396828103</v>
      </c>
      <c r="F162" s="6">
        <v>47114953674.129997</v>
      </c>
      <c r="G162" s="6">
        <v>1953851713516.6699</v>
      </c>
      <c r="H162" s="6">
        <f t="shared" si="11"/>
        <v>4.215849764652881</v>
      </c>
      <c r="I162" s="6">
        <f t="shared" si="13"/>
        <v>6.2904244876318387</v>
      </c>
      <c r="J162" s="6" t="str">
        <f t="shared" si="12"/>
        <v>Bullish</v>
      </c>
      <c r="K162" s="6">
        <f t="shared" si="15"/>
        <v>97282.917199524672</v>
      </c>
      <c r="L162" s="6" t="str">
        <f t="shared" si="14"/>
        <v>Normal</v>
      </c>
      <c r="M162" s="12"/>
      <c r="N162" s="12"/>
      <c r="O162" s="12"/>
      <c r="P162" s="12"/>
    </row>
    <row r="163" spans="1:16" x14ac:dyDescent="0.3">
      <c r="A163" s="5">
        <v>45651</v>
      </c>
      <c r="B163" s="6">
        <v>98675.910862762801</v>
      </c>
      <c r="C163" s="6">
        <v>99478.749015849899</v>
      </c>
      <c r="D163" s="6">
        <v>97593.470165092993</v>
      </c>
      <c r="E163" s="6">
        <v>99299.192749212394</v>
      </c>
      <c r="F163" s="6">
        <v>33700394629.110001</v>
      </c>
      <c r="G163" s="6">
        <v>1966210082590.95</v>
      </c>
      <c r="H163" s="6">
        <f t="shared" si="11"/>
        <v>0.63164543504082316</v>
      </c>
      <c r="I163" s="6">
        <f t="shared" si="13"/>
        <v>1.910576587814758</v>
      </c>
      <c r="J163" s="6" t="str">
        <f t="shared" si="12"/>
        <v>Bullish</v>
      </c>
      <c r="K163" s="6">
        <f t="shared" si="15"/>
        <v>97176.867206140028</v>
      </c>
      <c r="L163" s="6" t="str">
        <f t="shared" si="14"/>
        <v>Normal</v>
      </c>
      <c r="M163" s="12"/>
      <c r="N163" s="12"/>
      <c r="O163" s="12"/>
      <c r="P163" s="12"/>
    </row>
    <row r="164" spans="1:16" x14ac:dyDescent="0.3">
      <c r="A164" s="5">
        <v>45652</v>
      </c>
      <c r="B164" s="6">
        <v>99297.697008784598</v>
      </c>
      <c r="C164" s="6">
        <v>99884.572166569997</v>
      </c>
      <c r="D164" s="6">
        <v>95137.885295056607</v>
      </c>
      <c r="E164" s="6">
        <v>95795.516597598296</v>
      </c>
      <c r="F164" s="6">
        <v>47054980873.260002</v>
      </c>
      <c r="G164" s="6">
        <v>1896937576269.02</v>
      </c>
      <c r="H164" s="6">
        <f t="shared" si="11"/>
        <v>-3.52695028856155</v>
      </c>
      <c r="I164" s="6">
        <f t="shared" si="13"/>
        <v>4.7802587718559701</v>
      </c>
      <c r="J164" s="6" t="str">
        <f t="shared" si="12"/>
        <v>Bearish</v>
      </c>
      <c r="K164" s="6">
        <f t="shared" si="15"/>
        <v>96934.66243682908</v>
      </c>
      <c r="L164" s="6" t="str">
        <f t="shared" si="14"/>
        <v>Normal</v>
      </c>
      <c r="M164" s="12"/>
      <c r="N164" s="12"/>
      <c r="O164" s="12"/>
      <c r="P164" s="12"/>
    </row>
    <row r="165" spans="1:16" x14ac:dyDescent="0.3">
      <c r="A165" s="5">
        <v>45653</v>
      </c>
      <c r="B165" s="6">
        <v>95704.974586255703</v>
      </c>
      <c r="C165" s="6">
        <v>97294.846420425907</v>
      </c>
      <c r="D165" s="6">
        <v>93310.743804229598</v>
      </c>
      <c r="E165" s="6">
        <v>94164.860348352595</v>
      </c>
      <c r="F165" s="6">
        <v>52419934565.080002</v>
      </c>
      <c r="G165" s="6">
        <v>1864541907464.46</v>
      </c>
      <c r="H165" s="6">
        <f t="shared" si="11"/>
        <v>-1.6092311236288501</v>
      </c>
      <c r="I165" s="6">
        <f t="shared" si="13"/>
        <v>4.1629002394285894</v>
      </c>
      <c r="J165" s="6" t="str">
        <f t="shared" si="12"/>
        <v>Bearish</v>
      </c>
      <c r="K165" s="6">
        <f t="shared" si="15"/>
        <v>96421.652463683</v>
      </c>
      <c r="L165" s="6" t="str">
        <f t="shared" si="14"/>
        <v>Normal</v>
      </c>
      <c r="M165" s="12"/>
      <c r="N165" s="12"/>
      <c r="O165" s="12"/>
      <c r="P165" s="12"/>
    </row>
    <row r="166" spans="1:16" x14ac:dyDescent="0.3">
      <c r="A166" s="5">
        <v>45654</v>
      </c>
      <c r="B166" s="6">
        <v>94160.186222703094</v>
      </c>
      <c r="C166" s="6">
        <v>95525.898521520896</v>
      </c>
      <c r="D166" s="6">
        <v>94014.286497331894</v>
      </c>
      <c r="E166" s="6">
        <v>95163.931926404795</v>
      </c>
      <c r="F166" s="6">
        <v>24107436184.880001</v>
      </c>
      <c r="G166" s="6">
        <v>1884684226460.1201</v>
      </c>
      <c r="H166" s="6">
        <f t="shared" si="11"/>
        <v>1.0659980018812736</v>
      </c>
      <c r="I166" s="6">
        <f t="shared" si="13"/>
        <v>1.6053621863213088</v>
      </c>
      <c r="J166" s="6" t="str">
        <f t="shared" si="12"/>
        <v>Bullish</v>
      </c>
      <c r="K166" s="6">
        <f t="shared" si="15"/>
        <v>96127.253261126913</v>
      </c>
      <c r="L166" s="6" t="str">
        <f t="shared" si="14"/>
        <v>Normal</v>
      </c>
      <c r="M166" s="12"/>
      <c r="N166" s="12"/>
      <c r="O166" s="12"/>
      <c r="P166" s="12"/>
    </row>
    <row r="167" spans="1:16" x14ac:dyDescent="0.3">
      <c r="A167" s="5">
        <v>45655</v>
      </c>
      <c r="B167" s="6">
        <v>95174.055117288794</v>
      </c>
      <c r="C167" s="6">
        <v>95174.8784017898</v>
      </c>
      <c r="D167" s="6">
        <v>92881.791869933601</v>
      </c>
      <c r="E167" s="6">
        <v>93530.228437869504</v>
      </c>
      <c r="F167" s="6">
        <v>29635885266.639999</v>
      </c>
      <c r="G167" s="6">
        <v>1852119372624.0901</v>
      </c>
      <c r="H167" s="6">
        <f t="shared" si="11"/>
        <v>-1.72717940555701</v>
      </c>
      <c r="I167" s="6">
        <f t="shared" si="13"/>
        <v>2.4093609640046214</v>
      </c>
      <c r="J167" s="6" t="str">
        <f t="shared" si="12"/>
        <v>Bearish</v>
      </c>
      <c r="K167" s="6">
        <f t="shared" si="15"/>
        <v>95902.295270671166</v>
      </c>
      <c r="L167" s="6" t="str">
        <f t="shared" si="14"/>
        <v>Normal</v>
      </c>
      <c r="M167" s="12"/>
      <c r="N167" s="12"/>
      <c r="O167" s="12"/>
      <c r="P167" s="12"/>
    </row>
    <row r="168" spans="1:16" x14ac:dyDescent="0.3">
      <c r="A168" s="5">
        <v>45656</v>
      </c>
      <c r="B168" s="6">
        <v>93527.197497474495</v>
      </c>
      <c r="C168" s="6">
        <v>94903.323895715497</v>
      </c>
      <c r="D168" s="6">
        <v>91317.135460051097</v>
      </c>
      <c r="E168" s="6">
        <v>92643.214604014604</v>
      </c>
      <c r="F168" s="6">
        <v>56188003691.419998</v>
      </c>
      <c r="G168" s="6">
        <v>1834643033988.95</v>
      </c>
      <c r="H168" s="6">
        <f t="shared" si="11"/>
        <v>-0.94516131896688316</v>
      </c>
      <c r="I168" s="6">
        <f t="shared" si="13"/>
        <v>3.83438029965694</v>
      </c>
      <c r="J168" s="6" t="str">
        <f t="shared" si="12"/>
        <v>Bearish</v>
      </c>
      <c r="K168" s="6">
        <f t="shared" si="15"/>
        <v>95610.434580040048</v>
      </c>
      <c r="L168" s="6" t="str">
        <f t="shared" si="14"/>
        <v>Normal</v>
      </c>
      <c r="M168" s="12"/>
      <c r="N168" s="12"/>
      <c r="O168" s="12"/>
      <c r="P168" s="12"/>
    </row>
    <row r="169" spans="1:16" x14ac:dyDescent="0.3">
      <c r="A169" s="5">
        <v>45657</v>
      </c>
      <c r="B169" s="6">
        <v>92643.251221687999</v>
      </c>
      <c r="C169" s="6">
        <v>96090.603788383494</v>
      </c>
      <c r="D169" s="6">
        <v>91914.027783271405</v>
      </c>
      <c r="E169" s="6">
        <v>93429.202811399198</v>
      </c>
      <c r="F169" s="6">
        <v>43625106842.870003</v>
      </c>
      <c r="G169" s="6">
        <v>1850183342119.26</v>
      </c>
      <c r="H169" s="6">
        <f t="shared" si="11"/>
        <v>0.84836356598763951</v>
      </c>
      <c r="I169" s="6">
        <f t="shared" si="13"/>
        <v>4.5082355703578143</v>
      </c>
      <c r="J169" s="6" t="str">
        <f t="shared" si="12"/>
        <v>Bullish</v>
      </c>
      <c r="K169" s="6">
        <f t="shared" si="15"/>
        <v>94860.878210693059</v>
      </c>
      <c r="L169" s="6" t="str">
        <f t="shared" si="14"/>
        <v>Normal</v>
      </c>
      <c r="M169" s="12"/>
      <c r="N169" s="12"/>
      <c r="O169" s="12"/>
      <c r="P169" s="12"/>
    </row>
    <row r="170" spans="1:16" x14ac:dyDescent="0.3">
      <c r="A170" s="5">
        <v>45658</v>
      </c>
      <c r="B170" s="6">
        <v>93425.102136049405</v>
      </c>
      <c r="C170" s="6">
        <v>94929.864808996106</v>
      </c>
      <c r="D170" s="6">
        <v>92788.127884681904</v>
      </c>
      <c r="E170" s="6">
        <v>94419.757505490299</v>
      </c>
      <c r="F170" s="6">
        <v>24519888918.84</v>
      </c>
      <c r="G170" s="6">
        <v>1869850163161.4399</v>
      </c>
      <c r="H170" s="6">
        <f t="shared" si="11"/>
        <v>1.0646553728059476</v>
      </c>
      <c r="I170" s="6">
        <f t="shared" si="13"/>
        <v>2.2924640972779651</v>
      </c>
      <c r="J170" s="6" t="str">
        <f t="shared" si="12"/>
        <v>Bullish</v>
      </c>
      <c r="K170" s="6">
        <f t="shared" si="15"/>
        <v>94163.816033018491</v>
      </c>
      <c r="L170" s="6" t="str">
        <f t="shared" si="14"/>
        <v>Normal</v>
      </c>
      <c r="M170" s="12"/>
      <c r="N170" s="12"/>
      <c r="O170" s="12"/>
      <c r="P170" s="12"/>
    </row>
    <row r="171" spans="1:16" x14ac:dyDescent="0.3">
      <c r="A171" s="5">
        <v>45659</v>
      </c>
      <c r="B171" s="6">
        <v>94416.286547278694</v>
      </c>
      <c r="C171" s="6">
        <v>97739.816844624394</v>
      </c>
      <c r="D171" s="6">
        <v>94201.570415456401</v>
      </c>
      <c r="E171" s="6">
        <v>96886.878268230401</v>
      </c>
      <c r="F171" s="6">
        <v>46009564411.190002</v>
      </c>
      <c r="G171" s="6">
        <v>1918730145566.76</v>
      </c>
      <c r="H171" s="6">
        <f t="shared" si="11"/>
        <v>2.6167007952749386</v>
      </c>
      <c r="I171" s="6">
        <f t="shared" si="13"/>
        <v>3.7474958596218735</v>
      </c>
      <c r="J171" s="6" t="str">
        <f t="shared" si="12"/>
        <v>Bullish</v>
      </c>
      <c r="K171" s="6">
        <f t="shared" si="15"/>
        <v>94319.724843108765</v>
      </c>
      <c r="L171" s="6" t="str">
        <f t="shared" si="14"/>
        <v>Normal</v>
      </c>
      <c r="M171" s="12"/>
      <c r="N171" s="12"/>
      <c r="O171" s="12"/>
      <c r="P171" s="12"/>
    </row>
    <row r="172" spans="1:16" x14ac:dyDescent="0.3">
      <c r="A172" s="5">
        <v>45660</v>
      </c>
      <c r="B172" s="6">
        <v>96881.729023468593</v>
      </c>
      <c r="C172" s="6">
        <v>98956.917042607398</v>
      </c>
      <c r="D172" s="6">
        <v>96034.614057245402</v>
      </c>
      <c r="E172" s="6">
        <v>98107.428761993695</v>
      </c>
      <c r="F172" s="6">
        <v>35611391162.849998</v>
      </c>
      <c r="G172" s="6">
        <v>1943222658412.3201</v>
      </c>
      <c r="H172" s="6">
        <f t="shared" si="11"/>
        <v>1.2651505612871428</v>
      </c>
      <c r="I172" s="6">
        <f t="shared" si="13"/>
        <v>3.0163613044664985</v>
      </c>
      <c r="J172" s="6" t="str">
        <f t="shared" si="12"/>
        <v>Bullish</v>
      </c>
      <c r="K172" s="6">
        <f t="shared" si="15"/>
        <v>94882.94890220034</v>
      </c>
      <c r="L172" s="6" t="str">
        <f t="shared" si="14"/>
        <v>Normal</v>
      </c>
      <c r="M172" s="12"/>
      <c r="N172" s="12"/>
      <c r="O172" s="12"/>
      <c r="P172" s="12"/>
    </row>
    <row r="173" spans="1:16" x14ac:dyDescent="0.3">
      <c r="A173" s="5">
        <v>45661</v>
      </c>
      <c r="B173" s="6">
        <v>98106.993552789194</v>
      </c>
      <c r="C173" s="6">
        <v>98734.428176466594</v>
      </c>
      <c r="D173" s="6">
        <v>97562.975969277599</v>
      </c>
      <c r="E173" s="6">
        <v>98236.229091665693</v>
      </c>
      <c r="F173" s="6">
        <v>22342608077.720001</v>
      </c>
      <c r="G173" s="6">
        <v>1945654462825.1599</v>
      </c>
      <c r="H173" s="6">
        <f t="shared" si="11"/>
        <v>0.13172918076116588</v>
      </c>
      <c r="I173" s="6">
        <f t="shared" si="13"/>
        <v>1.1940557597034738</v>
      </c>
      <c r="J173" s="6" t="str">
        <f t="shared" si="12"/>
        <v>Bullish</v>
      </c>
      <c r="K173" s="6">
        <f t="shared" si="15"/>
        <v>95321.848497237632</v>
      </c>
      <c r="L173" s="6" t="str">
        <f t="shared" si="14"/>
        <v>Normal</v>
      </c>
      <c r="M173" s="12"/>
      <c r="N173" s="12"/>
      <c r="O173" s="12"/>
      <c r="P173" s="12"/>
    </row>
    <row r="174" spans="1:16" x14ac:dyDescent="0.3">
      <c r="A174" s="5">
        <v>45662</v>
      </c>
      <c r="B174" s="6">
        <v>98233.905776585802</v>
      </c>
      <c r="C174" s="6">
        <v>98813.308554411502</v>
      </c>
      <c r="D174" s="6">
        <v>97291.764606347206</v>
      </c>
      <c r="E174" s="6">
        <v>98314.959443637199</v>
      </c>
      <c r="F174" s="6">
        <v>20525254824.639999</v>
      </c>
      <c r="G174" s="6">
        <v>1947189546143.5801</v>
      </c>
      <c r="H174" s="6">
        <f t="shared" si="11"/>
        <v>8.2510887061478078E-2</v>
      </c>
      <c r="I174" s="6">
        <f t="shared" si="13"/>
        <v>1.5488989631795325</v>
      </c>
      <c r="J174" s="6" t="str">
        <f t="shared" si="12"/>
        <v>Bullish</v>
      </c>
      <c r="K174" s="6">
        <f t="shared" si="15"/>
        <v>96005.381498061586</v>
      </c>
      <c r="L174" s="6" t="str">
        <f t="shared" si="14"/>
        <v>Normal</v>
      </c>
      <c r="M174" s="12"/>
      <c r="N174" s="12"/>
      <c r="O174" s="12"/>
      <c r="P174" s="12"/>
    </row>
    <row r="175" spans="1:16" x14ac:dyDescent="0.3">
      <c r="A175" s="5">
        <v>45663</v>
      </c>
      <c r="B175" s="6">
        <v>98314.956958059702</v>
      </c>
      <c r="C175" s="6">
        <v>102482.87390991941</v>
      </c>
      <c r="D175" s="6">
        <v>97926.148517234804</v>
      </c>
      <c r="E175" s="6">
        <v>102078.0855728765</v>
      </c>
      <c r="F175" s="6">
        <v>51823432704.900002</v>
      </c>
      <c r="G175" s="6">
        <v>2021809968109.3999</v>
      </c>
      <c r="H175" s="6">
        <f t="shared" si="11"/>
        <v>3.82762575629476</v>
      </c>
      <c r="I175" s="6">
        <f t="shared" si="13"/>
        <v>4.6348241749507775</v>
      </c>
      <c r="J175" s="6" t="str">
        <f t="shared" si="12"/>
        <v>Bullish</v>
      </c>
      <c r="K175" s="6">
        <f t="shared" si="15"/>
        <v>97353.220207899009</v>
      </c>
      <c r="L175" s="6" t="str">
        <f t="shared" si="14"/>
        <v>Normal</v>
      </c>
      <c r="M175" s="12"/>
      <c r="N175" s="12"/>
      <c r="O175" s="12"/>
      <c r="P175" s="12"/>
    </row>
    <row r="176" spans="1:16" x14ac:dyDescent="0.3">
      <c r="A176" s="5">
        <v>45664</v>
      </c>
      <c r="B176" s="6">
        <v>102248.8525481832</v>
      </c>
      <c r="C176" s="6">
        <v>102712.4856972717</v>
      </c>
      <c r="D176" s="6">
        <v>96132.874701131193</v>
      </c>
      <c r="E176" s="6">
        <v>96922.705279672606</v>
      </c>
      <c r="F176" s="6">
        <v>58685738546.550003</v>
      </c>
      <c r="G176" s="6">
        <v>1919787500379.26</v>
      </c>
      <c r="H176" s="6">
        <f t="shared" si="11"/>
        <v>-5.2090044394392914</v>
      </c>
      <c r="I176" s="6">
        <f t="shared" si="13"/>
        <v>6.4348995926775423</v>
      </c>
      <c r="J176" s="6" t="str">
        <f t="shared" si="12"/>
        <v>Bearish</v>
      </c>
      <c r="K176" s="6">
        <f t="shared" si="15"/>
        <v>97852.291989080928</v>
      </c>
      <c r="L176" s="6" t="str">
        <f t="shared" si="14"/>
        <v>Normal</v>
      </c>
      <c r="M176" s="12"/>
      <c r="N176" s="12"/>
      <c r="O176" s="12"/>
      <c r="P176" s="12"/>
    </row>
    <row r="177" spans="1:16" x14ac:dyDescent="0.3">
      <c r="A177" s="5">
        <v>45665</v>
      </c>
      <c r="B177" s="6">
        <v>96924.164974265397</v>
      </c>
      <c r="C177" s="6">
        <v>97258.321748009403</v>
      </c>
      <c r="D177" s="6">
        <v>92525.844560817204</v>
      </c>
      <c r="E177" s="6">
        <v>95043.523455940594</v>
      </c>
      <c r="F177" s="6">
        <v>63875859171.190002</v>
      </c>
      <c r="G177" s="6">
        <v>1882572360732.9199</v>
      </c>
      <c r="H177" s="6">
        <f t="shared" si="11"/>
        <v>-1.9403226417520718</v>
      </c>
      <c r="I177" s="6">
        <f t="shared" si="13"/>
        <v>4.8826597458422594</v>
      </c>
      <c r="J177" s="6" t="str">
        <f t="shared" si="12"/>
        <v>Bearish</v>
      </c>
      <c r="K177" s="6">
        <f t="shared" si="15"/>
        <v>97941.401410573832</v>
      </c>
      <c r="L177" s="6" t="str">
        <f t="shared" si="14"/>
        <v>Normal</v>
      </c>
      <c r="M177" s="12"/>
      <c r="N177" s="12"/>
      <c r="O177" s="12"/>
      <c r="P177" s="12"/>
    </row>
    <row r="178" spans="1:16" x14ac:dyDescent="0.3">
      <c r="A178" s="5">
        <v>45666</v>
      </c>
      <c r="B178" s="6">
        <v>95043.487639970597</v>
      </c>
      <c r="C178" s="6">
        <v>95349.721459625303</v>
      </c>
      <c r="D178" s="6">
        <v>91220.842260280595</v>
      </c>
      <c r="E178" s="6">
        <v>92484.0369715298</v>
      </c>
      <c r="F178" s="6">
        <v>62777261693.160004</v>
      </c>
      <c r="G178" s="6">
        <v>1832169140187.8799</v>
      </c>
      <c r="H178" s="6">
        <f t="shared" si="11"/>
        <v>-2.6929258721398375</v>
      </c>
      <c r="I178" s="6">
        <f t="shared" si="13"/>
        <v>4.344200009773532</v>
      </c>
      <c r="J178" s="6" t="str">
        <f t="shared" si="12"/>
        <v>Bearish</v>
      </c>
      <c r="K178" s="6">
        <f t="shared" si="15"/>
        <v>97312.424082473735</v>
      </c>
      <c r="L178" s="6" t="str">
        <f t="shared" si="14"/>
        <v>Normal</v>
      </c>
      <c r="M178" s="12"/>
      <c r="N178" s="12"/>
      <c r="O178" s="12"/>
      <c r="P178" s="12"/>
    </row>
    <row r="179" spans="1:16" x14ac:dyDescent="0.3">
      <c r="A179" s="5">
        <v>45667</v>
      </c>
      <c r="B179" s="6">
        <v>92494.491505992701</v>
      </c>
      <c r="C179" s="6">
        <v>95770.611596207498</v>
      </c>
      <c r="D179" s="6">
        <v>92250.092737316998</v>
      </c>
      <c r="E179" s="6">
        <v>94701.456462668706</v>
      </c>
      <c r="F179" s="6">
        <v>62058693683.57</v>
      </c>
      <c r="G179" s="6">
        <v>1875885466612.6101</v>
      </c>
      <c r="H179" s="6">
        <f t="shared" si="11"/>
        <v>2.3860501536278154</v>
      </c>
      <c r="I179" s="6">
        <f t="shared" si="13"/>
        <v>3.8061929976256006</v>
      </c>
      <c r="J179" s="6" t="str">
        <f t="shared" si="12"/>
        <v>Bullish</v>
      </c>
      <c r="K179" s="6">
        <f t="shared" si="15"/>
        <v>96825.856611141586</v>
      </c>
      <c r="L179" s="6" t="str">
        <f t="shared" si="14"/>
        <v>Normal</v>
      </c>
      <c r="M179" s="12"/>
      <c r="N179" s="12"/>
      <c r="O179" s="12"/>
      <c r="P179" s="12"/>
    </row>
    <row r="180" spans="1:16" x14ac:dyDescent="0.3">
      <c r="A180" s="5">
        <v>45668</v>
      </c>
      <c r="B180" s="6">
        <v>94700.838053473199</v>
      </c>
      <c r="C180" s="6">
        <v>94977.687664895493</v>
      </c>
      <c r="D180" s="6">
        <v>93840.043523600994</v>
      </c>
      <c r="E180" s="6">
        <v>94566.593675245793</v>
      </c>
      <c r="F180" s="6">
        <v>18860894100.349998</v>
      </c>
      <c r="G180" s="6">
        <v>1873237899879.3101</v>
      </c>
      <c r="H180" s="6">
        <f t="shared" si="11"/>
        <v>-0.14175627268641933</v>
      </c>
      <c r="I180" s="6">
        <f t="shared" si="13"/>
        <v>1.2013031401603051</v>
      </c>
      <c r="J180" s="6" t="str">
        <f t="shared" si="12"/>
        <v>Bearish</v>
      </c>
      <c r="K180" s="6">
        <f t="shared" si="15"/>
        <v>96301.622980224449</v>
      </c>
      <c r="L180" s="6" t="str">
        <f t="shared" si="14"/>
        <v>Normal</v>
      </c>
      <c r="M180" s="12"/>
      <c r="N180" s="12"/>
      <c r="O180" s="12"/>
      <c r="P180" s="12"/>
    </row>
    <row r="181" spans="1:16" x14ac:dyDescent="0.3">
      <c r="A181" s="5">
        <v>45669</v>
      </c>
      <c r="B181" s="6">
        <v>94565.725831747593</v>
      </c>
      <c r="C181" s="6">
        <v>95367.536299040206</v>
      </c>
      <c r="D181" s="6">
        <v>93712.511672482506</v>
      </c>
      <c r="E181" s="6">
        <v>94488.4410616268</v>
      </c>
      <c r="F181" s="6">
        <v>20885130964.790001</v>
      </c>
      <c r="G181" s="6">
        <v>1871766465336.3799</v>
      </c>
      <c r="H181" s="6">
        <f t="shared" si="11"/>
        <v>-8.1725984167138707E-2</v>
      </c>
      <c r="I181" s="6">
        <f t="shared" si="13"/>
        <v>1.7501315746281469</v>
      </c>
      <c r="J181" s="6" t="str">
        <f t="shared" si="12"/>
        <v>Bearish</v>
      </c>
      <c r="K181" s="6">
        <f t="shared" si="15"/>
        <v>95754.977497080108</v>
      </c>
      <c r="L181" s="6" t="str">
        <f t="shared" si="14"/>
        <v>Normal</v>
      </c>
      <c r="M181" s="12"/>
      <c r="N181" s="12"/>
      <c r="O181" s="12"/>
      <c r="P181" s="12"/>
    </row>
    <row r="182" spans="1:16" x14ac:dyDescent="0.3">
      <c r="A182" s="5">
        <v>45670</v>
      </c>
      <c r="B182" s="6">
        <v>94488.892173681394</v>
      </c>
      <c r="C182" s="6">
        <v>95837.000225919401</v>
      </c>
      <c r="D182" s="6">
        <v>89260.100188608601</v>
      </c>
      <c r="E182" s="6">
        <v>94516.525626842806</v>
      </c>
      <c r="F182" s="6">
        <v>72978998252.039993</v>
      </c>
      <c r="G182" s="6">
        <v>1872375406197.5901</v>
      </c>
      <c r="H182" s="6">
        <f t="shared" si="11"/>
        <v>2.9245186948132048E-2</v>
      </c>
      <c r="I182" s="6">
        <f t="shared" si="13"/>
        <v>6.9605007382473101</v>
      </c>
      <c r="J182" s="6" t="str">
        <f t="shared" si="12"/>
        <v>Bullish</v>
      </c>
      <c r="K182" s="6">
        <f t="shared" si="15"/>
        <v>94674.754647646725</v>
      </c>
      <c r="L182" s="6" t="str">
        <f t="shared" si="14"/>
        <v>Spike</v>
      </c>
      <c r="M182" s="12"/>
      <c r="N182" s="12"/>
      <c r="O182" s="12"/>
      <c r="P182" s="12"/>
    </row>
    <row r="183" spans="1:16" x14ac:dyDescent="0.3">
      <c r="A183" s="5">
        <v>45671</v>
      </c>
      <c r="B183" s="6">
        <v>94519.007141497903</v>
      </c>
      <c r="C183" s="6">
        <v>97352.6647477847</v>
      </c>
      <c r="D183" s="6">
        <v>94322.154503832004</v>
      </c>
      <c r="E183" s="6">
        <v>96534.044214647598</v>
      </c>
      <c r="F183" s="6">
        <v>53769675817.650002</v>
      </c>
      <c r="G183" s="6">
        <v>1912474167256.74</v>
      </c>
      <c r="H183" s="6">
        <f t="shared" si="11"/>
        <v>2.1318855689344276</v>
      </c>
      <c r="I183" s="6">
        <f t="shared" si="13"/>
        <v>3.2062442630358228</v>
      </c>
      <c r="J183" s="6" t="str">
        <f t="shared" si="12"/>
        <v>Bullish</v>
      </c>
      <c r="K183" s="6">
        <f t="shared" si="15"/>
        <v>94619.231638357422</v>
      </c>
      <c r="L183" s="6" t="str">
        <f t="shared" si="14"/>
        <v>Normal</v>
      </c>
      <c r="M183" s="12"/>
      <c r="N183" s="12"/>
      <c r="O183" s="12"/>
      <c r="P183" s="12"/>
    </row>
    <row r="184" spans="1:16" x14ac:dyDescent="0.3">
      <c r="A184" s="5">
        <v>45672</v>
      </c>
      <c r="B184" s="6">
        <v>96534.045969399202</v>
      </c>
      <c r="C184" s="6">
        <v>100697.2343634354</v>
      </c>
      <c r="D184" s="6">
        <v>96501.644393386407</v>
      </c>
      <c r="E184" s="6">
        <v>100504.49344119499</v>
      </c>
      <c r="F184" s="6">
        <v>57805923627.330002</v>
      </c>
      <c r="G184" s="6">
        <v>1991112409561.28</v>
      </c>
      <c r="H184" s="6">
        <f t="shared" si="11"/>
        <v>4.1130022386655218</v>
      </c>
      <c r="I184" s="6">
        <f t="shared" si="13"/>
        <v>4.3462282430169541</v>
      </c>
      <c r="J184" s="6" t="str">
        <f t="shared" si="12"/>
        <v>Bullish</v>
      </c>
      <c r="K184" s="6">
        <f t="shared" si="15"/>
        <v>95399.370207679487</v>
      </c>
      <c r="L184" s="6" t="str">
        <f t="shared" si="14"/>
        <v>Normal</v>
      </c>
      <c r="M184" s="12"/>
      <c r="N184" s="12"/>
      <c r="O184" s="12"/>
      <c r="P184" s="12"/>
    </row>
    <row r="185" spans="1:16" x14ac:dyDescent="0.3">
      <c r="A185" s="5">
        <v>45673</v>
      </c>
      <c r="B185" s="6">
        <v>100505.2987263067</v>
      </c>
      <c r="C185" s="6">
        <v>100781.5890950225</v>
      </c>
      <c r="D185" s="6">
        <v>97364.443084499799</v>
      </c>
      <c r="E185" s="6">
        <v>99756.909098194694</v>
      </c>
      <c r="F185" s="6">
        <v>54103781804.709999</v>
      </c>
      <c r="G185" s="6">
        <v>1975939538073.53</v>
      </c>
      <c r="H185" s="6">
        <f t="shared" si="11"/>
        <v>-0.74462703717741774</v>
      </c>
      <c r="I185" s="6">
        <f t="shared" si="13"/>
        <v>3.399966025500984</v>
      </c>
      <c r="J185" s="6" t="str">
        <f t="shared" si="12"/>
        <v>Bearish</v>
      </c>
      <c r="K185" s="6">
        <f t="shared" si="15"/>
        <v>96438.351940060194</v>
      </c>
      <c r="L185" s="6" t="str">
        <f t="shared" si="14"/>
        <v>Normal</v>
      </c>
      <c r="M185" s="12"/>
      <c r="N185" s="12"/>
      <c r="O185" s="12"/>
      <c r="P185" s="12"/>
    </row>
    <row r="186" spans="1:16" x14ac:dyDescent="0.3">
      <c r="A186" s="5">
        <v>45674</v>
      </c>
      <c r="B186" s="6">
        <v>100025.76505526849</v>
      </c>
      <c r="C186" s="6">
        <v>105884.23044779801</v>
      </c>
      <c r="D186" s="6">
        <v>99948.905064238905</v>
      </c>
      <c r="E186" s="6">
        <v>104462.04262221781</v>
      </c>
      <c r="F186" s="6">
        <v>71888972662.899994</v>
      </c>
      <c r="G186" s="6">
        <v>2069344681719.5601</v>
      </c>
      <c r="H186" s="6">
        <f t="shared" si="11"/>
        <v>4.4351348520034621</v>
      </c>
      <c r="I186" s="6">
        <f t="shared" si="13"/>
        <v>5.933796537601669</v>
      </c>
      <c r="J186" s="6" t="str">
        <f t="shared" si="12"/>
        <v>Bullish</v>
      </c>
      <c r="K186" s="6">
        <f t="shared" si="15"/>
        <v>97832.721391424348</v>
      </c>
      <c r="L186" s="6" t="str">
        <f t="shared" si="14"/>
        <v>Spike</v>
      </c>
      <c r="M186" s="12"/>
      <c r="N186" s="12"/>
      <c r="O186" s="12"/>
      <c r="P186" s="12"/>
    </row>
    <row r="187" spans="1:16" x14ac:dyDescent="0.3">
      <c r="A187" s="5">
        <v>45675</v>
      </c>
      <c r="B187" s="6">
        <v>104124.95457620879</v>
      </c>
      <c r="C187" s="6">
        <v>104913.20621437579</v>
      </c>
      <c r="D187" s="6">
        <v>102226.62033455449</v>
      </c>
      <c r="E187" s="6">
        <v>104408.0673030506</v>
      </c>
      <c r="F187" s="6">
        <v>50445655725.639999</v>
      </c>
      <c r="G187" s="6">
        <v>2068581942437.74</v>
      </c>
      <c r="H187" s="6">
        <f t="shared" si="11"/>
        <v>0.27189709517193245</v>
      </c>
      <c r="I187" s="6">
        <f t="shared" si="13"/>
        <v>2.5801556320055781</v>
      </c>
      <c r="J187" s="6" t="str">
        <f t="shared" si="12"/>
        <v>Bullish</v>
      </c>
      <c r="K187" s="6">
        <f t="shared" si="15"/>
        <v>99238.646195396475</v>
      </c>
      <c r="L187" s="6" t="str">
        <f t="shared" si="14"/>
        <v>Normal</v>
      </c>
      <c r="M187" s="12"/>
      <c r="N187" s="12"/>
      <c r="O187" s="12"/>
      <c r="P187" s="12"/>
    </row>
    <row r="188" spans="1:16" x14ac:dyDescent="0.3">
      <c r="A188" s="5">
        <v>45676</v>
      </c>
      <c r="B188" s="6">
        <v>104411.286795273</v>
      </c>
      <c r="C188" s="6">
        <v>106299.7985288669</v>
      </c>
      <c r="D188" s="6">
        <v>99570.531183279207</v>
      </c>
      <c r="E188" s="6">
        <v>101089.6064983213</v>
      </c>
      <c r="F188" s="6">
        <v>76789928525.089996</v>
      </c>
      <c r="G188" s="6">
        <v>2002715800503.2</v>
      </c>
      <c r="H188" s="6">
        <f t="shared" si="11"/>
        <v>-3.1813421698985165</v>
      </c>
      <c r="I188" s="6">
        <f t="shared" si="13"/>
        <v>6.444961605331299</v>
      </c>
      <c r="J188" s="6" t="str">
        <f t="shared" si="12"/>
        <v>Bearish</v>
      </c>
      <c r="K188" s="6">
        <f t="shared" si="15"/>
        <v>100181.66982920996</v>
      </c>
      <c r="L188" s="6" t="str">
        <f t="shared" si="14"/>
        <v>Spike</v>
      </c>
      <c r="M188" s="12"/>
      <c r="N188" s="12"/>
      <c r="O188" s="12"/>
      <c r="P188" s="12"/>
    </row>
    <row r="189" spans="1:16" x14ac:dyDescent="0.3">
      <c r="A189" s="5">
        <v>45677</v>
      </c>
      <c r="B189" s="6">
        <v>101083.753465156</v>
      </c>
      <c r="C189" s="6">
        <v>109114.8848340883</v>
      </c>
      <c r="D189" s="6">
        <v>99471.358940213395</v>
      </c>
      <c r="E189" s="6">
        <v>102016.6622807587</v>
      </c>
      <c r="F189" s="6">
        <v>126279678351.02</v>
      </c>
      <c r="G189" s="6">
        <v>2021959305140.74</v>
      </c>
      <c r="H189" s="6">
        <f t="shared" si="11"/>
        <v>0.92290678137934079</v>
      </c>
      <c r="I189" s="6">
        <f t="shared" si="13"/>
        <v>9.5401343571982302</v>
      </c>
      <c r="J189" s="6" t="str">
        <f t="shared" si="12"/>
        <v>Bullish</v>
      </c>
      <c r="K189" s="6">
        <f t="shared" si="15"/>
        <v>101253.11792262654</v>
      </c>
      <c r="L189" s="6" t="str">
        <f t="shared" si="14"/>
        <v>Spike</v>
      </c>
      <c r="M189" s="12"/>
      <c r="N189" s="12"/>
      <c r="O189" s="12"/>
      <c r="P189" s="12"/>
    </row>
    <row r="190" spans="1:16" x14ac:dyDescent="0.3">
      <c r="A190" s="5">
        <v>45678</v>
      </c>
      <c r="B190" s="6">
        <v>102052.5752511938</v>
      </c>
      <c r="C190" s="6">
        <v>107180.92489510091</v>
      </c>
      <c r="D190" s="6">
        <v>100103.9558070991</v>
      </c>
      <c r="E190" s="6">
        <v>106146.2630067343</v>
      </c>
      <c r="F190" s="6">
        <v>88733878242.009995</v>
      </c>
      <c r="G190" s="6">
        <v>2102915931217.3101</v>
      </c>
      <c r="H190" s="6">
        <f t="shared" si="11"/>
        <v>4.0113517424369016</v>
      </c>
      <c r="I190" s="6">
        <f t="shared" si="13"/>
        <v>6.9346305770162484</v>
      </c>
      <c r="J190" s="6" t="str">
        <f t="shared" si="12"/>
        <v>Bullish</v>
      </c>
      <c r="K190" s="6">
        <f t="shared" si="15"/>
        <v>102626.29203578176</v>
      </c>
      <c r="L190" s="6" t="str">
        <f t="shared" si="14"/>
        <v>Spike</v>
      </c>
      <c r="M190" s="12"/>
      <c r="N190" s="12"/>
      <c r="O190" s="12"/>
      <c r="P190" s="12"/>
    </row>
    <row r="191" spans="1:16" x14ac:dyDescent="0.3">
      <c r="A191" s="5">
        <v>45679</v>
      </c>
      <c r="B191" s="6">
        <v>106136.38334710131</v>
      </c>
      <c r="C191" s="6">
        <v>106294.3401357715</v>
      </c>
      <c r="D191" s="6">
        <v>103360.2693116155</v>
      </c>
      <c r="E191" s="6">
        <v>103653.0692422291</v>
      </c>
      <c r="F191" s="6">
        <v>53878181052.370003</v>
      </c>
      <c r="G191" s="6">
        <v>2053851084717.98</v>
      </c>
      <c r="H191" s="6">
        <f t="shared" si="11"/>
        <v>-2.3397387649350545</v>
      </c>
      <c r="I191" s="6">
        <f t="shared" si="13"/>
        <v>2.764434524361564</v>
      </c>
      <c r="J191" s="6" t="str">
        <f t="shared" si="12"/>
        <v>Bearish</v>
      </c>
      <c r="K191" s="6">
        <f t="shared" si="15"/>
        <v>103076.08857878666</v>
      </c>
      <c r="L191" s="6" t="str">
        <f t="shared" si="14"/>
        <v>Normal</v>
      </c>
      <c r="M191" s="12"/>
      <c r="N191" s="12"/>
      <c r="O191" s="12"/>
      <c r="P191" s="12"/>
    </row>
    <row r="192" spans="1:16" x14ac:dyDescent="0.3">
      <c r="A192" s="5">
        <v>45680</v>
      </c>
      <c r="B192" s="6">
        <v>103657.67456357399</v>
      </c>
      <c r="C192" s="6">
        <v>106820.3288084091</v>
      </c>
      <c r="D192" s="6">
        <v>101257.8031755016</v>
      </c>
      <c r="E192" s="6">
        <v>103960.1716372268</v>
      </c>
      <c r="F192" s="6">
        <v>104104515428.06</v>
      </c>
      <c r="G192" s="6">
        <v>2059818861176.53</v>
      </c>
      <c r="H192" s="6">
        <f t="shared" si="11"/>
        <v>0.2918231331412719</v>
      </c>
      <c r="I192" s="6">
        <f t="shared" si="13"/>
        <v>5.3662458243706492</v>
      </c>
      <c r="J192" s="6" t="str">
        <f t="shared" si="12"/>
        <v>Bullish</v>
      </c>
      <c r="K192" s="6">
        <f t="shared" si="15"/>
        <v>103676.55465579123</v>
      </c>
      <c r="L192" s="6" t="str">
        <f t="shared" si="14"/>
        <v>Spike</v>
      </c>
      <c r="M192" s="12"/>
      <c r="N192" s="12"/>
      <c r="O192" s="12"/>
      <c r="P192" s="12"/>
    </row>
    <row r="193" spans="1:16" x14ac:dyDescent="0.3">
      <c r="A193" s="5">
        <v>45681</v>
      </c>
      <c r="B193" s="6">
        <v>103965.66972064281</v>
      </c>
      <c r="C193" s="6">
        <v>107098.54516311589</v>
      </c>
      <c r="D193" s="6">
        <v>102772.1241731584</v>
      </c>
      <c r="E193" s="6">
        <v>104819.4844854964</v>
      </c>
      <c r="F193" s="6">
        <v>52388229265.300003</v>
      </c>
      <c r="G193" s="6">
        <v>2076961712719</v>
      </c>
      <c r="H193" s="6">
        <f t="shared" si="11"/>
        <v>0.82124682806142457</v>
      </c>
      <c r="I193" s="6">
        <f t="shared" si="13"/>
        <v>4.1613938539352899</v>
      </c>
      <c r="J193" s="6" t="str">
        <f t="shared" si="12"/>
        <v>Bullish</v>
      </c>
      <c r="K193" s="6">
        <f t="shared" si="15"/>
        <v>103727.61777911674</v>
      </c>
      <c r="L193" s="6" t="str">
        <f t="shared" si="14"/>
        <v>Normal</v>
      </c>
      <c r="M193" s="12"/>
      <c r="N193" s="12"/>
      <c r="O193" s="12"/>
      <c r="P193" s="12"/>
    </row>
    <row r="194" spans="1:16" x14ac:dyDescent="0.3">
      <c r="A194" s="5">
        <v>45682</v>
      </c>
      <c r="B194" s="6">
        <v>104824.0336788709</v>
      </c>
      <c r="C194" s="6">
        <v>105243.7906021354</v>
      </c>
      <c r="D194" s="6">
        <v>104120.3768049614</v>
      </c>
      <c r="E194" s="6">
        <v>104714.64536631761</v>
      </c>
      <c r="F194" s="6">
        <v>23888996501.990002</v>
      </c>
      <c r="G194" s="6">
        <v>2074559479001.9399</v>
      </c>
      <c r="H194" s="6">
        <f t="shared" si="11"/>
        <v>-0.1043542293825481</v>
      </c>
      <c r="I194" s="6">
        <f t="shared" si="13"/>
        <v>1.0717139550416306</v>
      </c>
      <c r="J194" s="6" t="str">
        <f t="shared" si="12"/>
        <v>Bearish</v>
      </c>
      <c r="K194" s="6">
        <f t="shared" si="15"/>
        <v>103771.41464529776</v>
      </c>
      <c r="L194" s="6" t="str">
        <f t="shared" si="14"/>
        <v>Normal</v>
      </c>
      <c r="M194" s="12"/>
      <c r="N194" s="12"/>
      <c r="O194" s="12"/>
      <c r="P194" s="12"/>
    </row>
    <row r="195" spans="1:16" x14ac:dyDescent="0.3">
      <c r="A195" s="5">
        <v>45683</v>
      </c>
      <c r="B195" s="6">
        <v>104713.2132299644</v>
      </c>
      <c r="C195" s="6">
        <v>105438.64453452959</v>
      </c>
      <c r="D195" s="6">
        <v>102507.71172967101</v>
      </c>
      <c r="E195" s="6">
        <v>102682.49703317729</v>
      </c>
      <c r="F195" s="6">
        <v>22543395879.450001</v>
      </c>
      <c r="G195" s="6">
        <v>2034705019960.9299</v>
      </c>
      <c r="H195" s="6">
        <f t="shared" ref="H195:H258" si="16">(E195 - B195) / B195 * 100</f>
        <v>-1.9393122741132764</v>
      </c>
      <c r="I195" s="6">
        <f t="shared" si="13"/>
        <v>2.7990095179505792</v>
      </c>
      <c r="J195" s="6" t="str">
        <f t="shared" ref="J195:J258" si="17">IF(E195 &gt; B195, "Bullish", "Bearish")</f>
        <v>Bearish</v>
      </c>
      <c r="K195" s="6">
        <f t="shared" si="15"/>
        <v>103998.97043599145</v>
      </c>
      <c r="L195" s="6" t="str">
        <f t="shared" si="14"/>
        <v>Normal</v>
      </c>
      <c r="M195" s="12"/>
      <c r="N195" s="12"/>
      <c r="O195" s="12"/>
      <c r="P195" s="12"/>
    </row>
    <row r="196" spans="1:16" x14ac:dyDescent="0.3">
      <c r="A196" s="5">
        <v>45684</v>
      </c>
      <c r="B196" s="6">
        <v>102680.30359097059</v>
      </c>
      <c r="C196" s="6">
        <v>103214.11045984599</v>
      </c>
      <c r="D196" s="6">
        <v>97795.936102166597</v>
      </c>
      <c r="E196" s="6">
        <v>102087.69133501771</v>
      </c>
      <c r="F196" s="6">
        <v>89006608427.880005</v>
      </c>
      <c r="G196" s="6">
        <v>2023052943646.03</v>
      </c>
      <c r="H196" s="6">
        <f t="shared" si="16"/>
        <v>-0.57714306953510131</v>
      </c>
      <c r="I196" s="6">
        <f t="shared" si="13"/>
        <v>5.2767416614415374</v>
      </c>
      <c r="J196" s="6" t="str">
        <f t="shared" si="17"/>
        <v>Bearish</v>
      </c>
      <c r="K196" s="6">
        <f t="shared" si="15"/>
        <v>104009.11744374274</v>
      </c>
      <c r="L196" s="6" t="str">
        <f t="shared" si="14"/>
        <v>Spike</v>
      </c>
      <c r="M196" s="12"/>
      <c r="N196" s="12"/>
      <c r="O196" s="12"/>
      <c r="P196" s="12"/>
    </row>
    <row r="197" spans="1:16" x14ac:dyDescent="0.3">
      <c r="A197" s="5">
        <v>45685</v>
      </c>
      <c r="B197" s="6">
        <v>102095.41758297601</v>
      </c>
      <c r="C197" s="6">
        <v>103730.82106122409</v>
      </c>
      <c r="D197" s="6">
        <v>100238.1881368375</v>
      </c>
      <c r="E197" s="6">
        <v>101332.4762208059</v>
      </c>
      <c r="F197" s="6">
        <v>47180685494</v>
      </c>
      <c r="G197" s="6">
        <v>2007518100049.6399</v>
      </c>
      <c r="H197" s="6">
        <f t="shared" si="16"/>
        <v>-0.74728266971438195</v>
      </c>
      <c r="I197" s="6">
        <f t="shared" ref="I197:I260" si="18">(C197 - D197) /B197 * 100</f>
        <v>3.4209497419881982</v>
      </c>
      <c r="J197" s="6" t="str">
        <f t="shared" si="17"/>
        <v>Bearish</v>
      </c>
      <c r="K197" s="6">
        <f t="shared" si="15"/>
        <v>103321.43361718154</v>
      </c>
      <c r="L197" s="6" t="str">
        <f t="shared" si="14"/>
        <v>Normal</v>
      </c>
      <c r="M197" s="12"/>
      <c r="N197" s="12"/>
      <c r="O197" s="12"/>
      <c r="P197" s="12"/>
    </row>
    <row r="198" spans="1:16" x14ac:dyDescent="0.3">
      <c r="A198" s="5">
        <v>45686</v>
      </c>
      <c r="B198" s="6">
        <v>101317.5272532106</v>
      </c>
      <c r="C198" s="6">
        <v>104750.80724200149</v>
      </c>
      <c r="D198" s="6">
        <v>101283.82270957209</v>
      </c>
      <c r="E198" s="6">
        <v>103703.2111924169</v>
      </c>
      <c r="F198" s="6">
        <v>47432049817.949997</v>
      </c>
      <c r="G198" s="6">
        <v>2055183543946.3201</v>
      </c>
      <c r="H198" s="6">
        <f t="shared" si="16"/>
        <v>2.3546606435074628</v>
      </c>
      <c r="I198" s="6">
        <f t="shared" si="18"/>
        <v>3.4219000664759478</v>
      </c>
      <c r="J198" s="6" t="str">
        <f t="shared" si="17"/>
        <v>Bullish</v>
      </c>
      <c r="K198" s="6">
        <f t="shared" si="15"/>
        <v>103328.59675292265</v>
      </c>
      <c r="L198" s="6" t="str">
        <f t="shared" ref="L198:L261" si="19">IF(F198 &gt; 1.5 * AVERAGE(F$2:F$365), "Spike", "Normal")</f>
        <v>Normal</v>
      </c>
      <c r="M198" s="12"/>
      <c r="N198" s="12"/>
      <c r="O198" s="12"/>
      <c r="P198" s="12"/>
    </row>
    <row r="199" spans="1:16" x14ac:dyDescent="0.3">
      <c r="A199" s="5">
        <v>45687</v>
      </c>
      <c r="B199" s="6">
        <v>103709.3387991247</v>
      </c>
      <c r="C199" s="6">
        <v>106418.76669456931</v>
      </c>
      <c r="D199" s="6">
        <v>103321.6450644576</v>
      </c>
      <c r="E199" s="6">
        <v>104735.3028391485</v>
      </c>
      <c r="F199" s="6">
        <v>41915744521.360001</v>
      </c>
      <c r="G199" s="6">
        <v>2075653153142.54</v>
      </c>
      <c r="H199" s="6">
        <f t="shared" si="16"/>
        <v>0.98926871186691789</v>
      </c>
      <c r="I199" s="6">
        <f t="shared" si="18"/>
        <v>2.9863478698967936</v>
      </c>
      <c r="J199" s="6" t="str">
        <f t="shared" si="17"/>
        <v>Bullish</v>
      </c>
      <c r="K199" s="6">
        <f t="shared" si="15"/>
        <v>103439.32978176861</v>
      </c>
      <c r="L199" s="6" t="str">
        <f t="shared" si="19"/>
        <v>Normal</v>
      </c>
      <c r="M199" s="12"/>
      <c r="N199" s="12"/>
      <c r="O199" s="12"/>
      <c r="P199" s="12"/>
    </row>
    <row r="200" spans="1:16" x14ac:dyDescent="0.3">
      <c r="A200" s="5">
        <v>45688</v>
      </c>
      <c r="B200" s="6">
        <v>104737.56219203649</v>
      </c>
      <c r="C200" s="6">
        <v>106026.35028808461</v>
      </c>
      <c r="D200" s="6">
        <v>101543.8829139224</v>
      </c>
      <c r="E200" s="6">
        <v>102405.02708444541</v>
      </c>
      <c r="F200" s="6">
        <v>45732764359.599998</v>
      </c>
      <c r="G200" s="6">
        <v>2029428972448.1001</v>
      </c>
      <c r="H200" s="6">
        <f t="shared" si="16"/>
        <v>-2.2270282587963814</v>
      </c>
      <c r="I200" s="6">
        <f t="shared" si="18"/>
        <v>4.2797132951630079</v>
      </c>
      <c r="J200" s="6" t="str">
        <f t="shared" si="17"/>
        <v>Bearish</v>
      </c>
      <c r="K200" s="6">
        <f t="shared" si="15"/>
        <v>103094.4072959042</v>
      </c>
      <c r="L200" s="6" t="str">
        <f t="shared" si="19"/>
        <v>Normal</v>
      </c>
      <c r="M200" s="12"/>
      <c r="N200" s="12"/>
      <c r="O200" s="12"/>
      <c r="P200" s="12"/>
    </row>
    <row r="201" spans="1:16" x14ac:dyDescent="0.3">
      <c r="A201" s="5">
        <v>45689</v>
      </c>
      <c r="B201" s="6">
        <v>102402.79811539729</v>
      </c>
      <c r="C201" s="6">
        <v>102755.72601752719</v>
      </c>
      <c r="D201" s="6">
        <v>100297.7092387421</v>
      </c>
      <c r="E201" s="6">
        <v>100655.9056512145</v>
      </c>
      <c r="F201" s="6">
        <v>27757944848.299999</v>
      </c>
      <c r="G201" s="6">
        <v>1994943345106.1899</v>
      </c>
      <c r="H201" s="6">
        <f t="shared" si="16"/>
        <v>-1.7059030576627652</v>
      </c>
      <c r="I201" s="6">
        <f t="shared" si="18"/>
        <v>2.4003414203732656</v>
      </c>
      <c r="J201" s="6" t="str">
        <f t="shared" si="17"/>
        <v>Bearish</v>
      </c>
      <c r="K201" s="6">
        <f t="shared" ref="K201:K264" si="20">AVERAGE(E195:E201)</f>
        <v>102514.58733660376</v>
      </c>
      <c r="L201" s="6" t="str">
        <f t="shared" si="19"/>
        <v>Normal</v>
      </c>
      <c r="M201" s="12"/>
      <c r="N201" s="12"/>
      <c r="O201" s="12"/>
      <c r="P201" s="12"/>
    </row>
    <row r="202" spans="1:16" x14ac:dyDescent="0.3">
      <c r="A202" s="5">
        <v>45690</v>
      </c>
      <c r="B202" s="6">
        <v>100661.53638723621</v>
      </c>
      <c r="C202" s="6">
        <v>101430.6658330409</v>
      </c>
      <c r="D202" s="6">
        <v>96216.077811883893</v>
      </c>
      <c r="E202" s="6">
        <v>97688.979304888897</v>
      </c>
      <c r="F202" s="6">
        <v>63091816853.400002</v>
      </c>
      <c r="G202" s="6">
        <v>1935746524005.3999</v>
      </c>
      <c r="H202" s="6">
        <f t="shared" si="16"/>
        <v>-2.9530217688235361</v>
      </c>
      <c r="I202" s="6">
        <f t="shared" si="18"/>
        <v>5.180318330426565</v>
      </c>
      <c r="J202" s="6" t="str">
        <f t="shared" si="17"/>
        <v>Bearish</v>
      </c>
      <c r="K202" s="6">
        <f t="shared" si="20"/>
        <v>101801.22766113398</v>
      </c>
      <c r="L202" s="6" t="str">
        <f t="shared" si="19"/>
        <v>Normal</v>
      </c>
      <c r="M202" s="12"/>
      <c r="N202" s="12"/>
      <c r="O202" s="12"/>
      <c r="P202" s="12"/>
    </row>
    <row r="203" spans="1:16" x14ac:dyDescent="0.3">
      <c r="A203" s="5">
        <v>45691</v>
      </c>
      <c r="B203" s="6">
        <v>97681.103256250499</v>
      </c>
      <c r="C203" s="6">
        <v>102514.1746801738</v>
      </c>
      <c r="D203" s="6">
        <v>91242.892602584106</v>
      </c>
      <c r="E203" s="6">
        <v>101405.42306569019</v>
      </c>
      <c r="F203" s="6">
        <v>115400897748.03</v>
      </c>
      <c r="G203" s="6">
        <v>2009571185330.52</v>
      </c>
      <c r="H203" s="6">
        <f t="shared" si="16"/>
        <v>3.8127331544050498</v>
      </c>
      <c r="I203" s="6">
        <f t="shared" si="18"/>
        <v>11.538856239186121</v>
      </c>
      <c r="J203" s="6" t="str">
        <f t="shared" si="17"/>
        <v>Bullish</v>
      </c>
      <c r="K203" s="6">
        <f t="shared" si="20"/>
        <v>101703.76076551575</v>
      </c>
      <c r="L203" s="6" t="str">
        <f t="shared" si="19"/>
        <v>Spike</v>
      </c>
      <c r="M203" s="12"/>
      <c r="N203" s="12"/>
      <c r="O203" s="12"/>
      <c r="P203" s="12"/>
    </row>
    <row r="204" spans="1:16" x14ac:dyDescent="0.3">
      <c r="A204" s="5">
        <v>45692</v>
      </c>
      <c r="B204" s="6">
        <v>101398.71704028601</v>
      </c>
      <c r="C204" s="6">
        <v>101745.61330481961</v>
      </c>
      <c r="D204" s="6">
        <v>96208.106546876195</v>
      </c>
      <c r="E204" s="6">
        <v>97871.817833892899</v>
      </c>
      <c r="F204" s="6">
        <v>73002130210.710007</v>
      </c>
      <c r="G204" s="6">
        <v>1939247972759.5801</v>
      </c>
      <c r="H204" s="6">
        <f t="shared" si="16"/>
        <v>-3.4782483539627624</v>
      </c>
      <c r="I204" s="6">
        <f t="shared" si="18"/>
        <v>5.4611211261611361</v>
      </c>
      <c r="J204" s="6" t="str">
        <f t="shared" si="17"/>
        <v>Bearish</v>
      </c>
      <c r="K204" s="6">
        <f t="shared" si="20"/>
        <v>101209.38099595674</v>
      </c>
      <c r="L204" s="6" t="str">
        <f t="shared" si="19"/>
        <v>Spike</v>
      </c>
      <c r="M204" s="12"/>
      <c r="N204" s="12"/>
      <c r="O204" s="12"/>
      <c r="P204" s="12"/>
    </row>
    <row r="205" spans="1:16" x14ac:dyDescent="0.3">
      <c r="A205" s="5">
        <v>45693</v>
      </c>
      <c r="B205" s="6">
        <v>97878.009754462604</v>
      </c>
      <c r="C205" s="6">
        <v>99113.207825282399</v>
      </c>
      <c r="D205" s="6">
        <v>96174.825559103105</v>
      </c>
      <c r="E205" s="6">
        <v>96615.444540153607</v>
      </c>
      <c r="F205" s="6">
        <v>49125911241.120003</v>
      </c>
      <c r="G205" s="6">
        <v>1915013611807.1499</v>
      </c>
      <c r="H205" s="6">
        <f t="shared" si="16"/>
        <v>-1.2899375635817243</v>
      </c>
      <c r="I205" s="6">
        <f t="shared" si="18"/>
        <v>3.0020862434274451</v>
      </c>
      <c r="J205" s="6" t="str">
        <f t="shared" si="17"/>
        <v>Bearish</v>
      </c>
      <c r="K205" s="6">
        <f t="shared" si="20"/>
        <v>100196.84290277629</v>
      </c>
      <c r="L205" s="6" t="str">
        <f t="shared" si="19"/>
        <v>Normal</v>
      </c>
      <c r="M205" s="12"/>
      <c r="N205" s="12"/>
      <c r="O205" s="12"/>
      <c r="P205" s="12"/>
    </row>
    <row r="206" spans="1:16" x14ac:dyDescent="0.3">
      <c r="A206" s="5">
        <v>45694</v>
      </c>
      <c r="B206" s="6">
        <v>96610.640228492804</v>
      </c>
      <c r="C206" s="6">
        <v>99168.606006357906</v>
      </c>
      <c r="D206" s="6">
        <v>95707.349919118293</v>
      </c>
      <c r="E206" s="6">
        <v>96593.300328562502</v>
      </c>
      <c r="F206" s="6">
        <v>45302471947.110001</v>
      </c>
      <c r="G206" s="6">
        <v>1914349686277.6399</v>
      </c>
      <c r="H206" s="6">
        <f t="shared" si="16"/>
        <v>-1.7948230018238389E-2</v>
      </c>
      <c r="I206" s="6">
        <f t="shared" si="18"/>
        <v>3.5826862124642105</v>
      </c>
      <c r="J206" s="6" t="str">
        <f t="shared" si="17"/>
        <v>Bearish</v>
      </c>
      <c r="K206" s="6">
        <f t="shared" si="20"/>
        <v>99033.699686978274</v>
      </c>
      <c r="L206" s="6" t="str">
        <f t="shared" si="19"/>
        <v>Normal</v>
      </c>
      <c r="M206" s="12"/>
      <c r="N206" s="12"/>
      <c r="O206" s="12"/>
      <c r="P206" s="12"/>
    </row>
    <row r="207" spans="1:16" x14ac:dyDescent="0.3">
      <c r="A207" s="5">
        <v>45695</v>
      </c>
      <c r="B207" s="6">
        <v>96581.317287440703</v>
      </c>
      <c r="C207" s="6">
        <v>100154.143334761</v>
      </c>
      <c r="D207" s="6">
        <v>95653.886651657696</v>
      </c>
      <c r="E207" s="6">
        <v>96529.082494532006</v>
      </c>
      <c r="F207" s="6">
        <v>55741290456.480003</v>
      </c>
      <c r="G207" s="6">
        <v>1913405359442.9299</v>
      </c>
      <c r="H207" s="6">
        <f t="shared" si="16"/>
        <v>-5.408374453336412E-2</v>
      </c>
      <c r="I207" s="6">
        <f t="shared" si="18"/>
        <v>4.6595519811661452</v>
      </c>
      <c r="J207" s="6" t="str">
        <f t="shared" si="17"/>
        <v>Bearish</v>
      </c>
      <c r="K207" s="6">
        <f t="shared" si="20"/>
        <v>98194.279031276368</v>
      </c>
      <c r="L207" s="6" t="str">
        <f t="shared" si="19"/>
        <v>Normal</v>
      </c>
      <c r="M207" s="12"/>
      <c r="N207" s="12"/>
      <c r="O207" s="12"/>
      <c r="P207" s="12"/>
    </row>
    <row r="208" spans="1:16" x14ac:dyDescent="0.3">
      <c r="A208" s="5">
        <v>45696</v>
      </c>
      <c r="B208" s="6">
        <v>96533.260844103206</v>
      </c>
      <c r="C208" s="6">
        <v>96877.807335989201</v>
      </c>
      <c r="D208" s="6">
        <v>95702.492370116102</v>
      </c>
      <c r="E208" s="6">
        <v>96482.4498744429</v>
      </c>
      <c r="F208" s="6">
        <v>22447526395.119999</v>
      </c>
      <c r="G208" s="6">
        <v>1912426186151.71</v>
      </c>
      <c r="H208" s="6">
        <f t="shared" si="16"/>
        <v>-5.2635712516086439E-2</v>
      </c>
      <c r="I208" s="6">
        <f t="shared" si="18"/>
        <v>1.2175233236668324</v>
      </c>
      <c r="J208" s="6" t="str">
        <f t="shared" si="17"/>
        <v>Bearish</v>
      </c>
      <c r="K208" s="6">
        <f t="shared" si="20"/>
        <v>97598.071063166135</v>
      </c>
      <c r="L208" s="6" t="str">
        <f t="shared" si="19"/>
        <v>Normal</v>
      </c>
      <c r="M208" s="12"/>
      <c r="N208" s="12"/>
      <c r="O208" s="12"/>
      <c r="P208" s="12"/>
    </row>
    <row r="209" spans="1:16" x14ac:dyDescent="0.3">
      <c r="A209" s="5">
        <v>45697</v>
      </c>
      <c r="B209" s="6">
        <v>96481.315261394004</v>
      </c>
      <c r="C209" s="6">
        <v>97325.282042654901</v>
      </c>
      <c r="D209" s="6">
        <v>94745.261227178897</v>
      </c>
      <c r="E209" s="6">
        <v>96500.094790269795</v>
      </c>
      <c r="F209" s="6">
        <v>27732901800.43</v>
      </c>
      <c r="G209" s="6">
        <v>1912827391516.3701</v>
      </c>
      <c r="H209" s="6">
        <f t="shared" si="16"/>
        <v>1.9464420468266581E-2</v>
      </c>
      <c r="I209" s="6">
        <f t="shared" si="18"/>
        <v>2.6741144733423554</v>
      </c>
      <c r="J209" s="6" t="str">
        <f t="shared" si="17"/>
        <v>Bullish</v>
      </c>
      <c r="K209" s="6">
        <f t="shared" si="20"/>
        <v>97428.230418220555</v>
      </c>
      <c r="L209" s="6" t="str">
        <f t="shared" si="19"/>
        <v>Normal</v>
      </c>
      <c r="M209" s="12"/>
      <c r="N209" s="12"/>
      <c r="O209" s="12"/>
      <c r="P209" s="12"/>
    </row>
    <row r="210" spans="1:16" x14ac:dyDescent="0.3">
      <c r="A210" s="5">
        <v>45698</v>
      </c>
      <c r="B210" s="6">
        <v>96499.462092638496</v>
      </c>
      <c r="C210" s="6">
        <v>98333.220072574695</v>
      </c>
      <c r="D210" s="6">
        <v>95320.842025539896</v>
      </c>
      <c r="E210" s="6">
        <v>97437.557262086804</v>
      </c>
      <c r="F210" s="6">
        <v>40078962390.779999</v>
      </c>
      <c r="G210" s="6">
        <v>1931740792090.75</v>
      </c>
      <c r="H210" s="6">
        <f t="shared" si="16"/>
        <v>0.97212476536682291</v>
      </c>
      <c r="I210" s="6">
        <f t="shared" si="18"/>
        <v>3.1216526825226727</v>
      </c>
      <c r="J210" s="6" t="str">
        <f t="shared" si="17"/>
        <v>Bullish</v>
      </c>
      <c r="K210" s="6">
        <f t="shared" si="20"/>
        <v>96861.392446277197</v>
      </c>
      <c r="L210" s="6" t="str">
        <f t="shared" si="19"/>
        <v>Normal</v>
      </c>
      <c r="M210" s="12"/>
      <c r="N210" s="12"/>
      <c r="O210" s="12"/>
      <c r="P210" s="12"/>
    </row>
    <row r="211" spans="1:16" x14ac:dyDescent="0.3">
      <c r="A211" s="5">
        <v>45699</v>
      </c>
      <c r="B211" s="6">
        <v>97438.131208326595</v>
      </c>
      <c r="C211" s="6">
        <v>98492.901281612605</v>
      </c>
      <c r="D211" s="6">
        <v>94875.038850222103</v>
      </c>
      <c r="E211" s="6">
        <v>95747.431129589502</v>
      </c>
      <c r="F211" s="6">
        <v>37488783271.889999</v>
      </c>
      <c r="G211" s="6">
        <v>1897964794815.03</v>
      </c>
      <c r="H211" s="6">
        <f t="shared" si="16"/>
        <v>-1.7351524067331592</v>
      </c>
      <c r="I211" s="6">
        <f t="shared" si="18"/>
        <v>3.7129842152405086</v>
      </c>
      <c r="J211" s="6" t="str">
        <f t="shared" si="17"/>
        <v>Bearish</v>
      </c>
      <c r="K211" s="6">
        <f t="shared" si="20"/>
        <v>96557.908631376718</v>
      </c>
      <c r="L211" s="6" t="str">
        <f t="shared" si="19"/>
        <v>Normal</v>
      </c>
      <c r="M211" s="12"/>
      <c r="N211" s="12"/>
      <c r="O211" s="12"/>
      <c r="P211" s="12"/>
    </row>
    <row r="212" spans="1:16" x14ac:dyDescent="0.3">
      <c r="A212" s="5">
        <v>45700</v>
      </c>
      <c r="B212" s="6">
        <v>95745.694456959405</v>
      </c>
      <c r="C212" s="6">
        <v>98151.026925607599</v>
      </c>
      <c r="D212" s="6">
        <v>94101.203327005205</v>
      </c>
      <c r="E212" s="6">
        <v>97885.863055190101</v>
      </c>
      <c r="F212" s="6">
        <v>49340445529.779999</v>
      </c>
      <c r="G212" s="6">
        <v>1940242365476.6599</v>
      </c>
      <c r="H212" s="6">
        <f t="shared" si="16"/>
        <v>2.2352635388662478</v>
      </c>
      <c r="I212" s="6">
        <f t="shared" si="18"/>
        <v>4.2297709798563448</v>
      </c>
      <c r="J212" s="6" t="str">
        <f t="shared" si="17"/>
        <v>Bullish</v>
      </c>
      <c r="K212" s="6">
        <f t="shared" si="20"/>
        <v>96739.396990667665</v>
      </c>
      <c r="L212" s="6" t="str">
        <f t="shared" si="19"/>
        <v>Normal</v>
      </c>
      <c r="M212" s="12"/>
      <c r="N212" s="12"/>
      <c r="O212" s="12"/>
      <c r="P212" s="12"/>
    </row>
    <row r="213" spans="1:16" x14ac:dyDescent="0.3">
      <c r="A213" s="5">
        <v>45701</v>
      </c>
      <c r="B213" s="6">
        <v>97888.7464885097</v>
      </c>
      <c r="C213" s="6">
        <v>98111.087424606798</v>
      </c>
      <c r="D213" s="6">
        <v>95269.707899568297</v>
      </c>
      <c r="E213" s="6">
        <v>96623.869008438196</v>
      </c>
      <c r="F213" s="6">
        <v>37147280859.989998</v>
      </c>
      <c r="G213" s="6">
        <v>1915447210572.8401</v>
      </c>
      <c r="H213" s="6">
        <f t="shared" si="16"/>
        <v>-1.2921582157760867</v>
      </c>
      <c r="I213" s="6">
        <f t="shared" si="18"/>
        <v>2.9026620801319849</v>
      </c>
      <c r="J213" s="6" t="str">
        <f t="shared" si="17"/>
        <v>Bearish</v>
      </c>
      <c r="K213" s="6">
        <f t="shared" si="20"/>
        <v>96743.763944935621</v>
      </c>
      <c r="L213" s="6" t="str">
        <f t="shared" si="19"/>
        <v>Normal</v>
      </c>
      <c r="M213" s="12"/>
      <c r="N213" s="12"/>
      <c r="O213" s="12"/>
      <c r="P213" s="12"/>
    </row>
    <row r="214" spans="1:16" x14ac:dyDescent="0.3">
      <c r="A214" s="5">
        <v>45702</v>
      </c>
      <c r="B214" s="6">
        <v>96623.370867557896</v>
      </c>
      <c r="C214" s="6">
        <v>98819.468963167004</v>
      </c>
      <c r="D214" s="6">
        <v>96342.806026355902</v>
      </c>
      <c r="E214" s="6">
        <v>97508.969903317498</v>
      </c>
      <c r="F214" s="6">
        <v>32697987276.919998</v>
      </c>
      <c r="G214" s="6">
        <v>1932948924495.6899</v>
      </c>
      <c r="H214" s="6">
        <f t="shared" si="16"/>
        <v>0.91654744375819464</v>
      </c>
      <c r="I214" s="6">
        <f t="shared" si="18"/>
        <v>2.5632131383678138</v>
      </c>
      <c r="J214" s="6" t="str">
        <f t="shared" si="17"/>
        <v>Bullish</v>
      </c>
      <c r="K214" s="6">
        <f t="shared" si="20"/>
        <v>96883.747860476404</v>
      </c>
      <c r="L214" s="6" t="str">
        <f t="shared" si="19"/>
        <v>Normal</v>
      </c>
      <c r="M214" s="12"/>
      <c r="N214" s="12"/>
      <c r="O214" s="12"/>
      <c r="P214" s="12"/>
    </row>
    <row r="215" spans="1:16" x14ac:dyDescent="0.3">
      <c r="A215" s="5">
        <v>45703</v>
      </c>
      <c r="B215" s="6">
        <v>97508.382769460397</v>
      </c>
      <c r="C215" s="6">
        <v>97975.0372487157</v>
      </c>
      <c r="D215" s="6">
        <v>97240.197119082004</v>
      </c>
      <c r="E215" s="6">
        <v>97580.349382100801</v>
      </c>
      <c r="F215" s="6">
        <v>17047266288.41</v>
      </c>
      <c r="G215" s="6">
        <v>1934520637924.95</v>
      </c>
      <c r="H215" s="6">
        <f t="shared" si="16"/>
        <v>7.3805564810315388E-2</v>
      </c>
      <c r="I215" s="6">
        <f t="shared" si="18"/>
        <v>0.75361739038486841</v>
      </c>
      <c r="J215" s="6" t="str">
        <f t="shared" si="17"/>
        <v>Bullish</v>
      </c>
      <c r="K215" s="6">
        <f t="shared" si="20"/>
        <v>97040.590647284669</v>
      </c>
      <c r="L215" s="6" t="str">
        <f t="shared" si="19"/>
        <v>Normal</v>
      </c>
      <c r="M215" s="12"/>
      <c r="N215" s="12"/>
      <c r="O215" s="12"/>
      <c r="P215" s="12"/>
    </row>
    <row r="216" spans="1:16" x14ac:dyDescent="0.3">
      <c r="A216" s="5">
        <v>45704</v>
      </c>
      <c r="B216" s="6">
        <v>97580.490583012899</v>
      </c>
      <c r="C216" s="6">
        <v>97725.597303070404</v>
      </c>
      <c r="D216" s="6">
        <v>96060.979753429201</v>
      </c>
      <c r="E216" s="6">
        <v>96175.032040260907</v>
      </c>
      <c r="F216" s="6">
        <v>16536755396.23</v>
      </c>
      <c r="G216" s="6">
        <v>1906779638967.3201</v>
      </c>
      <c r="H216" s="6">
        <f t="shared" si="16"/>
        <v>-1.440306903925997</v>
      </c>
      <c r="I216" s="6">
        <f t="shared" si="18"/>
        <v>1.7058917614531699</v>
      </c>
      <c r="J216" s="6" t="str">
        <f t="shared" si="17"/>
        <v>Bearish</v>
      </c>
      <c r="K216" s="6">
        <f t="shared" si="20"/>
        <v>96994.153111569118</v>
      </c>
      <c r="L216" s="6" t="str">
        <f t="shared" si="19"/>
        <v>Normal</v>
      </c>
      <c r="M216" s="12"/>
      <c r="N216" s="12"/>
      <c r="O216" s="12"/>
      <c r="P216" s="12"/>
    </row>
    <row r="217" spans="1:16" x14ac:dyDescent="0.3">
      <c r="A217" s="5">
        <v>45705</v>
      </c>
      <c r="B217" s="6">
        <v>96179.004565288502</v>
      </c>
      <c r="C217" s="6">
        <v>97032.238253509597</v>
      </c>
      <c r="D217" s="6">
        <v>95243.5431921376</v>
      </c>
      <c r="E217" s="6">
        <v>95773.384186604293</v>
      </c>
      <c r="F217" s="6">
        <v>27336550689.630001</v>
      </c>
      <c r="G217" s="6">
        <v>1898793608528.55</v>
      </c>
      <c r="H217" s="6">
        <f t="shared" si="16"/>
        <v>-0.42173484797179878</v>
      </c>
      <c r="I217" s="6">
        <f t="shared" si="18"/>
        <v>1.8597562632890314</v>
      </c>
      <c r="J217" s="6" t="str">
        <f t="shared" si="17"/>
        <v>Bearish</v>
      </c>
      <c r="K217" s="6">
        <f t="shared" si="20"/>
        <v>96756.4141007859</v>
      </c>
      <c r="L217" s="6" t="str">
        <f t="shared" si="19"/>
        <v>Normal</v>
      </c>
      <c r="M217" s="12"/>
      <c r="N217" s="12"/>
      <c r="O217" s="12"/>
      <c r="P217" s="12"/>
    </row>
    <row r="218" spans="1:16" x14ac:dyDescent="0.3">
      <c r="A218" s="5">
        <v>45706</v>
      </c>
      <c r="B218" s="6">
        <v>95773.816242838104</v>
      </c>
      <c r="C218" s="6">
        <v>96695.378399655994</v>
      </c>
      <c r="D218" s="6">
        <v>93388.832201112105</v>
      </c>
      <c r="E218" s="6">
        <v>95539.543603182799</v>
      </c>
      <c r="F218" s="6">
        <v>37325720482.360001</v>
      </c>
      <c r="G218" s="6">
        <v>1894092344724.6299</v>
      </c>
      <c r="H218" s="6">
        <f t="shared" si="16"/>
        <v>-0.24461032132341609</v>
      </c>
      <c r="I218" s="6">
        <f t="shared" si="18"/>
        <v>3.4524532155636534</v>
      </c>
      <c r="J218" s="6" t="str">
        <f t="shared" si="17"/>
        <v>Bearish</v>
      </c>
      <c r="K218" s="6">
        <f t="shared" si="20"/>
        <v>96726.715882727789</v>
      </c>
      <c r="L218" s="6" t="str">
        <f t="shared" si="19"/>
        <v>Normal</v>
      </c>
      <c r="M218" s="12"/>
      <c r="N218" s="12"/>
      <c r="O218" s="12"/>
      <c r="P218" s="12"/>
    </row>
    <row r="219" spans="1:16" x14ac:dyDescent="0.3">
      <c r="A219" s="5">
        <v>45707</v>
      </c>
      <c r="B219" s="6">
        <v>95532.532146339101</v>
      </c>
      <c r="C219" s="6">
        <v>96855.597219951494</v>
      </c>
      <c r="D219" s="6">
        <v>95011.969076676294</v>
      </c>
      <c r="E219" s="6">
        <v>96635.613212352502</v>
      </c>
      <c r="F219" s="6">
        <v>28990872861.84</v>
      </c>
      <c r="G219" s="6">
        <v>1915897477169.6001</v>
      </c>
      <c r="H219" s="6">
        <f t="shared" si="16"/>
        <v>1.1546653702465188</v>
      </c>
      <c r="I219" s="6">
        <f t="shared" si="18"/>
        <v>1.929843271034714</v>
      </c>
      <c r="J219" s="6" t="str">
        <f t="shared" si="17"/>
        <v>Bullish</v>
      </c>
      <c r="K219" s="6">
        <f t="shared" si="20"/>
        <v>96548.10876232243</v>
      </c>
      <c r="L219" s="6" t="str">
        <f t="shared" si="19"/>
        <v>Normal</v>
      </c>
      <c r="M219" s="12"/>
      <c r="N219" s="12"/>
      <c r="O219" s="12"/>
      <c r="P219" s="12"/>
    </row>
    <row r="220" spans="1:16" x14ac:dyDescent="0.3">
      <c r="A220" s="5">
        <v>45708</v>
      </c>
      <c r="B220" s="6">
        <v>96632.679187031099</v>
      </c>
      <c r="C220" s="6">
        <v>98767.193735548499</v>
      </c>
      <c r="D220" s="6">
        <v>96442.670721410905</v>
      </c>
      <c r="E220" s="6">
        <v>98333.937829344999</v>
      </c>
      <c r="F220" s="6">
        <v>31668022770.75</v>
      </c>
      <c r="G220" s="6">
        <v>1949797317941.1699</v>
      </c>
      <c r="H220" s="6">
        <f t="shared" si="16"/>
        <v>1.7605417304234519</v>
      </c>
      <c r="I220" s="6">
        <f t="shared" si="18"/>
        <v>2.4055247496951986</v>
      </c>
      <c r="J220" s="6" t="str">
        <f t="shared" si="17"/>
        <v>Bullish</v>
      </c>
      <c r="K220" s="6">
        <f t="shared" si="20"/>
        <v>96792.404308166253</v>
      </c>
      <c r="L220" s="6" t="str">
        <f t="shared" si="19"/>
        <v>Normal</v>
      </c>
      <c r="M220" s="12"/>
      <c r="N220" s="12"/>
      <c r="O220" s="12"/>
      <c r="P220" s="12"/>
    </row>
    <row r="221" spans="1:16" x14ac:dyDescent="0.3">
      <c r="A221" s="5">
        <v>45709</v>
      </c>
      <c r="B221" s="6">
        <v>98340.670037958698</v>
      </c>
      <c r="C221" s="6">
        <v>99497.966767370497</v>
      </c>
      <c r="D221" s="6">
        <v>94852.958620268604</v>
      </c>
      <c r="E221" s="6">
        <v>96125.544054965299</v>
      </c>
      <c r="F221" s="6">
        <v>49608706469.550003</v>
      </c>
      <c r="G221" s="6">
        <v>1905832099166.45</v>
      </c>
      <c r="H221" s="6">
        <f t="shared" si="16"/>
        <v>-2.2525024307220787</v>
      </c>
      <c r="I221" s="6">
        <f t="shared" si="18"/>
        <v>4.7233846843924878</v>
      </c>
      <c r="J221" s="6" t="str">
        <f t="shared" si="17"/>
        <v>Bearish</v>
      </c>
      <c r="K221" s="6">
        <f t="shared" si="20"/>
        <v>96594.772044115933</v>
      </c>
      <c r="L221" s="6" t="str">
        <f t="shared" si="19"/>
        <v>Normal</v>
      </c>
      <c r="M221" s="12"/>
      <c r="N221" s="12"/>
      <c r="O221" s="12"/>
      <c r="P221" s="12"/>
    </row>
    <row r="222" spans="1:16" x14ac:dyDescent="0.3">
      <c r="A222" s="5">
        <v>45710</v>
      </c>
      <c r="B222" s="6">
        <v>96134.201912249104</v>
      </c>
      <c r="C222" s="6">
        <v>96950.159379131801</v>
      </c>
      <c r="D222" s="6">
        <v>95765.340394420506</v>
      </c>
      <c r="E222" s="6">
        <v>96577.761547149697</v>
      </c>
      <c r="F222" s="6">
        <v>18353824476.549999</v>
      </c>
      <c r="G222" s="6">
        <v>1914928937300.3401</v>
      </c>
      <c r="H222" s="6">
        <f t="shared" si="16"/>
        <v>0.46139628360931634</v>
      </c>
      <c r="I222" s="6">
        <f t="shared" si="18"/>
        <v>1.2324635365390488</v>
      </c>
      <c r="J222" s="6" t="str">
        <f t="shared" si="17"/>
        <v>Bullish</v>
      </c>
      <c r="K222" s="6">
        <f t="shared" si="20"/>
        <v>96451.5452105515</v>
      </c>
      <c r="L222" s="6" t="str">
        <f t="shared" si="19"/>
        <v>Normal</v>
      </c>
      <c r="M222" s="12"/>
      <c r="N222" s="12"/>
      <c r="O222" s="12"/>
      <c r="P222" s="12"/>
    </row>
    <row r="223" spans="1:16" x14ac:dyDescent="0.3">
      <c r="A223" s="5">
        <v>45711</v>
      </c>
      <c r="B223" s="6">
        <v>96577.803080605299</v>
      </c>
      <c r="C223" s="6">
        <v>96671.874293827103</v>
      </c>
      <c r="D223" s="6">
        <v>95270.452805982102</v>
      </c>
      <c r="E223" s="6">
        <v>96273.919746557396</v>
      </c>
      <c r="F223" s="6">
        <v>16999478976.16</v>
      </c>
      <c r="G223" s="6">
        <v>1909022572746.1899</v>
      </c>
      <c r="H223" s="6">
        <f t="shared" si="16"/>
        <v>-0.31465132189254458</v>
      </c>
      <c r="I223" s="6">
        <f t="shared" si="18"/>
        <v>1.4510803136362014</v>
      </c>
      <c r="J223" s="6" t="str">
        <f t="shared" si="17"/>
        <v>Bearish</v>
      </c>
      <c r="K223" s="6">
        <f t="shared" si="20"/>
        <v>96465.672025736698</v>
      </c>
      <c r="L223" s="6" t="str">
        <f t="shared" si="19"/>
        <v>Normal</v>
      </c>
      <c r="M223" s="12"/>
      <c r="N223" s="12"/>
      <c r="O223" s="12"/>
      <c r="P223" s="12"/>
    </row>
    <row r="224" spans="1:16" x14ac:dyDescent="0.3">
      <c r="A224" s="5">
        <v>45712</v>
      </c>
      <c r="B224" s="6">
        <v>96277.963790340698</v>
      </c>
      <c r="C224" s="6">
        <v>96503.454427112505</v>
      </c>
      <c r="D224" s="6">
        <v>91371.740713384905</v>
      </c>
      <c r="E224" s="6">
        <v>91418.173667441501</v>
      </c>
      <c r="F224" s="6">
        <v>44046480529.18</v>
      </c>
      <c r="G224" s="6">
        <v>1812835768648.78</v>
      </c>
      <c r="H224" s="6">
        <f t="shared" si="16"/>
        <v>-5.0476660822221993</v>
      </c>
      <c r="I224" s="6">
        <f t="shared" si="18"/>
        <v>5.3301020417326805</v>
      </c>
      <c r="J224" s="6" t="str">
        <f t="shared" si="17"/>
        <v>Bearish</v>
      </c>
      <c r="K224" s="6">
        <f t="shared" si="20"/>
        <v>95843.499094427723</v>
      </c>
      <c r="L224" s="6" t="str">
        <f t="shared" si="19"/>
        <v>Normal</v>
      </c>
      <c r="M224" s="12"/>
      <c r="N224" s="12"/>
      <c r="O224" s="12"/>
      <c r="P224" s="12"/>
    </row>
    <row r="225" spans="1:16" x14ac:dyDescent="0.3">
      <c r="A225" s="5">
        <v>45713</v>
      </c>
      <c r="B225" s="6">
        <v>91437.114005105905</v>
      </c>
      <c r="C225" s="6">
        <v>92511.079738852306</v>
      </c>
      <c r="D225" s="6">
        <v>86008.234912765198</v>
      </c>
      <c r="E225" s="6">
        <v>88736.173441525505</v>
      </c>
      <c r="F225" s="6">
        <v>92139104127.699997</v>
      </c>
      <c r="G225" s="6">
        <v>1759577092442.8401</v>
      </c>
      <c r="H225" s="6">
        <f t="shared" si="16"/>
        <v>-2.9538777475299334</v>
      </c>
      <c r="I225" s="6">
        <f t="shared" si="18"/>
        <v>7.1118220394882385</v>
      </c>
      <c r="J225" s="6" t="str">
        <f t="shared" si="17"/>
        <v>Bearish</v>
      </c>
      <c r="K225" s="6">
        <f t="shared" si="20"/>
        <v>94871.589071333845</v>
      </c>
      <c r="L225" s="6" t="str">
        <f t="shared" si="19"/>
        <v>Spike</v>
      </c>
      <c r="M225" s="12"/>
      <c r="N225" s="12"/>
      <c r="O225" s="12"/>
      <c r="P225" s="12"/>
    </row>
    <row r="226" spans="1:16" x14ac:dyDescent="0.3">
      <c r="A226" s="5">
        <v>45714</v>
      </c>
      <c r="B226" s="6">
        <v>88638.893456738006</v>
      </c>
      <c r="C226" s="6">
        <v>89286.2519247124</v>
      </c>
      <c r="D226" s="6">
        <v>82131.901364300094</v>
      </c>
      <c r="E226" s="6">
        <v>84347.019721981997</v>
      </c>
      <c r="F226" s="6">
        <v>64597492134.269997</v>
      </c>
      <c r="G226" s="6">
        <v>1671143630991.6299</v>
      </c>
      <c r="H226" s="6">
        <f t="shared" si="16"/>
        <v>-4.8419757596034803</v>
      </c>
      <c r="I226" s="6">
        <f t="shared" si="18"/>
        <v>8.071344622441762</v>
      </c>
      <c r="J226" s="6" t="str">
        <f t="shared" si="17"/>
        <v>Bearish</v>
      </c>
      <c r="K226" s="6">
        <f t="shared" si="20"/>
        <v>93116.075715566622</v>
      </c>
      <c r="L226" s="6" t="str">
        <f t="shared" si="19"/>
        <v>Normal</v>
      </c>
      <c r="M226" s="12"/>
      <c r="N226" s="12"/>
      <c r="O226" s="12"/>
      <c r="P226" s="12"/>
    </row>
    <row r="227" spans="1:16" x14ac:dyDescent="0.3">
      <c r="A227" s="5">
        <v>45715</v>
      </c>
      <c r="B227" s="6">
        <v>84076.861907014507</v>
      </c>
      <c r="C227" s="6">
        <v>87000.781016921406</v>
      </c>
      <c r="D227" s="6">
        <v>83144.959052962193</v>
      </c>
      <c r="E227" s="6">
        <v>84704.224582283307</v>
      </c>
      <c r="F227" s="6">
        <v>52659591953.610001</v>
      </c>
      <c r="G227" s="6">
        <v>1679717102161.05</v>
      </c>
      <c r="H227" s="6">
        <f t="shared" si="16"/>
        <v>0.74617755829497601</v>
      </c>
      <c r="I227" s="6">
        <f t="shared" si="18"/>
        <v>4.5860678865769176</v>
      </c>
      <c r="J227" s="6" t="str">
        <f t="shared" si="17"/>
        <v>Bullish</v>
      </c>
      <c r="K227" s="6">
        <f t="shared" si="20"/>
        <v>91168.973823129229</v>
      </c>
      <c r="L227" s="6" t="str">
        <f t="shared" si="19"/>
        <v>Normal</v>
      </c>
      <c r="M227" s="12"/>
      <c r="N227" s="12"/>
      <c r="O227" s="12"/>
      <c r="P227" s="12"/>
    </row>
    <row r="228" spans="1:16" x14ac:dyDescent="0.3">
      <c r="A228" s="5">
        <v>45716</v>
      </c>
      <c r="B228" s="6">
        <v>84705.6284802187</v>
      </c>
      <c r="C228" s="6">
        <v>85036.322227456301</v>
      </c>
      <c r="D228" s="6">
        <v>78248.916101526804</v>
      </c>
      <c r="E228" s="6">
        <v>84373.010329580196</v>
      </c>
      <c r="F228" s="6">
        <v>83610570575.919998</v>
      </c>
      <c r="G228" s="6">
        <v>1673219380516.4099</v>
      </c>
      <c r="H228" s="6">
        <f t="shared" si="16"/>
        <v>-0.39267538250563833</v>
      </c>
      <c r="I228" s="6">
        <f t="shared" si="18"/>
        <v>8.0129340254107913</v>
      </c>
      <c r="J228" s="6" t="str">
        <f t="shared" si="17"/>
        <v>Bearish</v>
      </c>
      <c r="K228" s="6">
        <f t="shared" si="20"/>
        <v>89490.040433788512</v>
      </c>
      <c r="L228" s="6" t="str">
        <f t="shared" si="19"/>
        <v>Spike</v>
      </c>
      <c r="M228" s="12"/>
      <c r="N228" s="12"/>
      <c r="O228" s="12"/>
      <c r="P228" s="12"/>
    </row>
    <row r="229" spans="1:16" x14ac:dyDescent="0.3">
      <c r="A229" s="5">
        <v>45717</v>
      </c>
      <c r="B229" s="6">
        <v>84373.864371836695</v>
      </c>
      <c r="C229" s="6">
        <v>86522.302345401506</v>
      </c>
      <c r="D229" s="6">
        <v>83794.232492240801</v>
      </c>
      <c r="E229" s="6">
        <v>86031.912397715394</v>
      </c>
      <c r="F229" s="6">
        <v>29190628396.310001</v>
      </c>
      <c r="G229" s="6">
        <v>1706160579762.3701</v>
      </c>
      <c r="H229" s="6">
        <f t="shared" si="16"/>
        <v>1.9651204057356677</v>
      </c>
      <c r="I229" s="6">
        <f t="shared" si="18"/>
        <v>3.2333114922152508</v>
      </c>
      <c r="J229" s="6" t="str">
        <f t="shared" si="17"/>
        <v>Bullish</v>
      </c>
      <c r="K229" s="6">
        <f t="shared" si="20"/>
        <v>87983.490555297903</v>
      </c>
      <c r="L229" s="6" t="str">
        <f t="shared" si="19"/>
        <v>Normal</v>
      </c>
      <c r="M229" s="12"/>
      <c r="N229" s="12"/>
      <c r="O229" s="12"/>
      <c r="P229" s="12"/>
    </row>
    <row r="230" spans="1:16" x14ac:dyDescent="0.3">
      <c r="A230" s="5">
        <v>45718</v>
      </c>
      <c r="B230" s="6">
        <v>86036.2575495497</v>
      </c>
      <c r="C230" s="6">
        <v>95043.435203001005</v>
      </c>
      <c r="D230" s="6">
        <v>85040.211164905006</v>
      </c>
      <c r="E230" s="6">
        <v>94248.350525167407</v>
      </c>
      <c r="F230" s="6">
        <v>58398341092.43</v>
      </c>
      <c r="G230" s="6">
        <v>1869318230178.3799</v>
      </c>
      <c r="H230" s="6">
        <f t="shared" si="16"/>
        <v>9.5449211873124842</v>
      </c>
      <c r="I230" s="6">
        <f t="shared" si="18"/>
        <v>11.626754025574598</v>
      </c>
      <c r="J230" s="6" t="str">
        <f t="shared" si="17"/>
        <v>Bullish</v>
      </c>
      <c r="K230" s="6">
        <f t="shared" si="20"/>
        <v>87694.123523670758</v>
      </c>
      <c r="L230" s="6" t="str">
        <f t="shared" si="19"/>
        <v>Normal</v>
      </c>
      <c r="M230" s="12"/>
      <c r="N230" s="12"/>
      <c r="O230" s="12"/>
      <c r="P230" s="12"/>
    </row>
    <row r="231" spans="1:16" x14ac:dyDescent="0.3">
      <c r="A231" s="5">
        <v>45719</v>
      </c>
      <c r="B231" s="6">
        <v>94248.421497180505</v>
      </c>
      <c r="C231" s="6">
        <v>94429.747823732803</v>
      </c>
      <c r="D231" s="6">
        <v>85081.304928678801</v>
      </c>
      <c r="E231" s="6">
        <v>86065.668328920699</v>
      </c>
      <c r="F231" s="6">
        <v>70072228536.460007</v>
      </c>
      <c r="G231" s="6">
        <v>1707124824346.28</v>
      </c>
      <c r="H231" s="6">
        <f t="shared" si="16"/>
        <v>-8.6821116346278515</v>
      </c>
      <c r="I231" s="6">
        <f t="shared" si="18"/>
        <v>9.9189384252272763</v>
      </c>
      <c r="J231" s="6" t="str">
        <f t="shared" si="17"/>
        <v>Bearish</v>
      </c>
      <c r="K231" s="6">
        <f t="shared" si="20"/>
        <v>86929.479903882064</v>
      </c>
      <c r="L231" s="6" t="str">
        <f t="shared" si="19"/>
        <v>Spike</v>
      </c>
      <c r="M231" s="12"/>
      <c r="N231" s="12"/>
      <c r="O231" s="12"/>
      <c r="P231" s="12"/>
    </row>
    <row r="232" spans="1:16" x14ac:dyDescent="0.3">
      <c r="A232" s="5">
        <v>45720</v>
      </c>
      <c r="B232" s="6">
        <v>86064.0666589959</v>
      </c>
      <c r="C232" s="6">
        <v>88911.274077646594</v>
      </c>
      <c r="D232" s="6">
        <v>81529.239832986801</v>
      </c>
      <c r="E232" s="6">
        <v>87222.1922066767</v>
      </c>
      <c r="F232" s="6">
        <v>68095241474.120003</v>
      </c>
      <c r="G232" s="6">
        <v>1729669520136.75</v>
      </c>
      <c r="H232" s="6">
        <f t="shared" si="16"/>
        <v>1.3456551527707135</v>
      </c>
      <c r="I232" s="6">
        <f t="shared" si="18"/>
        <v>8.5773709414743085</v>
      </c>
      <c r="J232" s="6" t="str">
        <f t="shared" si="17"/>
        <v>Bullish</v>
      </c>
      <c r="K232" s="6">
        <f t="shared" si="20"/>
        <v>86713.196870332249</v>
      </c>
      <c r="L232" s="6" t="str">
        <f t="shared" si="19"/>
        <v>Spike</v>
      </c>
      <c r="M232" s="12"/>
      <c r="N232" s="12"/>
      <c r="O232" s="12"/>
      <c r="P232" s="12"/>
    </row>
    <row r="233" spans="1:16" x14ac:dyDescent="0.3">
      <c r="A233" s="5">
        <v>45721</v>
      </c>
      <c r="B233" s="6">
        <v>87222.954869116002</v>
      </c>
      <c r="C233" s="6">
        <v>90998.239543461706</v>
      </c>
      <c r="D233" s="6">
        <v>86379.773042401299</v>
      </c>
      <c r="E233" s="6">
        <v>90623.561842808704</v>
      </c>
      <c r="F233" s="6">
        <v>50498988027.449997</v>
      </c>
      <c r="G233" s="6">
        <v>1797288639505.3799</v>
      </c>
      <c r="H233" s="6">
        <f t="shared" si="16"/>
        <v>3.8987523167445368</v>
      </c>
      <c r="I233" s="6">
        <f t="shared" si="18"/>
        <v>5.2950126580677441</v>
      </c>
      <c r="J233" s="6" t="str">
        <f t="shared" si="17"/>
        <v>Bullish</v>
      </c>
      <c r="K233" s="6">
        <f t="shared" si="20"/>
        <v>87609.845744736056</v>
      </c>
      <c r="L233" s="6" t="str">
        <f t="shared" si="19"/>
        <v>Normal</v>
      </c>
      <c r="M233" s="12"/>
      <c r="N233" s="12"/>
      <c r="O233" s="12"/>
      <c r="P233" s="12"/>
    </row>
    <row r="234" spans="1:16" x14ac:dyDescent="0.3">
      <c r="A234" s="5">
        <v>45722</v>
      </c>
      <c r="B234" s="6">
        <v>90622.361155025093</v>
      </c>
      <c r="C234" s="6">
        <v>92804.939831532305</v>
      </c>
      <c r="D234" s="6">
        <v>87852.138480609705</v>
      </c>
      <c r="E234" s="6">
        <v>89961.727243714005</v>
      </c>
      <c r="F234" s="6">
        <v>47749810486.300003</v>
      </c>
      <c r="G234" s="6">
        <v>1783797293239.3501</v>
      </c>
      <c r="H234" s="6">
        <f t="shared" si="16"/>
        <v>-0.72899657754553582</v>
      </c>
      <c r="I234" s="6">
        <f t="shared" si="18"/>
        <v>5.4653192521103966</v>
      </c>
      <c r="J234" s="6" t="str">
        <f t="shared" si="17"/>
        <v>Bearish</v>
      </c>
      <c r="K234" s="6">
        <f t="shared" si="20"/>
        <v>88360.917553511885</v>
      </c>
      <c r="L234" s="6" t="str">
        <f t="shared" si="19"/>
        <v>Normal</v>
      </c>
      <c r="M234" s="12"/>
      <c r="N234" s="12"/>
      <c r="O234" s="12"/>
      <c r="P234" s="12"/>
    </row>
    <row r="235" spans="1:16" x14ac:dyDescent="0.3">
      <c r="A235" s="5">
        <v>45723</v>
      </c>
      <c r="B235" s="6">
        <v>89963.283004475205</v>
      </c>
      <c r="C235" s="6">
        <v>91191.049629942398</v>
      </c>
      <c r="D235" s="6">
        <v>84717.679671348305</v>
      </c>
      <c r="E235" s="6">
        <v>86742.675624444106</v>
      </c>
      <c r="F235" s="6">
        <v>65945677657.290001</v>
      </c>
      <c r="G235" s="6">
        <v>1720278292432.9399</v>
      </c>
      <c r="H235" s="6">
        <f t="shared" si="16"/>
        <v>-3.5799131295273989</v>
      </c>
      <c r="I235" s="6">
        <f t="shared" si="18"/>
        <v>7.195568839203073</v>
      </c>
      <c r="J235" s="6" t="str">
        <f t="shared" si="17"/>
        <v>Bearish</v>
      </c>
      <c r="K235" s="6">
        <f t="shared" si="20"/>
        <v>88699.44116706388</v>
      </c>
      <c r="L235" s="6" t="str">
        <f t="shared" si="19"/>
        <v>Normal</v>
      </c>
      <c r="M235" s="12"/>
      <c r="N235" s="12"/>
      <c r="O235" s="12"/>
      <c r="P235" s="12"/>
    </row>
    <row r="236" spans="1:16" x14ac:dyDescent="0.3">
      <c r="A236" s="5">
        <v>45724</v>
      </c>
      <c r="B236" s="6">
        <v>86742.652990025803</v>
      </c>
      <c r="C236" s="6">
        <v>86847.267593854107</v>
      </c>
      <c r="D236" s="6">
        <v>85247.484187729395</v>
      </c>
      <c r="E236" s="6">
        <v>86154.593209970204</v>
      </c>
      <c r="F236" s="6">
        <v>18206118081.060001</v>
      </c>
      <c r="G236" s="6">
        <v>1708770969530.8101</v>
      </c>
      <c r="H236" s="6">
        <f t="shared" si="16"/>
        <v>-0.67793612459976005</v>
      </c>
      <c r="I236" s="6">
        <f t="shared" si="18"/>
        <v>1.8442869234223964</v>
      </c>
      <c r="J236" s="6" t="str">
        <f t="shared" si="17"/>
        <v>Bearish</v>
      </c>
      <c r="K236" s="6">
        <f t="shared" si="20"/>
        <v>88716.966997385971</v>
      </c>
      <c r="L236" s="6" t="str">
        <f t="shared" si="19"/>
        <v>Normal</v>
      </c>
      <c r="M236" s="12"/>
      <c r="N236" s="12"/>
      <c r="O236" s="12"/>
      <c r="P236" s="12"/>
    </row>
    <row r="237" spans="1:16" x14ac:dyDescent="0.3">
      <c r="A237" s="5">
        <v>45725</v>
      </c>
      <c r="B237" s="6">
        <v>86154.305890577103</v>
      </c>
      <c r="C237" s="6">
        <v>86471.130163058493</v>
      </c>
      <c r="D237" s="6">
        <v>80052.486978505898</v>
      </c>
      <c r="E237" s="6">
        <v>80601.041311419904</v>
      </c>
      <c r="F237" s="6">
        <v>30899345977.330002</v>
      </c>
      <c r="G237" s="6">
        <v>1598204838668.6101</v>
      </c>
      <c r="H237" s="6">
        <f t="shared" si="16"/>
        <v>-6.4457191335396429</v>
      </c>
      <c r="I237" s="6">
        <f t="shared" si="18"/>
        <v>7.4501710833870431</v>
      </c>
      <c r="J237" s="6" t="str">
        <f t="shared" si="17"/>
        <v>Bearish</v>
      </c>
      <c r="K237" s="6">
        <f t="shared" si="20"/>
        <v>86767.35139542204</v>
      </c>
      <c r="L237" s="6" t="str">
        <f t="shared" si="19"/>
        <v>Normal</v>
      </c>
      <c r="M237" s="12"/>
      <c r="N237" s="12"/>
      <c r="O237" s="12"/>
      <c r="P237" s="12"/>
    </row>
    <row r="238" spans="1:16" x14ac:dyDescent="0.3">
      <c r="A238" s="5">
        <v>45726</v>
      </c>
      <c r="B238" s="6">
        <v>80597.149783639805</v>
      </c>
      <c r="C238" s="6">
        <v>83955.926251971701</v>
      </c>
      <c r="D238" s="6">
        <v>77420.592185750298</v>
      </c>
      <c r="E238" s="6">
        <v>78532.001808467699</v>
      </c>
      <c r="F238" s="6">
        <v>54061099421.870003</v>
      </c>
      <c r="G238" s="6">
        <v>1558443889890.77</v>
      </c>
      <c r="H238" s="6">
        <f t="shared" si="16"/>
        <v>-2.5623089410927333</v>
      </c>
      <c r="I238" s="6">
        <f t="shared" si="18"/>
        <v>8.1086416625963533</v>
      </c>
      <c r="J238" s="6" t="str">
        <f t="shared" si="17"/>
        <v>Bearish</v>
      </c>
      <c r="K238" s="6">
        <f t="shared" si="20"/>
        <v>85691.113321071622</v>
      </c>
      <c r="L238" s="6" t="str">
        <f t="shared" si="19"/>
        <v>Normal</v>
      </c>
      <c r="M238" s="12"/>
      <c r="N238" s="12"/>
      <c r="O238" s="12"/>
      <c r="P238" s="12"/>
    </row>
    <row r="239" spans="1:16" x14ac:dyDescent="0.3">
      <c r="A239" s="5">
        <v>45727</v>
      </c>
      <c r="B239" s="6">
        <v>78523.871543811794</v>
      </c>
      <c r="C239" s="6">
        <v>83577.755959281596</v>
      </c>
      <c r="D239" s="6">
        <v>76624.252489826802</v>
      </c>
      <c r="E239" s="6">
        <v>82862.208180980902</v>
      </c>
      <c r="F239" s="6">
        <v>54702837195.93</v>
      </c>
      <c r="G239" s="6">
        <v>1643251488719.3301</v>
      </c>
      <c r="H239" s="6">
        <f t="shared" si="16"/>
        <v>5.524863397430126</v>
      </c>
      <c r="I239" s="6">
        <f t="shared" si="18"/>
        <v>8.8552733490415569</v>
      </c>
      <c r="J239" s="6" t="str">
        <f t="shared" si="17"/>
        <v>Bullish</v>
      </c>
      <c r="K239" s="6">
        <f t="shared" si="20"/>
        <v>85068.25846025793</v>
      </c>
      <c r="L239" s="6" t="str">
        <f t="shared" si="19"/>
        <v>Normal</v>
      </c>
      <c r="M239" s="12"/>
      <c r="N239" s="12"/>
      <c r="O239" s="12"/>
      <c r="P239" s="12"/>
    </row>
    <row r="240" spans="1:16" x14ac:dyDescent="0.3">
      <c r="A240" s="5">
        <v>45728</v>
      </c>
      <c r="B240" s="6">
        <v>82857.378372018604</v>
      </c>
      <c r="C240" s="6">
        <v>84358.577461827794</v>
      </c>
      <c r="D240" s="6">
        <v>80635.249234644099</v>
      </c>
      <c r="E240" s="6">
        <v>83722.361951749597</v>
      </c>
      <c r="F240" s="6">
        <v>40353484453.919998</v>
      </c>
      <c r="G240" s="6">
        <v>1660115020072.53</v>
      </c>
      <c r="H240" s="6">
        <f t="shared" si="16"/>
        <v>1.0439427323506811</v>
      </c>
      <c r="I240" s="6">
        <f t="shared" si="18"/>
        <v>4.4936592254541843</v>
      </c>
      <c r="J240" s="6" t="str">
        <f t="shared" si="17"/>
        <v>Bullish</v>
      </c>
      <c r="K240" s="6">
        <f t="shared" si="20"/>
        <v>84082.372761535196</v>
      </c>
      <c r="L240" s="6" t="str">
        <f t="shared" si="19"/>
        <v>Normal</v>
      </c>
      <c r="M240" s="12"/>
      <c r="N240" s="12"/>
      <c r="O240" s="12"/>
      <c r="P240" s="12"/>
    </row>
    <row r="241" spans="1:16" x14ac:dyDescent="0.3">
      <c r="A241" s="5">
        <v>45729</v>
      </c>
      <c r="B241" s="6">
        <v>83724.919599705696</v>
      </c>
      <c r="C241" s="6">
        <v>84301.691908979497</v>
      </c>
      <c r="D241" s="6">
        <v>79931.853244561004</v>
      </c>
      <c r="E241" s="6">
        <v>81066.701369145798</v>
      </c>
      <c r="F241" s="6">
        <v>31412940153.290001</v>
      </c>
      <c r="G241" s="6">
        <v>1608729406184.04</v>
      </c>
      <c r="H241" s="6">
        <f t="shared" si="16"/>
        <v>-3.1749427091348821</v>
      </c>
      <c r="I241" s="6">
        <f t="shared" si="18"/>
        <v>5.2192808130613653</v>
      </c>
      <c r="J241" s="6" t="str">
        <f t="shared" si="17"/>
        <v>Bearish</v>
      </c>
      <c r="K241" s="6">
        <f t="shared" si="20"/>
        <v>82811.654779454024</v>
      </c>
      <c r="L241" s="6" t="str">
        <f t="shared" si="19"/>
        <v>Normal</v>
      </c>
      <c r="M241" s="12"/>
      <c r="N241" s="12"/>
      <c r="O241" s="12"/>
      <c r="P241" s="12"/>
    </row>
    <row r="242" spans="1:16" x14ac:dyDescent="0.3">
      <c r="A242" s="5">
        <v>45730</v>
      </c>
      <c r="B242" s="6">
        <v>81066.993377569001</v>
      </c>
      <c r="C242" s="6">
        <v>85263.289856847099</v>
      </c>
      <c r="D242" s="6">
        <v>80797.562590822505</v>
      </c>
      <c r="E242" s="6">
        <v>83969.099718985701</v>
      </c>
      <c r="F242" s="6">
        <v>29588112413.91</v>
      </c>
      <c r="G242" s="6">
        <v>1665855004855.24</v>
      </c>
      <c r="H242" s="6">
        <f t="shared" si="16"/>
        <v>3.5798864870936544</v>
      </c>
      <c r="I242" s="6">
        <f t="shared" si="18"/>
        <v>5.5086874200767486</v>
      </c>
      <c r="J242" s="6" t="str">
        <f t="shared" si="17"/>
        <v>Bullish</v>
      </c>
      <c r="K242" s="6">
        <f t="shared" si="20"/>
        <v>82415.429650102844</v>
      </c>
      <c r="L242" s="6" t="str">
        <f t="shared" si="19"/>
        <v>Normal</v>
      </c>
      <c r="M242" s="12"/>
      <c r="N242" s="12"/>
      <c r="O242" s="12"/>
      <c r="P242" s="12"/>
    </row>
    <row r="243" spans="1:16" x14ac:dyDescent="0.3">
      <c r="A243" s="5">
        <v>45731</v>
      </c>
      <c r="B243" s="6">
        <v>83968.405949550899</v>
      </c>
      <c r="C243" s="6">
        <v>84672.6721611549</v>
      </c>
      <c r="D243" s="6">
        <v>83639.594857634802</v>
      </c>
      <c r="E243" s="6">
        <v>84343.108458341594</v>
      </c>
      <c r="F243" s="6">
        <v>13650491277.15</v>
      </c>
      <c r="G243" s="6">
        <v>1673151454912.1201</v>
      </c>
      <c r="H243" s="6">
        <f t="shared" si="16"/>
        <v>0.44624225570724801</v>
      </c>
      <c r="I243" s="6">
        <f t="shared" si="18"/>
        <v>1.2303166790385207</v>
      </c>
      <c r="J243" s="6" t="str">
        <f t="shared" si="17"/>
        <v>Bullish</v>
      </c>
      <c r="K243" s="6">
        <f t="shared" si="20"/>
        <v>82156.646114155883</v>
      </c>
      <c r="L243" s="6" t="str">
        <f t="shared" si="19"/>
        <v>Normal</v>
      </c>
      <c r="M243" s="12"/>
      <c r="N243" s="12"/>
      <c r="O243" s="12"/>
      <c r="P243" s="12"/>
    </row>
    <row r="244" spans="1:16" x14ac:dyDescent="0.3">
      <c r="A244" s="5">
        <v>45732</v>
      </c>
      <c r="B244" s="6">
        <v>84333.321617011607</v>
      </c>
      <c r="C244" s="6">
        <v>85051.5984853423</v>
      </c>
      <c r="D244" s="6">
        <v>82017.904714334305</v>
      </c>
      <c r="E244" s="6">
        <v>82579.690892186394</v>
      </c>
      <c r="F244" s="6">
        <v>21330270173.57</v>
      </c>
      <c r="G244" s="6">
        <v>1638135611739.3401</v>
      </c>
      <c r="H244" s="6">
        <f t="shared" si="16"/>
        <v>-2.0794043104208435</v>
      </c>
      <c r="I244" s="6">
        <f t="shared" si="18"/>
        <v>3.5972658408797242</v>
      </c>
      <c r="J244" s="6" t="str">
        <f t="shared" si="17"/>
        <v>Bearish</v>
      </c>
      <c r="K244" s="6">
        <f t="shared" si="20"/>
        <v>82439.310339979667</v>
      </c>
      <c r="L244" s="6" t="str">
        <f t="shared" si="19"/>
        <v>Normal</v>
      </c>
      <c r="M244" s="12"/>
      <c r="N244" s="12"/>
      <c r="O244" s="12"/>
      <c r="P244" s="12"/>
    </row>
    <row r="245" spans="1:16" x14ac:dyDescent="0.3">
      <c r="A245" s="5">
        <v>45733</v>
      </c>
      <c r="B245" s="6">
        <v>82576.334278194496</v>
      </c>
      <c r="C245" s="6">
        <v>84725.325981903501</v>
      </c>
      <c r="D245" s="6">
        <v>82492.152537213202</v>
      </c>
      <c r="E245" s="6">
        <v>84075.688696879704</v>
      </c>
      <c r="F245" s="6">
        <v>25092785558.060001</v>
      </c>
      <c r="G245" s="6">
        <v>1667916832027.95</v>
      </c>
      <c r="H245" s="6">
        <f t="shared" si="16"/>
        <v>1.8157192757358029</v>
      </c>
      <c r="I245" s="6">
        <f t="shared" si="18"/>
        <v>2.7043746422151389</v>
      </c>
      <c r="J245" s="6" t="str">
        <f t="shared" si="17"/>
        <v>Bullish</v>
      </c>
      <c r="K245" s="6">
        <f t="shared" si="20"/>
        <v>83231.265609752809</v>
      </c>
      <c r="L245" s="6" t="str">
        <f t="shared" si="19"/>
        <v>Normal</v>
      </c>
      <c r="M245" s="12"/>
      <c r="N245" s="12"/>
      <c r="O245" s="12"/>
      <c r="P245" s="12"/>
    </row>
    <row r="246" spans="1:16" x14ac:dyDescent="0.3">
      <c r="A246" s="5">
        <v>45734</v>
      </c>
      <c r="B246" s="6">
        <v>84075.715672396196</v>
      </c>
      <c r="C246" s="6">
        <v>84075.715672396196</v>
      </c>
      <c r="D246" s="6">
        <v>81179.990163284601</v>
      </c>
      <c r="E246" s="6">
        <v>82718.502317643099</v>
      </c>
      <c r="F246" s="6">
        <v>24095774593.799999</v>
      </c>
      <c r="G246" s="6">
        <v>1641034534667.8401</v>
      </c>
      <c r="H246" s="6">
        <f t="shared" si="16"/>
        <v>-1.6142751136862445</v>
      </c>
      <c r="I246" s="6">
        <f t="shared" si="18"/>
        <v>3.4441877609402516</v>
      </c>
      <c r="J246" s="6" t="str">
        <f t="shared" si="17"/>
        <v>Bearish</v>
      </c>
      <c r="K246" s="6">
        <f t="shared" si="20"/>
        <v>83210.736200704559</v>
      </c>
      <c r="L246" s="6" t="str">
        <f t="shared" si="19"/>
        <v>Normal</v>
      </c>
      <c r="M246" s="12"/>
      <c r="N246" s="12"/>
      <c r="O246" s="12"/>
      <c r="P246" s="12"/>
    </row>
    <row r="247" spans="1:16" x14ac:dyDescent="0.3">
      <c r="A247" s="5">
        <v>45735</v>
      </c>
      <c r="B247" s="6">
        <v>82718.804258453907</v>
      </c>
      <c r="C247" s="6">
        <v>87021.185805492496</v>
      </c>
      <c r="D247" s="6">
        <v>82569.7268946267</v>
      </c>
      <c r="E247" s="6">
        <v>86854.2259604391</v>
      </c>
      <c r="F247" s="6">
        <v>34931960257.279999</v>
      </c>
      <c r="G247" s="6">
        <v>1723489026417.4199</v>
      </c>
      <c r="H247" s="6">
        <f t="shared" si="16"/>
        <v>4.9993731643703621</v>
      </c>
      <c r="I247" s="6">
        <f t="shared" si="18"/>
        <v>5.3814352743268223</v>
      </c>
      <c r="J247" s="6" t="str">
        <f t="shared" si="17"/>
        <v>Bullish</v>
      </c>
      <c r="K247" s="6">
        <f t="shared" si="20"/>
        <v>83658.145344803066</v>
      </c>
      <c r="L247" s="6" t="str">
        <f t="shared" si="19"/>
        <v>Normal</v>
      </c>
      <c r="M247" s="12"/>
      <c r="N247" s="12"/>
      <c r="O247" s="12"/>
      <c r="P247" s="12"/>
    </row>
    <row r="248" spans="1:16" x14ac:dyDescent="0.3">
      <c r="A248" s="5">
        <v>45736</v>
      </c>
      <c r="B248" s="6">
        <v>86872.953301894697</v>
      </c>
      <c r="C248" s="6">
        <v>87443.267769594197</v>
      </c>
      <c r="D248" s="6">
        <v>83647.193966502193</v>
      </c>
      <c r="E248" s="6">
        <v>84167.193404336402</v>
      </c>
      <c r="F248" s="6">
        <v>29028988960.57</v>
      </c>
      <c r="G248" s="6">
        <v>1669793971945.76</v>
      </c>
      <c r="H248" s="6">
        <f t="shared" si="16"/>
        <v>-3.1146171445966977</v>
      </c>
      <c r="I248" s="6">
        <f t="shared" si="18"/>
        <v>4.3696843019715912</v>
      </c>
      <c r="J248" s="6" t="str">
        <f t="shared" si="17"/>
        <v>Bearish</v>
      </c>
      <c r="K248" s="6">
        <f t="shared" si="20"/>
        <v>84101.072778401693</v>
      </c>
      <c r="L248" s="6" t="str">
        <f t="shared" si="19"/>
        <v>Normal</v>
      </c>
      <c r="M248" s="12"/>
      <c r="N248" s="12"/>
      <c r="O248" s="12"/>
      <c r="P248" s="12"/>
    </row>
    <row r="249" spans="1:16" x14ac:dyDescent="0.3">
      <c r="A249" s="5">
        <v>45737</v>
      </c>
      <c r="B249" s="6">
        <v>84164.542523925906</v>
      </c>
      <c r="C249" s="6">
        <v>84782.271651019997</v>
      </c>
      <c r="D249" s="6">
        <v>83171.069721681095</v>
      </c>
      <c r="E249" s="6">
        <v>84043.245182098995</v>
      </c>
      <c r="F249" s="6">
        <v>19030452299.43</v>
      </c>
      <c r="G249" s="6">
        <v>1667338686341.6799</v>
      </c>
      <c r="H249" s="6">
        <f t="shared" si="16"/>
        <v>-0.14411929084320563</v>
      </c>
      <c r="I249" s="6">
        <f t="shared" si="18"/>
        <v>1.9143476350279895</v>
      </c>
      <c r="J249" s="6" t="str">
        <f t="shared" si="17"/>
        <v>Bearish</v>
      </c>
      <c r="K249" s="6">
        <f t="shared" si="20"/>
        <v>84111.664987417898</v>
      </c>
      <c r="L249" s="6" t="str">
        <f t="shared" si="19"/>
        <v>Normal</v>
      </c>
      <c r="M249" s="12"/>
      <c r="N249" s="12"/>
      <c r="O249" s="12"/>
      <c r="P249" s="12"/>
    </row>
    <row r="250" spans="1:16" x14ac:dyDescent="0.3">
      <c r="A250" s="5">
        <v>45738</v>
      </c>
      <c r="B250" s="6">
        <v>84046.258288181707</v>
      </c>
      <c r="C250" s="6">
        <v>84513.872423997906</v>
      </c>
      <c r="D250" s="6">
        <v>83674.780823220004</v>
      </c>
      <c r="E250" s="6">
        <v>83832.487551833299</v>
      </c>
      <c r="F250" s="6">
        <v>9863214090.9300003</v>
      </c>
      <c r="G250" s="6">
        <v>1663232978817.3</v>
      </c>
      <c r="H250" s="6">
        <f t="shared" si="16"/>
        <v>-0.25434890345197853</v>
      </c>
      <c r="I250" s="6">
        <f t="shared" si="18"/>
        <v>0.99836877675242275</v>
      </c>
      <c r="J250" s="6" t="str">
        <f t="shared" si="17"/>
        <v>Bearish</v>
      </c>
      <c r="K250" s="6">
        <f t="shared" si="20"/>
        <v>84038.71914363098</v>
      </c>
      <c r="L250" s="6" t="str">
        <f t="shared" si="19"/>
        <v>Normal</v>
      </c>
      <c r="M250" s="12"/>
      <c r="N250" s="12"/>
      <c r="O250" s="12"/>
      <c r="P250" s="12"/>
    </row>
    <row r="251" spans="1:16" x14ac:dyDescent="0.3">
      <c r="A251" s="5">
        <v>45739</v>
      </c>
      <c r="B251" s="6">
        <v>83831.900514160196</v>
      </c>
      <c r="C251" s="6">
        <v>86094.780077605406</v>
      </c>
      <c r="D251" s="6">
        <v>83794.910656125197</v>
      </c>
      <c r="E251" s="6">
        <v>86054.371863010805</v>
      </c>
      <c r="F251" s="6">
        <v>12594615536.530001</v>
      </c>
      <c r="G251" s="6">
        <v>1707315972975.48</v>
      </c>
      <c r="H251" s="6">
        <f t="shared" si="16"/>
        <v>2.6511045738193757</v>
      </c>
      <c r="I251" s="6">
        <f t="shared" si="18"/>
        <v>2.7434298964649311</v>
      </c>
      <c r="J251" s="6" t="str">
        <f t="shared" si="17"/>
        <v>Bullish</v>
      </c>
      <c r="K251" s="6">
        <f t="shared" si="20"/>
        <v>84535.102139463066</v>
      </c>
      <c r="L251" s="6" t="str">
        <f t="shared" si="19"/>
        <v>Normal</v>
      </c>
      <c r="M251" s="12"/>
      <c r="N251" s="12"/>
      <c r="O251" s="12"/>
      <c r="P251" s="12"/>
    </row>
    <row r="252" spans="1:16" x14ac:dyDescent="0.3">
      <c r="A252" s="5">
        <v>45740</v>
      </c>
      <c r="B252" s="6">
        <v>86070.928111158501</v>
      </c>
      <c r="C252" s="6">
        <v>88758.729636834207</v>
      </c>
      <c r="D252" s="6">
        <v>85541.198100168695</v>
      </c>
      <c r="E252" s="6">
        <v>87498.912410276695</v>
      </c>
      <c r="F252" s="6">
        <v>34582604932.529999</v>
      </c>
      <c r="G252" s="6">
        <v>1736502001565.25</v>
      </c>
      <c r="H252" s="6">
        <f t="shared" si="16"/>
        <v>1.6590785419136962</v>
      </c>
      <c r="I252" s="6">
        <f t="shared" si="18"/>
        <v>3.7382326498328782</v>
      </c>
      <c r="J252" s="6" t="str">
        <f t="shared" si="17"/>
        <v>Bullish</v>
      </c>
      <c r="K252" s="6">
        <f t="shared" si="20"/>
        <v>85024.134098519775</v>
      </c>
      <c r="L252" s="6" t="str">
        <f t="shared" si="19"/>
        <v>Normal</v>
      </c>
      <c r="M252" s="12"/>
      <c r="N252" s="12"/>
      <c r="O252" s="12"/>
      <c r="P252" s="12"/>
    </row>
    <row r="253" spans="1:16" x14ac:dyDescent="0.3">
      <c r="A253" s="5">
        <v>45741</v>
      </c>
      <c r="B253" s="6">
        <v>87512.8194407259</v>
      </c>
      <c r="C253" s="6">
        <v>88542.394672837399</v>
      </c>
      <c r="D253" s="6">
        <v>86346.078896663093</v>
      </c>
      <c r="E253" s="6">
        <v>87471.703047940406</v>
      </c>
      <c r="F253" s="6">
        <v>30005840048.560001</v>
      </c>
      <c r="G253" s="6">
        <v>1735384354257.5801</v>
      </c>
      <c r="H253" s="6">
        <f t="shared" si="16"/>
        <v>-4.698327976205019E-2</v>
      </c>
      <c r="I253" s="6">
        <f t="shared" si="18"/>
        <v>2.5097074808130397</v>
      </c>
      <c r="J253" s="6" t="str">
        <f t="shared" si="17"/>
        <v>Bearish</v>
      </c>
      <c r="K253" s="6">
        <f t="shared" si="20"/>
        <v>85703.162774276541</v>
      </c>
      <c r="L253" s="6" t="str">
        <f t="shared" si="19"/>
        <v>Normal</v>
      </c>
      <c r="M253" s="12"/>
      <c r="N253" s="12"/>
      <c r="O253" s="12"/>
      <c r="P253" s="12"/>
    </row>
    <row r="254" spans="1:16" x14ac:dyDescent="0.3">
      <c r="A254" s="5">
        <v>45742</v>
      </c>
      <c r="B254" s="6">
        <v>87460.236669794904</v>
      </c>
      <c r="C254" s="6">
        <v>88292.156901437003</v>
      </c>
      <c r="D254" s="6">
        <v>85861.455394713994</v>
      </c>
      <c r="E254" s="6">
        <v>86900.885543288503</v>
      </c>
      <c r="F254" s="6">
        <v>26704046037.950001</v>
      </c>
      <c r="G254" s="6">
        <v>1724236156701.27</v>
      </c>
      <c r="H254" s="6">
        <f t="shared" si="16"/>
        <v>-0.63954906572940617</v>
      </c>
      <c r="I254" s="6">
        <f t="shared" si="18"/>
        <v>2.7792075568010346</v>
      </c>
      <c r="J254" s="6" t="str">
        <f t="shared" si="17"/>
        <v>Bearish</v>
      </c>
      <c r="K254" s="6">
        <f t="shared" si="20"/>
        <v>85709.828428969297</v>
      </c>
      <c r="L254" s="6" t="str">
        <f t="shared" si="19"/>
        <v>Normal</v>
      </c>
      <c r="M254" s="12"/>
      <c r="N254" s="12"/>
      <c r="O254" s="12"/>
      <c r="P254" s="12"/>
    </row>
    <row r="255" spans="1:16" x14ac:dyDescent="0.3">
      <c r="A255" s="5">
        <v>45743</v>
      </c>
      <c r="B255" s="6">
        <v>86896.254876221195</v>
      </c>
      <c r="C255" s="6">
        <v>87786.723395316003</v>
      </c>
      <c r="D255" s="6">
        <v>85837.933701474496</v>
      </c>
      <c r="E255" s="6">
        <v>87177.102105513506</v>
      </c>
      <c r="F255" s="6">
        <v>24413471940.5</v>
      </c>
      <c r="G255" s="6">
        <v>1730010857472.3501</v>
      </c>
      <c r="H255" s="6">
        <f t="shared" si="16"/>
        <v>0.32319831239259006</v>
      </c>
      <c r="I255" s="6">
        <f t="shared" si="18"/>
        <v>2.2426624675798141</v>
      </c>
      <c r="J255" s="6" t="str">
        <f t="shared" si="17"/>
        <v>Bullish</v>
      </c>
      <c r="K255" s="6">
        <f t="shared" si="20"/>
        <v>86139.815386280316</v>
      </c>
      <c r="L255" s="6" t="str">
        <f t="shared" si="19"/>
        <v>Normal</v>
      </c>
      <c r="M255" s="12"/>
      <c r="N255" s="12"/>
      <c r="O255" s="12"/>
      <c r="P255" s="12"/>
    </row>
    <row r="256" spans="1:16" x14ac:dyDescent="0.3">
      <c r="A256" s="5">
        <v>45744</v>
      </c>
      <c r="B256" s="6">
        <v>87185.234677107102</v>
      </c>
      <c r="C256" s="6">
        <v>87489.861214824094</v>
      </c>
      <c r="D256" s="6">
        <v>83557.642464423494</v>
      </c>
      <c r="E256" s="6">
        <v>84353.151012581598</v>
      </c>
      <c r="F256" s="6">
        <v>34198619509.07</v>
      </c>
      <c r="G256" s="6">
        <v>1673833438274.29</v>
      </c>
      <c r="H256" s="6">
        <f t="shared" si="16"/>
        <v>-3.2483524016586101</v>
      </c>
      <c r="I256" s="6">
        <f t="shared" si="18"/>
        <v>4.5101888696677594</v>
      </c>
      <c r="J256" s="6" t="str">
        <f t="shared" si="17"/>
        <v>Bearish</v>
      </c>
      <c r="K256" s="6">
        <f t="shared" si="20"/>
        <v>86184.087647777822</v>
      </c>
      <c r="L256" s="6" t="str">
        <f t="shared" si="19"/>
        <v>Normal</v>
      </c>
      <c r="M256" s="12"/>
      <c r="N256" s="12"/>
      <c r="O256" s="12"/>
      <c r="P256" s="12"/>
    </row>
    <row r="257" spans="1:16" x14ac:dyDescent="0.3">
      <c r="A257" s="5">
        <v>45745</v>
      </c>
      <c r="B257" s="6">
        <v>84352.072726295795</v>
      </c>
      <c r="C257" s="6">
        <v>84567.332145726803</v>
      </c>
      <c r="D257" s="6">
        <v>81634.141305479498</v>
      </c>
      <c r="E257" s="6">
        <v>82597.584338861299</v>
      </c>
      <c r="F257" s="6">
        <v>16969396135.15</v>
      </c>
      <c r="G257" s="6">
        <v>1639041071993.3701</v>
      </c>
      <c r="H257" s="6">
        <f t="shared" si="16"/>
        <v>-2.0799588329351795</v>
      </c>
      <c r="I257" s="6">
        <f t="shared" si="18"/>
        <v>3.4773192233993755</v>
      </c>
      <c r="J257" s="6" t="str">
        <f t="shared" si="17"/>
        <v>Bearish</v>
      </c>
      <c r="K257" s="6">
        <f t="shared" si="20"/>
        <v>86007.672903067549</v>
      </c>
      <c r="L257" s="6" t="str">
        <f t="shared" si="19"/>
        <v>Normal</v>
      </c>
      <c r="M257" s="12"/>
      <c r="N257" s="12"/>
      <c r="O257" s="12"/>
      <c r="P257" s="12"/>
    </row>
    <row r="258" spans="1:16" x14ac:dyDescent="0.3">
      <c r="A258" s="5">
        <v>45746</v>
      </c>
      <c r="B258" s="6">
        <v>82596.983234309198</v>
      </c>
      <c r="C258" s="6">
        <v>83505.002932069299</v>
      </c>
      <c r="D258" s="6">
        <v>81573.247065763295</v>
      </c>
      <c r="E258" s="6">
        <v>82334.522696920205</v>
      </c>
      <c r="F258" s="6">
        <v>14763760943.16</v>
      </c>
      <c r="G258" s="6">
        <v>1633897839688.3101</v>
      </c>
      <c r="H258" s="6">
        <f t="shared" si="16"/>
        <v>-0.31776044004470672</v>
      </c>
      <c r="I258" s="6">
        <f t="shared" si="18"/>
        <v>2.3387729075117001</v>
      </c>
      <c r="J258" s="6" t="str">
        <f t="shared" si="17"/>
        <v>Bearish</v>
      </c>
      <c r="K258" s="6">
        <f t="shared" si="20"/>
        <v>85476.26587934031</v>
      </c>
      <c r="L258" s="6" t="str">
        <f t="shared" si="19"/>
        <v>Normal</v>
      </c>
      <c r="M258" s="12"/>
      <c r="N258" s="12"/>
      <c r="O258" s="12"/>
      <c r="P258" s="12"/>
    </row>
    <row r="259" spans="1:16" x14ac:dyDescent="0.3">
      <c r="A259" s="5">
        <v>45747</v>
      </c>
      <c r="B259" s="6">
        <v>82336.059345752394</v>
      </c>
      <c r="C259" s="6">
        <v>83870.121349062101</v>
      </c>
      <c r="D259" s="6">
        <v>81293.888560920401</v>
      </c>
      <c r="E259" s="6">
        <v>82548.910960869398</v>
      </c>
      <c r="F259" s="6">
        <v>29004228246.599998</v>
      </c>
      <c r="G259" s="6">
        <v>1638221363683.2</v>
      </c>
      <c r="H259" s="6">
        <f t="shared" ref="H259:H322" si="21">(E259 - B259) / B259 * 100</f>
        <v>0.25851566957216177</v>
      </c>
      <c r="I259" s="6">
        <f t="shared" si="18"/>
        <v>3.1289240809101275</v>
      </c>
      <c r="J259" s="6" t="str">
        <f t="shared" ref="J259:J322" si="22">IF(E259 &gt; B259, "Bullish", "Bearish")</f>
        <v>Bullish</v>
      </c>
      <c r="K259" s="6">
        <f t="shared" si="20"/>
        <v>84769.122815139272</v>
      </c>
      <c r="L259" s="6" t="str">
        <f t="shared" si="19"/>
        <v>Normal</v>
      </c>
      <c r="M259" s="12"/>
      <c r="N259" s="12"/>
      <c r="O259" s="12"/>
      <c r="P259" s="12"/>
    </row>
    <row r="260" spans="1:16" x14ac:dyDescent="0.3">
      <c r="A260" s="5">
        <v>45748</v>
      </c>
      <c r="B260" s="6">
        <v>82551.918729254699</v>
      </c>
      <c r="C260" s="6">
        <v>85487.366122665801</v>
      </c>
      <c r="D260" s="6">
        <v>82429.361992908496</v>
      </c>
      <c r="E260" s="6">
        <v>85169.169588770194</v>
      </c>
      <c r="F260" s="6">
        <v>28175650319.380001</v>
      </c>
      <c r="G260" s="6">
        <v>1690423576120.2</v>
      </c>
      <c r="H260" s="6">
        <f t="shared" si="21"/>
        <v>3.1704300757675719</v>
      </c>
      <c r="I260" s="6">
        <f t="shared" si="18"/>
        <v>3.7043404645585913</v>
      </c>
      <c r="J260" s="6" t="str">
        <f t="shared" si="22"/>
        <v>Bullish</v>
      </c>
      <c r="K260" s="6">
        <f t="shared" si="20"/>
        <v>84440.189463829243</v>
      </c>
      <c r="L260" s="6" t="str">
        <f t="shared" si="19"/>
        <v>Normal</v>
      </c>
      <c r="M260" s="12"/>
      <c r="N260" s="12"/>
      <c r="O260" s="12"/>
      <c r="P260" s="12"/>
    </row>
    <row r="261" spans="1:16" x14ac:dyDescent="0.3">
      <c r="A261" s="5">
        <v>45749</v>
      </c>
      <c r="B261" s="6">
        <v>85180.613039919393</v>
      </c>
      <c r="C261" s="6">
        <v>88466.956958592302</v>
      </c>
      <c r="D261" s="6">
        <v>82343.539107275603</v>
      </c>
      <c r="E261" s="6">
        <v>82485.708371304398</v>
      </c>
      <c r="F261" s="6">
        <v>47584398470.449997</v>
      </c>
      <c r="G261" s="6">
        <v>1637022453253.1799</v>
      </c>
      <c r="H261" s="6">
        <f t="shared" si="21"/>
        <v>-3.1637535495923754</v>
      </c>
      <c r="I261" s="6">
        <f t="shared" ref="I261:I324" si="23">(C261 - D261) /B261 * 100</f>
        <v>7.188745927957803</v>
      </c>
      <c r="J261" s="6" t="str">
        <f t="shared" si="22"/>
        <v>Bearish</v>
      </c>
      <c r="K261" s="6">
        <f t="shared" si="20"/>
        <v>83809.449867831514</v>
      </c>
      <c r="L261" s="6" t="str">
        <f t="shared" si="19"/>
        <v>Normal</v>
      </c>
      <c r="M261" s="12"/>
      <c r="N261" s="12"/>
      <c r="O261" s="12"/>
      <c r="P261" s="12"/>
    </row>
    <row r="262" spans="1:16" x14ac:dyDescent="0.3">
      <c r="A262" s="5">
        <v>45750</v>
      </c>
      <c r="B262" s="6">
        <v>82487.476423904707</v>
      </c>
      <c r="C262" s="6">
        <v>83909.298365479495</v>
      </c>
      <c r="D262" s="6">
        <v>81282.097862749099</v>
      </c>
      <c r="E262" s="6">
        <v>83102.828206540202</v>
      </c>
      <c r="F262" s="6">
        <v>36852112079.93</v>
      </c>
      <c r="G262" s="6">
        <v>1649221222254.52</v>
      </c>
      <c r="H262" s="6">
        <f t="shared" si="21"/>
        <v>0.74599419125539745</v>
      </c>
      <c r="I262" s="6">
        <f t="shared" si="23"/>
        <v>3.184968939077689</v>
      </c>
      <c r="J262" s="6" t="str">
        <f t="shared" si="22"/>
        <v>Bullish</v>
      </c>
      <c r="K262" s="6">
        <f t="shared" si="20"/>
        <v>83227.41073940674</v>
      </c>
      <c r="L262" s="6" t="str">
        <f t="shared" ref="L262:L325" si="24">IF(F262 &gt; 1.5 * AVERAGE(F$2:F$365), "Spike", "Normal")</f>
        <v>Normal</v>
      </c>
      <c r="M262" s="12"/>
      <c r="N262" s="12"/>
      <c r="O262" s="12"/>
      <c r="P262" s="12"/>
    </row>
    <row r="263" spans="1:16" x14ac:dyDescent="0.3">
      <c r="A263" s="5">
        <v>45751</v>
      </c>
      <c r="B263" s="6">
        <v>83100.247440979801</v>
      </c>
      <c r="C263" s="6">
        <v>84696.146263817805</v>
      </c>
      <c r="D263" s="6">
        <v>81670.748770354505</v>
      </c>
      <c r="E263" s="6">
        <v>83843.804873104702</v>
      </c>
      <c r="F263" s="6">
        <v>45157640206.839996</v>
      </c>
      <c r="G263" s="6">
        <v>1664044793034.8501</v>
      </c>
      <c r="H263" s="6">
        <f t="shared" si="21"/>
        <v>0.89477162225418938</v>
      </c>
      <c r="I263" s="6">
        <f t="shared" si="23"/>
        <v>3.6406600300583043</v>
      </c>
      <c r="J263" s="6" t="str">
        <f t="shared" si="22"/>
        <v>Bullish</v>
      </c>
      <c r="K263" s="6">
        <f t="shared" si="20"/>
        <v>83154.647005195759</v>
      </c>
      <c r="L263" s="6" t="str">
        <f t="shared" si="24"/>
        <v>Normal</v>
      </c>
      <c r="M263" s="12"/>
      <c r="N263" s="12"/>
      <c r="O263" s="12"/>
      <c r="P263" s="12"/>
    </row>
    <row r="264" spans="1:16" x14ac:dyDescent="0.3">
      <c r="A264" s="5">
        <v>45752</v>
      </c>
      <c r="B264" s="6">
        <v>83844.699662909101</v>
      </c>
      <c r="C264" s="6">
        <v>84207.019362159204</v>
      </c>
      <c r="D264" s="6">
        <v>82377.735864274393</v>
      </c>
      <c r="E264" s="6">
        <v>83504.800172054602</v>
      </c>
      <c r="F264" s="6">
        <v>14380803630.57</v>
      </c>
      <c r="G264" s="6">
        <v>1657340895729.22</v>
      </c>
      <c r="H264" s="6">
        <f t="shared" si="21"/>
        <v>-0.40539174476268364</v>
      </c>
      <c r="I264" s="6">
        <f t="shared" si="23"/>
        <v>2.1817521026842472</v>
      </c>
      <c r="J264" s="6" t="str">
        <f t="shared" si="22"/>
        <v>Bearish</v>
      </c>
      <c r="K264" s="6">
        <f t="shared" si="20"/>
        <v>83284.249267080522</v>
      </c>
      <c r="L264" s="6" t="str">
        <f t="shared" si="24"/>
        <v>Normal</v>
      </c>
      <c r="M264" s="12"/>
      <c r="N264" s="12"/>
      <c r="O264" s="12"/>
      <c r="P264" s="12"/>
    </row>
    <row r="265" spans="1:16" x14ac:dyDescent="0.3">
      <c r="A265" s="5">
        <v>45753</v>
      </c>
      <c r="B265" s="6">
        <v>83504.507116380104</v>
      </c>
      <c r="C265" s="6">
        <v>83704.717786419395</v>
      </c>
      <c r="D265" s="6">
        <v>77097.740901746496</v>
      </c>
      <c r="E265" s="6">
        <v>78214.480817104093</v>
      </c>
      <c r="F265" s="6">
        <v>36294853735.959999</v>
      </c>
      <c r="G265" s="6">
        <v>1552514022964.74</v>
      </c>
      <c r="H265" s="6">
        <f t="shared" si="21"/>
        <v>-6.3350188893436732</v>
      </c>
      <c r="I265" s="6">
        <f t="shared" si="23"/>
        <v>7.9121200912721568</v>
      </c>
      <c r="J265" s="6" t="str">
        <f t="shared" si="22"/>
        <v>Bearish</v>
      </c>
      <c r="K265" s="6">
        <f t="shared" ref="K265:K328" si="25">AVERAGE(E259:E265)</f>
        <v>82695.671855678214</v>
      </c>
      <c r="L265" s="6" t="str">
        <f t="shared" si="24"/>
        <v>Normal</v>
      </c>
      <c r="M265" s="12"/>
      <c r="N265" s="12"/>
      <c r="O265" s="12"/>
      <c r="P265" s="12"/>
    </row>
    <row r="266" spans="1:16" x14ac:dyDescent="0.3">
      <c r="A266" s="5">
        <v>45754</v>
      </c>
      <c r="B266" s="6">
        <v>78221.333133649707</v>
      </c>
      <c r="C266" s="6">
        <v>81119.064421041403</v>
      </c>
      <c r="D266" s="6">
        <v>74436.679100945199</v>
      </c>
      <c r="E266" s="6">
        <v>79235.333132173997</v>
      </c>
      <c r="F266" s="6">
        <v>91262424987.160004</v>
      </c>
      <c r="G266" s="6">
        <v>1572341577872.51</v>
      </c>
      <c r="H266" s="6">
        <f t="shared" si="21"/>
        <v>1.2963215505311836</v>
      </c>
      <c r="I266" s="6">
        <f t="shared" si="23"/>
        <v>8.5429192426043379</v>
      </c>
      <c r="J266" s="6" t="str">
        <f t="shared" si="22"/>
        <v>Bullish</v>
      </c>
      <c r="K266" s="6">
        <f t="shared" si="25"/>
        <v>82222.303594436031</v>
      </c>
      <c r="L266" s="6" t="str">
        <f t="shared" si="24"/>
        <v>Spike</v>
      </c>
      <c r="M266" s="12"/>
      <c r="N266" s="12"/>
      <c r="O266" s="12"/>
      <c r="P266" s="12"/>
    </row>
    <row r="267" spans="1:16" x14ac:dyDescent="0.3">
      <c r="A267" s="5">
        <v>45755</v>
      </c>
      <c r="B267" s="6">
        <v>79218.4738597791</v>
      </c>
      <c r="C267" s="6">
        <v>80823.8881213157</v>
      </c>
      <c r="D267" s="6">
        <v>76198.022280574005</v>
      </c>
      <c r="E267" s="6">
        <v>76271.950174713405</v>
      </c>
      <c r="F267" s="6">
        <v>48314590748.660004</v>
      </c>
      <c r="G267" s="6">
        <v>1513925781250.1001</v>
      </c>
      <c r="H267" s="6">
        <f t="shared" si="21"/>
        <v>-3.7194905954401469</v>
      </c>
      <c r="I267" s="6">
        <f t="shared" si="23"/>
        <v>5.8393776291748853</v>
      </c>
      <c r="J267" s="6" t="str">
        <f t="shared" si="22"/>
        <v>Bearish</v>
      </c>
      <c r="K267" s="6">
        <f t="shared" si="25"/>
        <v>80951.272249570771</v>
      </c>
      <c r="L267" s="6" t="str">
        <f t="shared" si="24"/>
        <v>Normal</v>
      </c>
      <c r="M267" s="12"/>
      <c r="N267" s="12"/>
      <c r="O267" s="12"/>
      <c r="P267" s="12"/>
    </row>
    <row r="268" spans="1:16" x14ac:dyDescent="0.3">
      <c r="A268" s="5">
        <v>45756</v>
      </c>
      <c r="B268" s="6">
        <v>76273.561700557606</v>
      </c>
      <c r="C268" s="6">
        <v>83541.000254872197</v>
      </c>
      <c r="D268" s="6">
        <v>74589.672707059799</v>
      </c>
      <c r="E268" s="6">
        <v>82573.951127700799</v>
      </c>
      <c r="F268" s="6">
        <v>84213627037.889999</v>
      </c>
      <c r="G268" s="6">
        <v>1638855824943.54</v>
      </c>
      <c r="H268" s="6">
        <f t="shared" si="21"/>
        <v>8.2602533389982398</v>
      </c>
      <c r="I268" s="6">
        <f t="shared" si="23"/>
        <v>11.735819526763962</v>
      </c>
      <c r="J268" s="6" t="str">
        <f t="shared" si="22"/>
        <v>Bullish</v>
      </c>
      <c r="K268" s="6">
        <f t="shared" si="25"/>
        <v>80963.8783576274</v>
      </c>
      <c r="L268" s="6" t="str">
        <f t="shared" si="24"/>
        <v>Spike</v>
      </c>
      <c r="M268" s="12"/>
      <c r="N268" s="12"/>
      <c r="O268" s="12"/>
      <c r="P268" s="12"/>
    </row>
    <row r="269" spans="1:16" x14ac:dyDescent="0.3">
      <c r="A269" s="5">
        <v>45757</v>
      </c>
      <c r="B269" s="6">
        <v>82565.974452552095</v>
      </c>
      <c r="C269" s="6">
        <v>82700.932064192806</v>
      </c>
      <c r="D269" s="6">
        <v>78456.133747773696</v>
      </c>
      <c r="E269" s="6">
        <v>79626.1414360505</v>
      </c>
      <c r="F269" s="6">
        <v>44718000633.050003</v>
      </c>
      <c r="G269" s="6">
        <v>1580516596818.75</v>
      </c>
      <c r="H269" s="6">
        <f t="shared" si="21"/>
        <v>-3.5605865927144333</v>
      </c>
      <c r="I269" s="6">
        <f t="shared" si="23"/>
        <v>5.1410987934968944</v>
      </c>
      <c r="J269" s="6" t="str">
        <f t="shared" si="22"/>
        <v>Bearish</v>
      </c>
      <c r="K269" s="6">
        <f t="shared" si="25"/>
        <v>80467.208818986008</v>
      </c>
      <c r="L269" s="6" t="str">
        <f t="shared" si="24"/>
        <v>Normal</v>
      </c>
      <c r="M269" s="12"/>
      <c r="N269" s="12"/>
      <c r="O269" s="12"/>
      <c r="P269" s="12"/>
    </row>
    <row r="270" spans="1:16" x14ac:dyDescent="0.3">
      <c r="A270" s="5">
        <v>45758</v>
      </c>
      <c r="B270" s="6">
        <v>79625.048140720493</v>
      </c>
      <c r="C270" s="6">
        <v>84247.473649269697</v>
      </c>
      <c r="D270" s="6">
        <v>78936.320568946103</v>
      </c>
      <c r="E270" s="6">
        <v>83404.839806377204</v>
      </c>
      <c r="F270" s="6">
        <v>41656778779.199997</v>
      </c>
      <c r="G270" s="6">
        <v>1655577243580.95</v>
      </c>
      <c r="H270" s="6">
        <f t="shared" si="21"/>
        <v>4.7469882328695432</v>
      </c>
      <c r="I270" s="6">
        <f t="shared" si="23"/>
        <v>6.6702039174120822</v>
      </c>
      <c r="J270" s="6" t="str">
        <f t="shared" si="22"/>
        <v>Bullish</v>
      </c>
      <c r="K270" s="6">
        <f t="shared" si="25"/>
        <v>80404.499523739229</v>
      </c>
      <c r="L270" s="6" t="str">
        <f t="shared" si="24"/>
        <v>Normal</v>
      </c>
      <c r="M270" s="12"/>
      <c r="N270" s="12"/>
      <c r="O270" s="12"/>
      <c r="P270" s="12"/>
    </row>
    <row r="271" spans="1:16" x14ac:dyDescent="0.3">
      <c r="A271" s="5">
        <v>45759</v>
      </c>
      <c r="B271" s="6">
        <v>83404.516993045007</v>
      </c>
      <c r="C271" s="6">
        <v>85856.187869900794</v>
      </c>
      <c r="D271" s="6">
        <v>82769.377892543402</v>
      </c>
      <c r="E271" s="6">
        <v>85287.113276899399</v>
      </c>
      <c r="F271" s="6">
        <v>24258059103.939999</v>
      </c>
      <c r="G271" s="6">
        <v>1692832369410.95</v>
      </c>
      <c r="H271" s="6">
        <f t="shared" si="21"/>
        <v>2.257187442271718</v>
      </c>
      <c r="I271" s="6">
        <f t="shared" si="23"/>
        <v>3.701010555117533</v>
      </c>
      <c r="J271" s="6" t="str">
        <f t="shared" si="22"/>
        <v>Bullish</v>
      </c>
      <c r="K271" s="6">
        <f t="shared" si="25"/>
        <v>80659.1156815742</v>
      </c>
      <c r="L271" s="6" t="str">
        <f t="shared" si="24"/>
        <v>Normal</v>
      </c>
      <c r="M271" s="12"/>
      <c r="N271" s="12"/>
      <c r="O271" s="12"/>
      <c r="P271" s="12"/>
    </row>
    <row r="272" spans="1:16" x14ac:dyDescent="0.3">
      <c r="A272" s="5">
        <v>45760</v>
      </c>
      <c r="B272" s="6">
        <v>85279.470534382795</v>
      </c>
      <c r="C272" s="6">
        <v>86015.185849269095</v>
      </c>
      <c r="D272" s="6">
        <v>83027.004262696602</v>
      </c>
      <c r="E272" s="6">
        <v>83684.979028105095</v>
      </c>
      <c r="F272" s="6">
        <v>28796984817.369999</v>
      </c>
      <c r="G272" s="6">
        <v>1661414206575.8501</v>
      </c>
      <c r="H272" s="6">
        <f t="shared" si="21"/>
        <v>-1.8697249130256226</v>
      </c>
      <c r="I272" s="6">
        <f t="shared" si="23"/>
        <v>3.5039870297596707</v>
      </c>
      <c r="J272" s="6" t="str">
        <f t="shared" si="22"/>
        <v>Bearish</v>
      </c>
      <c r="K272" s="6">
        <f t="shared" si="25"/>
        <v>81440.6154260029</v>
      </c>
      <c r="L272" s="6" t="str">
        <f t="shared" si="24"/>
        <v>Normal</v>
      </c>
      <c r="M272" s="12"/>
      <c r="N272" s="12"/>
      <c r="O272" s="12"/>
      <c r="P272" s="12"/>
    </row>
    <row r="273" spans="1:16" x14ac:dyDescent="0.3">
      <c r="A273" s="5">
        <v>45761</v>
      </c>
      <c r="B273" s="6">
        <v>83694.523273283397</v>
      </c>
      <c r="C273" s="6">
        <v>85784.997727297203</v>
      </c>
      <c r="D273" s="6">
        <v>83690.636946908795</v>
      </c>
      <c r="E273" s="6">
        <v>84542.391282673707</v>
      </c>
      <c r="F273" s="6">
        <v>34090769777.169998</v>
      </c>
      <c r="G273" s="6">
        <v>1678232271828.0901</v>
      </c>
      <c r="H273" s="6">
        <f t="shared" si="21"/>
        <v>1.0130507663229169</v>
      </c>
      <c r="I273" s="6">
        <f t="shared" si="23"/>
        <v>2.5023868928075497</v>
      </c>
      <c r="J273" s="6" t="str">
        <f t="shared" si="22"/>
        <v>Bullish</v>
      </c>
      <c r="K273" s="6">
        <f t="shared" si="25"/>
        <v>82198.766590360014</v>
      </c>
      <c r="L273" s="6" t="str">
        <f t="shared" si="24"/>
        <v>Normal</v>
      </c>
      <c r="M273" s="12"/>
      <c r="N273" s="12"/>
      <c r="O273" s="12"/>
      <c r="P273" s="12"/>
    </row>
    <row r="274" spans="1:16" x14ac:dyDescent="0.3">
      <c r="A274" s="5">
        <v>45762</v>
      </c>
      <c r="B274" s="6">
        <v>84539.692784981002</v>
      </c>
      <c r="C274" s="6">
        <v>86429.348478637505</v>
      </c>
      <c r="D274" s="6">
        <v>83598.818421581993</v>
      </c>
      <c r="E274" s="6">
        <v>83668.989330261596</v>
      </c>
      <c r="F274" s="6">
        <v>28040322884.75</v>
      </c>
      <c r="G274" s="6">
        <v>1661094846850.74</v>
      </c>
      <c r="H274" s="6">
        <f t="shared" si="21"/>
        <v>-1.0299344911673149</v>
      </c>
      <c r="I274" s="6">
        <f t="shared" si="23"/>
        <v>3.348166954255094</v>
      </c>
      <c r="J274" s="6" t="str">
        <f t="shared" si="22"/>
        <v>Bearish</v>
      </c>
      <c r="K274" s="6">
        <f t="shared" si="25"/>
        <v>83255.486469724055</v>
      </c>
      <c r="L274" s="6" t="str">
        <f t="shared" si="24"/>
        <v>Normal</v>
      </c>
      <c r="M274" s="12"/>
      <c r="N274" s="12"/>
      <c r="O274" s="12"/>
      <c r="P274" s="12"/>
    </row>
    <row r="275" spans="1:16" x14ac:dyDescent="0.3">
      <c r="A275" s="5">
        <v>45763</v>
      </c>
      <c r="B275" s="6">
        <v>83674.511078645301</v>
      </c>
      <c r="C275" s="6">
        <v>85428.282409621199</v>
      </c>
      <c r="D275" s="6">
        <v>83100.617930142995</v>
      </c>
      <c r="E275" s="6">
        <v>84033.865416481</v>
      </c>
      <c r="F275" s="6">
        <v>29617804112.220001</v>
      </c>
      <c r="G275" s="6">
        <v>1668203892788.1499</v>
      </c>
      <c r="H275" s="6">
        <f t="shared" si="21"/>
        <v>0.42946691077518628</v>
      </c>
      <c r="I275" s="6">
        <f t="shared" si="23"/>
        <v>2.7818082824415225</v>
      </c>
      <c r="J275" s="6" t="str">
        <f t="shared" si="22"/>
        <v>Bullish</v>
      </c>
      <c r="K275" s="6">
        <f t="shared" si="25"/>
        <v>83464.045653835507</v>
      </c>
      <c r="L275" s="6" t="str">
        <f t="shared" si="24"/>
        <v>Normal</v>
      </c>
      <c r="M275" s="12"/>
      <c r="N275" s="12"/>
      <c r="O275" s="12"/>
      <c r="P275" s="12"/>
    </row>
    <row r="276" spans="1:16" x14ac:dyDescent="0.3">
      <c r="A276" s="5">
        <v>45764</v>
      </c>
      <c r="B276" s="6">
        <v>84030.672926764993</v>
      </c>
      <c r="C276" s="6">
        <v>85449.067655591003</v>
      </c>
      <c r="D276" s="6">
        <v>83749.753020201097</v>
      </c>
      <c r="E276" s="6">
        <v>84895.751439267493</v>
      </c>
      <c r="F276" s="6">
        <v>21276866029.009998</v>
      </c>
      <c r="G276" s="6">
        <v>1685506773681.22</v>
      </c>
      <c r="H276" s="6">
        <f t="shared" si="21"/>
        <v>1.0294794535995668</v>
      </c>
      <c r="I276" s="6">
        <f t="shared" si="23"/>
        <v>2.0222551792140298</v>
      </c>
      <c r="J276" s="6" t="str">
        <f t="shared" si="22"/>
        <v>Bullish</v>
      </c>
      <c r="K276" s="6">
        <f t="shared" si="25"/>
        <v>84216.847082866501</v>
      </c>
      <c r="L276" s="6" t="str">
        <f t="shared" si="24"/>
        <v>Normal</v>
      </c>
      <c r="M276" s="12"/>
      <c r="N276" s="12"/>
      <c r="O276" s="12"/>
      <c r="P276" s="12"/>
    </row>
    <row r="277" spans="1:16" x14ac:dyDescent="0.3">
      <c r="A277" s="5">
        <v>45765</v>
      </c>
      <c r="B277" s="6">
        <v>84900.191357422693</v>
      </c>
      <c r="C277" s="6">
        <v>85095.049442619493</v>
      </c>
      <c r="D277" s="6">
        <v>84298.883204890401</v>
      </c>
      <c r="E277" s="6">
        <v>84450.807077341204</v>
      </c>
      <c r="F277" s="6">
        <v>12728372364.23</v>
      </c>
      <c r="G277" s="6">
        <v>1676621539019.95</v>
      </c>
      <c r="H277" s="6">
        <f t="shared" si="21"/>
        <v>-0.52930891308550643</v>
      </c>
      <c r="I277" s="6">
        <f t="shared" si="23"/>
        <v>0.93776730652737772</v>
      </c>
      <c r="J277" s="6" t="str">
        <f t="shared" si="22"/>
        <v>Bearish</v>
      </c>
      <c r="K277" s="6">
        <f t="shared" si="25"/>
        <v>84366.270978718501</v>
      </c>
      <c r="L277" s="6" t="str">
        <f t="shared" si="24"/>
        <v>Normal</v>
      </c>
      <c r="M277" s="12"/>
      <c r="N277" s="12"/>
      <c r="O277" s="12"/>
      <c r="P277" s="12"/>
    </row>
    <row r="278" spans="1:16" x14ac:dyDescent="0.3">
      <c r="A278" s="5">
        <v>45766</v>
      </c>
      <c r="B278" s="6">
        <v>84450.870333461498</v>
      </c>
      <c r="C278" s="6">
        <v>85597.703739245801</v>
      </c>
      <c r="D278" s="6">
        <v>84353.457815409405</v>
      </c>
      <c r="E278" s="6">
        <v>85063.413056841106</v>
      </c>
      <c r="F278" s="6">
        <v>15259300427.02</v>
      </c>
      <c r="G278" s="6">
        <v>1688872213416.23</v>
      </c>
      <c r="H278" s="6">
        <f t="shared" si="21"/>
        <v>0.72532434652352284</v>
      </c>
      <c r="I278" s="6">
        <f t="shared" si="23"/>
        <v>1.4733370052000456</v>
      </c>
      <c r="J278" s="6" t="str">
        <f t="shared" si="22"/>
        <v>Bullish</v>
      </c>
      <c r="K278" s="6">
        <f t="shared" si="25"/>
        <v>84334.313804424455</v>
      </c>
      <c r="L278" s="6" t="str">
        <f t="shared" si="24"/>
        <v>Normal</v>
      </c>
      <c r="M278" s="12"/>
      <c r="N278" s="12"/>
      <c r="O278" s="12"/>
      <c r="P278" s="12"/>
    </row>
    <row r="279" spans="1:16" x14ac:dyDescent="0.3">
      <c r="A279" s="5">
        <v>45767</v>
      </c>
      <c r="B279" s="6">
        <v>85066.068869855997</v>
      </c>
      <c r="C279" s="6">
        <v>85306.381256866895</v>
      </c>
      <c r="D279" s="6">
        <v>83976.845849297504</v>
      </c>
      <c r="E279" s="6">
        <v>85174.301629161098</v>
      </c>
      <c r="F279" s="6">
        <v>14664050811.93</v>
      </c>
      <c r="G279" s="6">
        <v>1690999727673.3501</v>
      </c>
      <c r="H279" s="6">
        <f t="shared" si="21"/>
        <v>0.12723376164318637</v>
      </c>
      <c r="I279" s="6">
        <f t="shared" si="23"/>
        <v>1.5629444562713586</v>
      </c>
      <c r="J279" s="6" t="str">
        <f t="shared" si="22"/>
        <v>Bullish</v>
      </c>
      <c r="K279" s="6">
        <f t="shared" si="25"/>
        <v>84547.07417600388</v>
      </c>
      <c r="L279" s="6" t="str">
        <f t="shared" si="24"/>
        <v>Normal</v>
      </c>
      <c r="M279" s="12"/>
      <c r="N279" s="12"/>
      <c r="O279" s="12"/>
      <c r="P279" s="12"/>
    </row>
    <row r="280" spans="1:16" x14ac:dyDescent="0.3">
      <c r="A280" s="5">
        <v>45768</v>
      </c>
      <c r="B280" s="6">
        <v>85171.542751202898</v>
      </c>
      <c r="C280" s="6">
        <v>88460.0961714718</v>
      </c>
      <c r="D280" s="6">
        <v>85143.837708548905</v>
      </c>
      <c r="E280" s="6">
        <v>87518.905034699899</v>
      </c>
      <c r="F280" s="6">
        <v>41396190189.879997</v>
      </c>
      <c r="G280" s="6">
        <v>1737698002466.9299</v>
      </c>
      <c r="H280" s="6">
        <f t="shared" si="21"/>
        <v>2.7560405831252228</v>
      </c>
      <c r="I280" s="6">
        <f t="shared" si="23"/>
        <v>3.8936226300492351</v>
      </c>
      <c r="J280" s="6" t="str">
        <f t="shared" si="22"/>
        <v>Bullish</v>
      </c>
      <c r="K280" s="6">
        <f t="shared" si="25"/>
        <v>84972.290426293344</v>
      </c>
      <c r="L280" s="6" t="str">
        <f t="shared" si="24"/>
        <v>Normal</v>
      </c>
      <c r="M280" s="12"/>
      <c r="N280" s="12"/>
      <c r="O280" s="12"/>
      <c r="P280" s="12"/>
    </row>
    <row r="281" spans="1:16" x14ac:dyDescent="0.3">
      <c r="A281" s="5">
        <v>45769</v>
      </c>
      <c r="B281" s="6">
        <v>87521.871173466294</v>
      </c>
      <c r="C281" s="6">
        <v>93817.383791221902</v>
      </c>
      <c r="D281" s="6">
        <v>87084.529413867</v>
      </c>
      <c r="E281" s="6">
        <v>93441.893347557503</v>
      </c>
      <c r="F281" s="6">
        <v>55899038455.730003</v>
      </c>
      <c r="G281" s="6">
        <v>1854997709159.8401</v>
      </c>
      <c r="H281" s="6">
        <f t="shared" si="21"/>
        <v>6.7640489111091604</v>
      </c>
      <c r="I281" s="6">
        <f t="shared" si="23"/>
        <v>7.6927678614303661</v>
      </c>
      <c r="J281" s="6" t="str">
        <f t="shared" si="22"/>
        <v>Bullish</v>
      </c>
      <c r="K281" s="6">
        <f t="shared" si="25"/>
        <v>86368.419571621329</v>
      </c>
      <c r="L281" s="6" t="str">
        <f t="shared" si="24"/>
        <v>Normal</v>
      </c>
      <c r="M281" s="12"/>
      <c r="N281" s="12"/>
      <c r="O281" s="12"/>
      <c r="P281" s="12"/>
    </row>
    <row r="282" spans="1:16" x14ac:dyDescent="0.3">
      <c r="A282" s="5">
        <v>45770</v>
      </c>
      <c r="B282" s="6">
        <v>93427.585808550604</v>
      </c>
      <c r="C282" s="6">
        <v>94535.732071895196</v>
      </c>
      <c r="D282" s="6">
        <v>91962.958182257906</v>
      </c>
      <c r="E282" s="6">
        <v>93699.113176036699</v>
      </c>
      <c r="F282" s="6">
        <v>41719568820.849998</v>
      </c>
      <c r="G282" s="6">
        <v>1860287631188</v>
      </c>
      <c r="H282" s="6">
        <f t="shared" si="21"/>
        <v>0.29062868866428965</v>
      </c>
      <c r="I282" s="6">
        <f t="shared" si="23"/>
        <v>2.7537625716984189</v>
      </c>
      <c r="J282" s="6" t="str">
        <f t="shared" si="22"/>
        <v>Bullish</v>
      </c>
      <c r="K282" s="6">
        <f t="shared" si="25"/>
        <v>87749.169251557862</v>
      </c>
      <c r="L282" s="6" t="str">
        <f t="shared" si="24"/>
        <v>Normal</v>
      </c>
      <c r="M282" s="12"/>
      <c r="N282" s="12"/>
      <c r="O282" s="12"/>
      <c r="P282" s="12"/>
    </row>
    <row r="283" spans="1:16" x14ac:dyDescent="0.3">
      <c r="A283" s="5">
        <v>45771</v>
      </c>
      <c r="B283" s="6">
        <v>93692.3959519458</v>
      </c>
      <c r="C283" s="6">
        <v>94016.194428479997</v>
      </c>
      <c r="D283" s="6">
        <v>91696.714114038507</v>
      </c>
      <c r="E283" s="6">
        <v>93943.7934161249</v>
      </c>
      <c r="F283" s="6">
        <v>31483175315.400002</v>
      </c>
      <c r="G283" s="6">
        <v>1865529089320.75</v>
      </c>
      <c r="H283" s="6">
        <f t="shared" si="21"/>
        <v>0.26832216384778895</v>
      </c>
      <c r="I283" s="6">
        <f t="shared" si="23"/>
        <v>2.4756334715051334</v>
      </c>
      <c r="J283" s="6" t="str">
        <f t="shared" si="22"/>
        <v>Bullish</v>
      </c>
      <c r="K283" s="6">
        <f t="shared" si="25"/>
        <v>89041.746676823212</v>
      </c>
      <c r="L283" s="6" t="str">
        <f t="shared" si="24"/>
        <v>Normal</v>
      </c>
      <c r="M283" s="12"/>
      <c r="N283" s="12"/>
      <c r="O283" s="12"/>
      <c r="P283" s="12"/>
    </row>
    <row r="284" spans="1:16" x14ac:dyDescent="0.3">
      <c r="A284" s="5">
        <v>45772</v>
      </c>
      <c r="B284" s="6">
        <v>93954.249819660996</v>
      </c>
      <c r="C284" s="6">
        <v>95768.392466955906</v>
      </c>
      <c r="D284" s="6">
        <v>92898.593091171904</v>
      </c>
      <c r="E284" s="6">
        <v>94720.498017585807</v>
      </c>
      <c r="F284" s="6">
        <v>40915232363.910004</v>
      </c>
      <c r="G284" s="6">
        <v>1880786784724.3401</v>
      </c>
      <c r="H284" s="6">
        <f t="shared" si="21"/>
        <v>0.81555459108616635</v>
      </c>
      <c r="I284" s="6">
        <f t="shared" si="23"/>
        <v>3.0544646796631261</v>
      </c>
      <c r="J284" s="6" t="str">
        <f t="shared" si="22"/>
        <v>Bullish</v>
      </c>
      <c r="K284" s="6">
        <f t="shared" si="25"/>
        <v>90508.845382572428</v>
      </c>
      <c r="L284" s="6" t="str">
        <f t="shared" si="24"/>
        <v>Normal</v>
      </c>
      <c r="M284" s="12"/>
      <c r="N284" s="12"/>
      <c r="O284" s="12"/>
      <c r="P284" s="12"/>
    </row>
    <row r="285" spans="1:16" x14ac:dyDescent="0.3">
      <c r="A285" s="5">
        <v>45773</v>
      </c>
      <c r="B285" s="6">
        <v>94714.646371446899</v>
      </c>
      <c r="C285" s="6">
        <v>95251.359438124506</v>
      </c>
      <c r="D285" s="6">
        <v>93927.250628355701</v>
      </c>
      <c r="E285" s="6">
        <v>94646.928111682006</v>
      </c>
      <c r="F285" s="6">
        <v>17612825123.360001</v>
      </c>
      <c r="G285" s="6">
        <v>1879642011224.54</v>
      </c>
      <c r="H285" s="6">
        <f t="shared" si="21"/>
        <v>-7.149713624999407E-2</v>
      </c>
      <c r="I285" s="6">
        <f t="shared" si="23"/>
        <v>1.3979979448753728</v>
      </c>
      <c r="J285" s="6" t="str">
        <f t="shared" si="22"/>
        <v>Bearish</v>
      </c>
      <c r="K285" s="6">
        <f t="shared" si="25"/>
        <v>91877.918961835428</v>
      </c>
      <c r="L285" s="6" t="str">
        <f t="shared" si="24"/>
        <v>Normal</v>
      </c>
      <c r="M285" s="12"/>
      <c r="N285" s="12"/>
      <c r="O285" s="12"/>
      <c r="P285" s="12"/>
    </row>
    <row r="286" spans="1:16" x14ac:dyDescent="0.3">
      <c r="A286" s="5">
        <v>45774</v>
      </c>
      <c r="B286" s="6">
        <v>94660.909208112396</v>
      </c>
      <c r="C286" s="6">
        <v>95301.206376986796</v>
      </c>
      <c r="D286" s="6">
        <v>93665.397356929301</v>
      </c>
      <c r="E286" s="6">
        <v>93754.846738124004</v>
      </c>
      <c r="F286" s="6">
        <v>18090367763.889999</v>
      </c>
      <c r="G286" s="6">
        <v>1861696344787.47</v>
      </c>
      <c r="H286" s="6">
        <f t="shared" si="21"/>
        <v>-0.95716645610957518</v>
      </c>
      <c r="I286" s="6">
        <f t="shared" si="23"/>
        <v>1.7280723730015761</v>
      </c>
      <c r="J286" s="6" t="str">
        <f t="shared" si="22"/>
        <v>Bearish</v>
      </c>
      <c r="K286" s="6">
        <f t="shared" si="25"/>
        <v>93103.711120258682</v>
      </c>
      <c r="L286" s="6" t="str">
        <f t="shared" si="24"/>
        <v>Normal</v>
      </c>
      <c r="M286" s="12"/>
      <c r="N286" s="12"/>
      <c r="O286" s="12"/>
      <c r="P286" s="12"/>
    </row>
    <row r="287" spans="1:16" x14ac:dyDescent="0.3">
      <c r="A287" s="5">
        <v>45775</v>
      </c>
      <c r="B287" s="6">
        <v>93755.303605341804</v>
      </c>
      <c r="C287" s="6">
        <v>95598.492236527003</v>
      </c>
      <c r="D287" s="6">
        <v>92860.808221058003</v>
      </c>
      <c r="E287" s="6">
        <v>94978.752503637501</v>
      </c>
      <c r="F287" s="6">
        <v>32363449569.16</v>
      </c>
      <c r="G287" s="6">
        <v>1886098133222.49</v>
      </c>
      <c r="H287" s="6">
        <f t="shared" si="21"/>
        <v>1.3049383354841912</v>
      </c>
      <c r="I287" s="6">
        <f t="shared" si="23"/>
        <v>2.9200310917803027</v>
      </c>
      <c r="J287" s="6" t="str">
        <f t="shared" si="22"/>
        <v>Bullish</v>
      </c>
      <c r="K287" s="6">
        <f t="shared" si="25"/>
        <v>94169.403615821182</v>
      </c>
      <c r="L287" s="6" t="str">
        <f t="shared" si="24"/>
        <v>Normal</v>
      </c>
      <c r="M287" s="12"/>
      <c r="N287" s="12"/>
      <c r="O287" s="12"/>
      <c r="P287" s="12"/>
    </row>
    <row r="288" spans="1:16" x14ac:dyDescent="0.3">
      <c r="A288" s="5">
        <v>45776</v>
      </c>
      <c r="B288" s="6">
        <v>94981.861383577096</v>
      </c>
      <c r="C288" s="6">
        <v>95485.4128200751</v>
      </c>
      <c r="D288" s="6">
        <v>93796.634223373607</v>
      </c>
      <c r="E288" s="6">
        <v>94284.791628115607</v>
      </c>
      <c r="F288" s="6">
        <v>25806129920.720001</v>
      </c>
      <c r="G288" s="6">
        <v>1872332680247.73</v>
      </c>
      <c r="H288" s="6">
        <f t="shared" si="21"/>
        <v>-0.73389776248585525</v>
      </c>
      <c r="I288" s="6">
        <f t="shared" si="23"/>
        <v>1.7780011594861131</v>
      </c>
      <c r="J288" s="6" t="str">
        <f t="shared" si="22"/>
        <v>Bearish</v>
      </c>
      <c r="K288" s="6">
        <f t="shared" si="25"/>
        <v>94289.81765590093</v>
      </c>
      <c r="L288" s="6" t="str">
        <f t="shared" si="24"/>
        <v>Normal</v>
      </c>
      <c r="M288" s="12"/>
      <c r="N288" s="12"/>
      <c r="O288" s="12"/>
      <c r="P288" s="12"/>
    </row>
    <row r="289" spans="1:16" x14ac:dyDescent="0.3">
      <c r="A289" s="5">
        <v>45777</v>
      </c>
      <c r="B289" s="6">
        <v>94286.468657345293</v>
      </c>
      <c r="C289" s="6">
        <v>95249.319407172996</v>
      </c>
      <c r="D289" s="6">
        <v>92979.639627541997</v>
      </c>
      <c r="E289" s="6">
        <v>94207.311297523003</v>
      </c>
      <c r="F289" s="6">
        <v>28344679831.080002</v>
      </c>
      <c r="G289" s="6">
        <v>1870909932833.95</v>
      </c>
      <c r="H289" s="6">
        <f t="shared" si="21"/>
        <v>-8.3954103859761806E-2</v>
      </c>
      <c r="I289" s="6">
        <f t="shared" si="23"/>
        <v>2.4072168699831575</v>
      </c>
      <c r="J289" s="6" t="str">
        <f t="shared" si="22"/>
        <v>Bearish</v>
      </c>
      <c r="K289" s="6">
        <f t="shared" si="25"/>
        <v>94362.417387541835</v>
      </c>
      <c r="L289" s="6" t="str">
        <f t="shared" si="24"/>
        <v>Normal</v>
      </c>
      <c r="M289" s="12"/>
      <c r="N289" s="12"/>
      <c r="O289" s="12"/>
      <c r="P289" s="12"/>
    </row>
    <row r="290" spans="1:16" x14ac:dyDescent="0.3">
      <c r="A290" s="5">
        <v>45778</v>
      </c>
      <c r="B290" s="6">
        <v>94212.8628771738</v>
      </c>
      <c r="C290" s="6">
        <v>97437.963878791299</v>
      </c>
      <c r="D290" s="6">
        <v>94153.633881534304</v>
      </c>
      <c r="E290" s="6">
        <v>96492.339049236296</v>
      </c>
      <c r="F290" s="6">
        <v>32875889623.439999</v>
      </c>
      <c r="G290" s="6">
        <v>1916269083424.8101</v>
      </c>
      <c r="H290" s="6">
        <f t="shared" si="21"/>
        <v>2.4194957062649398</v>
      </c>
      <c r="I290" s="6">
        <f t="shared" si="23"/>
        <v>3.4860738724592277</v>
      </c>
      <c r="J290" s="6" t="str">
        <f t="shared" si="22"/>
        <v>Bullish</v>
      </c>
      <c r="K290" s="6">
        <f t="shared" si="25"/>
        <v>94726.495335129177</v>
      </c>
      <c r="L290" s="6" t="str">
        <f t="shared" si="24"/>
        <v>Normal</v>
      </c>
      <c r="M290" s="12"/>
      <c r="N290" s="12"/>
      <c r="O290" s="12"/>
      <c r="P290" s="12"/>
    </row>
    <row r="291" spans="1:16" x14ac:dyDescent="0.3">
      <c r="A291" s="5">
        <v>45779</v>
      </c>
      <c r="B291" s="6">
        <v>96494.9691901396</v>
      </c>
      <c r="C291" s="6">
        <v>97905.900813553497</v>
      </c>
      <c r="D291" s="6">
        <v>96375.946113359794</v>
      </c>
      <c r="E291" s="6">
        <v>96910.068577728598</v>
      </c>
      <c r="F291" s="6">
        <v>26421924676.66</v>
      </c>
      <c r="G291" s="6">
        <v>1924452398321.1399</v>
      </c>
      <c r="H291" s="6">
        <f t="shared" si="21"/>
        <v>0.43017723211151127</v>
      </c>
      <c r="I291" s="6">
        <f t="shared" si="23"/>
        <v>1.5855279430982421</v>
      </c>
      <c r="J291" s="6" t="str">
        <f t="shared" si="22"/>
        <v>Bullish</v>
      </c>
      <c r="K291" s="6">
        <f t="shared" si="25"/>
        <v>95039.291129435282</v>
      </c>
      <c r="L291" s="6" t="str">
        <f t="shared" si="24"/>
        <v>Normal</v>
      </c>
      <c r="M291" s="12"/>
      <c r="N291" s="12"/>
      <c r="O291" s="12"/>
      <c r="P291" s="12"/>
    </row>
    <row r="292" spans="1:16" x14ac:dyDescent="0.3">
      <c r="A292" s="5">
        <v>45780</v>
      </c>
      <c r="B292" s="6">
        <v>96904.634735324202</v>
      </c>
      <c r="C292" s="6">
        <v>96943.881815276196</v>
      </c>
      <c r="D292" s="6">
        <v>95821.290918368904</v>
      </c>
      <c r="E292" s="6">
        <v>95891.798034315303</v>
      </c>
      <c r="F292" s="6">
        <v>15775154888.969999</v>
      </c>
      <c r="G292" s="6">
        <v>1904096908523.72</v>
      </c>
      <c r="H292" s="6">
        <f t="shared" si="21"/>
        <v>-1.0451891220427809</v>
      </c>
      <c r="I292" s="6">
        <f t="shared" si="23"/>
        <v>1.1584491288506749</v>
      </c>
      <c r="J292" s="6" t="str">
        <f t="shared" si="22"/>
        <v>Bearish</v>
      </c>
      <c r="K292" s="6">
        <f t="shared" si="25"/>
        <v>95217.129689811467</v>
      </c>
      <c r="L292" s="6" t="str">
        <f t="shared" si="24"/>
        <v>Normal</v>
      </c>
      <c r="M292" s="12"/>
      <c r="N292" s="12"/>
      <c r="O292" s="12"/>
      <c r="P292" s="12"/>
    </row>
    <row r="293" spans="1:16" x14ac:dyDescent="0.3">
      <c r="A293" s="5">
        <v>45781</v>
      </c>
      <c r="B293" s="6">
        <v>95877.184180249606</v>
      </c>
      <c r="C293" s="6">
        <v>96318.919820563402</v>
      </c>
      <c r="D293" s="6">
        <v>94173.432240032897</v>
      </c>
      <c r="E293" s="6">
        <v>94315.974889048899</v>
      </c>
      <c r="F293" s="6">
        <v>18198688416.060001</v>
      </c>
      <c r="G293" s="6">
        <v>1873204156311.45</v>
      </c>
      <c r="H293" s="6">
        <f t="shared" si="21"/>
        <v>-1.6283428685865711</v>
      </c>
      <c r="I293" s="6">
        <f t="shared" si="23"/>
        <v>2.2377457148689075</v>
      </c>
      <c r="J293" s="6" t="str">
        <f t="shared" si="22"/>
        <v>Bearish</v>
      </c>
      <c r="K293" s="6">
        <f t="shared" si="25"/>
        <v>95297.29085422933</v>
      </c>
      <c r="L293" s="6" t="str">
        <f t="shared" si="24"/>
        <v>Normal</v>
      </c>
      <c r="M293" s="12"/>
      <c r="N293" s="12"/>
      <c r="O293" s="12"/>
      <c r="P293" s="12"/>
    </row>
    <row r="294" spans="1:16" x14ac:dyDescent="0.3">
      <c r="A294" s="5">
        <v>45782</v>
      </c>
      <c r="B294" s="6">
        <v>94319.562867733795</v>
      </c>
      <c r="C294" s="6">
        <v>95193.186200646596</v>
      </c>
      <c r="D294" s="6">
        <v>93566.263840930304</v>
      </c>
      <c r="E294" s="6">
        <v>94748.0514753733</v>
      </c>
      <c r="F294" s="6">
        <v>25816260327.41</v>
      </c>
      <c r="G294" s="6">
        <v>1881770981023.73</v>
      </c>
      <c r="H294" s="6">
        <f t="shared" si="21"/>
        <v>0.45429452237854751</v>
      </c>
      <c r="I294" s="6">
        <f t="shared" si="23"/>
        <v>1.72490447395071</v>
      </c>
      <c r="J294" s="6" t="str">
        <f t="shared" si="22"/>
        <v>Bullish</v>
      </c>
      <c r="K294" s="6">
        <f t="shared" si="25"/>
        <v>95264.333564477289</v>
      </c>
      <c r="L294" s="6" t="str">
        <f t="shared" si="24"/>
        <v>Normal</v>
      </c>
      <c r="M294" s="12"/>
      <c r="N294" s="12"/>
      <c r="O294" s="12"/>
      <c r="P294" s="12"/>
    </row>
    <row r="295" spans="1:16" x14ac:dyDescent="0.3">
      <c r="A295" s="5">
        <v>45783</v>
      </c>
      <c r="B295" s="6">
        <v>94748.386288135298</v>
      </c>
      <c r="C295" s="6">
        <v>96889.176234225306</v>
      </c>
      <c r="D295" s="6">
        <v>93399.858907686197</v>
      </c>
      <c r="E295" s="6">
        <v>96802.477563759603</v>
      </c>
      <c r="F295" s="6">
        <v>26551275826.73</v>
      </c>
      <c r="G295" s="6">
        <v>1922564634928.0801</v>
      </c>
      <c r="H295" s="6">
        <f t="shared" si="21"/>
        <v>2.167943282303189</v>
      </c>
      <c r="I295" s="6">
        <f t="shared" si="23"/>
        <v>3.6827195303652918</v>
      </c>
      <c r="J295" s="6" t="str">
        <f t="shared" si="22"/>
        <v>Bullish</v>
      </c>
      <c r="K295" s="6">
        <f t="shared" si="25"/>
        <v>95624.002983854982</v>
      </c>
      <c r="L295" s="6" t="str">
        <f t="shared" si="24"/>
        <v>Normal</v>
      </c>
      <c r="M295" s="12"/>
      <c r="N295" s="12"/>
      <c r="O295" s="12"/>
      <c r="P295" s="12"/>
    </row>
    <row r="296" spans="1:16" x14ac:dyDescent="0.3">
      <c r="A296" s="5">
        <v>45784</v>
      </c>
      <c r="B296" s="6">
        <v>96800.194496550204</v>
      </c>
      <c r="C296" s="6">
        <v>97625.805344706707</v>
      </c>
      <c r="D296" s="6">
        <v>95829.332066944393</v>
      </c>
      <c r="E296" s="6">
        <v>97032.318966581297</v>
      </c>
      <c r="F296" s="6">
        <v>76983822461.779999</v>
      </c>
      <c r="G296" s="6">
        <v>1927258114966.3401</v>
      </c>
      <c r="H296" s="6">
        <f t="shared" si="21"/>
        <v>0.23979752441444235</v>
      </c>
      <c r="I296" s="6">
        <f t="shared" si="23"/>
        <v>1.8558570952317013</v>
      </c>
      <c r="J296" s="6" t="str">
        <f t="shared" si="22"/>
        <v>Bullish</v>
      </c>
      <c r="K296" s="6">
        <f t="shared" si="25"/>
        <v>96027.575508006179</v>
      </c>
      <c r="L296" s="6" t="str">
        <f t="shared" si="24"/>
        <v>Spike</v>
      </c>
      <c r="M296" s="12"/>
      <c r="N296" s="12"/>
      <c r="O296" s="12"/>
      <c r="P296" s="12"/>
    </row>
    <row r="297" spans="1:16" x14ac:dyDescent="0.3">
      <c r="A297" s="5">
        <v>45785</v>
      </c>
      <c r="B297" s="6">
        <v>97034.246888841793</v>
      </c>
      <c r="C297" s="6">
        <v>103969.5364903529</v>
      </c>
      <c r="D297" s="6">
        <v>96913.872397417595</v>
      </c>
      <c r="E297" s="6">
        <v>103241.46082980141</v>
      </c>
      <c r="F297" s="6">
        <v>69895404396.740005</v>
      </c>
      <c r="G297" s="6">
        <v>2050549647765.6101</v>
      </c>
      <c r="H297" s="6">
        <f t="shared" si="21"/>
        <v>6.3969311248123839</v>
      </c>
      <c r="I297" s="6">
        <f t="shared" si="23"/>
        <v>7.2713132931489257</v>
      </c>
      <c r="J297" s="6" t="str">
        <f t="shared" si="22"/>
        <v>Bullish</v>
      </c>
      <c r="K297" s="6">
        <f t="shared" si="25"/>
        <v>96991.735762372628</v>
      </c>
      <c r="L297" s="6" t="str">
        <f t="shared" si="24"/>
        <v>Spike</v>
      </c>
      <c r="M297" s="12"/>
      <c r="N297" s="12"/>
      <c r="O297" s="12"/>
      <c r="P297" s="12"/>
    </row>
    <row r="298" spans="1:16" x14ac:dyDescent="0.3">
      <c r="A298" s="5">
        <v>45786</v>
      </c>
      <c r="B298" s="6">
        <v>103239.1251639039</v>
      </c>
      <c r="C298" s="6">
        <v>104297.4909082449</v>
      </c>
      <c r="D298" s="6">
        <v>102343.0903303267</v>
      </c>
      <c r="E298" s="6">
        <v>102970.8497440325</v>
      </c>
      <c r="F298" s="6">
        <v>58198593958.120003</v>
      </c>
      <c r="G298" s="6">
        <v>2045331412613.6699</v>
      </c>
      <c r="H298" s="6">
        <f t="shared" si="21"/>
        <v>-0.25985828477864154</v>
      </c>
      <c r="I298" s="6">
        <f t="shared" si="23"/>
        <v>1.8930813049949524</v>
      </c>
      <c r="J298" s="6" t="str">
        <f t="shared" si="22"/>
        <v>Bearish</v>
      </c>
      <c r="K298" s="6">
        <f t="shared" si="25"/>
        <v>97857.561643273191</v>
      </c>
      <c r="L298" s="6" t="str">
        <f t="shared" si="24"/>
        <v>Normal</v>
      </c>
      <c r="M298" s="12"/>
      <c r="N298" s="12"/>
      <c r="O298" s="12"/>
      <c r="P298" s="12"/>
    </row>
    <row r="299" spans="1:16" x14ac:dyDescent="0.3">
      <c r="A299" s="5">
        <v>45787</v>
      </c>
      <c r="B299" s="6">
        <v>102973.7142276973</v>
      </c>
      <c r="C299" s="6">
        <v>104961.7643910694</v>
      </c>
      <c r="D299" s="6">
        <v>102830.4816230377</v>
      </c>
      <c r="E299" s="6">
        <v>104696.3272911721</v>
      </c>
      <c r="F299" s="6">
        <v>42276713994.209999</v>
      </c>
      <c r="G299" s="6">
        <v>2079681907129.5901</v>
      </c>
      <c r="H299" s="6">
        <f t="shared" si="21"/>
        <v>1.6728667858534503</v>
      </c>
      <c r="I299" s="6">
        <f t="shared" si="23"/>
        <v>2.0697347706803781</v>
      </c>
      <c r="J299" s="6" t="str">
        <f t="shared" si="22"/>
        <v>Bullish</v>
      </c>
      <c r="K299" s="6">
        <f t="shared" si="25"/>
        <v>99115.351537109891</v>
      </c>
      <c r="L299" s="6" t="str">
        <f t="shared" si="24"/>
        <v>Normal</v>
      </c>
      <c r="M299" s="12"/>
      <c r="N299" s="12"/>
      <c r="O299" s="12"/>
      <c r="P299" s="12"/>
    </row>
    <row r="300" spans="1:16" x14ac:dyDescent="0.3">
      <c r="A300" s="5">
        <v>45788</v>
      </c>
      <c r="B300" s="6">
        <v>104701.07259645899</v>
      </c>
      <c r="C300" s="6">
        <v>104937.9892452482</v>
      </c>
      <c r="D300" s="6">
        <v>103364.73975383209</v>
      </c>
      <c r="E300" s="6">
        <v>104106.3555262647</v>
      </c>
      <c r="F300" s="6">
        <v>46285517406.459999</v>
      </c>
      <c r="G300" s="6">
        <v>2067926988011.6399</v>
      </c>
      <c r="H300" s="6">
        <f t="shared" si="21"/>
        <v>-0.56801430534190089</v>
      </c>
      <c r="I300" s="6">
        <f t="shared" si="23"/>
        <v>1.5026106728435888</v>
      </c>
      <c r="J300" s="6" t="str">
        <f t="shared" si="22"/>
        <v>Bearish</v>
      </c>
      <c r="K300" s="6">
        <f t="shared" si="25"/>
        <v>100513.97734242641</v>
      </c>
      <c r="L300" s="6" t="str">
        <f t="shared" si="24"/>
        <v>Normal</v>
      </c>
      <c r="M300" s="12"/>
      <c r="N300" s="12"/>
      <c r="O300" s="12"/>
      <c r="P300" s="12"/>
    </row>
    <row r="301" spans="1:16" x14ac:dyDescent="0.3">
      <c r="A301" s="5">
        <v>45789</v>
      </c>
      <c r="B301" s="6">
        <v>104106.9627066245</v>
      </c>
      <c r="C301" s="6">
        <v>105747.4520683764</v>
      </c>
      <c r="D301" s="6">
        <v>100814.40257332769</v>
      </c>
      <c r="E301" s="6">
        <v>102812.953251549</v>
      </c>
      <c r="F301" s="6">
        <v>63250475404.07</v>
      </c>
      <c r="G301" s="6">
        <v>2042262518124.0601</v>
      </c>
      <c r="H301" s="6">
        <f t="shared" si="21"/>
        <v>-1.2429614902146808</v>
      </c>
      <c r="I301" s="6">
        <f t="shared" si="23"/>
        <v>4.7384433920621971</v>
      </c>
      <c r="J301" s="6" t="str">
        <f t="shared" si="22"/>
        <v>Bearish</v>
      </c>
      <c r="K301" s="6">
        <f t="shared" si="25"/>
        <v>101666.10616759436</v>
      </c>
      <c r="L301" s="6" t="str">
        <f t="shared" si="24"/>
        <v>Normal</v>
      </c>
      <c r="M301" s="12"/>
      <c r="N301" s="12"/>
      <c r="O301" s="12"/>
      <c r="P301" s="12"/>
    </row>
    <row r="302" spans="1:16" x14ac:dyDescent="0.3">
      <c r="A302" s="5">
        <v>45790</v>
      </c>
      <c r="B302" s="6">
        <v>102812.4924643175</v>
      </c>
      <c r="C302" s="6">
        <v>104997.42058590071</v>
      </c>
      <c r="D302" s="6">
        <v>101515.092861187</v>
      </c>
      <c r="E302" s="6">
        <v>104169.8128818504</v>
      </c>
      <c r="F302" s="6">
        <v>52608876410.389999</v>
      </c>
      <c r="G302" s="6">
        <v>2069217464299.1699</v>
      </c>
      <c r="H302" s="6">
        <f t="shared" si="21"/>
        <v>1.3201901685283799</v>
      </c>
      <c r="I302" s="6">
        <f t="shared" si="23"/>
        <v>3.3870667282210785</v>
      </c>
      <c r="J302" s="6" t="str">
        <f t="shared" si="22"/>
        <v>Bullish</v>
      </c>
      <c r="K302" s="6">
        <f t="shared" si="25"/>
        <v>102718.58264160735</v>
      </c>
      <c r="L302" s="6" t="str">
        <f t="shared" si="24"/>
        <v>Normal</v>
      </c>
      <c r="M302" s="12"/>
      <c r="N302" s="12"/>
      <c r="O302" s="12"/>
      <c r="P302" s="12"/>
    </row>
    <row r="303" spans="1:16" x14ac:dyDescent="0.3">
      <c r="A303" s="5">
        <v>45791</v>
      </c>
      <c r="B303" s="6">
        <v>104167.32560044801</v>
      </c>
      <c r="C303" s="6">
        <v>104303.5651682622</v>
      </c>
      <c r="D303" s="6">
        <v>102618.29735527369</v>
      </c>
      <c r="E303" s="6">
        <v>103539.41708913269</v>
      </c>
      <c r="F303" s="6">
        <v>45956071154.970001</v>
      </c>
      <c r="G303" s="6">
        <v>2056779928150.0601</v>
      </c>
      <c r="H303" s="6">
        <f t="shared" si="21"/>
        <v>-0.60278835776562534</v>
      </c>
      <c r="I303" s="6">
        <f t="shared" si="23"/>
        <v>1.617846866351011</v>
      </c>
      <c r="J303" s="6" t="str">
        <f t="shared" si="22"/>
        <v>Bearish</v>
      </c>
      <c r="K303" s="6">
        <f t="shared" si="25"/>
        <v>103648.16808768611</v>
      </c>
      <c r="L303" s="6" t="str">
        <f t="shared" si="24"/>
        <v>Normal</v>
      </c>
      <c r="M303" s="12"/>
      <c r="N303" s="12"/>
      <c r="O303" s="12"/>
      <c r="P303" s="12"/>
    </row>
    <row r="304" spans="1:16" x14ac:dyDescent="0.3">
      <c r="A304" s="5">
        <v>45792</v>
      </c>
      <c r="B304" s="6">
        <v>103538.82568418499</v>
      </c>
      <c r="C304" s="6">
        <v>104153.6198773439</v>
      </c>
      <c r="D304" s="6">
        <v>101440.8124638765</v>
      </c>
      <c r="E304" s="6">
        <v>103744.6435805224</v>
      </c>
      <c r="F304" s="6">
        <v>50408241840.209999</v>
      </c>
      <c r="G304" s="6">
        <v>2060734306805.03</v>
      </c>
      <c r="H304" s="6">
        <f t="shared" si="21"/>
        <v>0.19878330179752662</v>
      </c>
      <c r="I304" s="6">
        <f t="shared" si="23"/>
        <v>2.6200870982852593</v>
      </c>
      <c r="J304" s="6" t="str">
        <f t="shared" si="22"/>
        <v>Bullish</v>
      </c>
      <c r="K304" s="6">
        <f t="shared" si="25"/>
        <v>103720.05133778912</v>
      </c>
      <c r="L304" s="6" t="str">
        <f t="shared" si="24"/>
        <v>Normal</v>
      </c>
      <c r="M304" s="12"/>
      <c r="N304" s="12"/>
      <c r="O304" s="12"/>
      <c r="P304" s="12"/>
    </row>
    <row r="305" spans="1:16" x14ac:dyDescent="0.3">
      <c r="A305" s="5">
        <v>45793</v>
      </c>
      <c r="B305" s="6">
        <v>103735.65506337149</v>
      </c>
      <c r="C305" s="6">
        <v>104533.4866510729</v>
      </c>
      <c r="D305" s="6">
        <v>103137.4787374947</v>
      </c>
      <c r="E305" s="6">
        <v>103489.29171157</v>
      </c>
      <c r="F305" s="6">
        <v>44386499364.190002</v>
      </c>
      <c r="G305" s="6">
        <v>2055844752493.6101</v>
      </c>
      <c r="H305" s="6">
        <f t="shared" si="21"/>
        <v>-0.2374914889687598</v>
      </c>
      <c r="I305" s="6">
        <f t="shared" si="23"/>
        <v>1.3457358636482191</v>
      </c>
      <c r="J305" s="6" t="str">
        <f t="shared" si="22"/>
        <v>Bearish</v>
      </c>
      <c r="K305" s="6">
        <f t="shared" si="25"/>
        <v>103794.11447600876</v>
      </c>
      <c r="L305" s="6" t="str">
        <f t="shared" si="24"/>
        <v>Normal</v>
      </c>
      <c r="M305" s="12"/>
      <c r="N305" s="12"/>
      <c r="O305" s="12"/>
      <c r="P305" s="12"/>
    </row>
    <row r="306" spans="1:16" x14ac:dyDescent="0.3">
      <c r="A306" s="5">
        <v>45794</v>
      </c>
      <c r="B306" s="6">
        <v>103489.2897356949</v>
      </c>
      <c r="C306" s="6">
        <v>103716.9489881669</v>
      </c>
      <c r="D306" s="6">
        <v>102659.1770813014</v>
      </c>
      <c r="E306" s="6">
        <v>103191.0854776988</v>
      </c>
      <c r="F306" s="6">
        <v>37898552742.489998</v>
      </c>
      <c r="G306" s="6">
        <v>2049838797922.8</v>
      </c>
      <c r="H306" s="6">
        <f t="shared" si="21"/>
        <v>-0.28814987401855091</v>
      </c>
      <c r="I306" s="6">
        <f t="shared" si="23"/>
        <v>1.0221076109102512</v>
      </c>
      <c r="J306" s="6" t="str">
        <f t="shared" si="22"/>
        <v>Bearish</v>
      </c>
      <c r="K306" s="6">
        <f t="shared" si="25"/>
        <v>103579.07993122686</v>
      </c>
      <c r="L306" s="6" t="str">
        <f t="shared" si="24"/>
        <v>Normal</v>
      </c>
      <c r="M306" s="12"/>
      <c r="N306" s="12"/>
      <c r="O306" s="12"/>
      <c r="P306" s="12"/>
    </row>
    <row r="307" spans="1:16" x14ac:dyDescent="0.3">
      <c r="A307" s="5">
        <v>45795</v>
      </c>
      <c r="B307" s="6">
        <v>103186.95563582471</v>
      </c>
      <c r="C307" s="6">
        <v>106597.16813439741</v>
      </c>
      <c r="D307" s="6">
        <v>103142.60457877821</v>
      </c>
      <c r="E307" s="6">
        <v>106446.01055442639</v>
      </c>
      <c r="F307" s="6">
        <v>49887082058.370003</v>
      </c>
      <c r="G307" s="6">
        <v>2114273396994.7</v>
      </c>
      <c r="H307" s="6">
        <f t="shared" si="21"/>
        <v>3.1583981701173478</v>
      </c>
      <c r="I307" s="6">
        <f t="shared" si="23"/>
        <v>3.3478684726500791</v>
      </c>
      <c r="J307" s="6" t="str">
        <f t="shared" si="22"/>
        <v>Bullish</v>
      </c>
      <c r="K307" s="6">
        <f t="shared" si="25"/>
        <v>103913.31636382137</v>
      </c>
      <c r="L307" s="6" t="str">
        <f t="shared" si="24"/>
        <v>Normal</v>
      </c>
      <c r="M307" s="12"/>
      <c r="N307" s="12"/>
      <c r="O307" s="12"/>
      <c r="P307" s="12"/>
    </row>
    <row r="308" spans="1:16" x14ac:dyDescent="0.3">
      <c r="A308" s="5">
        <v>45796</v>
      </c>
      <c r="B308" s="6">
        <v>106430.5327027544</v>
      </c>
      <c r="C308" s="6">
        <v>107068.7223682781</v>
      </c>
      <c r="D308" s="6">
        <v>102112.68546007259</v>
      </c>
      <c r="E308" s="6">
        <v>105606.18146754079</v>
      </c>
      <c r="F308" s="6">
        <v>61761126647.230003</v>
      </c>
      <c r="G308" s="6">
        <v>2098071217513.4199</v>
      </c>
      <c r="H308" s="6">
        <f t="shared" si="21"/>
        <v>-0.77454393422599888</v>
      </c>
      <c r="I308" s="6">
        <f t="shared" si="23"/>
        <v>4.6565931620835066</v>
      </c>
      <c r="J308" s="6" t="str">
        <f t="shared" si="22"/>
        <v>Bearish</v>
      </c>
      <c r="K308" s="6">
        <f t="shared" si="25"/>
        <v>104312.34896610593</v>
      </c>
      <c r="L308" s="6" t="str">
        <f t="shared" si="24"/>
        <v>Normal</v>
      </c>
      <c r="M308" s="12"/>
      <c r="N308" s="12"/>
      <c r="O308" s="12"/>
      <c r="P308" s="12"/>
    </row>
    <row r="309" spans="1:16" x14ac:dyDescent="0.3">
      <c r="A309" s="5">
        <v>45797</v>
      </c>
      <c r="B309" s="6">
        <v>105605.40914457491</v>
      </c>
      <c r="C309" s="6">
        <v>107307.1139351273</v>
      </c>
      <c r="D309" s="6">
        <v>104206.5157781555</v>
      </c>
      <c r="E309" s="6">
        <v>106791.0896617118</v>
      </c>
      <c r="F309" s="6">
        <v>36515726122.089996</v>
      </c>
      <c r="G309" s="6">
        <v>2121681311978.1799</v>
      </c>
      <c r="H309" s="6">
        <f t="shared" si="21"/>
        <v>1.1227460096420643</v>
      </c>
      <c r="I309" s="6">
        <f t="shared" si="23"/>
        <v>2.9360221053895521</v>
      </c>
      <c r="J309" s="6" t="str">
        <f t="shared" si="22"/>
        <v>Bullish</v>
      </c>
      <c r="K309" s="6">
        <f t="shared" si="25"/>
        <v>104686.81707751472</v>
      </c>
      <c r="L309" s="6" t="str">
        <f t="shared" si="24"/>
        <v>Normal</v>
      </c>
      <c r="M309" s="12"/>
      <c r="N309" s="12"/>
      <c r="O309" s="12"/>
      <c r="P309" s="12"/>
    </row>
    <row r="310" spans="1:16" x14ac:dyDescent="0.3">
      <c r="A310" s="5">
        <v>45798</v>
      </c>
      <c r="B310" s="6">
        <v>106791.3124236974</v>
      </c>
      <c r="C310" s="6">
        <v>110724.4641814568</v>
      </c>
      <c r="D310" s="6">
        <v>106127.2345983214</v>
      </c>
      <c r="E310" s="6">
        <v>109678.0763095368</v>
      </c>
      <c r="F310" s="6">
        <v>78086364051.199997</v>
      </c>
      <c r="G310" s="6">
        <v>2178990523382.01</v>
      </c>
      <c r="H310" s="6">
        <f t="shared" si="21"/>
        <v>2.7031823285269616</v>
      </c>
      <c r="I310" s="6">
        <f t="shared" si="23"/>
        <v>4.3048722586119803</v>
      </c>
      <c r="J310" s="6" t="str">
        <f t="shared" si="22"/>
        <v>Bullish</v>
      </c>
      <c r="K310" s="6">
        <f t="shared" si="25"/>
        <v>105563.76839471528</v>
      </c>
      <c r="L310" s="6" t="str">
        <f t="shared" si="24"/>
        <v>Spike</v>
      </c>
      <c r="M310" s="12"/>
      <c r="N310" s="12"/>
      <c r="O310" s="12"/>
      <c r="P310" s="12"/>
    </row>
    <row r="311" spans="1:16" x14ac:dyDescent="0.3">
      <c r="A311" s="5">
        <v>45799</v>
      </c>
      <c r="B311" s="6">
        <v>109673.4918561923</v>
      </c>
      <c r="C311" s="6">
        <v>111970.1681100799</v>
      </c>
      <c r="D311" s="6">
        <v>109285.0723887112</v>
      </c>
      <c r="E311" s="6">
        <v>111673.28401874509</v>
      </c>
      <c r="F311" s="6">
        <v>70157575642.179993</v>
      </c>
      <c r="G311" s="6">
        <v>2218898497873.5698</v>
      </c>
      <c r="H311" s="6">
        <f t="shared" si="21"/>
        <v>1.8234052082293444</v>
      </c>
      <c r="I311" s="6">
        <f t="shared" si="23"/>
        <v>2.4482631818539144</v>
      </c>
      <c r="J311" s="6" t="str">
        <f t="shared" si="22"/>
        <v>Bullish</v>
      </c>
      <c r="K311" s="6">
        <f t="shared" si="25"/>
        <v>106696.43131446138</v>
      </c>
      <c r="L311" s="6" t="str">
        <f t="shared" si="24"/>
        <v>Spike</v>
      </c>
      <c r="M311" s="12"/>
      <c r="N311" s="12"/>
      <c r="O311" s="12"/>
      <c r="P311" s="12"/>
    </row>
    <row r="312" spans="1:16" x14ac:dyDescent="0.3">
      <c r="A312" s="5">
        <v>45800</v>
      </c>
      <c r="B312" s="6">
        <v>111679.356260285</v>
      </c>
      <c r="C312" s="6">
        <v>111798.9038726132</v>
      </c>
      <c r="D312" s="6">
        <v>106841.30124518801</v>
      </c>
      <c r="E312" s="6">
        <v>107287.7967068221</v>
      </c>
      <c r="F312" s="6">
        <v>67548133399.040001</v>
      </c>
      <c r="G312" s="6">
        <v>2131510862104.8101</v>
      </c>
      <c r="H312" s="6">
        <f t="shared" si="21"/>
        <v>-3.9322930401100513</v>
      </c>
      <c r="I312" s="6">
        <f t="shared" si="23"/>
        <v>4.4391396883330687</v>
      </c>
      <c r="J312" s="6" t="str">
        <f t="shared" si="22"/>
        <v>Bearish</v>
      </c>
      <c r="K312" s="6">
        <f t="shared" si="25"/>
        <v>107239.07488521168</v>
      </c>
      <c r="L312" s="6" t="str">
        <f t="shared" si="24"/>
        <v>Normal</v>
      </c>
      <c r="M312" s="12"/>
      <c r="N312" s="12"/>
      <c r="O312" s="12"/>
      <c r="P312" s="12"/>
    </row>
    <row r="313" spans="1:16" x14ac:dyDescent="0.3">
      <c r="A313" s="5">
        <v>45801</v>
      </c>
      <c r="B313" s="6">
        <v>107278.50697791421</v>
      </c>
      <c r="C313" s="6">
        <v>109454.5211792546</v>
      </c>
      <c r="D313" s="6">
        <v>106895.2910814217</v>
      </c>
      <c r="E313" s="6">
        <v>107791.15754123589</v>
      </c>
      <c r="F313" s="6">
        <v>45903627162.57</v>
      </c>
      <c r="G313" s="6">
        <v>2141965387828.0701</v>
      </c>
      <c r="H313" s="6">
        <f t="shared" si="21"/>
        <v>0.47786884601892216</v>
      </c>
      <c r="I313" s="6">
        <f t="shared" si="23"/>
        <v>2.3855944400491871</v>
      </c>
      <c r="J313" s="6" t="str">
        <f t="shared" si="22"/>
        <v>Bullish</v>
      </c>
      <c r="K313" s="6">
        <f t="shared" si="25"/>
        <v>107896.22803714556</v>
      </c>
      <c r="L313" s="6" t="str">
        <f t="shared" si="24"/>
        <v>Normal</v>
      </c>
      <c r="M313" s="12"/>
      <c r="N313" s="12"/>
      <c r="O313" s="12"/>
      <c r="P313" s="12"/>
    </row>
    <row r="314" spans="1:16" x14ac:dyDescent="0.3">
      <c r="A314" s="5">
        <v>45802</v>
      </c>
      <c r="B314" s="6">
        <v>107802.27212954529</v>
      </c>
      <c r="C314" s="6">
        <v>109313.30152791851</v>
      </c>
      <c r="D314" s="6">
        <v>106683.372464366</v>
      </c>
      <c r="E314" s="6">
        <v>109035.3870327308</v>
      </c>
      <c r="F314" s="6">
        <v>47518041840.839996</v>
      </c>
      <c r="G314" s="6">
        <v>2166289174480.45</v>
      </c>
      <c r="H314" s="6">
        <f t="shared" si="21"/>
        <v>1.1438672662703027</v>
      </c>
      <c r="I314" s="6">
        <f t="shared" si="23"/>
        <v>2.4395859304265328</v>
      </c>
      <c r="J314" s="6" t="str">
        <f t="shared" si="22"/>
        <v>Bullish</v>
      </c>
      <c r="K314" s="6">
        <f t="shared" si="25"/>
        <v>108266.13896261761</v>
      </c>
      <c r="L314" s="6" t="str">
        <f t="shared" si="24"/>
        <v>Normal</v>
      </c>
      <c r="M314" s="12"/>
      <c r="N314" s="12"/>
      <c r="O314" s="12"/>
      <c r="P314" s="12"/>
    </row>
    <row r="315" spans="1:16" x14ac:dyDescent="0.3">
      <c r="A315" s="5">
        <v>45803</v>
      </c>
      <c r="B315" s="6">
        <v>109023.77832820349</v>
      </c>
      <c r="C315" s="6">
        <v>110376.8814726695</v>
      </c>
      <c r="D315" s="6">
        <v>108735.6419218036</v>
      </c>
      <c r="E315" s="6">
        <v>109440.36835822809</v>
      </c>
      <c r="F315" s="6">
        <v>45950461570.550003</v>
      </c>
      <c r="G315" s="6">
        <v>2174618146067.49</v>
      </c>
      <c r="H315" s="6">
        <f t="shared" si="21"/>
        <v>0.38210933102180999</v>
      </c>
      <c r="I315" s="6">
        <f t="shared" si="23"/>
        <v>1.5053959567656272</v>
      </c>
      <c r="J315" s="6" t="str">
        <f t="shared" si="22"/>
        <v>Bullish</v>
      </c>
      <c r="K315" s="6">
        <f t="shared" si="25"/>
        <v>108813.87994700151</v>
      </c>
      <c r="L315" s="6" t="str">
        <f t="shared" si="24"/>
        <v>Normal</v>
      </c>
      <c r="M315" s="12"/>
      <c r="N315" s="12"/>
      <c r="O315" s="12"/>
      <c r="P315" s="12"/>
    </row>
    <row r="316" spans="1:16" x14ac:dyDescent="0.3">
      <c r="A316" s="5">
        <v>45804</v>
      </c>
      <c r="B316" s="6">
        <v>109440.4094780203</v>
      </c>
      <c r="C316" s="6">
        <v>110744.2078440242</v>
      </c>
      <c r="D316" s="6">
        <v>107609.556733003</v>
      </c>
      <c r="E316" s="6">
        <v>108994.6421508192</v>
      </c>
      <c r="F316" s="6">
        <v>57450176271.900002</v>
      </c>
      <c r="G316" s="6">
        <v>2165759917665.0801</v>
      </c>
      <c r="H316" s="6">
        <f t="shared" si="21"/>
        <v>-0.40731511269667553</v>
      </c>
      <c r="I316" s="6">
        <f t="shared" si="23"/>
        <v>2.8642538217574525</v>
      </c>
      <c r="J316" s="6" t="str">
        <f t="shared" si="22"/>
        <v>Bearish</v>
      </c>
      <c r="K316" s="6">
        <f t="shared" si="25"/>
        <v>109128.67315973113</v>
      </c>
      <c r="L316" s="6" t="str">
        <f t="shared" si="24"/>
        <v>Normal</v>
      </c>
      <c r="M316" s="12"/>
      <c r="N316" s="12"/>
      <c r="O316" s="12"/>
      <c r="P316" s="12"/>
    </row>
    <row r="317" spans="1:16" x14ac:dyDescent="0.3">
      <c r="A317" s="5">
        <v>45805</v>
      </c>
      <c r="B317" s="6">
        <v>108992.17251141529</v>
      </c>
      <c r="C317" s="6">
        <v>109298.2886215052</v>
      </c>
      <c r="D317" s="6">
        <v>106812.9299478466</v>
      </c>
      <c r="E317" s="6">
        <v>107802.3245360646</v>
      </c>
      <c r="F317" s="6">
        <v>49155377492.620003</v>
      </c>
      <c r="G317" s="6">
        <v>2142032300750.99</v>
      </c>
      <c r="H317" s="6">
        <f t="shared" si="21"/>
        <v>-1.0916820427871363</v>
      </c>
      <c r="I317" s="6">
        <f t="shared" si="23"/>
        <v>2.280309325330951</v>
      </c>
      <c r="J317" s="6" t="str">
        <f t="shared" si="22"/>
        <v>Bearish</v>
      </c>
      <c r="K317" s="6">
        <f t="shared" si="25"/>
        <v>108860.70862066369</v>
      </c>
      <c r="L317" s="6" t="str">
        <f t="shared" si="24"/>
        <v>Normal</v>
      </c>
      <c r="M317" s="12"/>
      <c r="N317" s="12"/>
      <c r="O317" s="12"/>
      <c r="P317" s="12"/>
    </row>
    <row r="318" spans="1:16" x14ac:dyDescent="0.3">
      <c r="A318" s="5">
        <v>45806</v>
      </c>
      <c r="B318" s="6">
        <v>107795.57058228699</v>
      </c>
      <c r="C318" s="6">
        <v>108910.0492110121</v>
      </c>
      <c r="D318" s="6">
        <v>105374.3999013103</v>
      </c>
      <c r="E318" s="6">
        <v>105641.7606983795</v>
      </c>
      <c r="F318" s="6">
        <v>56022752042.279999</v>
      </c>
      <c r="G318" s="6">
        <v>2099378937278.9299</v>
      </c>
      <c r="H318" s="6">
        <f t="shared" si="21"/>
        <v>-1.9980504507496066</v>
      </c>
      <c r="I318" s="6">
        <f t="shared" si="23"/>
        <v>3.2799578782347245</v>
      </c>
      <c r="J318" s="6" t="str">
        <f t="shared" si="22"/>
        <v>Bearish</v>
      </c>
      <c r="K318" s="6">
        <f t="shared" si="25"/>
        <v>107999.06243204002</v>
      </c>
      <c r="L318" s="6" t="str">
        <f t="shared" si="24"/>
        <v>Normal</v>
      </c>
      <c r="M318" s="12"/>
      <c r="N318" s="12"/>
      <c r="O318" s="12"/>
      <c r="P318" s="12"/>
    </row>
    <row r="319" spans="1:16" x14ac:dyDescent="0.3">
      <c r="A319" s="5">
        <v>45807</v>
      </c>
      <c r="B319" s="6">
        <v>105646.207725502</v>
      </c>
      <c r="C319" s="6">
        <v>106308.94852224219</v>
      </c>
      <c r="D319" s="6">
        <v>103685.7882735482</v>
      </c>
      <c r="E319" s="6">
        <v>103998.5722406304</v>
      </c>
      <c r="F319" s="6">
        <v>57655287183.410004</v>
      </c>
      <c r="G319" s="6">
        <v>2066610850556.3799</v>
      </c>
      <c r="H319" s="6">
        <f t="shared" si="21"/>
        <v>-1.5595784461592903</v>
      </c>
      <c r="I319" s="6">
        <f t="shared" si="23"/>
        <v>2.482966786190461</v>
      </c>
      <c r="J319" s="6" t="str">
        <f t="shared" si="22"/>
        <v>Bearish</v>
      </c>
      <c r="K319" s="6">
        <f t="shared" si="25"/>
        <v>107529.17322258407</v>
      </c>
      <c r="L319" s="6" t="str">
        <f t="shared" si="24"/>
        <v>Normal</v>
      </c>
      <c r="M319" s="12"/>
      <c r="N319" s="12"/>
      <c r="O319" s="12"/>
      <c r="P319" s="12"/>
    </row>
    <row r="320" spans="1:16" x14ac:dyDescent="0.3">
      <c r="A320" s="5">
        <v>45808</v>
      </c>
      <c r="B320" s="6">
        <v>103994.7151757602</v>
      </c>
      <c r="C320" s="6">
        <v>104927.1045928867</v>
      </c>
      <c r="D320" s="6">
        <v>103136.1134508832</v>
      </c>
      <c r="E320" s="6">
        <v>104638.0912550028</v>
      </c>
      <c r="F320" s="6">
        <v>38997843858.470001</v>
      </c>
      <c r="G320" s="6">
        <v>2079433767578.8301</v>
      </c>
      <c r="H320" s="6">
        <f t="shared" si="21"/>
        <v>0.61866228313163962</v>
      </c>
      <c r="I320" s="6">
        <f t="shared" si="23"/>
        <v>1.7221943816823377</v>
      </c>
      <c r="J320" s="6" t="str">
        <f t="shared" si="22"/>
        <v>Bullish</v>
      </c>
      <c r="K320" s="6">
        <f t="shared" si="25"/>
        <v>107078.73518169361</v>
      </c>
      <c r="L320" s="6" t="str">
        <f t="shared" si="24"/>
        <v>Normal</v>
      </c>
      <c r="M320" s="12"/>
      <c r="N320" s="12"/>
      <c r="O320" s="12"/>
      <c r="P320" s="12"/>
    </row>
    <row r="321" spans="1:16" x14ac:dyDescent="0.3">
      <c r="A321" s="5">
        <v>45809</v>
      </c>
      <c r="B321" s="6">
        <v>104637.29668689601</v>
      </c>
      <c r="C321" s="6">
        <v>105884.54428869829</v>
      </c>
      <c r="D321" s="6">
        <v>103826.9555619665</v>
      </c>
      <c r="E321" s="6">
        <v>105652.0985625249</v>
      </c>
      <c r="F321" s="6">
        <v>37397056873.120003</v>
      </c>
      <c r="G321" s="6">
        <v>2099597472488.3701</v>
      </c>
      <c r="H321" s="6">
        <f t="shared" si="21"/>
        <v>0.96982807064049559</v>
      </c>
      <c r="I321" s="6">
        <f t="shared" si="23"/>
        <v>1.9664008837008358</v>
      </c>
      <c r="J321" s="6" t="str">
        <f t="shared" si="22"/>
        <v>Bullish</v>
      </c>
      <c r="K321" s="6">
        <f t="shared" si="25"/>
        <v>106595.40825737848</v>
      </c>
      <c r="L321" s="6" t="str">
        <f t="shared" si="24"/>
        <v>Normal</v>
      </c>
      <c r="M321" s="12"/>
      <c r="N321" s="12"/>
      <c r="O321" s="12"/>
      <c r="P321" s="12"/>
    </row>
    <row r="322" spans="1:16" x14ac:dyDescent="0.3">
      <c r="A322" s="5">
        <v>45810</v>
      </c>
      <c r="B322" s="6">
        <v>105649.80963227749</v>
      </c>
      <c r="C322" s="6">
        <v>105958.313362378</v>
      </c>
      <c r="D322" s="6">
        <v>103727.54707408691</v>
      </c>
      <c r="E322" s="6">
        <v>105881.5339020309</v>
      </c>
      <c r="F322" s="6">
        <v>45819706290.18</v>
      </c>
      <c r="G322" s="6">
        <v>2104387814851.3899</v>
      </c>
      <c r="H322" s="6">
        <f t="shared" si="21"/>
        <v>0.21933240633366397</v>
      </c>
      <c r="I322" s="6">
        <f t="shared" si="23"/>
        <v>2.1114721323734078</v>
      </c>
      <c r="J322" s="6" t="str">
        <f t="shared" si="22"/>
        <v>Bullish</v>
      </c>
      <c r="K322" s="6">
        <f t="shared" si="25"/>
        <v>106087.00333506461</v>
      </c>
      <c r="L322" s="6" t="str">
        <f t="shared" si="24"/>
        <v>Normal</v>
      </c>
      <c r="M322" s="12"/>
      <c r="N322" s="12"/>
      <c r="O322" s="12"/>
      <c r="P322" s="12"/>
    </row>
    <row r="323" spans="1:16" x14ac:dyDescent="0.3">
      <c r="A323" s="5">
        <v>45811</v>
      </c>
      <c r="B323" s="6">
        <v>105888.47353471701</v>
      </c>
      <c r="C323" s="6">
        <v>106813.57903126661</v>
      </c>
      <c r="D323" s="6">
        <v>104920.8441383086</v>
      </c>
      <c r="E323" s="6">
        <v>105432.4700666072</v>
      </c>
      <c r="F323" s="6">
        <v>46196508367.019997</v>
      </c>
      <c r="G323" s="6">
        <v>2095409805425.6399</v>
      </c>
      <c r="H323" s="6">
        <f t="shared" ref="H323:H365" si="26">(E323 - B323) / B323 * 100</f>
        <v>-0.43064504840585605</v>
      </c>
      <c r="I323" s="6">
        <f t="shared" si="23"/>
        <v>1.7874796281178278</v>
      </c>
      <c r="J323" s="6" t="str">
        <f t="shared" ref="J323:J365" si="27">IF(E323 &gt; B323, "Bullish", "Bearish")</f>
        <v>Bearish</v>
      </c>
      <c r="K323" s="6">
        <f t="shared" si="25"/>
        <v>105578.12160874861</v>
      </c>
      <c r="L323" s="6" t="str">
        <f t="shared" si="24"/>
        <v>Normal</v>
      </c>
      <c r="M323" s="12"/>
      <c r="N323" s="12"/>
      <c r="O323" s="12"/>
      <c r="P323" s="12"/>
    </row>
    <row r="324" spans="1:16" x14ac:dyDescent="0.3">
      <c r="A324" s="5">
        <v>45812</v>
      </c>
      <c r="B324" s="6">
        <v>105434.3683148127</v>
      </c>
      <c r="C324" s="6">
        <v>105997.6923423159</v>
      </c>
      <c r="D324" s="6">
        <v>104232.6999497597</v>
      </c>
      <c r="E324" s="6">
        <v>104731.9832551475</v>
      </c>
      <c r="F324" s="6">
        <v>44544857105.32</v>
      </c>
      <c r="G324" s="6">
        <v>2081863721656.3701</v>
      </c>
      <c r="H324" s="6">
        <f t="shared" si="26"/>
        <v>-0.66618226190531937</v>
      </c>
      <c r="I324" s="6">
        <f t="shared" si="23"/>
        <v>1.6740199811186574</v>
      </c>
      <c r="J324" s="6" t="str">
        <f t="shared" si="27"/>
        <v>Bearish</v>
      </c>
      <c r="K324" s="6">
        <f t="shared" si="25"/>
        <v>105139.50142576045</v>
      </c>
      <c r="L324" s="6" t="str">
        <f t="shared" si="24"/>
        <v>Normal</v>
      </c>
      <c r="M324" s="12"/>
      <c r="N324" s="12"/>
      <c r="O324" s="12"/>
      <c r="P324" s="12"/>
    </row>
    <row r="325" spans="1:16" x14ac:dyDescent="0.3">
      <c r="A325" s="5">
        <v>45813</v>
      </c>
      <c r="B325" s="6">
        <v>104750.78005476791</v>
      </c>
      <c r="C325" s="6">
        <v>105936.69017321381</v>
      </c>
      <c r="D325" s="6">
        <v>100436.88591250269</v>
      </c>
      <c r="E325" s="6">
        <v>101575.95230618661</v>
      </c>
      <c r="F325" s="6">
        <v>57479298399.760002</v>
      </c>
      <c r="G325" s="6">
        <v>2018776223605.26</v>
      </c>
      <c r="H325" s="6">
        <f t="shared" si="26"/>
        <v>-3.0308392423630393</v>
      </c>
      <c r="I325" s="6">
        <f t="shared" ref="I325:I365" si="28">(C325 - D325) /B325 * 100</f>
        <v>5.2503706968440662</v>
      </c>
      <c r="J325" s="6" t="str">
        <f t="shared" si="27"/>
        <v>Bearish</v>
      </c>
      <c r="K325" s="6">
        <f t="shared" si="25"/>
        <v>104558.67165544719</v>
      </c>
      <c r="L325" s="6" t="str">
        <f t="shared" si="24"/>
        <v>Normal</v>
      </c>
      <c r="M325" s="12"/>
      <c r="N325" s="12"/>
      <c r="O325" s="12"/>
      <c r="P325" s="12"/>
    </row>
    <row r="326" spans="1:16" x14ac:dyDescent="0.3">
      <c r="A326" s="5">
        <v>45814</v>
      </c>
      <c r="B326" s="6">
        <v>101574.36707376171</v>
      </c>
      <c r="C326" s="6">
        <v>105376.77341111</v>
      </c>
      <c r="D326" s="6">
        <v>101169.5724370532</v>
      </c>
      <c r="E326" s="6">
        <v>104390.3469384754</v>
      </c>
      <c r="F326" s="6">
        <v>48856653697.18</v>
      </c>
      <c r="G326" s="6">
        <v>2074795695700.74</v>
      </c>
      <c r="H326" s="6">
        <f t="shared" si="26"/>
        <v>2.7723331642015276</v>
      </c>
      <c r="I326" s="6">
        <f t="shared" si="28"/>
        <v>4.1419908341654734</v>
      </c>
      <c r="J326" s="6" t="str">
        <f t="shared" si="27"/>
        <v>Bullish</v>
      </c>
      <c r="K326" s="6">
        <f t="shared" si="25"/>
        <v>104614.63946942505</v>
      </c>
      <c r="L326" s="6" t="str">
        <f t="shared" ref="L326:L365" si="29">IF(F326 &gt; 1.5 * AVERAGE(F$2:F$365), "Spike", "Normal")</f>
        <v>Normal</v>
      </c>
      <c r="M326" s="12"/>
      <c r="N326" s="12"/>
      <c r="O326" s="12"/>
      <c r="P326" s="12"/>
    </row>
    <row r="327" spans="1:16" x14ac:dyDescent="0.3">
      <c r="A327" s="5">
        <v>45815</v>
      </c>
      <c r="B327" s="6">
        <v>104390.64479674801</v>
      </c>
      <c r="C327" s="6">
        <v>105972.7540876929</v>
      </c>
      <c r="D327" s="6">
        <v>103987.3117931851</v>
      </c>
      <c r="E327" s="6">
        <v>105615.6263094638</v>
      </c>
      <c r="F327" s="6">
        <v>38365033775.839996</v>
      </c>
      <c r="G327" s="6">
        <v>2099226790870.6899</v>
      </c>
      <c r="H327" s="6">
        <f t="shared" si="26"/>
        <v>1.1734590921445802</v>
      </c>
      <c r="I327" s="6">
        <f t="shared" si="28"/>
        <v>1.9019350808432287</v>
      </c>
      <c r="J327" s="6" t="str">
        <f t="shared" si="27"/>
        <v>Bullish</v>
      </c>
      <c r="K327" s="6">
        <f t="shared" si="25"/>
        <v>104754.28733434805</v>
      </c>
      <c r="L327" s="6" t="str">
        <f t="shared" si="29"/>
        <v>Normal</v>
      </c>
      <c r="M327" s="12"/>
      <c r="N327" s="12"/>
      <c r="O327" s="12"/>
      <c r="P327" s="12"/>
    </row>
    <row r="328" spans="1:16" x14ac:dyDescent="0.3">
      <c r="A328" s="5">
        <v>45816</v>
      </c>
      <c r="B328" s="6">
        <v>105617.50944445981</v>
      </c>
      <c r="C328" s="6">
        <v>106497.05984531999</v>
      </c>
      <c r="D328" s="6">
        <v>105075.3305195304</v>
      </c>
      <c r="E328" s="6">
        <v>105793.6502275275</v>
      </c>
      <c r="F328" s="6">
        <v>36626232327.830002</v>
      </c>
      <c r="G328" s="6">
        <v>2102766527055.8601</v>
      </c>
      <c r="H328" s="6">
        <f t="shared" si="26"/>
        <v>0.16677233158988328</v>
      </c>
      <c r="I328" s="6">
        <f t="shared" si="28"/>
        <v>1.3461113912530074</v>
      </c>
      <c r="J328" s="6" t="str">
        <f t="shared" si="27"/>
        <v>Bullish</v>
      </c>
      <c r="K328" s="6">
        <f t="shared" si="25"/>
        <v>104774.50900077699</v>
      </c>
      <c r="L328" s="6" t="str">
        <f t="shared" si="29"/>
        <v>Normal</v>
      </c>
      <c r="M328" s="12"/>
      <c r="N328" s="12"/>
      <c r="O328" s="12"/>
      <c r="P328" s="12"/>
    </row>
    <row r="329" spans="1:16" x14ac:dyDescent="0.3">
      <c r="A329" s="5">
        <v>45817</v>
      </c>
      <c r="B329" s="6">
        <v>105793.0211746812</v>
      </c>
      <c r="C329" s="6">
        <v>110561.4198181253</v>
      </c>
      <c r="D329" s="6">
        <v>105400.2308957897</v>
      </c>
      <c r="E329" s="6">
        <v>110294.0991055733</v>
      </c>
      <c r="F329" s="6">
        <v>55903193732.459999</v>
      </c>
      <c r="G329" s="6">
        <v>2192310434433.03</v>
      </c>
      <c r="H329" s="6">
        <f t="shared" si="26"/>
        <v>4.2546076110824975</v>
      </c>
      <c r="I329" s="6">
        <f t="shared" si="28"/>
        <v>4.8785722016707025</v>
      </c>
      <c r="J329" s="6" t="str">
        <f t="shared" si="27"/>
        <v>Bullish</v>
      </c>
      <c r="K329" s="6">
        <f t="shared" ref="K329:K365" si="30">AVERAGE(E323:E329)</f>
        <v>105404.87545842589</v>
      </c>
      <c r="L329" s="6" t="str">
        <f t="shared" si="29"/>
        <v>Normal</v>
      </c>
      <c r="M329" s="12"/>
      <c r="N329" s="12"/>
      <c r="O329" s="12"/>
      <c r="P329" s="12"/>
    </row>
    <row r="330" spans="1:16" x14ac:dyDescent="0.3">
      <c r="A330" s="5">
        <v>45818</v>
      </c>
      <c r="B330" s="6">
        <v>110295.6876534883</v>
      </c>
      <c r="C330" s="6">
        <v>110380.12144645239</v>
      </c>
      <c r="D330" s="6">
        <v>108367.7134325946</v>
      </c>
      <c r="E330" s="6">
        <v>110257.23771236571</v>
      </c>
      <c r="F330" s="6">
        <v>54700101508.910004</v>
      </c>
      <c r="G330" s="6">
        <v>2191694012366.24</v>
      </c>
      <c r="H330" s="6">
        <f t="shared" si="26"/>
        <v>-3.4860783717488145E-2</v>
      </c>
      <c r="I330" s="6">
        <f t="shared" si="28"/>
        <v>1.8245572938264853</v>
      </c>
      <c r="J330" s="6" t="str">
        <f t="shared" si="27"/>
        <v>Bearish</v>
      </c>
      <c r="K330" s="6">
        <f t="shared" si="30"/>
        <v>106094.12797924854</v>
      </c>
      <c r="L330" s="6" t="str">
        <f t="shared" si="29"/>
        <v>Normal</v>
      </c>
      <c r="M330" s="12"/>
      <c r="N330" s="12"/>
      <c r="O330" s="12"/>
      <c r="P330" s="12"/>
    </row>
    <row r="331" spans="1:16" x14ac:dyDescent="0.3">
      <c r="A331" s="5">
        <v>45819</v>
      </c>
      <c r="B331" s="6">
        <v>110261.7962567653</v>
      </c>
      <c r="C331" s="6">
        <v>110384.2209621744</v>
      </c>
      <c r="D331" s="6">
        <v>108086.32791907511</v>
      </c>
      <c r="E331" s="6">
        <v>108686.6276821388</v>
      </c>
      <c r="F331" s="6">
        <v>50842662052.099998</v>
      </c>
      <c r="G331" s="6">
        <v>2160417335559.55</v>
      </c>
      <c r="H331" s="6">
        <f t="shared" si="26"/>
        <v>-1.4285714799697471</v>
      </c>
      <c r="I331" s="6">
        <f t="shared" si="28"/>
        <v>2.0840337461474108</v>
      </c>
      <c r="J331" s="6" t="str">
        <f t="shared" si="27"/>
        <v>Bearish</v>
      </c>
      <c r="K331" s="6">
        <f t="shared" si="30"/>
        <v>106659.07718310444</v>
      </c>
      <c r="L331" s="6" t="str">
        <f t="shared" si="29"/>
        <v>Normal</v>
      </c>
      <c r="M331" s="12"/>
      <c r="N331" s="12"/>
      <c r="O331" s="12"/>
      <c r="P331" s="12"/>
    </row>
    <row r="332" spans="1:16" x14ac:dyDescent="0.3">
      <c r="A332" s="5">
        <v>45820</v>
      </c>
      <c r="B332" s="6">
        <v>108685.9104296005</v>
      </c>
      <c r="C332" s="6">
        <v>108780.69744161599</v>
      </c>
      <c r="D332" s="6">
        <v>105785.68873638551</v>
      </c>
      <c r="E332" s="6">
        <v>105929.0512627296</v>
      </c>
      <c r="F332" s="6">
        <v>54843867967.5</v>
      </c>
      <c r="G332" s="6">
        <v>2105569011167.0901</v>
      </c>
      <c r="H332" s="6">
        <f t="shared" si="26"/>
        <v>-2.536537768303103</v>
      </c>
      <c r="I332" s="6">
        <f t="shared" si="28"/>
        <v>2.7556549817655118</v>
      </c>
      <c r="J332" s="6" t="str">
        <f t="shared" si="27"/>
        <v>Bearish</v>
      </c>
      <c r="K332" s="6">
        <f t="shared" si="30"/>
        <v>107280.94846261058</v>
      </c>
      <c r="L332" s="6" t="str">
        <f t="shared" si="29"/>
        <v>Normal</v>
      </c>
      <c r="M332" s="12"/>
      <c r="N332" s="12"/>
      <c r="O332" s="12"/>
      <c r="P332" s="12"/>
    </row>
    <row r="333" spans="1:16" x14ac:dyDescent="0.3">
      <c r="A333" s="5">
        <v>45821</v>
      </c>
      <c r="B333" s="6">
        <v>105924.5905607751</v>
      </c>
      <c r="C333" s="6">
        <v>106182.54597766171</v>
      </c>
      <c r="D333" s="6">
        <v>102822.0258041497</v>
      </c>
      <c r="E333" s="6">
        <v>106090.9663946604</v>
      </c>
      <c r="F333" s="6">
        <v>69550440845.690002</v>
      </c>
      <c r="G333" s="6">
        <v>2109216518327.6799</v>
      </c>
      <c r="H333" s="6">
        <f t="shared" si="26"/>
        <v>0.15707007504535372</v>
      </c>
      <c r="I333" s="6">
        <f t="shared" si="28"/>
        <v>3.1725590400879389</v>
      </c>
      <c r="J333" s="6" t="str">
        <f t="shared" si="27"/>
        <v>Bullish</v>
      </c>
      <c r="K333" s="6">
        <f t="shared" si="30"/>
        <v>107523.89409920844</v>
      </c>
      <c r="L333" s="6" t="str">
        <f t="shared" si="29"/>
        <v>Spike</v>
      </c>
      <c r="M333" s="12"/>
      <c r="N333" s="12"/>
      <c r="O333" s="12"/>
      <c r="P333" s="12"/>
    </row>
    <row r="334" spans="1:16" x14ac:dyDescent="0.3">
      <c r="A334" s="5">
        <v>45822</v>
      </c>
      <c r="B334" s="6">
        <v>106108.08523632531</v>
      </c>
      <c r="C334" s="6">
        <v>106203.75601981219</v>
      </c>
      <c r="D334" s="6">
        <v>104379.36523201611</v>
      </c>
      <c r="E334" s="6">
        <v>105472.4086528859</v>
      </c>
      <c r="F334" s="6">
        <v>38007870452.639999</v>
      </c>
      <c r="G334" s="6">
        <v>2096430090986.3701</v>
      </c>
      <c r="H334" s="6">
        <f t="shared" si="26"/>
        <v>-0.59908402081105838</v>
      </c>
      <c r="I334" s="6">
        <f t="shared" si="28"/>
        <v>1.7193701910017332</v>
      </c>
      <c r="J334" s="6" t="str">
        <f t="shared" si="27"/>
        <v>Bearish</v>
      </c>
      <c r="K334" s="6">
        <f t="shared" si="30"/>
        <v>107503.43443398304</v>
      </c>
      <c r="L334" s="6" t="str">
        <f t="shared" si="29"/>
        <v>Normal</v>
      </c>
      <c r="M334" s="12"/>
      <c r="N334" s="12"/>
      <c r="O334" s="12"/>
      <c r="P334" s="12"/>
    </row>
    <row r="335" spans="1:16" x14ac:dyDescent="0.3">
      <c r="A335" s="5">
        <v>45823</v>
      </c>
      <c r="B335" s="6">
        <v>105464.84007376809</v>
      </c>
      <c r="C335" s="6">
        <v>106157.09835428149</v>
      </c>
      <c r="D335" s="6">
        <v>104519.8801972826</v>
      </c>
      <c r="E335" s="6">
        <v>105552.026954677</v>
      </c>
      <c r="F335" s="6">
        <v>36744307741.93</v>
      </c>
      <c r="G335" s="6">
        <v>2098234075783.26</v>
      </c>
      <c r="H335" s="6">
        <f t="shared" si="26"/>
        <v>8.2669144378280962E-2</v>
      </c>
      <c r="I335" s="6">
        <f t="shared" si="28"/>
        <v>1.5523829134465348</v>
      </c>
      <c r="J335" s="6" t="str">
        <f t="shared" si="27"/>
        <v>Bullish</v>
      </c>
      <c r="K335" s="6">
        <f t="shared" si="30"/>
        <v>107468.91682357583</v>
      </c>
      <c r="L335" s="6" t="str">
        <f t="shared" si="29"/>
        <v>Normal</v>
      </c>
      <c r="M335" s="12"/>
      <c r="N335" s="12"/>
      <c r="O335" s="12"/>
      <c r="P335" s="12"/>
    </row>
    <row r="336" spans="1:16" x14ac:dyDescent="0.3">
      <c r="A336" s="5">
        <v>45824</v>
      </c>
      <c r="B336" s="6">
        <v>105555.5929058888</v>
      </c>
      <c r="C336" s="6">
        <v>108915.3756027871</v>
      </c>
      <c r="D336" s="6">
        <v>104997.62124958741</v>
      </c>
      <c r="E336" s="6">
        <v>106796.7571986886</v>
      </c>
      <c r="F336" s="6">
        <v>50366626944.57</v>
      </c>
      <c r="G336" s="6">
        <v>2122853535351.76</v>
      </c>
      <c r="H336" s="6">
        <f t="shared" si="26"/>
        <v>1.1758394402714409</v>
      </c>
      <c r="I336" s="6">
        <f t="shared" si="28"/>
        <v>3.7115554423465578</v>
      </c>
      <c r="J336" s="6" t="str">
        <f t="shared" si="27"/>
        <v>Bullish</v>
      </c>
      <c r="K336" s="6">
        <f t="shared" si="30"/>
        <v>106969.2965511637</v>
      </c>
      <c r="L336" s="6" t="str">
        <f t="shared" si="29"/>
        <v>Normal</v>
      </c>
      <c r="M336" s="12"/>
      <c r="N336" s="12"/>
      <c r="O336" s="12"/>
      <c r="P336" s="12"/>
    </row>
    <row r="337" spans="1:16" x14ac:dyDescent="0.3">
      <c r="A337" s="5">
        <v>45825</v>
      </c>
      <c r="B337" s="6">
        <v>106794.1209051091</v>
      </c>
      <c r="C337" s="6">
        <v>107750.1941239939</v>
      </c>
      <c r="D337" s="6">
        <v>103396.5280482188</v>
      </c>
      <c r="E337" s="6">
        <v>104601.1168292626</v>
      </c>
      <c r="F337" s="6">
        <v>55964092175.519997</v>
      </c>
      <c r="G337" s="6">
        <v>2079279920319.98</v>
      </c>
      <c r="H337" s="6">
        <f t="shared" si="26"/>
        <v>-2.0534876426344448</v>
      </c>
      <c r="I337" s="6">
        <f t="shared" si="28"/>
        <v>4.0766907755563784</v>
      </c>
      <c r="J337" s="6" t="str">
        <f t="shared" si="27"/>
        <v>Bearish</v>
      </c>
      <c r="K337" s="6">
        <f t="shared" si="30"/>
        <v>106161.27928214897</v>
      </c>
      <c r="L337" s="6" t="str">
        <f t="shared" si="29"/>
        <v>Normal</v>
      </c>
      <c r="M337" s="12"/>
      <c r="N337" s="12"/>
      <c r="O337" s="12"/>
      <c r="P337" s="12"/>
    </row>
    <row r="338" spans="1:16" x14ac:dyDescent="0.3">
      <c r="A338" s="5">
        <v>45826</v>
      </c>
      <c r="B338" s="6">
        <v>104602.0686346703</v>
      </c>
      <c r="C338" s="6">
        <v>105581.8531131804</v>
      </c>
      <c r="D338" s="6">
        <v>103602.26183601889</v>
      </c>
      <c r="E338" s="6">
        <v>104883.3269261613</v>
      </c>
      <c r="F338" s="6">
        <v>47318089133.080002</v>
      </c>
      <c r="G338" s="6">
        <v>2085154632114.3999</v>
      </c>
      <c r="H338" s="6">
        <f t="shared" si="26"/>
        <v>0.26888406239203072</v>
      </c>
      <c r="I338" s="6">
        <f t="shared" si="28"/>
        <v>1.8924972545957632</v>
      </c>
      <c r="J338" s="6" t="str">
        <f t="shared" si="27"/>
        <v>Bullish</v>
      </c>
      <c r="K338" s="6">
        <f t="shared" si="30"/>
        <v>105617.95060272363</v>
      </c>
      <c r="L338" s="6" t="str">
        <f t="shared" si="29"/>
        <v>Normal</v>
      </c>
      <c r="M338" s="12"/>
      <c r="N338" s="12"/>
      <c r="O338" s="12"/>
      <c r="P338" s="12"/>
    </row>
    <row r="339" spans="1:16" x14ac:dyDescent="0.3">
      <c r="A339" s="5">
        <v>45827</v>
      </c>
      <c r="B339" s="6">
        <v>104886.7743015772</v>
      </c>
      <c r="C339" s="6">
        <v>105250.8922654193</v>
      </c>
      <c r="D339" s="6">
        <v>103940.7751831629</v>
      </c>
      <c r="E339" s="6">
        <v>104684.28595245381</v>
      </c>
      <c r="F339" s="6">
        <v>37333806919.540001</v>
      </c>
      <c r="G339" s="6">
        <v>2081173353267.23</v>
      </c>
      <c r="H339" s="6">
        <f t="shared" si="26"/>
        <v>-0.19305422487413401</v>
      </c>
      <c r="I339" s="6">
        <f t="shared" si="28"/>
        <v>1.2490774847260235</v>
      </c>
      <c r="J339" s="6" t="str">
        <f t="shared" si="27"/>
        <v>Bearish</v>
      </c>
      <c r="K339" s="6">
        <f t="shared" si="30"/>
        <v>105440.12698696995</v>
      </c>
      <c r="L339" s="6" t="str">
        <f t="shared" si="29"/>
        <v>Normal</v>
      </c>
      <c r="M339" s="12"/>
      <c r="N339" s="12"/>
      <c r="O339" s="12"/>
      <c r="P339" s="12"/>
    </row>
    <row r="340" spans="1:16" x14ac:dyDescent="0.3">
      <c r="A340" s="5">
        <v>45828</v>
      </c>
      <c r="B340" s="6">
        <v>104681.03304316429</v>
      </c>
      <c r="C340" s="6">
        <v>106539.3839084926</v>
      </c>
      <c r="D340" s="6">
        <v>102372.2110017634</v>
      </c>
      <c r="E340" s="6">
        <v>103309.6041245223</v>
      </c>
      <c r="F340" s="6">
        <v>50951862476.190002</v>
      </c>
      <c r="G340" s="6">
        <v>2054066111075.51</v>
      </c>
      <c r="H340" s="6">
        <f t="shared" si="26"/>
        <v>-1.3101025837951898</v>
      </c>
      <c r="I340" s="6">
        <f t="shared" si="28"/>
        <v>3.9808289864802031</v>
      </c>
      <c r="J340" s="6" t="str">
        <f t="shared" si="27"/>
        <v>Bearish</v>
      </c>
      <c r="K340" s="6">
        <f t="shared" si="30"/>
        <v>105042.78951980735</v>
      </c>
      <c r="L340" s="6" t="str">
        <f t="shared" si="29"/>
        <v>Normal</v>
      </c>
      <c r="M340" s="12"/>
      <c r="N340" s="12"/>
      <c r="O340" s="12"/>
      <c r="P340" s="12"/>
    </row>
    <row r="341" spans="1:16" x14ac:dyDescent="0.3">
      <c r="A341" s="5">
        <v>45829</v>
      </c>
      <c r="B341" s="6">
        <v>103315.0806380194</v>
      </c>
      <c r="C341" s="6">
        <v>104015.780111655</v>
      </c>
      <c r="D341" s="6">
        <v>100973.06418895681</v>
      </c>
      <c r="E341" s="6">
        <v>102257.4086896794</v>
      </c>
      <c r="F341" s="6">
        <v>38360555117.769997</v>
      </c>
      <c r="G341" s="6">
        <v>2032178962104.98</v>
      </c>
      <c r="H341" s="6">
        <f t="shared" si="26"/>
        <v>-1.0237343297884203</v>
      </c>
      <c r="I341" s="6">
        <f t="shared" si="28"/>
        <v>2.9450840128159239</v>
      </c>
      <c r="J341" s="6" t="str">
        <f t="shared" si="27"/>
        <v>Bearish</v>
      </c>
      <c r="K341" s="6">
        <f t="shared" si="30"/>
        <v>104583.50381077787</v>
      </c>
      <c r="L341" s="6" t="str">
        <f t="shared" si="29"/>
        <v>Normal</v>
      </c>
      <c r="M341" s="12"/>
      <c r="N341" s="12"/>
      <c r="O341" s="12"/>
      <c r="P341" s="12"/>
    </row>
    <row r="342" spans="1:16" x14ac:dyDescent="0.3">
      <c r="A342" s="5">
        <v>45830</v>
      </c>
      <c r="B342" s="6">
        <v>102212.0348852842</v>
      </c>
      <c r="C342" s="6">
        <v>103351.63041091039</v>
      </c>
      <c r="D342" s="6">
        <v>98286.205930425407</v>
      </c>
      <c r="E342" s="6">
        <v>100987.1395190547</v>
      </c>
      <c r="F342" s="6">
        <v>65536997200.849998</v>
      </c>
      <c r="G342" s="6">
        <v>2007868285979.24</v>
      </c>
      <c r="H342" s="6">
        <f t="shared" si="26"/>
        <v>-1.1983866357853399</v>
      </c>
      <c r="I342" s="6">
        <f t="shared" si="28"/>
        <v>4.9558004457792801</v>
      </c>
      <c r="J342" s="6" t="str">
        <f t="shared" si="27"/>
        <v>Bearish</v>
      </c>
      <c r="K342" s="6">
        <f t="shared" si="30"/>
        <v>103931.3770342604</v>
      </c>
      <c r="L342" s="6" t="str">
        <f t="shared" si="29"/>
        <v>Normal</v>
      </c>
      <c r="M342" s="12"/>
      <c r="N342" s="12"/>
      <c r="O342" s="12"/>
      <c r="P342" s="12"/>
    </row>
    <row r="343" spans="1:16" x14ac:dyDescent="0.3">
      <c r="A343" s="5">
        <v>45831</v>
      </c>
      <c r="B343" s="6">
        <v>100987.4731095285</v>
      </c>
      <c r="C343" s="6">
        <v>106116.8623483601</v>
      </c>
      <c r="D343" s="6">
        <v>99705.747002114003</v>
      </c>
      <c r="E343" s="6">
        <v>105577.77203154771</v>
      </c>
      <c r="F343" s="6">
        <v>65237759656.410004</v>
      </c>
      <c r="G343" s="6">
        <v>2099045443832.7</v>
      </c>
      <c r="H343" s="6">
        <f t="shared" si="26"/>
        <v>4.5454141792821039</v>
      </c>
      <c r="I343" s="6">
        <f t="shared" si="28"/>
        <v>6.3484263432284891</v>
      </c>
      <c r="J343" s="6" t="str">
        <f t="shared" si="27"/>
        <v>Bullish</v>
      </c>
      <c r="K343" s="6">
        <f t="shared" si="30"/>
        <v>103757.2362960974</v>
      </c>
      <c r="L343" s="6" t="str">
        <f t="shared" si="29"/>
        <v>Normal</v>
      </c>
      <c r="M343" s="12"/>
      <c r="N343" s="12"/>
      <c r="O343" s="12"/>
      <c r="P343" s="12"/>
    </row>
    <row r="344" spans="1:16" x14ac:dyDescent="0.3">
      <c r="A344" s="5">
        <v>45832</v>
      </c>
      <c r="B344" s="6">
        <v>105571.5177648119</v>
      </c>
      <c r="C344" s="6">
        <v>106316.8285778167</v>
      </c>
      <c r="D344" s="6">
        <v>104740.2420956876</v>
      </c>
      <c r="E344" s="6">
        <v>106045.6320954752</v>
      </c>
      <c r="F344" s="6">
        <v>48822986421.129997</v>
      </c>
      <c r="G344" s="6">
        <v>2108544440918.0601</v>
      </c>
      <c r="H344" s="6">
        <f t="shared" si="26"/>
        <v>0.44909303257296679</v>
      </c>
      <c r="I344" s="6">
        <f t="shared" si="28"/>
        <v>1.4933824155501496</v>
      </c>
      <c r="J344" s="6" t="str">
        <f t="shared" si="27"/>
        <v>Bullish</v>
      </c>
      <c r="K344" s="6">
        <f t="shared" si="30"/>
        <v>103963.59561984206</v>
      </c>
      <c r="L344" s="6" t="str">
        <f t="shared" si="29"/>
        <v>Normal</v>
      </c>
      <c r="M344" s="12"/>
      <c r="N344" s="12"/>
      <c r="O344" s="12"/>
      <c r="P344" s="12"/>
    </row>
    <row r="345" spans="1:16" x14ac:dyDescent="0.3">
      <c r="A345" s="5">
        <v>45833</v>
      </c>
      <c r="B345" s="6">
        <v>106047.4031667322</v>
      </c>
      <c r="C345" s="6">
        <v>108168.4002753518</v>
      </c>
      <c r="D345" s="6">
        <v>105881.38936367841</v>
      </c>
      <c r="E345" s="6">
        <v>107361.260804055</v>
      </c>
      <c r="F345" s="6">
        <v>51624120283.339996</v>
      </c>
      <c r="G345" s="6">
        <v>2134992217054.6001</v>
      </c>
      <c r="H345" s="6">
        <f t="shared" si="26"/>
        <v>1.2389342860730841</v>
      </c>
      <c r="I345" s="6">
        <f t="shared" si="28"/>
        <v>2.1565930361139158</v>
      </c>
      <c r="J345" s="6" t="str">
        <f t="shared" si="27"/>
        <v>Bullish</v>
      </c>
      <c r="K345" s="6">
        <f t="shared" si="30"/>
        <v>104317.58617382687</v>
      </c>
      <c r="L345" s="6" t="str">
        <f t="shared" si="29"/>
        <v>Normal</v>
      </c>
      <c r="M345" s="12"/>
      <c r="N345" s="12"/>
      <c r="O345" s="12"/>
      <c r="P345" s="12"/>
    </row>
    <row r="346" spans="1:16" x14ac:dyDescent="0.3">
      <c r="A346" s="5">
        <v>45834</v>
      </c>
      <c r="B346" s="6">
        <v>107375.0706392033</v>
      </c>
      <c r="C346" s="6">
        <v>108305.543038463</v>
      </c>
      <c r="D346" s="6">
        <v>106666.3497715369</v>
      </c>
      <c r="E346" s="6">
        <v>106960.0032689962</v>
      </c>
      <c r="F346" s="6">
        <v>43891990612.709999</v>
      </c>
      <c r="G346" s="6">
        <v>2126689663377.1101</v>
      </c>
      <c r="H346" s="6">
        <f t="shared" si="26"/>
        <v>-0.38655841410507391</v>
      </c>
      <c r="I346" s="6">
        <f t="shared" si="28"/>
        <v>1.5266050650006473</v>
      </c>
      <c r="J346" s="6" t="str">
        <f t="shared" si="27"/>
        <v>Bearish</v>
      </c>
      <c r="K346" s="6">
        <f t="shared" si="30"/>
        <v>104642.68864761865</v>
      </c>
      <c r="L346" s="6" t="str">
        <f t="shared" si="29"/>
        <v>Normal</v>
      </c>
      <c r="M346" s="12"/>
      <c r="N346" s="12"/>
      <c r="O346" s="12"/>
      <c r="P346" s="12"/>
    </row>
    <row r="347" spans="1:16" x14ac:dyDescent="0.3">
      <c r="A347" s="5">
        <v>45835</v>
      </c>
      <c r="B347" s="6">
        <v>106954.9233313544</v>
      </c>
      <c r="C347" s="6">
        <v>107772.4715121679</v>
      </c>
      <c r="D347" s="6">
        <v>106449.9941431739</v>
      </c>
      <c r="E347" s="6">
        <v>107088.4302288312</v>
      </c>
      <c r="F347" s="6">
        <v>45353692674.510002</v>
      </c>
      <c r="G347" s="6">
        <v>2129424241709.23</v>
      </c>
      <c r="H347" s="6">
        <f t="shared" si="26"/>
        <v>0.12482538747953933</v>
      </c>
      <c r="I347" s="6">
        <f t="shared" si="28"/>
        <v>1.2364810593121276</v>
      </c>
      <c r="J347" s="6" t="str">
        <f t="shared" si="27"/>
        <v>Bullish</v>
      </c>
      <c r="K347" s="6">
        <f t="shared" si="30"/>
        <v>105182.52094823422</v>
      </c>
      <c r="L347" s="6" t="str">
        <f t="shared" si="29"/>
        <v>Normal</v>
      </c>
      <c r="M347" s="12"/>
      <c r="N347" s="12"/>
      <c r="O347" s="12"/>
      <c r="P347" s="12"/>
    </row>
    <row r="348" spans="1:16" x14ac:dyDescent="0.3">
      <c r="A348" s="5">
        <v>45836</v>
      </c>
      <c r="B348" s="6">
        <v>107090.54885666379</v>
      </c>
      <c r="C348" s="6">
        <v>107567.8815771331</v>
      </c>
      <c r="D348" s="6">
        <v>106883.9732809725</v>
      </c>
      <c r="E348" s="6">
        <v>107327.7031808139</v>
      </c>
      <c r="F348" s="6">
        <v>30037708334.639999</v>
      </c>
      <c r="G348" s="6">
        <v>2134192283383.46</v>
      </c>
      <c r="H348" s="6">
        <f t="shared" si="26"/>
        <v>0.22145215117678305</v>
      </c>
      <c r="I348" s="6">
        <f t="shared" si="28"/>
        <v>0.63862619387261355</v>
      </c>
      <c r="J348" s="6" t="str">
        <f t="shared" si="27"/>
        <v>Bullish</v>
      </c>
      <c r="K348" s="6">
        <f t="shared" si="30"/>
        <v>105906.84873268202</v>
      </c>
      <c r="L348" s="6" t="str">
        <f t="shared" si="29"/>
        <v>Normal</v>
      </c>
      <c r="M348" s="12"/>
      <c r="N348" s="12"/>
      <c r="O348" s="12"/>
      <c r="P348" s="12"/>
    </row>
    <row r="349" spans="1:16" x14ac:dyDescent="0.3">
      <c r="A349" s="5">
        <v>45837</v>
      </c>
      <c r="B349" s="6">
        <v>107327.82242634879</v>
      </c>
      <c r="C349" s="6">
        <v>108526.30704089531</v>
      </c>
      <c r="D349" s="6">
        <v>107230.1105251328</v>
      </c>
      <c r="E349" s="6">
        <v>108385.5700884473</v>
      </c>
      <c r="F349" s="6">
        <v>35534874438.25</v>
      </c>
      <c r="G349" s="6">
        <v>2155239518940.1799</v>
      </c>
      <c r="H349" s="6">
        <f t="shared" si="26"/>
        <v>0.98552978918804135</v>
      </c>
      <c r="I349" s="6">
        <f t="shared" si="28"/>
        <v>1.2076985132648095</v>
      </c>
      <c r="J349" s="6" t="str">
        <f t="shared" si="27"/>
        <v>Bullish</v>
      </c>
      <c r="K349" s="6">
        <f t="shared" si="30"/>
        <v>106963.76738545236</v>
      </c>
      <c r="L349" s="6" t="str">
        <f t="shared" si="29"/>
        <v>Normal</v>
      </c>
      <c r="M349" s="12"/>
      <c r="N349" s="12"/>
      <c r="O349" s="12"/>
      <c r="P349" s="12"/>
    </row>
    <row r="350" spans="1:16" x14ac:dyDescent="0.3">
      <c r="A350" s="5">
        <v>45838</v>
      </c>
      <c r="B350" s="6">
        <v>108383.4411795601</v>
      </c>
      <c r="C350" s="6">
        <v>108798.79191477421</v>
      </c>
      <c r="D350" s="6">
        <v>106759.65032689751</v>
      </c>
      <c r="E350" s="6">
        <v>107135.3345105601</v>
      </c>
      <c r="F350" s="6">
        <v>42064804589.760002</v>
      </c>
      <c r="G350" s="6">
        <v>2130649407200.5601</v>
      </c>
      <c r="H350" s="6">
        <f t="shared" si="26"/>
        <v>-1.1515658253849386</v>
      </c>
      <c r="I350" s="6">
        <f t="shared" si="28"/>
        <v>1.8814143246277175</v>
      </c>
      <c r="J350" s="6" t="str">
        <f t="shared" si="27"/>
        <v>Bearish</v>
      </c>
      <c r="K350" s="6">
        <f t="shared" si="30"/>
        <v>107186.27631102556</v>
      </c>
      <c r="L350" s="6" t="str">
        <f t="shared" si="29"/>
        <v>Normal</v>
      </c>
      <c r="M350" s="12"/>
      <c r="N350" s="12"/>
      <c r="O350" s="12"/>
      <c r="P350" s="12"/>
    </row>
    <row r="351" spans="1:16" x14ac:dyDescent="0.3">
      <c r="A351" s="5">
        <v>45839</v>
      </c>
      <c r="B351" s="6">
        <v>107144.38264374449</v>
      </c>
      <c r="C351" s="6">
        <v>107550.67869446171</v>
      </c>
      <c r="D351" s="6">
        <v>105270.2266043534</v>
      </c>
      <c r="E351" s="6">
        <v>105698.27814400059</v>
      </c>
      <c r="F351" s="6">
        <v>44110692246.889999</v>
      </c>
      <c r="G351" s="6">
        <v>2102033618558.6899</v>
      </c>
      <c r="H351" s="6">
        <f t="shared" si="26"/>
        <v>-1.3496783163632624</v>
      </c>
      <c r="I351" s="6">
        <f t="shared" si="28"/>
        <v>2.1283916467098551</v>
      </c>
      <c r="J351" s="6" t="str">
        <f t="shared" si="27"/>
        <v>Bearish</v>
      </c>
      <c r="K351" s="6">
        <f t="shared" si="30"/>
        <v>107136.65431795777</v>
      </c>
      <c r="L351" s="6" t="str">
        <f t="shared" si="29"/>
        <v>Normal</v>
      </c>
      <c r="M351" s="12"/>
      <c r="N351" s="12"/>
      <c r="O351" s="12"/>
      <c r="P351" s="12"/>
    </row>
    <row r="352" spans="1:16" x14ac:dyDescent="0.3">
      <c r="A352" s="5">
        <v>45840</v>
      </c>
      <c r="B352" s="6">
        <v>105703.0998551802</v>
      </c>
      <c r="C352" s="6">
        <v>109763.6535179963</v>
      </c>
      <c r="D352" s="6">
        <v>105157.39559599</v>
      </c>
      <c r="E352" s="6">
        <v>108859.32386823589</v>
      </c>
      <c r="F352" s="6">
        <v>56248657736.959999</v>
      </c>
      <c r="G352" s="6">
        <v>2164564307569.28</v>
      </c>
      <c r="H352" s="6">
        <f t="shared" si="26"/>
        <v>2.9859332577567845</v>
      </c>
      <c r="I352" s="6">
        <f t="shared" si="28"/>
        <v>4.3577321084406702</v>
      </c>
      <c r="J352" s="6" t="str">
        <f t="shared" si="27"/>
        <v>Bullish</v>
      </c>
      <c r="K352" s="6">
        <f t="shared" si="30"/>
        <v>107350.66332712646</v>
      </c>
      <c r="L352" s="6" t="str">
        <f t="shared" si="29"/>
        <v>Normal</v>
      </c>
      <c r="M352" s="12"/>
      <c r="N352" s="12"/>
      <c r="O352" s="12"/>
      <c r="P352" s="12"/>
    </row>
    <row r="353" spans="1:16" x14ac:dyDescent="0.3">
      <c r="A353" s="5">
        <v>45841</v>
      </c>
      <c r="B353" s="6">
        <v>108845.0128550604</v>
      </c>
      <c r="C353" s="6">
        <v>110541.46156728271</v>
      </c>
      <c r="D353" s="6">
        <v>108605.7956428519</v>
      </c>
      <c r="E353" s="6">
        <v>109647.97877391</v>
      </c>
      <c r="F353" s="6">
        <v>50494742269.779999</v>
      </c>
      <c r="G353" s="6">
        <v>2180339952810.4299</v>
      </c>
      <c r="H353" s="6">
        <f t="shared" si="26"/>
        <v>0.73771493777013175</v>
      </c>
      <c r="I353" s="6">
        <f t="shared" si="28"/>
        <v>1.7783689612020821</v>
      </c>
      <c r="J353" s="6" t="str">
        <f t="shared" si="27"/>
        <v>Bullish</v>
      </c>
      <c r="K353" s="6">
        <f t="shared" si="30"/>
        <v>107734.65982782842</v>
      </c>
      <c r="L353" s="6" t="str">
        <f t="shared" si="29"/>
        <v>Normal</v>
      </c>
      <c r="M353" s="12"/>
      <c r="N353" s="12"/>
      <c r="O353" s="12"/>
      <c r="P353" s="12"/>
    </row>
    <row r="354" spans="1:16" x14ac:dyDescent="0.3">
      <c r="A354" s="5">
        <v>45842</v>
      </c>
      <c r="B354" s="6">
        <v>109635.6551974521</v>
      </c>
      <c r="C354" s="6">
        <v>109751.9874559142</v>
      </c>
      <c r="D354" s="6">
        <v>107296.38002994721</v>
      </c>
      <c r="E354" s="6">
        <v>108034.33904990079</v>
      </c>
      <c r="F354" s="6">
        <v>42616442655.900002</v>
      </c>
      <c r="G354" s="6">
        <v>2148181204989.3799</v>
      </c>
      <c r="H354" s="6">
        <f t="shared" si="26"/>
        <v>-1.4605797216857592</v>
      </c>
      <c r="I354" s="6">
        <f t="shared" si="28"/>
        <v>2.2397890736772523</v>
      </c>
      <c r="J354" s="6" t="str">
        <f t="shared" si="27"/>
        <v>Bearish</v>
      </c>
      <c r="K354" s="6">
        <f t="shared" si="30"/>
        <v>107869.7896594098</v>
      </c>
      <c r="L354" s="6" t="str">
        <f t="shared" si="29"/>
        <v>Normal</v>
      </c>
      <c r="M354" s="12"/>
      <c r="N354" s="12"/>
      <c r="O354" s="12"/>
      <c r="P354" s="12"/>
    </row>
    <row r="355" spans="1:16" x14ac:dyDescent="0.3">
      <c r="A355" s="5">
        <v>45843</v>
      </c>
      <c r="B355" s="6">
        <v>108015.83922632239</v>
      </c>
      <c r="C355" s="6">
        <v>108381.3401614263</v>
      </c>
      <c r="D355" s="6">
        <v>107842.275057062</v>
      </c>
      <c r="E355" s="6">
        <v>108231.18199019411</v>
      </c>
      <c r="F355" s="6">
        <v>30615537519.57</v>
      </c>
      <c r="G355" s="6">
        <v>2152514555350.0601</v>
      </c>
      <c r="H355" s="6">
        <f t="shared" si="26"/>
        <v>0.19936220966677848</v>
      </c>
      <c r="I355" s="6">
        <f t="shared" si="28"/>
        <v>0.49906116383062482</v>
      </c>
      <c r="J355" s="6" t="str">
        <f t="shared" si="27"/>
        <v>Bullish</v>
      </c>
      <c r="K355" s="6">
        <f t="shared" si="30"/>
        <v>107998.85806074983</v>
      </c>
      <c r="L355" s="6" t="str">
        <f t="shared" si="29"/>
        <v>Normal</v>
      </c>
      <c r="M355" s="12"/>
      <c r="N355" s="12"/>
      <c r="O355" s="12"/>
      <c r="P355" s="12"/>
    </row>
    <row r="356" spans="1:16" x14ac:dyDescent="0.3">
      <c r="A356" s="5">
        <v>45844</v>
      </c>
      <c r="B356" s="6">
        <v>108231.1838329827</v>
      </c>
      <c r="C356" s="6">
        <v>109731.62594459861</v>
      </c>
      <c r="D356" s="6">
        <v>107847.0171588084</v>
      </c>
      <c r="E356" s="6">
        <v>109232.0697345571</v>
      </c>
      <c r="F356" s="6">
        <v>36746020463.25</v>
      </c>
      <c r="G356" s="6">
        <v>2172541130547.6201</v>
      </c>
      <c r="H356" s="6">
        <f t="shared" si="26"/>
        <v>0.92476665793373836</v>
      </c>
      <c r="I356" s="6">
        <f t="shared" si="28"/>
        <v>1.7412807649766098</v>
      </c>
      <c r="J356" s="6" t="str">
        <f t="shared" si="27"/>
        <v>Bullish</v>
      </c>
      <c r="K356" s="6">
        <f t="shared" si="30"/>
        <v>108119.78658162265</v>
      </c>
      <c r="L356" s="6" t="str">
        <f t="shared" si="29"/>
        <v>Normal</v>
      </c>
      <c r="M356" s="12"/>
      <c r="N356" s="12"/>
      <c r="O356" s="12"/>
      <c r="P356" s="12"/>
    </row>
    <row r="357" spans="1:16" x14ac:dyDescent="0.3">
      <c r="A357" s="5">
        <v>45845</v>
      </c>
      <c r="B357" s="6">
        <v>109235.3279895239</v>
      </c>
      <c r="C357" s="6">
        <v>109710.249827483</v>
      </c>
      <c r="D357" s="6">
        <v>107527.05720951479</v>
      </c>
      <c r="E357" s="6">
        <v>108299.85108759299</v>
      </c>
      <c r="F357" s="6">
        <v>45415696597.480003</v>
      </c>
      <c r="G357" s="6">
        <v>2153955280582.3899</v>
      </c>
      <c r="H357" s="6">
        <f t="shared" si="26"/>
        <v>-0.85638677445141043</v>
      </c>
      <c r="I357" s="6">
        <f t="shared" si="28"/>
        <v>1.9986140547658557</v>
      </c>
      <c r="J357" s="6" t="str">
        <f t="shared" si="27"/>
        <v>Bearish</v>
      </c>
      <c r="K357" s="6">
        <f t="shared" si="30"/>
        <v>108286.14609262734</v>
      </c>
      <c r="L357" s="6" t="str">
        <f t="shared" si="29"/>
        <v>Normal</v>
      </c>
      <c r="M357" s="12"/>
      <c r="N357" s="12"/>
      <c r="O357" s="12"/>
      <c r="P357" s="12"/>
    </row>
    <row r="358" spans="1:16" x14ac:dyDescent="0.3">
      <c r="A358" s="5">
        <v>45846</v>
      </c>
      <c r="B358" s="6">
        <v>108298.2289745801</v>
      </c>
      <c r="C358" s="6">
        <v>109198.9716164064</v>
      </c>
      <c r="D358" s="6">
        <v>107499.55646757731</v>
      </c>
      <c r="E358" s="6">
        <v>108950.2755431898</v>
      </c>
      <c r="F358" s="6">
        <v>44282204126.949997</v>
      </c>
      <c r="G358" s="6">
        <v>2166970209725.6499</v>
      </c>
      <c r="H358" s="6">
        <f t="shared" si="26"/>
        <v>0.60208423977344139</v>
      </c>
      <c r="I358" s="6">
        <f t="shared" si="28"/>
        <v>1.5691993903501269</v>
      </c>
      <c r="J358" s="6" t="str">
        <f t="shared" si="27"/>
        <v>Bullish</v>
      </c>
      <c r="K358" s="6">
        <f t="shared" si="30"/>
        <v>108750.71714965439</v>
      </c>
      <c r="L358" s="6" t="str">
        <f t="shared" si="29"/>
        <v>Normal</v>
      </c>
      <c r="M358" s="12"/>
      <c r="N358" s="12"/>
      <c r="O358" s="12"/>
      <c r="P358" s="12"/>
    </row>
    <row r="359" spans="1:16" x14ac:dyDescent="0.3">
      <c r="A359" s="5">
        <v>45847</v>
      </c>
      <c r="B359" s="6">
        <v>108950.2755431898</v>
      </c>
      <c r="C359" s="6">
        <v>111925.37694682791</v>
      </c>
      <c r="D359" s="6">
        <v>108357.6820315167</v>
      </c>
      <c r="E359" s="6">
        <v>111326.5512690552</v>
      </c>
      <c r="F359" s="6">
        <v>57927418064.830002</v>
      </c>
      <c r="G359" s="6">
        <v>2214343274520.8501</v>
      </c>
      <c r="H359" s="6">
        <f t="shared" si="26"/>
        <v>2.1810644479952734</v>
      </c>
      <c r="I359" s="6">
        <f t="shared" si="28"/>
        <v>3.2746084372195194</v>
      </c>
      <c r="J359" s="6" t="str">
        <f t="shared" si="27"/>
        <v>Bullish</v>
      </c>
      <c r="K359" s="6">
        <f t="shared" si="30"/>
        <v>109103.17820691429</v>
      </c>
      <c r="L359" s="6" t="str">
        <f t="shared" si="29"/>
        <v>Normal</v>
      </c>
      <c r="M359" s="12"/>
      <c r="N359" s="12"/>
      <c r="O359" s="12"/>
      <c r="P359" s="12"/>
    </row>
    <row r="360" spans="1:16" x14ac:dyDescent="0.3">
      <c r="A360" s="5">
        <v>45848</v>
      </c>
      <c r="B360" s="6">
        <v>111329.1959809476</v>
      </c>
      <c r="C360" s="6">
        <v>116608.78467612861</v>
      </c>
      <c r="D360" s="6">
        <v>110660.74945308101</v>
      </c>
      <c r="E360" s="6">
        <v>115987.206196845</v>
      </c>
      <c r="F360" s="6">
        <v>95911605727.889999</v>
      </c>
      <c r="G360" s="6">
        <v>2307032090295.3599</v>
      </c>
      <c r="H360" s="6">
        <f t="shared" si="26"/>
        <v>4.1839969963445673</v>
      </c>
      <c r="I360" s="6">
        <f t="shared" si="28"/>
        <v>5.3427451538098953</v>
      </c>
      <c r="J360" s="6" t="str">
        <f t="shared" si="27"/>
        <v>Bullish</v>
      </c>
      <c r="K360" s="6">
        <f t="shared" si="30"/>
        <v>110008.78212447643</v>
      </c>
      <c r="L360" s="6" t="str">
        <f t="shared" si="29"/>
        <v>Spike</v>
      </c>
      <c r="M360" s="12"/>
      <c r="N360" s="12"/>
      <c r="O360" s="12"/>
      <c r="P360" s="12"/>
    </row>
    <row r="361" spans="1:16" x14ac:dyDescent="0.3">
      <c r="A361" s="5">
        <v>45849</v>
      </c>
      <c r="B361" s="6">
        <v>115986.2347970836</v>
      </c>
      <c r="C361" s="6">
        <v>118856.4737392894</v>
      </c>
      <c r="D361" s="6">
        <v>115245.68634857119</v>
      </c>
      <c r="E361" s="6">
        <v>117516.9936684245</v>
      </c>
      <c r="F361" s="6">
        <v>86928361084.929993</v>
      </c>
      <c r="G361" s="6">
        <v>2337810344520.96</v>
      </c>
      <c r="H361" s="6">
        <f t="shared" si="26"/>
        <v>1.3197763286470576</v>
      </c>
      <c r="I361" s="6">
        <f t="shared" si="28"/>
        <v>3.113117170356666</v>
      </c>
      <c r="J361" s="6" t="str">
        <f t="shared" si="27"/>
        <v>Bullish</v>
      </c>
      <c r="K361" s="6">
        <f t="shared" si="30"/>
        <v>111363.44706997983</v>
      </c>
      <c r="L361" s="6" t="str">
        <f t="shared" si="29"/>
        <v>Spike</v>
      </c>
      <c r="M361" s="12"/>
      <c r="N361" s="12"/>
      <c r="O361" s="12"/>
      <c r="P361" s="12"/>
    </row>
    <row r="362" spans="1:16" x14ac:dyDescent="0.3">
      <c r="A362" s="5">
        <v>45850</v>
      </c>
      <c r="B362" s="6">
        <v>117530.7128957262</v>
      </c>
      <c r="C362" s="6">
        <v>118219.9000427407</v>
      </c>
      <c r="D362" s="6">
        <v>116977.0236976189</v>
      </c>
      <c r="E362" s="6">
        <v>117435.2300531511</v>
      </c>
      <c r="F362" s="6">
        <v>45524560304.010002</v>
      </c>
      <c r="G362" s="6">
        <v>2335905558930.5298</v>
      </c>
      <c r="H362" s="6">
        <f t="shared" si="26"/>
        <v>-8.1240758455891168E-2</v>
      </c>
      <c r="I362" s="6">
        <f t="shared" si="28"/>
        <v>1.0574906886036521</v>
      </c>
      <c r="J362" s="6" t="str">
        <f t="shared" si="27"/>
        <v>Bearish</v>
      </c>
      <c r="K362" s="6">
        <f t="shared" si="30"/>
        <v>112678.31107897368</v>
      </c>
      <c r="L362" s="6" t="str">
        <f t="shared" si="29"/>
        <v>Normal</v>
      </c>
      <c r="M362" s="12"/>
      <c r="N362" s="12"/>
      <c r="O362" s="12"/>
      <c r="P362" s="12"/>
    </row>
    <row r="363" spans="1:16" x14ac:dyDescent="0.3">
      <c r="A363" s="5">
        <v>45851</v>
      </c>
      <c r="B363" s="6">
        <v>117432.20084586411</v>
      </c>
      <c r="C363" s="6">
        <v>119449.5719060133</v>
      </c>
      <c r="D363" s="6">
        <v>117265.4378645473</v>
      </c>
      <c r="E363" s="6">
        <v>119116.1175492467</v>
      </c>
      <c r="F363" s="6">
        <v>49021091807.150002</v>
      </c>
      <c r="G363" s="6">
        <v>2369444812889.2598</v>
      </c>
      <c r="H363" s="6">
        <f t="shared" si="26"/>
        <v>1.4339480068101789</v>
      </c>
      <c r="I363" s="6">
        <f t="shared" si="28"/>
        <v>1.8599106767425599</v>
      </c>
      <c r="J363" s="6" t="str">
        <f t="shared" si="27"/>
        <v>Bullish</v>
      </c>
      <c r="K363" s="6">
        <f t="shared" si="30"/>
        <v>114090.31790964362</v>
      </c>
      <c r="L363" s="6" t="str">
        <f t="shared" si="29"/>
        <v>Normal</v>
      </c>
      <c r="M363" s="12"/>
      <c r="N363" s="12"/>
      <c r="O363" s="12"/>
      <c r="P363" s="12"/>
    </row>
    <row r="364" spans="1:16" x14ac:dyDescent="0.3">
      <c r="A364" s="5">
        <v>45852</v>
      </c>
      <c r="B364" s="6">
        <v>119115.7875096413</v>
      </c>
      <c r="C364" s="6">
        <v>123091.612801368</v>
      </c>
      <c r="D364" s="6">
        <v>118959.1967856346</v>
      </c>
      <c r="E364" s="6">
        <v>119849.7057203147</v>
      </c>
      <c r="F364" s="6">
        <v>181746419401.06</v>
      </c>
      <c r="G364" s="6">
        <v>2384182852789.8301</v>
      </c>
      <c r="H364" s="6">
        <f t="shared" si="26"/>
        <v>0.61613848677614591</v>
      </c>
      <c r="I364" s="6">
        <f t="shared" si="28"/>
        <v>3.4692429124048032</v>
      </c>
      <c r="J364" s="6" t="str">
        <f t="shared" si="27"/>
        <v>Bullish</v>
      </c>
      <c r="K364" s="6">
        <f t="shared" si="30"/>
        <v>115740.29714288958</v>
      </c>
      <c r="L364" s="6" t="str">
        <f t="shared" si="29"/>
        <v>Spike</v>
      </c>
      <c r="M364" s="12"/>
      <c r="N364" s="12"/>
      <c r="O364" s="12"/>
      <c r="P364" s="12"/>
    </row>
    <row r="365" spans="1:16" x14ac:dyDescent="0.3">
      <c r="A365" s="5">
        <v>45853</v>
      </c>
      <c r="B365" s="6">
        <v>119853.8484758277</v>
      </c>
      <c r="C365" s="6">
        <v>119935.5604084972</v>
      </c>
      <c r="D365" s="6">
        <v>115765.6867265961</v>
      </c>
      <c r="E365" s="6">
        <v>117777.1889947756</v>
      </c>
      <c r="F365" s="6">
        <v>98321661180.600006</v>
      </c>
      <c r="G365" s="6">
        <v>2342931256280.4399</v>
      </c>
      <c r="H365" s="6">
        <f t="shared" si="26"/>
        <v>-1.7326598248290119</v>
      </c>
      <c r="I365" s="6">
        <f t="shared" si="28"/>
        <v>3.4791320720436287</v>
      </c>
      <c r="J365" s="6" t="str">
        <f t="shared" si="27"/>
        <v>Bearish</v>
      </c>
      <c r="K365" s="6">
        <f t="shared" si="30"/>
        <v>117001.28477883041</v>
      </c>
      <c r="L365" s="6" t="str">
        <f t="shared" si="29"/>
        <v>Spike</v>
      </c>
      <c r="M365" s="12"/>
      <c r="N365" s="12"/>
      <c r="O365" s="12"/>
      <c r="P365" s="12"/>
    </row>
  </sheetData>
  <conditionalFormatting sqref="F1:F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{EBF5729C-3FB7-491E-9B7A-0877D5688CCD}</x14:id>
        </ext>
      </extLst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I1:I1048576">
    <cfRule type="top10" dxfId="4" priority="5" rank="10"/>
    <cfRule type="top10" dxfId="3" priority="6" rank="10"/>
  </conditionalFormatting>
  <conditionalFormatting sqref="J1:J1048576">
    <cfRule type="containsText" dxfId="2" priority="7" operator="containsText" text="bearish">
      <formula>NOT(ISERROR(SEARCH("bearish",J1)))</formula>
    </cfRule>
    <cfRule type="containsText" dxfId="1" priority="8" operator="containsText" text="bullish">
      <formula>NOT(ISERROR(SEARCH("bullish",J1)))</formula>
    </cfRule>
  </conditionalFormatting>
  <conditionalFormatting sqref="L1">
    <cfRule type="iconSet" priority="11">
      <iconSet>
        <cfvo type="percent" val="0"/>
        <cfvo type="percent" val="33"/>
        <cfvo type="percent" val="67"/>
      </iconSet>
    </cfRule>
  </conditionalFormatting>
  <conditionalFormatting sqref="L1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65">
    <cfRule type="containsText" dxfId="0" priority="9" operator="containsText" text="spike">
      <formula>NOT(ISERROR(SEARCH("spike",L2)))</formula>
    </cfRule>
  </conditionalFormatting>
  <conditionalFormatting sqref="O1:P1">
    <cfRule type="colorScale" priority="1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5729C-3FB7-491E-9B7A-0877D5688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E500-8CA8-4F54-885A-964633E9C053}">
  <dimension ref="A1:D383"/>
  <sheetViews>
    <sheetView workbookViewId="0">
      <selection activeCell="J19" sqref="J19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13.88671875" bestFit="1" customWidth="1"/>
    <col min="4" max="4" width="16.88671875" bestFit="1" customWidth="1"/>
  </cols>
  <sheetData>
    <row r="1" spans="1:4" x14ac:dyDescent="0.3">
      <c r="A1" s="19" t="s">
        <v>9</v>
      </c>
      <c r="B1" t="s">
        <v>418</v>
      </c>
    </row>
    <row r="3" spans="1:4" x14ac:dyDescent="0.3">
      <c r="A3" s="19" t="s">
        <v>35</v>
      </c>
      <c r="B3" t="s">
        <v>39</v>
      </c>
      <c r="C3" t="s">
        <v>40</v>
      </c>
      <c r="D3" t="s">
        <v>41</v>
      </c>
    </row>
    <row r="4" spans="1:4" x14ac:dyDescent="0.3">
      <c r="A4" s="20" t="s">
        <v>37</v>
      </c>
      <c r="B4">
        <v>12339955.344552554</v>
      </c>
      <c r="C4">
        <v>7502289412513.8311</v>
      </c>
      <c r="D4">
        <v>669.38721805940838</v>
      </c>
    </row>
    <row r="5" spans="1:4" x14ac:dyDescent="0.3">
      <c r="A5" s="21" t="s">
        <v>42</v>
      </c>
      <c r="B5">
        <v>996404.91134690074</v>
      </c>
      <c r="C5">
        <v>473169149033.27991</v>
      </c>
      <c r="D5">
        <v>52.053106278367736</v>
      </c>
    </row>
    <row r="6" spans="1:4" x14ac:dyDescent="0.3">
      <c r="A6" s="22" t="s">
        <v>43</v>
      </c>
      <c r="B6">
        <v>64118.7926694255</v>
      </c>
      <c r="C6">
        <v>32525071310.740002</v>
      </c>
      <c r="D6">
        <v>3.3347438701783338</v>
      </c>
    </row>
    <row r="7" spans="1:4" x14ac:dyDescent="0.3">
      <c r="A7" s="22" t="s">
        <v>44</v>
      </c>
      <c r="B7">
        <v>63974.066684108198</v>
      </c>
      <c r="C7">
        <v>27239305336.939999</v>
      </c>
      <c r="D7">
        <v>2.8991569852608974</v>
      </c>
    </row>
    <row r="8" spans="1:4" x14ac:dyDescent="0.3">
      <c r="A8" s="22" t="s">
        <v>45</v>
      </c>
      <c r="B8">
        <v>66710.154313045801</v>
      </c>
      <c r="C8">
        <v>37003855409.779999</v>
      </c>
      <c r="D8">
        <v>6.4298054794705042</v>
      </c>
    </row>
    <row r="9" spans="1:4" x14ac:dyDescent="0.3">
      <c r="A9" s="22" t="s">
        <v>46</v>
      </c>
      <c r="B9">
        <v>67163.644923712898</v>
      </c>
      <c r="C9">
        <v>19029581249.82</v>
      </c>
      <c r="D9">
        <v>1.9653986840781408</v>
      </c>
    </row>
    <row r="10" spans="1:4" x14ac:dyDescent="0.3">
      <c r="A10" s="22" t="s">
        <v>47</v>
      </c>
      <c r="B10">
        <v>68154.522905866004</v>
      </c>
      <c r="C10">
        <v>26652190003.57</v>
      </c>
      <c r="D10">
        <v>3.7677505912437064</v>
      </c>
    </row>
    <row r="11" spans="1:4" x14ac:dyDescent="0.3">
      <c r="A11" s="22" t="s">
        <v>48</v>
      </c>
      <c r="B11">
        <v>67585.249972090503</v>
      </c>
      <c r="C11">
        <v>42649109453.150002</v>
      </c>
      <c r="D11">
        <v>2.7420122036273473</v>
      </c>
    </row>
    <row r="12" spans="1:4" x14ac:dyDescent="0.3">
      <c r="A12" s="22" t="s">
        <v>49</v>
      </c>
      <c r="B12">
        <v>65927.672361403107</v>
      </c>
      <c r="C12">
        <v>35605668665.849998</v>
      </c>
      <c r="D12">
        <v>3.3950760012181438</v>
      </c>
    </row>
    <row r="13" spans="1:4" x14ac:dyDescent="0.3">
      <c r="A13" s="22" t="s">
        <v>50</v>
      </c>
      <c r="B13">
        <v>65372.133233673601</v>
      </c>
      <c r="C13">
        <v>27470942308.810001</v>
      </c>
      <c r="D13">
        <v>2.9835480707906274</v>
      </c>
    </row>
    <row r="14" spans="1:4" x14ac:dyDescent="0.3">
      <c r="A14" s="22" t="s">
        <v>51</v>
      </c>
      <c r="B14">
        <v>65777.223940020194</v>
      </c>
      <c r="C14">
        <v>38315761669.599998</v>
      </c>
      <c r="D14">
        <v>4.0365758956842361</v>
      </c>
    </row>
    <row r="15" spans="1:4" x14ac:dyDescent="0.3">
      <c r="A15" s="22" t="s">
        <v>52</v>
      </c>
      <c r="B15">
        <v>67912.063096219994</v>
      </c>
      <c r="C15">
        <v>30488630457.220001</v>
      </c>
      <c r="D15">
        <v>3.7460282394520572</v>
      </c>
    </row>
    <row r="16" spans="1:4" x14ac:dyDescent="0.3">
      <c r="A16" s="22" t="s">
        <v>53</v>
      </c>
      <c r="B16">
        <v>67813.339416331306</v>
      </c>
      <c r="C16">
        <v>34691905492.169998</v>
      </c>
      <c r="D16">
        <v>3.9658662653053391</v>
      </c>
    </row>
    <row r="17" spans="1:4" x14ac:dyDescent="0.3">
      <c r="A17" s="22" t="s">
        <v>54</v>
      </c>
      <c r="B17">
        <v>68255.8657690205</v>
      </c>
      <c r="C17">
        <v>18043166944.549999</v>
      </c>
      <c r="D17">
        <v>1.7933196178267496</v>
      </c>
    </row>
    <row r="18" spans="1:4" x14ac:dyDescent="0.3">
      <c r="A18" s="22" t="s">
        <v>55</v>
      </c>
      <c r="B18">
        <v>66819.916186363596</v>
      </c>
      <c r="C18">
        <v>40780682628.040001</v>
      </c>
      <c r="D18">
        <v>5.0615249526868542</v>
      </c>
    </row>
    <row r="19" spans="1:4" x14ac:dyDescent="0.3">
      <c r="A19" s="22" t="s">
        <v>56</v>
      </c>
      <c r="B19">
        <v>66201.016226401101</v>
      </c>
      <c r="C19">
        <v>31380492109.349998</v>
      </c>
      <c r="D19">
        <v>2.4910265309962862</v>
      </c>
    </row>
    <row r="20" spans="1:4" x14ac:dyDescent="0.3">
      <c r="A20" s="22" t="s">
        <v>57</v>
      </c>
      <c r="B20">
        <v>64619.249649218502</v>
      </c>
      <c r="C20">
        <v>31292785993.689999</v>
      </c>
      <c r="D20">
        <v>3.4412728905485181</v>
      </c>
    </row>
    <row r="21" spans="1:4" x14ac:dyDescent="0.3">
      <c r="A21" s="21" t="s">
        <v>58</v>
      </c>
      <c r="B21">
        <v>1857557.1201669448</v>
      </c>
      <c r="C21">
        <v>1043105485210.8</v>
      </c>
      <c r="D21">
        <v>155.0098951938734</v>
      </c>
    </row>
    <row r="22" spans="1:4" x14ac:dyDescent="0.3">
      <c r="A22" s="22" t="s">
        <v>59</v>
      </c>
      <c r="B22">
        <v>65357.501562550497</v>
      </c>
      <c r="C22">
        <v>40975554493.510002</v>
      </c>
      <c r="D22">
        <v>5.1748723994427097</v>
      </c>
    </row>
    <row r="23" spans="1:4" x14ac:dyDescent="0.3">
      <c r="A23" s="22" t="s">
        <v>60</v>
      </c>
      <c r="B23">
        <v>61415.064572685202</v>
      </c>
      <c r="C23">
        <v>43060875727.449997</v>
      </c>
      <c r="D23">
        <v>6.6382526939319826</v>
      </c>
    </row>
    <row r="24" spans="1:4" x14ac:dyDescent="0.3">
      <c r="A24" s="22" t="s">
        <v>61</v>
      </c>
      <c r="B24">
        <v>60680.094698779598</v>
      </c>
      <c r="C24">
        <v>31753030589.34</v>
      </c>
      <c r="D24">
        <v>3.764310997534126</v>
      </c>
    </row>
    <row r="25" spans="1:4" x14ac:dyDescent="0.3">
      <c r="A25" s="22" t="s">
        <v>62</v>
      </c>
      <c r="B25">
        <v>58116.976961040302</v>
      </c>
      <c r="C25">
        <v>31758917219.16</v>
      </c>
      <c r="D25">
        <v>6.3487709252615492</v>
      </c>
    </row>
    <row r="26" spans="1:4" x14ac:dyDescent="0.3">
      <c r="A26" s="22" t="s">
        <v>63</v>
      </c>
      <c r="B26">
        <v>53991.457796504197</v>
      </c>
      <c r="C26">
        <v>108991085584.42</v>
      </c>
      <c r="D26">
        <v>15.741770863966046</v>
      </c>
    </row>
    <row r="27" spans="1:4" x14ac:dyDescent="0.3">
      <c r="A27" s="22" t="s">
        <v>64</v>
      </c>
      <c r="B27">
        <v>56034.316591460498</v>
      </c>
      <c r="C27">
        <v>49300484106.290001</v>
      </c>
      <c r="D27">
        <v>5.7169277654157673</v>
      </c>
    </row>
    <row r="28" spans="1:4" x14ac:dyDescent="0.3">
      <c r="A28" s="22" t="s">
        <v>65</v>
      </c>
      <c r="B28">
        <v>55027.460691786699</v>
      </c>
      <c r="C28">
        <v>41637562184.669998</v>
      </c>
      <c r="D28">
        <v>5.5430701134867508</v>
      </c>
    </row>
    <row r="29" spans="1:4" x14ac:dyDescent="0.3">
      <c r="A29" s="22" t="s">
        <v>66</v>
      </c>
      <c r="B29">
        <v>61710.137564450102</v>
      </c>
      <c r="C29">
        <v>45298472566.629997</v>
      </c>
      <c r="D29">
        <v>14.368583286990841</v>
      </c>
    </row>
    <row r="30" spans="1:4" x14ac:dyDescent="0.3">
      <c r="A30" s="22" t="s">
        <v>67</v>
      </c>
      <c r="B30">
        <v>60880.1122032153</v>
      </c>
      <c r="C30">
        <v>33425553115.27</v>
      </c>
      <c r="D30">
        <v>3.5056981014587358</v>
      </c>
    </row>
    <row r="31" spans="1:4" x14ac:dyDescent="0.3">
      <c r="A31" s="22" t="s">
        <v>68</v>
      </c>
      <c r="B31">
        <v>60945.813136105302</v>
      </c>
      <c r="C31">
        <v>15745822278.309999</v>
      </c>
      <c r="D31">
        <v>1.933182248239979</v>
      </c>
    </row>
    <row r="32" spans="1:4" x14ac:dyDescent="0.3">
      <c r="A32" s="22" t="s">
        <v>69</v>
      </c>
      <c r="B32">
        <v>58719.483169327003</v>
      </c>
      <c r="C32">
        <v>22759754812.060001</v>
      </c>
      <c r="D32">
        <v>5.6277677872722398</v>
      </c>
    </row>
    <row r="33" spans="1:4" x14ac:dyDescent="0.3">
      <c r="A33" s="22" t="s">
        <v>70</v>
      </c>
      <c r="B33">
        <v>59354.513721279698</v>
      </c>
      <c r="C33">
        <v>37078637820.190002</v>
      </c>
      <c r="D33">
        <v>5.0944548638820812</v>
      </c>
    </row>
    <row r="34" spans="1:4" x14ac:dyDescent="0.3">
      <c r="A34" s="22" t="s">
        <v>71</v>
      </c>
      <c r="B34">
        <v>60609.566984536701</v>
      </c>
      <c r="C34">
        <v>30327698167.09</v>
      </c>
      <c r="D34">
        <v>5.1656662601212036</v>
      </c>
    </row>
    <row r="35" spans="1:4" x14ac:dyDescent="0.3">
      <c r="A35" s="22" t="s">
        <v>72</v>
      </c>
      <c r="B35">
        <v>58737.270627001897</v>
      </c>
      <c r="C35">
        <v>29961696179.779999</v>
      </c>
      <c r="D35">
        <v>5.304119396612057</v>
      </c>
    </row>
    <row r="36" spans="1:4" x14ac:dyDescent="0.3">
      <c r="A36" s="22" t="s">
        <v>73</v>
      </c>
      <c r="B36">
        <v>57560.0976318307</v>
      </c>
      <c r="C36">
        <v>35682112440.150002</v>
      </c>
      <c r="D36">
        <v>6.2606019423593162</v>
      </c>
    </row>
    <row r="37" spans="1:4" x14ac:dyDescent="0.3">
      <c r="A37" s="22" t="s">
        <v>74</v>
      </c>
      <c r="B37">
        <v>58894.104160217299</v>
      </c>
      <c r="C37">
        <v>29350938673.139999</v>
      </c>
      <c r="D37">
        <v>4.7556046401083556</v>
      </c>
    </row>
    <row r="38" spans="1:4" x14ac:dyDescent="0.3">
      <c r="A38" s="22" t="s">
        <v>75</v>
      </c>
      <c r="B38">
        <v>59478.9710471953</v>
      </c>
      <c r="C38">
        <v>13589684021.379999</v>
      </c>
      <c r="D38">
        <v>1.4939460906787903</v>
      </c>
    </row>
    <row r="39" spans="1:4" x14ac:dyDescent="0.3">
      <c r="A39" s="22" t="s">
        <v>76</v>
      </c>
      <c r="B39">
        <v>58483.964981901503</v>
      </c>
      <c r="C39">
        <v>17740625837.209999</v>
      </c>
      <c r="D39">
        <v>3.0559481795030461</v>
      </c>
    </row>
    <row r="40" spans="1:4" x14ac:dyDescent="0.3">
      <c r="A40" s="22" t="s">
        <v>77</v>
      </c>
      <c r="B40">
        <v>59493.452482188099</v>
      </c>
      <c r="C40">
        <v>25911207712.099998</v>
      </c>
      <c r="D40">
        <v>2.9889371443138764</v>
      </c>
    </row>
    <row r="41" spans="1:4" x14ac:dyDescent="0.3">
      <c r="A41" s="22" t="s">
        <v>78</v>
      </c>
      <c r="B41">
        <v>59012.791152657701</v>
      </c>
      <c r="C41">
        <v>31613400007.919998</v>
      </c>
      <c r="D41">
        <v>4.6819349687057397</v>
      </c>
    </row>
    <row r="42" spans="1:4" x14ac:dyDescent="0.3">
      <c r="A42" s="22" t="s">
        <v>79</v>
      </c>
      <c r="B42">
        <v>61175.192009917999</v>
      </c>
      <c r="C42">
        <v>32731154072.02</v>
      </c>
      <c r="D42">
        <v>5.101936447226799</v>
      </c>
    </row>
    <row r="43" spans="1:4" x14ac:dyDescent="0.3">
      <c r="A43" s="22" t="s">
        <v>80</v>
      </c>
      <c r="B43">
        <v>60381.912460677602</v>
      </c>
      <c r="C43">
        <v>27625734376.650002</v>
      </c>
      <c r="D43">
        <v>2.6040484693343107</v>
      </c>
    </row>
    <row r="44" spans="1:4" x14ac:dyDescent="0.3">
      <c r="A44" s="22" t="s">
        <v>81</v>
      </c>
      <c r="B44">
        <v>64094.357206626897</v>
      </c>
      <c r="C44">
        <v>42530509233.239998</v>
      </c>
      <c r="D44">
        <v>7.5769122329879455</v>
      </c>
    </row>
    <row r="45" spans="1:4" x14ac:dyDescent="0.3">
      <c r="A45" s="22" t="s">
        <v>82</v>
      </c>
      <c r="B45">
        <v>64178.990650062296</v>
      </c>
      <c r="C45">
        <v>21430585163.209999</v>
      </c>
      <c r="D45">
        <v>1.3944139228280457</v>
      </c>
    </row>
    <row r="46" spans="1:4" x14ac:dyDescent="0.3">
      <c r="A46" s="22" t="s">
        <v>83</v>
      </c>
      <c r="B46">
        <v>64333.544183465601</v>
      </c>
      <c r="C46">
        <v>18827683555.119999</v>
      </c>
      <c r="D46">
        <v>1.8120396366366049</v>
      </c>
    </row>
    <row r="47" spans="1:4" x14ac:dyDescent="0.3">
      <c r="A47" s="22" t="s">
        <v>84</v>
      </c>
      <c r="B47">
        <v>62880.658654269799</v>
      </c>
      <c r="C47">
        <v>27682040631.48</v>
      </c>
      <c r="D47">
        <v>2.549098271667424</v>
      </c>
    </row>
    <row r="48" spans="1:4" x14ac:dyDescent="0.3">
      <c r="A48" s="22" t="s">
        <v>85</v>
      </c>
      <c r="B48">
        <v>59504.132682713403</v>
      </c>
      <c r="C48">
        <v>39103882197.720001</v>
      </c>
      <c r="D48">
        <v>8.0961670947457254</v>
      </c>
    </row>
    <row r="49" spans="1:4" x14ac:dyDescent="0.3">
      <c r="A49" s="22" t="s">
        <v>86</v>
      </c>
      <c r="B49">
        <v>59027.626587030099</v>
      </c>
      <c r="C49">
        <v>40289564698.25</v>
      </c>
      <c r="D49">
        <v>3.9419474227632896</v>
      </c>
    </row>
    <row r="50" spans="1:4" x14ac:dyDescent="0.3">
      <c r="A50" s="22" t="s">
        <v>87</v>
      </c>
      <c r="B50">
        <v>59388.180852412203</v>
      </c>
      <c r="C50">
        <v>32224990582.029999</v>
      </c>
      <c r="D50">
        <v>4.062267440103204</v>
      </c>
    </row>
    <row r="51" spans="1:4" x14ac:dyDescent="0.3">
      <c r="A51" s="22" t="s">
        <v>88</v>
      </c>
      <c r="B51">
        <v>59119.474777012401</v>
      </c>
      <c r="C51">
        <v>32292756404.790001</v>
      </c>
      <c r="D51">
        <v>3.5837811275155431</v>
      </c>
    </row>
    <row r="52" spans="1:4" x14ac:dyDescent="0.3">
      <c r="A52" s="22" t="s">
        <v>89</v>
      </c>
      <c r="B52">
        <v>58969.898366043097</v>
      </c>
      <c r="C52">
        <v>12403470760.219999</v>
      </c>
      <c r="D52">
        <v>1.1228624587793319</v>
      </c>
    </row>
    <row r="53" spans="1:4" x14ac:dyDescent="0.3">
      <c r="A53" s="21" t="s">
        <v>90</v>
      </c>
      <c r="B53">
        <v>1810755.4652046864</v>
      </c>
      <c r="C53">
        <v>879117914820.9502</v>
      </c>
      <c r="D53">
        <v>105.13098279868984</v>
      </c>
    </row>
    <row r="54" spans="1:4" x14ac:dyDescent="0.3">
      <c r="A54" s="22" t="s">
        <v>91</v>
      </c>
      <c r="B54">
        <v>57325.487689190602</v>
      </c>
      <c r="C54">
        <v>24592449996.84</v>
      </c>
      <c r="D54">
        <v>3.1274431418786621</v>
      </c>
    </row>
    <row r="55" spans="1:4" x14ac:dyDescent="0.3">
      <c r="A55" s="22" t="s">
        <v>92</v>
      </c>
      <c r="B55">
        <v>59112.479505538897</v>
      </c>
      <c r="C55">
        <v>27036454524.41</v>
      </c>
      <c r="D55">
        <v>3.9545845243705311</v>
      </c>
    </row>
    <row r="56" spans="1:4" x14ac:dyDescent="0.3">
      <c r="A56" s="22" t="s">
        <v>93</v>
      </c>
      <c r="B56">
        <v>57431.022988657198</v>
      </c>
      <c r="C56">
        <v>26666961052.669998</v>
      </c>
      <c r="D56">
        <v>4.0433829052539219</v>
      </c>
    </row>
    <row r="57" spans="1:4" x14ac:dyDescent="0.3">
      <c r="A57" s="22" t="s">
        <v>94</v>
      </c>
      <c r="B57">
        <v>57971.540816685301</v>
      </c>
      <c r="C57">
        <v>35627680311.93</v>
      </c>
      <c r="D57">
        <v>4.9423459174645652</v>
      </c>
    </row>
    <row r="58" spans="1:4" x14ac:dyDescent="0.3">
      <c r="A58" s="22" t="s">
        <v>95</v>
      </c>
      <c r="B58">
        <v>56160.487264456802</v>
      </c>
      <c r="C58">
        <v>31030280656.27</v>
      </c>
      <c r="D58">
        <v>4.4644659130965323</v>
      </c>
    </row>
    <row r="59" spans="1:4" x14ac:dyDescent="0.3">
      <c r="A59" s="22" t="s">
        <v>96</v>
      </c>
      <c r="B59">
        <v>53948.752242637398</v>
      </c>
      <c r="C59">
        <v>49361693566.139999</v>
      </c>
      <c r="D59">
        <v>7.7945058350683247</v>
      </c>
    </row>
    <row r="60" spans="1:4" x14ac:dyDescent="0.3">
      <c r="A60" s="22" t="s">
        <v>97</v>
      </c>
      <c r="B60">
        <v>54139.6894492297</v>
      </c>
      <c r="C60">
        <v>19061486526.139999</v>
      </c>
      <c r="D60">
        <v>2.0353952089529725</v>
      </c>
    </row>
    <row r="61" spans="1:4" x14ac:dyDescent="0.3">
      <c r="A61" s="22" t="s">
        <v>98</v>
      </c>
      <c r="B61">
        <v>54841.566354228802</v>
      </c>
      <c r="C61">
        <v>18268287531.02</v>
      </c>
      <c r="D61">
        <v>3.0418529173586677</v>
      </c>
    </row>
    <row r="62" spans="1:4" x14ac:dyDescent="0.3">
      <c r="A62" s="22" t="s">
        <v>99</v>
      </c>
      <c r="B62">
        <v>57019.534757570596</v>
      </c>
      <c r="C62">
        <v>34618096173.330002</v>
      </c>
      <c r="D62">
        <v>6.2763403301534053</v>
      </c>
    </row>
    <row r="63" spans="1:4" x14ac:dyDescent="0.3">
      <c r="A63" s="22" t="s">
        <v>100</v>
      </c>
      <c r="B63">
        <v>57648.712409476699</v>
      </c>
      <c r="C63">
        <v>28857630506.880001</v>
      </c>
      <c r="D63">
        <v>2.8245559516171732</v>
      </c>
    </row>
    <row r="64" spans="1:4" x14ac:dyDescent="0.3">
      <c r="A64" s="22" t="s">
        <v>101</v>
      </c>
      <c r="B64">
        <v>57343.170536416801</v>
      </c>
      <c r="C64">
        <v>37049062671.529999</v>
      </c>
      <c r="D64">
        <v>4.2046263193531397</v>
      </c>
    </row>
    <row r="65" spans="1:4" x14ac:dyDescent="0.3">
      <c r="A65" s="22" t="s">
        <v>102</v>
      </c>
      <c r="B65">
        <v>58127.010836943999</v>
      </c>
      <c r="C65">
        <v>33835707948.720001</v>
      </c>
      <c r="D65">
        <v>2.100088939253637</v>
      </c>
    </row>
    <row r="66" spans="1:4" x14ac:dyDescent="0.3">
      <c r="A66" s="22" t="s">
        <v>103</v>
      </c>
      <c r="B66">
        <v>60571.299158594498</v>
      </c>
      <c r="C66">
        <v>32490528355.5</v>
      </c>
      <c r="D66">
        <v>5.1572268500444958</v>
      </c>
    </row>
    <row r="67" spans="1:4" x14ac:dyDescent="0.3">
      <c r="A67" s="22" t="s">
        <v>104</v>
      </c>
      <c r="B67">
        <v>60005.1191557571</v>
      </c>
      <c r="C67">
        <v>16428405496.290001</v>
      </c>
      <c r="D67">
        <v>1.8802308264239744</v>
      </c>
    </row>
    <row r="68" spans="1:4" x14ac:dyDescent="0.3">
      <c r="A68" s="22" t="s">
        <v>105</v>
      </c>
      <c r="B68">
        <v>59182.835333882802</v>
      </c>
      <c r="C68">
        <v>18120960866.970001</v>
      </c>
      <c r="D68">
        <v>2.8093113143190478</v>
      </c>
    </row>
    <row r="69" spans="1:4" x14ac:dyDescent="0.3">
      <c r="A69" s="22" t="s">
        <v>106</v>
      </c>
      <c r="B69">
        <v>58192.5068714421</v>
      </c>
      <c r="C69">
        <v>32032822113.389999</v>
      </c>
      <c r="D69">
        <v>2.8793860824452175</v>
      </c>
    </row>
    <row r="70" spans="1:4" x14ac:dyDescent="0.3">
      <c r="A70" s="22" t="s">
        <v>107</v>
      </c>
      <c r="B70">
        <v>60308.537594765497</v>
      </c>
      <c r="C70">
        <v>38075570117.660004</v>
      </c>
      <c r="D70">
        <v>6.3376191529535717</v>
      </c>
    </row>
    <row r="71" spans="1:4" x14ac:dyDescent="0.3">
      <c r="A71" s="22" t="s">
        <v>108</v>
      </c>
      <c r="B71">
        <v>61649.6787266514</v>
      </c>
      <c r="C71">
        <v>40990702890.599998</v>
      </c>
      <c r="D71">
        <v>4.0554723433284474</v>
      </c>
    </row>
    <row r="72" spans="1:4" x14ac:dyDescent="0.3">
      <c r="A72" s="22" t="s">
        <v>109</v>
      </c>
      <c r="B72">
        <v>62940.456765714</v>
      </c>
      <c r="C72">
        <v>42710252572.5</v>
      </c>
      <c r="D72">
        <v>3.6699615573726829</v>
      </c>
    </row>
    <row r="73" spans="1:4" x14ac:dyDescent="0.3">
      <c r="A73" s="22" t="s">
        <v>110</v>
      </c>
      <c r="B73">
        <v>63192.975082876001</v>
      </c>
      <c r="C73">
        <v>35177164222.139999</v>
      </c>
      <c r="D73">
        <v>2.7881856091643558</v>
      </c>
    </row>
    <row r="74" spans="1:4" x14ac:dyDescent="0.3">
      <c r="A74" s="22" t="s">
        <v>111</v>
      </c>
      <c r="B74">
        <v>63394.838742555999</v>
      </c>
      <c r="C74">
        <v>14408616220.030001</v>
      </c>
      <c r="D74">
        <v>1.2032328397612262</v>
      </c>
    </row>
    <row r="75" spans="1:4" x14ac:dyDescent="0.3">
      <c r="A75" s="22" t="s">
        <v>112</v>
      </c>
      <c r="B75">
        <v>63648.709890251899</v>
      </c>
      <c r="C75">
        <v>20183348802.130001</v>
      </c>
      <c r="D75">
        <v>2.4491721164378579</v>
      </c>
    </row>
    <row r="76" spans="1:4" x14ac:dyDescent="0.3">
      <c r="A76" s="22" t="s">
        <v>113</v>
      </c>
      <c r="B76">
        <v>63329.802386615003</v>
      </c>
      <c r="C76">
        <v>31400285425.200001</v>
      </c>
      <c r="D76">
        <v>3.3082595527315877</v>
      </c>
    </row>
    <row r="77" spans="1:4" x14ac:dyDescent="0.3">
      <c r="A77" s="22" t="s">
        <v>114</v>
      </c>
      <c r="B77">
        <v>64301.967265942898</v>
      </c>
      <c r="C77">
        <v>29938335243.029999</v>
      </c>
      <c r="D77">
        <v>3.0915762211884816</v>
      </c>
    </row>
    <row r="78" spans="1:4" x14ac:dyDescent="0.3">
      <c r="A78" s="22" t="s">
        <v>115</v>
      </c>
      <c r="B78">
        <v>63143.145973872102</v>
      </c>
      <c r="C78">
        <v>25078377699.650002</v>
      </c>
      <c r="D78">
        <v>2.8912156673822174</v>
      </c>
    </row>
    <row r="79" spans="1:4" x14ac:dyDescent="0.3">
      <c r="A79" s="22" t="s">
        <v>116</v>
      </c>
      <c r="B79">
        <v>65181.020697244297</v>
      </c>
      <c r="C79">
        <v>36873129847.330002</v>
      </c>
      <c r="D79">
        <v>4.9439321541312999</v>
      </c>
    </row>
    <row r="80" spans="1:4" x14ac:dyDescent="0.3">
      <c r="A80" s="22" t="s">
        <v>117</v>
      </c>
      <c r="B80">
        <v>65790.661649734393</v>
      </c>
      <c r="C80">
        <v>32058813449.400002</v>
      </c>
      <c r="D80">
        <v>2.4972184887437554</v>
      </c>
    </row>
    <row r="81" spans="1:4" x14ac:dyDescent="0.3">
      <c r="A81" s="22" t="s">
        <v>118</v>
      </c>
      <c r="B81">
        <v>65887.648782128206</v>
      </c>
      <c r="C81">
        <v>15243637983.9</v>
      </c>
      <c r="D81">
        <v>1.2121461081133473</v>
      </c>
    </row>
    <row r="82" spans="1:4" x14ac:dyDescent="0.3">
      <c r="A82" s="22" t="s">
        <v>119</v>
      </c>
      <c r="B82">
        <v>65635.3081461486</v>
      </c>
      <c r="C82">
        <v>14788214574.540001</v>
      </c>
      <c r="D82">
        <v>0.93996331781628328</v>
      </c>
    </row>
    <row r="83" spans="1:4" x14ac:dyDescent="0.3">
      <c r="A83" s="22" t="s">
        <v>120</v>
      </c>
      <c r="B83">
        <v>63329.498129476597</v>
      </c>
      <c r="C83">
        <v>37112957474.809998</v>
      </c>
      <c r="D83">
        <v>4.2072846925104832</v>
      </c>
    </row>
    <row r="84" spans="1:4" x14ac:dyDescent="0.3">
      <c r="A84" s="21" t="s">
        <v>121</v>
      </c>
      <c r="B84">
        <v>2032895.1989408142</v>
      </c>
      <c r="C84">
        <v>993732418047.97974</v>
      </c>
      <c r="D84">
        <v>98.379100040902912</v>
      </c>
    </row>
    <row r="85" spans="1:4" x14ac:dyDescent="0.3">
      <c r="A85" s="22" t="s">
        <v>122</v>
      </c>
      <c r="B85">
        <v>60837.009700736002</v>
      </c>
      <c r="C85">
        <v>50220923499.580002</v>
      </c>
      <c r="D85">
        <v>6.1919411519627623</v>
      </c>
    </row>
    <row r="86" spans="1:4" x14ac:dyDescent="0.3">
      <c r="A86" s="22" t="s">
        <v>123</v>
      </c>
      <c r="B86">
        <v>60632.786273794503</v>
      </c>
      <c r="C86">
        <v>40762722397.629997</v>
      </c>
      <c r="D86">
        <v>3.8804766729497531</v>
      </c>
    </row>
    <row r="87" spans="1:4" x14ac:dyDescent="0.3">
      <c r="A87" s="22" t="s">
        <v>124</v>
      </c>
      <c r="B87">
        <v>60759.401326876803</v>
      </c>
      <c r="C87">
        <v>36106447278.669998</v>
      </c>
      <c r="D87">
        <v>2.6227420661610785</v>
      </c>
    </row>
    <row r="88" spans="1:4" x14ac:dyDescent="0.3">
      <c r="A88" s="22" t="s">
        <v>125</v>
      </c>
      <c r="B88">
        <v>62067.4774474519</v>
      </c>
      <c r="C88">
        <v>29585472513.07</v>
      </c>
      <c r="D88">
        <v>3.3018900815053924</v>
      </c>
    </row>
    <row r="89" spans="1:4" x14ac:dyDescent="0.3">
      <c r="A89" s="22" t="s">
        <v>126</v>
      </c>
      <c r="B89">
        <v>62089.948459144303</v>
      </c>
      <c r="C89">
        <v>13305410748.719999</v>
      </c>
      <c r="D89">
        <v>1.0979035740551557</v>
      </c>
    </row>
    <row r="90" spans="1:4" x14ac:dyDescent="0.3">
      <c r="A90" s="22" t="s">
        <v>127</v>
      </c>
      <c r="B90">
        <v>62818.954476137398</v>
      </c>
      <c r="C90">
        <v>14776233666.91</v>
      </c>
      <c r="D90">
        <v>1.8143170535653872</v>
      </c>
    </row>
    <row r="91" spans="1:4" x14ac:dyDescent="0.3">
      <c r="A91" s="22" t="s">
        <v>128</v>
      </c>
      <c r="B91">
        <v>62236.659368400899</v>
      </c>
      <c r="C91">
        <v>34253562610.48</v>
      </c>
      <c r="D91">
        <v>3.6472257062905196</v>
      </c>
    </row>
    <row r="92" spans="1:4" x14ac:dyDescent="0.3">
      <c r="A92" s="22" t="s">
        <v>129</v>
      </c>
      <c r="B92">
        <v>62131.967854414797</v>
      </c>
      <c r="C92">
        <v>28134475156.91</v>
      </c>
      <c r="D92">
        <v>2.1387132015036414</v>
      </c>
    </row>
    <row r="93" spans="1:4" x14ac:dyDescent="0.3">
      <c r="A93" s="22" t="s">
        <v>130</v>
      </c>
      <c r="B93">
        <v>60582.1009695389</v>
      </c>
      <c r="C93">
        <v>27670982363.459999</v>
      </c>
      <c r="D93">
        <v>3.5315634833680352</v>
      </c>
    </row>
    <row r="94" spans="1:4" x14ac:dyDescent="0.3">
      <c r="A94" s="22" t="s">
        <v>131</v>
      </c>
      <c r="B94">
        <v>60274.498063786101</v>
      </c>
      <c r="C94">
        <v>30452813570.16</v>
      </c>
      <c r="D94">
        <v>3.8650392534366516</v>
      </c>
    </row>
    <row r="95" spans="1:4" x14ac:dyDescent="0.3">
      <c r="A95" s="22" t="s">
        <v>132</v>
      </c>
      <c r="B95">
        <v>62445.088607097401</v>
      </c>
      <c r="C95">
        <v>30327141594.18</v>
      </c>
      <c r="D95">
        <v>5.5656879351993194</v>
      </c>
    </row>
    <row r="96" spans="1:4" x14ac:dyDescent="0.3">
      <c r="A96" s="22" t="s">
        <v>133</v>
      </c>
      <c r="B96">
        <v>63193.023070287498</v>
      </c>
      <c r="C96">
        <v>16744110885.860001</v>
      </c>
      <c r="D96">
        <v>1.6102458991195101</v>
      </c>
    </row>
    <row r="97" spans="1:4" x14ac:dyDescent="0.3">
      <c r="A97" s="22" t="s">
        <v>134</v>
      </c>
      <c r="B97">
        <v>62851.374916960202</v>
      </c>
      <c r="C97">
        <v>18177529689.880001</v>
      </c>
      <c r="D97">
        <v>1.9575227909415067</v>
      </c>
    </row>
    <row r="98" spans="1:4" x14ac:dyDescent="0.3">
      <c r="A98" s="22" t="s">
        <v>135</v>
      </c>
      <c r="B98">
        <v>66046.128068754799</v>
      </c>
      <c r="C98">
        <v>43706958055.790001</v>
      </c>
      <c r="D98">
        <v>6.4287084775204058</v>
      </c>
    </row>
    <row r="99" spans="1:4" x14ac:dyDescent="0.3">
      <c r="A99" s="22" t="s">
        <v>136</v>
      </c>
      <c r="B99">
        <v>67041.1071653338</v>
      </c>
      <c r="C99">
        <v>48863870878.620003</v>
      </c>
      <c r="D99">
        <v>4.6517267028502962</v>
      </c>
    </row>
    <row r="100" spans="1:4" x14ac:dyDescent="0.3">
      <c r="A100" s="22" t="s">
        <v>137</v>
      </c>
      <c r="B100">
        <v>67612.720777604205</v>
      </c>
      <c r="C100">
        <v>38195189533.82</v>
      </c>
      <c r="D100">
        <v>2.4112590671746843</v>
      </c>
    </row>
    <row r="101" spans="1:4" x14ac:dyDescent="0.3">
      <c r="A101" s="22" t="s">
        <v>138</v>
      </c>
      <c r="B101">
        <v>67399.833492439793</v>
      </c>
      <c r="C101">
        <v>32790898510.759998</v>
      </c>
      <c r="D101">
        <v>1.8705576114065683</v>
      </c>
    </row>
    <row r="102" spans="1:4" x14ac:dyDescent="0.3">
      <c r="A102" s="22" t="s">
        <v>139</v>
      </c>
      <c r="B102">
        <v>68418.789048905193</v>
      </c>
      <c r="C102">
        <v>36857165014.360001</v>
      </c>
      <c r="D102">
        <v>2.6578944144532137</v>
      </c>
    </row>
    <row r="103" spans="1:4" x14ac:dyDescent="0.3">
      <c r="A103" s="22" t="s">
        <v>140</v>
      </c>
      <c r="B103">
        <v>68362.733109848501</v>
      </c>
      <c r="C103">
        <v>14443497907.639999</v>
      </c>
      <c r="D103">
        <v>0.94033498748354194</v>
      </c>
    </row>
    <row r="104" spans="1:4" x14ac:dyDescent="0.3">
      <c r="A104" s="22" t="s">
        <v>141</v>
      </c>
      <c r="B104">
        <v>69001.706621284902</v>
      </c>
      <c r="C104">
        <v>18975847518.279999</v>
      </c>
      <c r="D104">
        <v>1.8332503709614874</v>
      </c>
    </row>
    <row r="105" spans="1:4" x14ac:dyDescent="0.3">
      <c r="A105" s="22" t="s">
        <v>142</v>
      </c>
      <c r="B105">
        <v>67367.852556140904</v>
      </c>
      <c r="C105">
        <v>37498611780.199997</v>
      </c>
      <c r="D105">
        <v>3.8156623125209101</v>
      </c>
    </row>
    <row r="106" spans="1:4" x14ac:dyDescent="0.3">
      <c r="A106" s="22" t="s">
        <v>143</v>
      </c>
      <c r="B106">
        <v>67361.402664527195</v>
      </c>
      <c r="C106">
        <v>31808472565.82</v>
      </c>
      <c r="D106">
        <v>1.8114552989153172</v>
      </c>
    </row>
    <row r="107" spans="1:4" x14ac:dyDescent="0.3">
      <c r="A107" s="22" t="s">
        <v>144</v>
      </c>
      <c r="B107">
        <v>66432.198247175897</v>
      </c>
      <c r="C107">
        <v>32263980353.23</v>
      </c>
      <c r="D107">
        <v>3.2877542547334762</v>
      </c>
    </row>
    <row r="108" spans="1:4" x14ac:dyDescent="0.3">
      <c r="A108" s="22" t="s">
        <v>145</v>
      </c>
      <c r="B108">
        <v>68161.053337619</v>
      </c>
      <c r="C108">
        <v>31414428647.200001</v>
      </c>
      <c r="D108">
        <v>3.5179776722385778</v>
      </c>
    </row>
    <row r="109" spans="1:4" x14ac:dyDescent="0.3">
      <c r="A109" s="22" t="s">
        <v>146</v>
      </c>
      <c r="B109">
        <v>66642.410730426302</v>
      </c>
      <c r="C109">
        <v>41469984305.660004</v>
      </c>
      <c r="D109">
        <v>4.6950078198417708</v>
      </c>
    </row>
    <row r="110" spans="1:4" x14ac:dyDescent="0.3">
      <c r="A110" s="22" t="s">
        <v>147</v>
      </c>
      <c r="B110">
        <v>67014.697728309402</v>
      </c>
      <c r="C110">
        <v>19588098156.32</v>
      </c>
      <c r="D110">
        <v>1.4368014437312469</v>
      </c>
    </row>
    <row r="111" spans="1:4" x14ac:dyDescent="0.3">
      <c r="A111" s="22" t="s">
        <v>148</v>
      </c>
      <c r="B111">
        <v>67929.298795622002</v>
      </c>
      <c r="C111">
        <v>16721307878.1</v>
      </c>
      <c r="D111">
        <v>2.0501645889450879</v>
      </c>
    </row>
    <row r="112" spans="1:4" x14ac:dyDescent="0.3">
      <c r="A112" s="22" t="s">
        <v>149</v>
      </c>
      <c r="B112">
        <v>69907.754673892094</v>
      </c>
      <c r="C112">
        <v>38799856657.220001</v>
      </c>
      <c r="D112">
        <v>3.9414496800908334</v>
      </c>
    </row>
    <row r="113" spans="1:4" x14ac:dyDescent="0.3">
      <c r="A113" s="22" t="s">
        <v>150</v>
      </c>
      <c r="B113">
        <v>72720.493574874898</v>
      </c>
      <c r="C113">
        <v>58541874401.849998</v>
      </c>
      <c r="D113">
        <v>5.5032031632792373</v>
      </c>
    </row>
    <row r="114" spans="1:4" x14ac:dyDescent="0.3">
      <c r="A114" s="22" t="s">
        <v>151</v>
      </c>
      <c r="B114">
        <v>72339.542180844903</v>
      </c>
      <c r="C114">
        <v>40646637831.370003</v>
      </c>
      <c r="D114">
        <v>2.0539860531214518</v>
      </c>
    </row>
    <row r="115" spans="1:4" x14ac:dyDescent="0.3">
      <c r="A115" s="22" t="s">
        <v>152</v>
      </c>
      <c r="B115">
        <v>70215.185632583903</v>
      </c>
      <c r="C115">
        <v>40627912076.230003</v>
      </c>
      <c r="D115">
        <v>4.2466372515761162</v>
      </c>
    </row>
    <row r="116" spans="1:4" x14ac:dyDescent="0.3">
      <c r="A116" s="21" t="s">
        <v>153</v>
      </c>
      <c r="B116">
        <v>2597121.2395426258</v>
      </c>
      <c r="C116">
        <v>2055808875264.9702</v>
      </c>
      <c r="D116">
        <v>128.1338547125024</v>
      </c>
    </row>
    <row r="117" spans="1:4" x14ac:dyDescent="0.3">
      <c r="A117" s="22" t="s">
        <v>154</v>
      </c>
      <c r="B117">
        <v>69482.469850796697</v>
      </c>
      <c r="C117">
        <v>49989795365.089996</v>
      </c>
      <c r="D117">
        <v>3.9581872005870204</v>
      </c>
    </row>
    <row r="118" spans="1:4" x14ac:dyDescent="0.3">
      <c r="A118" s="22" t="s">
        <v>155</v>
      </c>
      <c r="B118">
        <v>69289.276665622994</v>
      </c>
      <c r="C118">
        <v>18184612091.32</v>
      </c>
      <c r="D118">
        <v>1.1997082993410877</v>
      </c>
    </row>
    <row r="119" spans="1:4" x14ac:dyDescent="0.3">
      <c r="A119" s="22" t="s">
        <v>156</v>
      </c>
      <c r="B119">
        <v>68741.115491973498</v>
      </c>
      <c r="C119">
        <v>34868307655.18</v>
      </c>
      <c r="D119">
        <v>2.7117325772190384</v>
      </c>
    </row>
    <row r="120" spans="1:4" x14ac:dyDescent="0.3">
      <c r="A120" s="22" t="s">
        <v>157</v>
      </c>
      <c r="B120">
        <v>67811.509141845105</v>
      </c>
      <c r="C120">
        <v>41184819348.330002</v>
      </c>
      <c r="D120">
        <v>3.8252033265487975</v>
      </c>
    </row>
    <row r="121" spans="1:4" x14ac:dyDescent="0.3">
      <c r="A121" s="22" t="s">
        <v>158</v>
      </c>
      <c r="B121">
        <v>69359.566166177901</v>
      </c>
      <c r="C121">
        <v>46046889204.129997</v>
      </c>
      <c r="D121">
        <v>4.518307158891818</v>
      </c>
    </row>
    <row r="122" spans="1:4" x14ac:dyDescent="0.3">
      <c r="A122" s="22" t="s">
        <v>159</v>
      </c>
      <c r="B122">
        <v>75639.077946488396</v>
      </c>
      <c r="C122">
        <v>118592653963</v>
      </c>
      <c r="D122">
        <v>10.29163155401017</v>
      </c>
    </row>
    <row r="123" spans="1:4" x14ac:dyDescent="0.3">
      <c r="A123" s="22" t="s">
        <v>160</v>
      </c>
      <c r="B123">
        <v>75904.858461896903</v>
      </c>
      <c r="C123">
        <v>63467654989.400002</v>
      </c>
      <c r="D123">
        <v>3.255940802558102</v>
      </c>
    </row>
    <row r="124" spans="1:4" x14ac:dyDescent="0.3">
      <c r="A124" s="22" t="s">
        <v>161</v>
      </c>
      <c r="B124">
        <v>76545.476643132497</v>
      </c>
      <c r="C124">
        <v>55176858002.620003</v>
      </c>
      <c r="D124">
        <v>2.1132366369205999</v>
      </c>
    </row>
    <row r="125" spans="1:4" x14ac:dyDescent="0.3">
      <c r="A125" s="22" t="s">
        <v>162</v>
      </c>
      <c r="B125">
        <v>76778.867751616504</v>
      </c>
      <c r="C125">
        <v>29009480361.150002</v>
      </c>
      <c r="D125">
        <v>1.5138886296367844</v>
      </c>
    </row>
    <row r="126" spans="1:4" x14ac:dyDescent="0.3">
      <c r="A126" s="22" t="s">
        <v>163</v>
      </c>
      <c r="B126">
        <v>80474.185602194004</v>
      </c>
      <c r="C126">
        <v>82570594494.539993</v>
      </c>
      <c r="D126">
        <v>6.3939553034230805</v>
      </c>
    </row>
    <row r="127" spans="1:4" x14ac:dyDescent="0.3">
      <c r="A127" s="22" t="s">
        <v>164</v>
      </c>
      <c r="B127">
        <v>88701.488084205994</v>
      </c>
      <c r="C127">
        <v>117966845037.02</v>
      </c>
      <c r="D127">
        <v>11.583306225049119</v>
      </c>
    </row>
    <row r="128" spans="1:4" x14ac:dyDescent="0.3">
      <c r="A128" s="22" t="s">
        <v>165</v>
      </c>
      <c r="B128">
        <v>87955.809821639705</v>
      </c>
      <c r="C128">
        <v>133673285374.5</v>
      </c>
      <c r="D128">
        <v>5.4131563042866491</v>
      </c>
    </row>
    <row r="129" spans="1:4" x14ac:dyDescent="0.3">
      <c r="A129" s="22" t="s">
        <v>166</v>
      </c>
      <c r="B129">
        <v>90584.166673378699</v>
      </c>
      <c r="C129">
        <v>123559027868.7</v>
      </c>
      <c r="D129">
        <v>8.1626590295554848</v>
      </c>
    </row>
    <row r="130" spans="1:4" x14ac:dyDescent="0.3">
      <c r="A130" s="22" t="s">
        <v>167</v>
      </c>
      <c r="B130">
        <v>87250.431274593197</v>
      </c>
      <c r="C130">
        <v>87616705247.880005</v>
      </c>
      <c r="D130">
        <v>5.6112748163425046</v>
      </c>
    </row>
    <row r="131" spans="1:4" x14ac:dyDescent="0.3">
      <c r="A131" s="22" t="s">
        <v>168</v>
      </c>
      <c r="B131">
        <v>91066.006955275894</v>
      </c>
      <c r="C131">
        <v>78243109518.270004</v>
      </c>
      <c r="D131">
        <v>5.434940681744016</v>
      </c>
    </row>
    <row r="132" spans="1:4" x14ac:dyDescent="0.3">
      <c r="A132" s="22" t="s">
        <v>169</v>
      </c>
      <c r="B132">
        <v>90558.475235819904</v>
      </c>
      <c r="C132">
        <v>44333192813.599998</v>
      </c>
      <c r="D132">
        <v>1.8335629890520351</v>
      </c>
    </row>
    <row r="133" spans="1:4" x14ac:dyDescent="0.3">
      <c r="A133" s="22" t="s">
        <v>170</v>
      </c>
      <c r="B133">
        <v>89845.851208828099</v>
      </c>
      <c r="C133">
        <v>46350159305.480003</v>
      </c>
      <c r="D133">
        <v>2.9719747643692238</v>
      </c>
    </row>
    <row r="134" spans="1:4" x14ac:dyDescent="0.3">
      <c r="A134" s="22" t="s">
        <v>171</v>
      </c>
      <c r="B134">
        <v>90542.643996266605</v>
      </c>
      <c r="C134">
        <v>75535775084.259995</v>
      </c>
      <c r="D134">
        <v>3.5653003979119773</v>
      </c>
    </row>
    <row r="135" spans="1:4" x14ac:dyDescent="0.3">
      <c r="A135" s="22" t="s">
        <v>172</v>
      </c>
      <c r="B135">
        <v>92343.792054900696</v>
      </c>
      <c r="C135">
        <v>74521048294.809998</v>
      </c>
      <c r="D135">
        <v>3.9496472943232588</v>
      </c>
    </row>
    <row r="136" spans="1:4" x14ac:dyDescent="0.3">
      <c r="A136" s="22" t="s">
        <v>173</v>
      </c>
      <c r="B136">
        <v>94339.495027008496</v>
      </c>
      <c r="C136">
        <v>71730956426.309998</v>
      </c>
      <c r="D136">
        <v>3.5547540027401436</v>
      </c>
    </row>
    <row r="137" spans="1:4" x14ac:dyDescent="0.3">
      <c r="A137" s="22" t="s">
        <v>174</v>
      </c>
      <c r="B137">
        <v>98504.727589815404</v>
      </c>
      <c r="C137">
        <v>106024505581.86</v>
      </c>
      <c r="D137">
        <v>5.1747839135273423</v>
      </c>
    </row>
    <row r="138" spans="1:4" x14ac:dyDescent="0.3">
      <c r="A138" s="22" t="s">
        <v>175</v>
      </c>
      <c r="B138">
        <v>98997.662080435999</v>
      </c>
      <c r="C138">
        <v>78473580550.869995</v>
      </c>
      <c r="D138">
        <v>2.4699718047121193</v>
      </c>
    </row>
    <row r="139" spans="1:4" x14ac:dyDescent="0.3">
      <c r="A139" s="22" t="s">
        <v>176</v>
      </c>
      <c r="B139">
        <v>97777.279763055005</v>
      </c>
      <c r="C139">
        <v>44414644676.690002</v>
      </c>
      <c r="D139">
        <v>1.7996600104673597</v>
      </c>
    </row>
    <row r="140" spans="1:4" x14ac:dyDescent="0.3">
      <c r="A140" s="22" t="s">
        <v>177</v>
      </c>
      <c r="B140">
        <v>98013.820907878893</v>
      </c>
      <c r="C140">
        <v>51712020622.889999</v>
      </c>
      <c r="D140">
        <v>2.9240705867373338</v>
      </c>
    </row>
    <row r="141" spans="1:4" x14ac:dyDescent="0.3">
      <c r="A141" s="22" t="s">
        <v>178</v>
      </c>
      <c r="B141">
        <v>93102.295213585196</v>
      </c>
      <c r="C141">
        <v>80909462490</v>
      </c>
      <c r="D141">
        <v>6.4183372248405188</v>
      </c>
    </row>
    <row r="142" spans="1:4" x14ac:dyDescent="0.3">
      <c r="A142" s="22" t="s">
        <v>179</v>
      </c>
      <c r="B142">
        <v>91985.316830410302</v>
      </c>
      <c r="C142">
        <v>91656519855.419998</v>
      </c>
      <c r="D142">
        <v>4.5343842134973773</v>
      </c>
    </row>
    <row r="143" spans="1:4" x14ac:dyDescent="0.3">
      <c r="A143" s="22" t="s">
        <v>180</v>
      </c>
      <c r="B143">
        <v>95962.528419316906</v>
      </c>
      <c r="C143">
        <v>71133452438.220001</v>
      </c>
      <c r="D143">
        <v>6.0693995441077693</v>
      </c>
    </row>
    <row r="144" spans="1:4" x14ac:dyDescent="0.3">
      <c r="A144" s="22" t="s">
        <v>181</v>
      </c>
      <c r="B144">
        <v>95652.465158709107</v>
      </c>
      <c r="C144">
        <v>52260008260.610001</v>
      </c>
      <c r="D144">
        <v>2.0560164716377916</v>
      </c>
    </row>
    <row r="145" spans="1:4" x14ac:dyDescent="0.3">
      <c r="A145" s="22" t="s">
        <v>182</v>
      </c>
      <c r="B145">
        <v>97461.523712984301</v>
      </c>
      <c r="C145">
        <v>54968682476.360001</v>
      </c>
      <c r="D145">
        <v>3.4345489193937691</v>
      </c>
    </row>
    <row r="146" spans="1:4" x14ac:dyDescent="0.3">
      <c r="A146" s="22" t="s">
        <v>183</v>
      </c>
      <c r="B146">
        <v>96449.055812773193</v>
      </c>
      <c r="C146">
        <v>31634227866.459999</v>
      </c>
      <c r="D146">
        <v>1.3903140290701272</v>
      </c>
    </row>
    <row r="147" spans="1:4" x14ac:dyDescent="0.3">
      <c r="A147" s="21" t="s">
        <v>184</v>
      </c>
      <c r="B147">
        <v>3045221.4093505857</v>
      </c>
      <c r="C147">
        <v>2057355570135.8501</v>
      </c>
      <c r="D147">
        <v>130.68027903507212</v>
      </c>
    </row>
    <row r="148" spans="1:4" x14ac:dyDescent="0.3">
      <c r="A148" s="22" t="s">
        <v>185</v>
      </c>
      <c r="B148">
        <v>97279.792922355802</v>
      </c>
      <c r="C148">
        <v>36590695296.239998</v>
      </c>
      <c r="D148">
        <v>2.1956390765566938</v>
      </c>
    </row>
    <row r="149" spans="1:4" x14ac:dyDescent="0.3">
      <c r="A149" s="22" t="s">
        <v>186</v>
      </c>
      <c r="B149">
        <v>95865.301632375194</v>
      </c>
      <c r="C149">
        <v>72680784305.110001</v>
      </c>
      <c r="D149">
        <v>3.7724973497264549</v>
      </c>
    </row>
    <row r="150" spans="1:4" x14ac:dyDescent="0.3">
      <c r="A150" s="22" t="s">
        <v>187</v>
      </c>
      <c r="B150">
        <v>96002.162144032001</v>
      </c>
      <c r="C150">
        <v>67067810961.230003</v>
      </c>
      <c r="D150">
        <v>2.7830070112417946</v>
      </c>
    </row>
    <row r="151" spans="1:4" x14ac:dyDescent="0.3">
      <c r="A151" s="22" t="s">
        <v>188</v>
      </c>
      <c r="B151">
        <v>98768.527555345499</v>
      </c>
      <c r="C151">
        <v>77199817111.979996</v>
      </c>
      <c r="D151">
        <v>4.7368179121282816</v>
      </c>
    </row>
    <row r="152" spans="1:4" x14ac:dyDescent="0.3">
      <c r="A152" s="22" t="s">
        <v>189</v>
      </c>
      <c r="B152">
        <v>96593.5722722098</v>
      </c>
      <c r="C152">
        <v>149218945579.64999</v>
      </c>
      <c r="D152">
        <v>12.053377454252404</v>
      </c>
    </row>
    <row r="153" spans="1:4" x14ac:dyDescent="0.3">
      <c r="A153" s="22" t="s">
        <v>190</v>
      </c>
      <c r="B153">
        <v>99920.714730328502</v>
      </c>
      <c r="C153">
        <v>94534772657.919998</v>
      </c>
      <c r="D153">
        <v>5.6915269976586069</v>
      </c>
    </row>
    <row r="154" spans="1:4" x14ac:dyDescent="0.3">
      <c r="A154" s="22" t="s">
        <v>191</v>
      </c>
      <c r="B154">
        <v>99923.336619264606</v>
      </c>
      <c r="C154">
        <v>44177510896.800003</v>
      </c>
      <c r="D154">
        <v>1.5337706679724112</v>
      </c>
    </row>
    <row r="155" spans="1:4" x14ac:dyDescent="0.3">
      <c r="A155" s="22" t="s">
        <v>192</v>
      </c>
      <c r="B155">
        <v>101236.0131403532</v>
      </c>
      <c r="C155">
        <v>44125751925.279999</v>
      </c>
      <c r="D155">
        <v>2.6305285419341193</v>
      </c>
    </row>
    <row r="156" spans="1:4" x14ac:dyDescent="0.3">
      <c r="A156" s="22" t="s">
        <v>193</v>
      </c>
      <c r="B156">
        <v>97432.721260367907</v>
      </c>
      <c r="C156">
        <v>110676473908.41</v>
      </c>
      <c r="D156">
        <v>6.8320761858518901</v>
      </c>
    </row>
    <row r="157" spans="1:4" x14ac:dyDescent="0.3">
      <c r="A157" s="22" t="s">
        <v>194</v>
      </c>
      <c r="B157">
        <v>96675.433539936901</v>
      </c>
      <c r="C157">
        <v>104823780633.61</v>
      </c>
      <c r="D157">
        <v>4.0525902609705895</v>
      </c>
    </row>
    <row r="158" spans="1:4" x14ac:dyDescent="0.3">
      <c r="A158" s="22" t="s">
        <v>195</v>
      </c>
      <c r="B158">
        <v>101173.0326451109</v>
      </c>
      <c r="C158">
        <v>85391409935.839996</v>
      </c>
      <c r="D158">
        <v>6.3794587711073856</v>
      </c>
    </row>
    <row r="159" spans="1:4" x14ac:dyDescent="0.3">
      <c r="A159" s="22" t="s">
        <v>196</v>
      </c>
      <c r="B159">
        <v>100042.9979150116</v>
      </c>
      <c r="C159">
        <v>72073983532.970001</v>
      </c>
      <c r="D159">
        <v>3.1481954990908889</v>
      </c>
    </row>
    <row r="160" spans="1:4" x14ac:dyDescent="0.3">
      <c r="A160" s="22" t="s">
        <v>197</v>
      </c>
      <c r="B160">
        <v>101459.2544012685</v>
      </c>
      <c r="C160">
        <v>56894751583.190002</v>
      </c>
      <c r="D160">
        <v>2.6542921187183106</v>
      </c>
    </row>
    <row r="161" spans="1:4" x14ac:dyDescent="0.3">
      <c r="A161" s="22" t="s">
        <v>198</v>
      </c>
      <c r="B161">
        <v>101372.96607865339</v>
      </c>
      <c r="C161">
        <v>40422968793.07</v>
      </c>
      <c r="D161">
        <v>1.9564306117730554</v>
      </c>
    </row>
    <row r="162" spans="1:4" x14ac:dyDescent="0.3">
      <c r="A162" s="22" t="s">
        <v>199</v>
      </c>
      <c r="B162">
        <v>104298.6957979219</v>
      </c>
      <c r="C162">
        <v>51145914137.43</v>
      </c>
      <c r="D162">
        <v>3.7687490803836314</v>
      </c>
    </row>
    <row r="163" spans="1:4" x14ac:dyDescent="0.3">
      <c r="A163" s="22" t="s">
        <v>200</v>
      </c>
      <c r="B163">
        <v>106029.7205860963</v>
      </c>
      <c r="C163">
        <v>91020417816.320007</v>
      </c>
      <c r="D163">
        <v>4.2740856001173375</v>
      </c>
    </row>
    <row r="164" spans="1:4" x14ac:dyDescent="0.3">
      <c r="A164" s="22" t="s">
        <v>201</v>
      </c>
      <c r="B164">
        <v>106140.5982384302</v>
      </c>
      <c r="C164">
        <v>68589364867.849998</v>
      </c>
      <c r="D164">
        <v>2.807403400376844</v>
      </c>
    </row>
    <row r="165" spans="1:4" x14ac:dyDescent="0.3">
      <c r="A165" s="22" t="s">
        <v>202</v>
      </c>
      <c r="B165">
        <v>100041.5427029048</v>
      </c>
      <c r="C165">
        <v>93865656139.449997</v>
      </c>
      <c r="D165">
        <v>6.0567380885807394</v>
      </c>
    </row>
    <row r="166" spans="1:4" x14ac:dyDescent="0.3">
      <c r="A166" s="22" t="s">
        <v>203</v>
      </c>
      <c r="B166">
        <v>97490.949982774997</v>
      </c>
      <c r="C166">
        <v>97221662391.740005</v>
      </c>
      <c r="D166">
        <v>7.1554113683604328</v>
      </c>
    </row>
    <row r="167" spans="1:4" x14ac:dyDescent="0.3">
      <c r="A167" s="22" t="s">
        <v>204</v>
      </c>
      <c r="B167">
        <v>97755.930160375094</v>
      </c>
      <c r="C167">
        <v>105634083408.08</v>
      </c>
      <c r="D167">
        <v>6.0765751120174727</v>
      </c>
    </row>
    <row r="168" spans="1:4" x14ac:dyDescent="0.3">
      <c r="A168" s="22" t="s">
        <v>205</v>
      </c>
      <c r="B168">
        <v>97224.726344297407</v>
      </c>
      <c r="C168">
        <v>51765334293.970001</v>
      </c>
      <c r="D168">
        <v>3.1512866681798561</v>
      </c>
    </row>
    <row r="169" spans="1:4" x14ac:dyDescent="0.3">
      <c r="A169" s="22" t="s">
        <v>206</v>
      </c>
      <c r="B169">
        <v>95104.934371059702</v>
      </c>
      <c r="C169">
        <v>43147981313.699997</v>
      </c>
      <c r="D169">
        <v>3.2484397073955673</v>
      </c>
    </row>
    <row r="170" spans="1:4" x14ac:dyDescent="0.3">
      <c r="A170" s="22" t="s">
        <v>207</v>
      </c>
      <c r="B170">
        <v>94686.239438432502</v>
      </c>
      <c r="C170">
        <v>65239002918.620003</v>
      </c>
      <c r="D170">
        <v>4.2198824436054929</v>
      </c>
    </row>
    <row r="171" spans="1:4" x14ac:dyDescent="0.3">
      <c r="A171" s="22" t="s">
        <v>208</v>
      </c>
      <c r="B171">
        <v>98676.097396828103</v>
      </c>
      <c r="C171">
        <v>47114953674.129997</v>
      </c>
      <c r="D171">
        <v>6.2904244876318387</v>
      </c>
    </row>
    <row r="172" spans="1:4" x14ac:dyDescent="0.3">
      <c r="A172" s="22" t="s">
        <v>209</v>
      </c>
      <c r="B172">
        <v>99299.192749212394</v>
      </c>
      <c r="C172">
        <v>33700394629.110001</v>
      </c>
      <c r="D172">
        <v>1.910576587814758</v>
      </c>
    </row>
    <row r="173" spans="1:4" x14ac:dyDescent="0.3">
      <c r="A173" s="22" t="s">
        <v>210</v>
      </c>
      <c r="B173">
        <v>95795.516597598296</v>
      </c>
      <c r="C173">
        <v>47054980873.260002</v>
      </c>
      <c r="D173">
        <v>4.7802587718559701</v>
      </c>
    </row>
    <row r="174" spans="1:4" x14ac:dyDescent="0.3">
      <c r="A174" s="22" t="s">
        <v>211</v>
      </c>
      <c r="B174">
        <v>94164.860348352595</v>
      </c>
      <c r="C174">
        <v>52419934565.080002</v>
      </c>
      <c r="D174">
        <v>4.1629002394285894</v>
      </c>
    </row>
    <row r="175" spans="1:4" x14ac:dyDescent="0.3">
      <c r="A175" s="22" t="s">
        <v>212</v>
      </c>
      <c r="B175">
        <v>95163.931926404795</v>
      </c>
      <c r="C175">
        <v>24107436184.880001</v>
      </c>
      <c r="D175">
        <v>1.6053621863213088</v>
      </c>
    </row>
    <row r="176" spans="1:4" x14ac:dyDescent="0.3">
      <c r="A176" s="22" t="s">
        <v>213</v>
      </c>
      <c r="B176">
        <v>93530.228437869504</v>
      </c>
      <c r="C176">
        <v>29635885266.639999</v>
      </c>
      <c r="D176">
        <v>2.4093609640046214</v>
      </c>
    </row>
    <row r="177" spans="1:4" x14ac:dyDescent="0.3">
      <c r="A177" s="22" t="s">
        <v>214</v>
      </c>
      <c r="B177">
        <v>92643.214604014604</v>
      </c>
      <c r="C177">
        <v>56188003691.419998</v>
      </c>
      <c r="D177">
        <v>3.83438029965694</v>
      </c>
    </row>
    <row r="178" spans="1:4" x14ac:dyDescent="0.3">
      <c r="A178" s="22" t="s">
        <v>215</v>
      </c>
      <c r="B178">
        <v>93429.202811399198</v>
      </c>
      <c r="C178">
        <v>43625106842.870003</v>
      </c>
      <c r="D178">
        <v>4.5082355703578143</v>
      </c>
    </row>
    <row r="179" spans="1:4" x14ac:dyDescent="0.3">
      <c r="A179" s="20" t="s">
        <v>38</v>
      </c>
      <c r="B179">
        <v>19072404.681240086</v>
      </c>
      <c r="C179">
        <v>8923116020336.1895</v>
      </c>
      <c r="D179">
        <v>693.86834626672965</v>
      </c>
    </row>
    <row r="180" spans="1:4" x14ac:dyDescent="0.3">
      <c r="A180" s="21" t="s">
        <v>216</v>
      </c>
      <c r="B180">
        <v>3099778.2860788223</v>
      </c>
      <c r="C180">
        <v>1668843382016.1001</v>
      </c>
      <c r="D180">
        <v>123.74855550948679</v>
      </c>
    </row>
    <row r="181" spans="1:4" x14ac:dyDescent="0.3">
      <c r="A181" s="22" t="s">
        <v>217</v>
      </c>
      <c r="B181">
        <v>94419.757505490299</v>
      </c>
      <c r="C181">
        <v>24519888918.84</v>
      </c>
      <c r="D181">
        <v>2.2924640972779651</v>
      </c>
    </row>
    <row r="182" spans="1:4" x14ac:dyDescent="0.3">
      <c r="A182" s="22" t="s">
        <v>218</v>
      </c>
      <c r="B182">
        <v>96886.878268230401</v>
      </c>
      <c r="C182">
        <v>46009564411.190002</v>
      </c>
      <c r="D182">
        <v>3.7474958596218735</v>
      </c>
    </row>
    <row r="183" spans="1:4" x14ac:dyDescent="0.3">
      <c r="A183" s="22" t="s">
        <v>219</v>
      </c>
      <c r="B183">
        <v>98107.428761993695</v>
      </c>
      <c r="C183">
        <v>35611391162.849998</v>
      </c>
      <c r="D183">
        <v>3.0163613044664985</v>
      </c>
    </row>
    <row r="184" spans="1:4" x14ac:dyDescent="0.3">
      <c r="A184" s="22" t="s">
        <v>220</v>
      </c>
      <c r="B184">
        <v>98236.229091665693</v>
      </c>
      <c r="C184">
        <v>22342608077.720001</v>
      </c>
      <c r="D184">
        <v>1.1940557597034738</v>
      </c>
    </row>
    <row r="185" spans="1:4" x14ac:dyDescent="0.3">
      <c r="A185" s="22" t="s">
        <v>221</v>
      </c>
      <c r="B185">
        <v>98314.959443637199</v>
      </c>
      <c r="C185">
        <v>20525254824.639999</v>
      </c>
      <c r="D185">
        <v>1.5488989631795325</v>
      </c>
    </row>
    <row r="186" spans="1:4" x14ac:dyDescent="0.3">
      <c r="A186" s="22" t="s">
        <v>222</v>
      </c>
      <c r="B186">
        <v>102078.0855728765</v>
      </c>
      <c r="C186">
        <v>51823432704.900002</v>
      </c>
      <c r="D186">
        <v>4.6348241749507775</v>
      </c>
    </row>
    <row r="187" spans="1:4" x14ac:dyDescent="0.3">
      <c r="A187" s="22" t="s">
        <v>223</v>
      </c>
      <c r="B187">
        <v>96922.705279672606</v>
      </c>
      <c r="C187">
        <v>58685738546.550003</v>
      </c>
      <c r="D187">
        <v>6.4348995926775423</v>
      </c>
    </row>
    <row r="188" spans="1:4" x14ac:dyDescent="0.3">
      <c r="A188" s="22" t="s">
        <v>224</v>
      </c>
      <c r="B188">
        <v>95043.523455940594</v>
      </c>
      <c r="C188">
        <v>63875859171.190002</v>
      </c>
      <c r="D188">
        <v>4.8826597458422594</v>
      </c>
    </row>
    <row r="189" spans="1:4" x14ac:dyDescent="0.3">
      <c r="A189" s="22" t="s">
        <v>225</v>
      </c>
      <c r="B189">
        <v>92484.0369715298</v>
      </c>
      <c r="C189">
        <v>62777261693.160004</v>
      </c>
      <c r="D189">
        <v>4.344200009773532</v>
      </c>
    </row>
    <row r="190" spans="1:4" x14ac:dyDescent="0.3">
      <c r="A190" s="22" t="s">
        <v>226</v>
      </c>
      <c r="B190">
        <v>94701.456462668706</v>
      </c>
      <c r="C190">
        <v>62058693683.57</v>
      </c>
      <c r="D190">
        <v>3.8061929976256006</v>
      </c>
    </row>
    <row r="191" spans="1:4" x14ac:dyDescent="0.3">
      <c r="A191" s="22" t="s">
        <v>227</v>
      </c>
      <c r="B191">
        <v>94566.593675245793</v>
      </c>
      <c r="C191">
        <v>18860894100.349998</v>
      </c>
      <c r="D191">
        <v>1.2013031401603051</v>
      </c>
    </row>
    <row r="192" spans="1:4" x14ac:dyDescent="0.3">
      <c r="A192" s="22" t="s">
        <v>228</v>
      </c>
      <c r="B192">
        <v>94488.4410616268</v>
      </c>
      <c r="C192">
        <v>20885130964.790001</v>
      </c>
      <c r="D192">
        <v>1.7501315746281469</v>
      </c>
    </row>
    <row r="193" spans="1:4" x14ac:dyDescent="0.3">
      <c r="A193" s="22" t="s">
        <v>229</v>
      </c>
      <c r="B193">
        <v>94516.525626842806</v>
      </c>
      <c r="C193">
        <v>72978998252.039993</v>
      </c>
      <c r="D193">
        <v>6.9605007382473101</v>
      </c>
    </row>
    <row r="194" spans="1:4" x14ac:dyDescent="0.3">
      <c r="A194" s="22" t="s">
        <v>230</v>
      </c>
      <c r="B194">
        <v>96534.044214647598</v>
      </c>
      <c r="C194">
        <v>53769675817.650002</v>
      </c>
      <c r="D194">
        <v>3.2062442630358228</v>
      </c>
    </row>
    <row r="195" spans="1:4" x14ac:dyDescent="0.3">
      <c r="A195" s="22" t="s">
        <v>231</v>
      </c>
      <c r="B195">
        <v>100504.49344119499</v>
      </c>
      <c r="C195">
        <v>57805923627.330002</v>
      </c>
      <c r="D195">
        <v>4.3462282430169541</v>
      </c>
    </row>
    <row r="196" spans="1:4" x14ac:dyDescent="0.3">
      <c r="A196" s="22" t="s">
        <v>232</v>
      </c>
      <c r="B196">
        <v>99756.909098194694</v>
      </c>
      <c r="C196">
        <v>54103781804.709999</v>
      </c>
      <c r="D196">
        <v>3.399966025500984</v>
      </c>
    </row>
    <row r="197" spans="1:4" x14ac:dyDescent="0.3">
      <c r="A197" s="22" t="s">
        <v>233</v>
      </c>
      <c r="B197">
        <v>104462.04262221781</v>
      </c>
      <c r="C197">
        <v>71888972662.899994</v>
      </c>
      <c r="D197">
        <v>5.933796537601669</v>
      </c>
    </row>
    <row r="198" spans="1:4" x14ac:dyDescent="0.3">
      <c r="A198" s="22" t="s">
        <v>234</v>
      </c>
      <c r="B198">
        <v>104408.0673030506</v>
      </c>
      <c r="C198">
        <v>50445655725.639999</v>
      </c>
      <c r="D198">
        <v>2.5801556320055781</v>
      </c>
    </row>
    <row r="199" spans="1:4" x14ac:dyDescent="0.3">
      <c r="A199" s="22" t="s">
        <v>235</v>
      </c>
      <c r="B199">
        <v>101089.6064983213</v>
      </c>
      <c r="C199">
        <v>76789928525.089996</v>
      </c>
      <c r="D199">
        <v>6.444961605331299</v>
      </c>
    </row>
    <row r="200" spans="1:4" x14ac:dyDescent="0.3">
      <c r="A200" s="22" t="s">
        <v>236</v>
      </c>
      <c r="B200">
        <v>102016.6622807587</v>
      </c>
      <c r="C200">
        <v>126279678351.02</v>
      </c>
      <c r="D200">
        <v>9.5401343571982302</v>
      </c>
    </row>
    <row r="201" spans="1:4" x14ac:dyDescent="0.3">
      <c r="A201" s="22" t="s">
        <v>237</v>
      </c>
      <c r="B201">
        <v>106146.2630067343</v>
      </c>
      <c r="C201">
        <v>88733878242.009995</v>
      </c>
      <c r="D201">
        <v>6.9346305770162484</v>
      </c>
    </row>
    <row r="202" spans="1:4" x14ac:dyDescent="0.3">
      <c r="A202" s="22" t="s">
        <v>238</v>
      </c>
      <c r="B202">
        <v>103653.0692422291</v>
      </c>
      <c r="C202">
        <v>53878181052.370003</v>
      </c>
      <c r="D202">
        <v>2.764434524361564</v>
      </c>
    </row>
    <row r="203" spans="1:4" x14ac:dyDescent="0.3">
      <c r="A203" s="22" t="s">
        <v>239</v>
      </c>
      <c r="B203">
        <v>103960.1716372268</v>
      </c>
      <c r="C203">
        <v>104104515428.06</v>
      </c>
      <c r="D203">
        <v>5.3662458243706492</v>
      </c>
    </row>
    <row r="204" spans="1:4" x14ac:dyDescent="0.3">
      <c r="A204" s="22" t="s">
        <v>240</v>
      </c>
      <c r="B204">
        <v>104819.4844854964</v>
      </c>
      <c r="C204">
        <v>52388229265.300003</v>
      </c>
      <c r="D204">
        <v>4.1613938539352899</v>
      </c>
    </row>
    <row r="205" spans="1:4" x14ac:dyDescent="0.3">
      <c r="A205" s="22" t="s">
        <v>241</v>
      </c>
      <c r="B205">
        <v>104714.64536631761</v>
      </c>
      <c r="C205">
        <v>23888996501.990002</v>
      </c>
      <c r="D205">
        <v>1.0717139550416306</v>
      </c>
    </row>
    <row r="206" spans="1:4" x14ac:dyDescent="0.3">
      <c r="A206" s="22" t="s">
        <v>242</v>
      </c>
      <c r="B206">
        <v>102682.49703317729</v>
      </c>
      <c r="C206">
        <v>22543395879.450001</v>
      </c>
      <c r="D206">
        <v>2.7990095179505792</v>
      </c>
    </row>
    <row r="207" spans="1:4" x14ac:dyDescent="0.3">
      <c r="A207" s="22" t="s">
        <v>243</v>
      </c>
      <c r="B207">
        <v>102087.69133501771</v>
      </c>
      <c r="C207">
        <v>89006608427.880005</v>
      </c>
      <c r="D207">
        <v>5.2767416614415374</v>
      </c>
    </row>
    <row r="208" spans="1:4" x14ac:dyDescent="0.3">
      <c r="A208" s="22" t="s">
        <v>244</v>
      </c>
      <c r="B208">
        <v>101332.4762208059</v>
      </c>
      <c r="C208">
        <v>47180685494</v>
      </c>
      <c r="D208">
        <v>3.4209497419881982</v>
      </c>
    </row>
    <row r="209" spans="1:4" x14ac:dyDescent="0.3">
      <c r="A209" s="22" t="s">
        <v>245</v>
      </c>
      <c r="B209">
        <v>103703.2111924169</v>
      </c>
      <c r="C209">
        <v>47432049817.949997</v>
      </c>
      <c r="D209">
        <v>3.4219000664759478</v>
      </c>
    </row>
    <row r="210" spans="1:4" x14ac:dyDescent="0.3">
      <c r="A210" s="22" t="s">
        <v>246</v>
      </c>
      <c r="B210">
        <v>104735.3028391485</v>
      </c>
      <c r="C210">
        <v>41915744521.360001</v>
      </c>
      <c r="D210">
        <v>2.9863478698967936</v>
      </c>
    </row>
    <row r="211" spans="1:4" x14ac:dyDescent="0.3">
      <c r="A211" s="22" t="s">
        <v>247</v>
      </c>
      <c r="B211">
        <v>102405.02708444541</v>
      </c>
      <c r="C211">
        <v>45732764359.599998</v>
      </c>
      <c r="D211">
        <v>4.2797132951630079</v>
      </c>
    </row>
    <row r="212" spans="1:4" x14ac:dyDescent="0.3">
      <c r="A212" s="21" t="s">
        <v>248</v>
      </c>
      <c r="B212">
        <v>2668139.8755876007</v>
      </c>
      <c r="C212">
        <v>1257276788562.2202</v>
      </c>
      <c r="D212">
        <v>108.87316824797213</v>
      </c>
    </row>
    <row r="213" spans="1:4" x14ac:dyDescent="0.3">
      <c r="A213" s="22" t="s">
        <v>249</v>
      </c>
      <c r="B213">
        <v>100655.9056512145</v>
      </c>
      <c r="C213">
        <v>27757944848.299999</v>
      </c>
      <c r="D213">
        <v>2.4003414203732656</v>
      </c>
    </row>
    <row r="214" spans="1:4" x14ac:dyDescent="0.3">
      <c r="A214" s="22" t="s">
        <v>250</v>
      </c>
      <c r="B214">
        <v>97688.979304888897</v>
      </c>
      <c r="C214">
        <v>63091816853.400002</v>
      </c>
      <c r="D214">
        <v>5.180318330426565</v>
      </c>
    </row>
    <row r="215" spans="1:4" x14ac:dyDescent="0.3">
      <c r="A215" s="22" t="s">
        <v>251</v>
      </c>
      <c r="B215">
        <v>101405.42306569019</v>
      </c>
      <c r="C215">
        <v>115400897748.03</v>
      </c>
      <c r="D215">
        <v>11.538856239186121</v>
      </c>
    </row>
    <row r="216" spans="1:4" x14ac:dyDescent="0.3">
      <c r="A216" s="22" t="s">
        <v>252</v>
      </c>
      <c r="B216">
        <v>97871.817833892899</v>
      </c>
      <c r="C216">
        <v>73002130210.710007</v>
      </c>
      <c r="D216">
        <v>5.4611211261611361</v>
      </c>
    </row>
    <row r="217" spans="1:4" x14ac:dyDescent="0.3">
      <c r="A217" s="22" t="s">
        <v>253</v>
      </c>
      <c r="B217">
        <v>96615.444540153607</v>
      </c>
      <c r="C217">
        <v>49125911241.120003</v>
      </c>
      <c r="D217">
        <v>3.0020862434274451</v>
      </c>
    </row>
    <row r="218" spans="1:4" x14ac:dyDescent="0.3">
      <c r="A218" s="22" t="s">
        <v>254</v>
      </c>
      <c r="B218">
        <v>96593.300328562502</v>
      </c>
      <c r="C218">
        <v>45302471947.110001</v>
      </c>
      <c r="D218">
        <v>3.5826862124642105</v>
      </c>
    </row>
    <row r="219" spans="1:4" x14ac:dyDescent="0.3">
      <c r="A219" s="22" t="s">
        <v>255</v>
      </c>
      <c r="B219">
        <v>96529.082494532006</v>
      </c>
      <c r="C219">
        <v>55741290456.480003</v>
      </c>
      <c r="D219">
        <v>4.6595519811661452</v>
      </c>
    </row>
    <row r="220" spans="1:4" x14ac:dyDescent="0.3">
      <c r="A220" s="22" t="s">
        <v>256</v>
      </c>
      <c r="B220">
        <v>96482.4498744429</v>
      </c>
      <c r="C220">
        <v>22447526395.119999</v>
      </c>
      <c r="D220">
        <v>1.2175233236668324</v>
      </c>
    </row>
    <row r="221" spans="1:4" x14ac:dyDescent="0.3">
      <c r="A221" s="22" t="s">
        <v>257</v>
      </c>
      <c r="B221">
        <v>96500.094790269795</v>
      </c>
      <c r="C221">
        <v>27732901800.43</v>
      </c>
      <c r="D221">
        <v>2.6741144733423554</v>
      </c>
    </row>
    <row r="222" spans="1:4" x14ac:dyDescent="0.3">
      <c r="A222" s="22" t="s">
        <v>258</v>
      </c>
      <c r="B222">
        <v>97437.557262086804</v>
      </c>
      <c r="C222">
        <v>40078962390.779999</v>
      </c>
      <c r="D222">
        <v>3.1216526825226727</v>
      </c>
    </row>
    <row r="223" spans="1:4" x14ac:dyDescent="0.3">
      <c r="A223" s="22" t="s">
        <v>259</v>
      </c>
      <c r="B223">
        <v>95747.431129589502</v>
      </c>
      <c r="C223">
        <v>37488783271.889999</v>
      </c>
      <c r="D223">
        <v>3.7129842152405086</v>
      </c>
    </row>
    <row r="224" spans="1:4" x14ac:dyDescent="0.3">
      <c r="A224" s="22" t="s">
        <v>260</v>
      </c>
      <c r="B224">
        <v>97885.863055190101</v>
      </c>
      <c r="C224">
        <v>49340445529.779999</v>
      </c>
      <c r="D224">
        <v>4.2297709798563448</v>
      </c>
    </row>
    <row r="225" spans="1:4" x14ac:dyDescent="0.3">
      <c r="A225" s="22" t="s">
        <v>261</v>
      </c>
      <c r="B225">
        <v>96623.869008438196</v>
      </c>
      <c r="C225">
        <v>37147280859.989998</v>
      </c>
      <c r="D225">
        <v>2.9026620801319849</v>
      </c>
    </row>
    <row r="226" spans="1:4" x14ac:dyDescent="0.3">
      <c r="A226" s="22" t="s">
        <v>262</v>
      </c>
      <c r="B226">
        <v>97508.969903317498</v>
      </c>
      <c r="C226">
        <v>32697987276.919998</v>
      </c>
      <c r="D226">
        <v>2.5632131383678138</v>
      </c>
    </row>
    <row r="227" spans="1:4" x14ac:dyDescent="0.3">
      <c r="A227" s="22" t="s">
        <v>263</v>
      </c>
      <c r="B227">
        <v>97580.349382100801</v>
      </c>
      <c r="C227">
        <v>17047266288.41</v>
      </c>
      <c r="D227">
        <v>0.75361739038486841</v>
      </c>
    </row>
    <row r="228" spans="1:4" x14ac:dyDescent="0.3">
      <c r="A228" s="22" t="s">
        <v>264</v>
      </c>
      <c r="B228">
        <v>96175.032040260907</v>
      </c>
      <c r="C228">
        <v>16536755396.23</v>
      </c>
      <c r="D228">
        <v>1.7058917614531699</v>
      </c>
    </row>
    <row r="229" spans="1:4" x14ac:dyDescent="0.3">
      <c r="A229" s="22" t="s">
        <v>265</v>
      </c>
      <c r="B229">
        <v>95773.384186604293</v>
      </c>
      <c r="C229">
        <v>27336550689.630001</v>
      </c>
      <c r="D229">
        <v>1.8597562632890314</v>
      </c>
    </row>
    <row r="230" spans="1:4" x14ac:dyDescent="0.3">
      <c r="A230" s="22" t="s">
        <v>266</v>
      </c>
      <c r="B230">
        <v>95539.543603182799</v>
      </c>
      <c r="C230">
        <v>37325720482.360001</v>
      </c>
      <c r="D230">
        <v>3.4524532155636534</v>
      </c>
    </row>
    <row r="231" spans="1:4" x14ac:dyDescent="0.3">
      <c r="A231" s="22" t="s">
        <v>267</v>
      </c>
      <c r="B231">
        <v>96635.613212352502</v>
      </c>
      <c r="C231">
        <v>28990872861.84</v>
      </c>
      <c r="D231">
        <v>1.929843271034714</v>
      </c>
    </row>
    <row r="232" spans="1:4" x14ac:dyDescent="0.3">
      <c r="A232" s="22" t="s">
        <v>268</v>
      </c>
      <c r="B232">
        <v>98333.937829344999</v>
      </c>
      <c r="C232">
        <v>31668022770.75</v>
      </c>
      <c r="D232">
        <v>2.4055247496951986</v>
      </c>
    </row>
    <row r="233" spans="1:4" x14ac:dyDescent="0.3">
      <c r="A233" s="22" t="s">
        <v>269</v>
      </c>
      <c r="B233">
        <v>96125.544054965299</v>
      </c>
      <c r="C233">
        <v>49608706469.550003</v>
      </c>
      <c r="D233">
        <v>4.7233846843924878</v>
      </c>
    </row>
    <row r="234" spans="1:4" x14ac:dyDescent="0.3">
      <c r="A234" s="22" t="s">
        <v>270</v>
      </c>
      <c r="B234">
        <v>96577.761547149697</v>
      </c>
      <c r="C234">
        <v>18353824476.549999</v>
      </c>
      <c r="D234">
        <v>1.2324635365390488</v>
      </c>
    </row>
    <row r="235" spans="1:4" x14ac:dyDescent="0.3">
      <c r="A235" s="22" t="s">
        <v>271</v>
      </c>
      <c r="B235">
        <v>96273.919746557396</v>
      </c>
      <c r="C235">
        <v>16999478976.16</v>
      </c>
      <c r="D235">
        <v>1.4510803136362014</v>
      </c>
    </row>
    <row r="236" spans="1:4" x14ac:dyDescent="0.3">
      <c r="A236" s="22" t="s">
        <v>272</v>
      </c>
      <c r="B236">
        <v>91418.173667441501</v>
      </c>
      <c r="C236">
        <v>44046480529.18</v>
      </c>
      <c r="D236">
        <v>5.3301020417326805</v>
      </c>
    </row>
    <row r="237" spans="1:4" x14ac:dyDescent="0.3">
      <c r="A237" s="22" t="s">
        <v>273</v>
      </c>
      <c r="B237">
        <v>88736.173441525505</v>
      </c>
      <c r="C237">
        <v>92139104127.699997</v>
      </c>
      <c r="D237">
        <v>7.1118220394882385</v>
      </c>
    </row>
    <row r="238" spans="1:4" x14ac:dyDescent="0.3">
      <c r="A238" s="22" t="s">
        <v>274</v>
      </c>
      <c r="B238">
        <v>84347.019721981997</v>
      </c>
      <c r="C238">
        <v>64597492134.269997</v>
      </c>
      <c r="D238">
        <v>8.071344622441762</v>
      </c>
    </row>
    <row r="239" spans="1:4" x14ac:dyDescent="0.3">
      <c r="A239" s="22" t="s">
        <v>275</v>
      </c>
      <c r="B239">
        <v>84704.224582283307</v>
      </c>
      <c r="C239">
        <v>52659591953.610001</v>
      </c>
      <c r="D239">
        <v>4.5860678865769176</v>
      </c>
    </row>
    <row r="240" spans="1:4" x14ac:dyDescent="0.3">
      <c r="A240" s="22" t="s">
        <v>276</v>
      </c>
      <c r="B240">
        <v>84373.010329580196</v>
      </c>
      <c r="C240">
        <v>83610570575.919998</v>
      </c>
      <c r="D240">
        <v>8.0129340254107913</v>
      </c>
    </row>
    <row r="241" spans="1:4" x14ac:dyDescent="0.3">
      <c r="A241" s="21" t="s">
        <v>277</v>
      </c>
      <c r="B241">
        <v>2637355.3821631884</v>
      </c>
      <c r="C241">
        <v>1049435373908.5103</v>
      </c>
      <c r="D241">
        <v>143.90070215504542</v>
      </c>
    </row>
    <row r="242" spans="1:4" x14ac:dyDescent="0.3">
      <c r="A242" s="22" t="s">
        <v>278</v>
      </c>
      <c r="B242">
        <v>86031.912397715394</v>
      </c>
      <c r="C242">
        <v>29190628396.310001</v>
      </c>
      <c r="D242">
        <v>3.2333114922152508</v>
      </c>
    </row>
    <row r="243" spans="1:4" x14ac:dyDescent="0.3">
      <c r="A243" s="22" t="s">
        <v>279</v>
      </c>
      <c r="B243">
        <v>94248.350525167407</v>
      </c>
      <c r="C243">
        <v>58398341092.43</v>
      </c>
      <c r="D243">
        <v>11.626754025574598</v>
      </c>
    </row>
    <row r="244" spans="1:4" x14ac:dyDescent="0.3">
      <c r="A244" s="22" t="s">
        <v>280</v>
      </c>
      <c r="B244">
        <v>86065.668328920699</v>
      </c>
      <c r="C244">
        <v>70072228536.460007</v>
      </c>
      <c r="D244">
        <v>9.9189384252272763</v>
      </c>
    </row>
    <row r="245" spans="1:4" x14ac:dyDescent="0.3">
      <c r="A245" s="22" t="s">
        <v>281</v>
      </c>
      <c r="B245">
        <v>87222.1922066767</v>
      </c>
      <c r="C245">
        <v>68095241474.120003</v>
      </c>
      <c r="D245">
        <v>8.5773709414743085</v>
      </c>
    </row>
    <row r="246" spans="1:4" x14ac:dyDescent="0.3">
      <c r="A246" s="22" t="s">
        <v>282</v>
      </c>
      <c r="B246">
        <v>90623.561842808704</v>
      </c>
      <c r="C246">
        <v>50498988027.449997</v>
      </c>
      <c r="D246">
        <v>5.2950126580677441</v>
      </c>
    </row>
    <row r="247" spans="1:4" x14ac:dyDescent="0.3">
      <c r="A247" s="22" t="s">
        <v>283</v>
      </c>
      <c r="B247">
        <v>89961.727243714005</v>
      </c>
      <c r="C247">
        <v>47749810486.300003</v>
      </c>
      <c r="D247">
        <v>5.4653192521103966</v>
      </c>
    </row>
    <row r="248" spans="1:4" x14ac:dyDescent="0.3">
      <c r="A248" s="22" t="s">
        <v>284</v>
      </c>
      <c r="B248">
        <v>86742.675624444106</v>
      </c>
      <c r="C248">
        <v>65945677657.290001</v>
      </c>
      <c r="D248">
        <v>7.195568839203073</v>
      </c>
    </row>
    <row r="249" spans="1:4" x14ac:dyDescent="0.3">
      <c r="A249" s="22" t="s">
        <v>285</v>
      </c>
      <c r="B249">
        <v>86154.593209970204</v>
      </c>
      <c r="C249">
        <v>18206118081.060001</v>
      </c>
      <c r="D249">
        <v>1.8442869234223964</v>
      </c>
    </row>
    <row r="250" spans="1:4" x14ac:dyDescent="0.3">
      <c r="A250" s="22" t="s">
        <v>286</v>
      </c>
      <c r="B250">
        <v>80601.041311419904</v>
      </c>
      <c r="C250">
        <v>30899345977.330002</v>
      </c>
      <c r="D250">
        <v>7.4501710833870431</v>
      </c>
    </row>
    <row r="251" spans="1:4" x14ac:dyDescent="0.3">
      <c r="A251" s="22" t="s">
        <v>287</v>
      </c>
      <c r="B251">
        <v>78532.001808467699</v>
      </c>
      <c r="C251">
        <v>54061099421.870003</v>
      </c>
      <c r="D251">
        <v>8.1086416625963533</v>
      </c>
    </row>
    <row r="252" spans="1:4" x14ac:dyDescent="0.3">
      <c r="A252" s="22" t="s">
        <v>288</v>
      </c>
      <c r="B252">
        <v>82862.208180980902</v>
      </c>
      <c r="C252">
        <v>54702837195.93</v>
      </c>
      <c r="D252">
        <v>8.8552733490415569</v>
      </c>
    </row>
    <row r="253" spans="1:4" x14ac:dyDescent="0.3">
      <c r="A253" s="22" t="s">
        <v>289</v>
      </c>
      <c r="B253">
        <v>83722.361951749597</v>
      </c>
      <c r="C253">
        <v>40353484453.919998</v>
      </c>
      <c r="D253">
        <v>4.4936592254541843</v>
      </c>
    </row>
    <row r="254" spans="1:4" x14ac:dyDescent="0.3">
      <c r="A254" s="22" t="s">
        <v>290</v>
      </c>
      <c r="B254">
        <v>81066.701369145798</v>
      </c>
      <c r="C254">
        <v>31412940153.290001</v>
      </c>
      <c r="D254">
        <v>5.2192808130613653</v>
      </c>
    </row>
    <row r="255" spans="1:4" x14ac:dyDescent="0.3">
      <c r="A255" s="22" t="s">
        <v>291</v>
      </c>
      <c r="B255">
        <v>83969.099718985701</v>
      </c>
      <c r="C255">
        <v>29588112413.91</v>
      </c>
      <c r="D255">
        <v>5.5086874200767486</v>
      </c>
    </row>
    <row r="256" spans="1:4" x14ac:dyDescent="0.3">
      <c r="A256" s="22" t="s">
        <v>292</v>
      </c>
      <c r="B256">
        <v>84343.108458341594</v>
      </c>
      <c r="C256">
        <v>13650491277.15</v>
      </c>
      <c r="D256">
        <v>1.2303166790385207</v>
      </c>
    </row>
    <row r="257" spans="1:4" x14ac:dyDescent="0.3">
      <c r="A257" s="22" t="s">
        <v>293</v>
      </c>
      <c r="B257">
        <v>82579.690892186394</v>
      </c>
      <c r="C257">
        <v>21330270173.57</v>
      </c>
      <c r="D257">
        <v>3.5972658408797242</v>
      </c>
    </row>
    <row r="258" spans="1:4" x14ac:dyDescent="0.3">
      <c r="A258" s="22" t="s">
        <v>294</v>
      </c>
      <c r="B258">
        <v>84075.688696879704</v>
      </c>
      <c r="C258">
        <v>25092785558.060001</v>
      </c>
      <c r="D258">
        <v>2.7043746422151389</v>
      </c>
    </row>
    <row r="259" spans="1:4" x14ac:dyDescent="0.3">
      <c r="A259" s="22" t="s">
        <v>295</v>
      </c>
      <c r="B259">
        <v>82718.502317643099</v>
      </c>
      <c r="C259">
        <v>24095774593.799999</v>
      </c>
      <c r="D259">
        <v>3.4441877609402516</v>
      </c>
    </row>
    <row r="260" spans="1:4" x14ac:dyDescent="0.3">
      <c r="A260" s="22" t="s">
        <v>296</v>
      </c>
      <c r="B260">
        <v>86854.2259604391</v>
      </c>
      <c r="C260">
        <v>34931960257.279999</v>
      </c>
      <c r="D260">
        <v>5.3814352743268223</v>
      </c>
    </row>
    <row r="261" spans="1:4" x14ac:dyDescent="0.3">
      <c r="A261" s="22" t="s">
        <v>297</v>
      </c>
      <c r="B261">
        <v>84167.193404336402</v>
      </c>
      <c r="C261">
        <v>29028988960.57</v>
      </c>
      <c r="D261">
        <v>4.3696843019715912</v>
      </c>
    </row>
    <row r="262" spans="1:4" x14ac:dyDescent="0.3">
      <c r="A262" s="22" t="s">
        <v>298</v>
      </c>
      <c r="B262">
        <v>84043.245182098995</v>
      </c>
      <c r="C262">
        <v>19030452299.43</v>
      </c>
      <c r="D262">
        <v>1.9143476350279895</v>
      </c>
    </row>
    <row r="263" spans="1:4" x14ac:dyDescent="0.3">
      <c r="A263" s="22" t="s">
        <v>299</v>
      </c>
      <c r="B263">
        <v>83832.487551833299</v>
      </c>
      <c r="C263">
        <v>9863214090.9300003</v>
      </c>
      <c r="D263">
        <v>0.99836877675242275</v>
      </c>
    </row>
    <row r="264" spans="1:4" x14ac:dyDescent="0.3">
      <c r="A264" s="22" t="s">
        <v>300</v>
      </c>
      <c r="B264">
        <v>86054.371863010805</v>
      </c>
      <c r="C264">
        <v>12594615536.530001</v>
      </c>
      <c r="D264">
        <v>2.7434298964649311</v>
      </c>
    </row>
    <row r="265" spans="1:4" x14ac:dyDescent="0.3">
      <c r="A265" s="22" t="s">
        <v>301</v>
      </c>
      <c r="B265">
        <v>87498.912410276695</v>
      </c>
      <c r="C265">
        <v>34582604932.529999</v>
      </c>
      <c r="D265">
        <v>3.7382326498328782</v>
      </c>
    </row>
    <row r="266" spans="1:4" x14ac:dyDescent="0.3">
      <c r="A266" s="22" t="s">
        <v>302</v>
      </c>
      <c r="B266">
        <v>87471.703047940406</v>
      </c>
      <c r="C266">
        <v>30005840048.560001</v>
      </c>
      <c r="D266">
        <v>2.5097074808130397</v>
      </c>
    </row>
    <row r="267" spans="1:4" x14ac:dyDescent="0.3">
      <c r="A267" s="22" t="s">
        <v>303</v>
      </c>
      <c r="B267">
        <v>86900.885543288503</v>
      </c>
      <c r="C267">
        <v>26704046037.950001</v>
      </c>
      <c r="D267">
        <v>2.7792075568010346</v>
      </c>
    </row>
    <row r="268" spans="1:4" x14ac:dyDescent="0.3">
      <c r="A268" s="22" t="s">
        <v>304</v>
      </c>
      <c r="B268">
        <v>87177.102105513506</v>
      </c>
      <c r="C268">
        <v>24413471940.5</v>
      </c>
      <c r="D268">
        <v>2.2426624675798141</v>
      </c>
    </row>
    <row r="269" spans="1:4" x14ac:dyDescent="0.3">
      <c r="A269" s="22" t="s">
        <v>305</v>
      </c>
      <c r="B269">
        <v>84353.151012581598</v>
      </c>
      <c r="C269">
        <v>34198619509.07</v>
      </c>
      <c r="D269">
        <v>4.5101888696677594</v>
      </c>
    </row>
    <row r="270" spans="1:4" x14ac:dyDescent="0.3">
      <c r="A270" s="22" t="s">
        <v>306</v>
      </c>
      <c r="B270">
        <v>82597.584338861299</v>
      </c>
      <c r="C270">
        <v>16969396135.15</v>
      </c>
      <c r="D270">
        <v>3.4773192233993755</v>
      </c>
    </row>
    <row r="271" spans="1:4" x14ac:dyDescent="0.3">
      <c r="A271" s="22" t="s">
        <v>307</v>
      </c>
      <c r="B271">
        <v>82334.522696920205</v>
      </c>
      <c r="C271">
        <v>14763760943.16</v>
      </c>
      <c r="D271">
        <v>2.3387729075117001</v>
      </c>
    </row>
    <row r="272" spans="1:4" x14ac:dyDescent="0.3">
      <c r="A272" s="22" t="s">
        <v>308</v>
      </c>
      <c r="B272">
        <v>82548.910960869398</v>
      </c>
      <c r="C272">
        <v>29004228246.599998</v>
      </c>
      <c r="D272">
        <v>3.1289240809101275</v>
      </c>
    </row>
    <row r="273" spans="1:4" x14ac:dyDescent="0.3">
      <c r="A273" s="21" t="s">
        <v>309</v>
      </c>
      <c r="B273">
        <v>2593431.4525140128</v>
      </c>
      <c r="C273">
        <v>1060974068310.7102</v>
      </c>
      <c r="D273">
        <v>117.67724098012793</v>
      </c>
    </row>
    <row r="274" spans="1:4" x14ac:dyDescent="0.3">
      <c r="A274" s="22" t="s">
        <v>310</v>
      </c>
      <c r="B274">
        <v>85169.169588770194</v>
      </c>
      <c r="C274">
        <v>28175650319.380001</v>
      </c>
      <c r="D274">
        <v>3.7043404645585913</v>
      </c>
    </row>
    <row r="275" spans="1:4" x14ac:dyDescent="0.3">
      <c r="A275" s="22" t="s">
        <v>311</v>
      </c>
      <c r="B275">
        <v>82485.708371304398</v>
      </c>
      <c r="C275">
        <v>47584398470.449997</v>
      </c>
      <c r="D275">
        <v>7.188745927957803</v>
      </c>
    </row>
    <row r="276" spans="1:4" x14ac:dyDescent="0.3">
      <c r="A276" s="22" t="s">
        <v>312</v>
      </c>
      <c r="B276">
        <v>83102.828206540202</v>
      </c>
      <c r="C276">
        <v>36852112079.93</v>
      </c>
      <c r="D276">
        <v>3.184968939077689</v>
      </c>
    </row>
    <row r="277" spans="1:4" x14ac:dyDescent="0.3">
      <c r="A277" s="22" t="s">
        <v>313</v>
      </c>
      <c r="B277">
        <v>83843.804873104702</v>
      </c>
      <c r="C277">
        <v>45157640206.839996</v>
      </c>
      <c r="D277">
        <v>3.6406600300583043</v>
      </c>
    </row>
    <row r="278" spans="1:4" x14ac:dyDescent="0.3">
      <c r="A278" s="22" t="s">
        <v>314</v>
      </c>
      <c r="B278">
        <v>83504.800172054602</v>
      </c>
      <c r="C278">
        <v>14380803630.57</v>
      </c>
      <c r="D278">
        <v>2.1817521026842472</v>
      </c>
    </row>
    <row r="279" spans="1:4" x14ac:dyDescent="0.3">
      <c r="A279" s="22" t="s">
        <v>315</v>
      </c>
      <c r="B279">
        <v>78214.480817104093</v>
      </c>
      <c r="C279">
        <v>36294853735.959999</v>
      </c>
      <c r="D279">
        <v>7.9121200912721568</v>
      </c>
    </row>
    <row r="280" spans="1:4" x14ac:dyDescent="0.3">
      <c r="A280" s="22" t="s">
        <v>316</v>
      </c>
      <c r="B280">
        <v>79235.333132173997</v>
      </c>
      <c r="C280">
        <v>91262424987.160004</v>
      </c>
      <c r="D280">
        <v>8.5429192426043379</v>
      </c>
    </row>
    <row r="281" spans="1:4" x14ac:dyDescent="0.3">
      <c r="A281" s="22" t="s">
        <v>317</v>
      </c>
      <c r="B281">
        <v>76271.950174713405</v>
      </c>
      <c r="C281">
        <v>48314590748.660004</v>
      </c>
      <c r="D281">
        <v>5.8393776291748853</v>
      </c>
    </row>
    <row r="282" spans="1:4" x14ac:dyDescent="0.3">
      <c r="A282" s="22" t="s">
        <v>318</v>
      </c>
      <c r="B282">
        <v>82573.951127700799</v>
      </c>
      <c r="C282">
        <v>84213627037.889999</v>
      </c>
      <c r="D282">
        <v>11.735819526763962</v>
      </c>
    </row>
    <row r="283" spans="1:4" x14ac:dyDescent="0.3">
      <c r="A283" s="22" t="s">
        <v>319</v>
      </c>
      <c r="B283">
        <v>79626.1414360505</v>
      </c>
      <c r="C283">
        <v>44718000633.050003</v>
      </c>
      <c r="D283">
        <v>5.1410987934968944</v>
      </c>
    </row>
    <row r="284" spans="1:4" x14ac:dyDescent="0.3">
      <c r="A284" s="22" t="s">
        <v>320</v>
      </c>
      <c r="B284">
        <v>83404.839806377204</v>
      </c>
      <c r="C284">
        <v>41656778779.199997</v>
      </c>
      <c r="D284">
        <v>6.6702039174120822</v>
      </c>
    </row>
    <row r="285" spans="1:4" x14ac:dyDescent="0.3">
      <c r="A285" s="22" t="s">
        <v>321</v>
      </c>
      <c r="B285">
        <v>85287.113276899399</v>
      </c>
      <c r="C285">
        <v>24258059103.939999</v>
      </c>
      <c r="D285">
        <v>3.701010555117533</v>
      </c>
    </row>
    <row r="286" spans="1:4" x14ac:dyDescent="0.3">
      <c r="A286" s="22" t="s">
        <v>322</v>
      </c>
      <c r="B286">
        <v>83684.979028105095</v>
      </c>
      <c r="C286">
        <v>28796984817.369999</v>
      </c>
      <c r="D286">
        <v>3.5039870297596707</v>
      </c>
    </row>
    <row r="287" spans="1:4" x14ac:dyDescent="0.3">
      <c r="A287" s="22" t="s">
        <v>323</v>
      </c>
      <c r="B287">
        <v>84542.391282673707</v>
      </c>
      <c r="C287">
        <v>34090769777.169998</v>
      </c>
      <c r="D287">
        <v>2.5023868928075497</v>
      </c>
    </row>
    <row r="288" spans="1:4" x14ac:dyDescent="0.3">
      <c r="A288" s="22" t="s">
        <v>324</v>
      </c>
      <c r="B288">
        <v>83668.989330261596</v>
      </c>
      <c r="C288">
        <v>28040322884.75</v>
      </c>
      <c r="D288">
        <v>3.348166954255094</v>
      </c>
    </row>
    <row r="289" spans="1:4" x14ac:dyDescent="0.3">
      <c r="A289" s="22" t="s">
        <v>325</v>
      </c>
      <c r="B289">
        <v>84033.865416481</v>
      </c>
      <c r="C289">
        <v>29617804112.220001</v>
      </c>
      <c r="D289">
        <v>2.7818082824415225</v>
      </c>
    </row>
    <row r="290" spans="1:4" x14ac:dyDescent="0.3">
      <c r="A290" s="22" t="s">
        <v>326</v>
      </c>
      <c r="B290">
        <v>84895.751439267493</v>
      </c>
      <c r="C290">
        <v>21276866029.009998</v>
      </c>
      <c r="D290">
        <v>2.0222551792140298</v>
      </c>
    </row>
    <row r="291" spans="1:4" x14ac:dyDescent="0.3">
      <c r="A291" s="22" t="s">
        <v>327</v>
      </c>
      <c r="B291">
        <v>84450.807077341204</v>
      </c>
      <c r="C291">
        <v>12728372364.23</v>
      </c>
      <c r="D291">
        <v>0.93776730652737772</v>
      </c>
    </row>
    <row r="292" spans="1:4" x14ac:dyDescent="0.3">
      <c r="A292" s="22" t="s">
        <v>328</v>
      </c>
      <c r="B292">
        <v>85063.413056841106</v>
      </c>
      <c r="C292">
        <v>15259300427.02</v>
      </c>
      <c r="D292">
        <v>1.4733370052000456</v>
      </c>
    </row>
    <row r="293" spans="1:4" x14ac:dyDescent="0.3">
      <c r="A293" s="22" t="s">
        <v>329</v>
      </c>
      <c r="B293">
        <v>85174.301629161098</v>
      </c>
      <c r="C293">
        <v>14664050811.93</v>
      </c>
      <c r="D293">
        <v>1.5629444562713586</v>
      </c>
    </row>
    <row r="294" spans="1:4" x14ac:dyDescent="0.3">
      <c r="A294" s="22" t="s">
        <v>330</v>
      </c>
      <c r="B294">
        <v>87518.905034699899</v>
      </c>
      <c r="C294">
        <v>41396190189.879997</v>
      </c>
      <c r="D294">
        <v>3.8936226300492351</v>
      </c>
    </row>
    <row r="295" spans="1:4" x14ac:dyDescent="0.3">
      <c r="A295" s="22" t="s">
        <v>331</v>
      </c>
      <c r="B295">
        <v>93441.893347557503</v>
      </c>
      <c r="C295">
        <v>55899038455.730003</v>
      </c>
      <c r="D295">
        <v>7.6927678614303661</v>
      </c>
    </row>
    <row r="296" spans="1:4" x14ac:dyDescent="0.3">
      <c r="A296" s="22" t="s">
        <v>332</v>
      </c>
      <c r="B296">
        <v>93699.113176036699</v>
      </c>
      <c r="C296">
        <v>41719568820.849998</v>
      </c>
      <c r="D296">
        <v>2.7537625716984189</v>
      </c>
    </row>
    <row r="297" spans="1:4" x14ac:dyDescent="0.3">
      <c r="A297" s="22" t="s">
        <v>333</v>
      </c>
      <c r="B297">
        <v>93943.7934161249</v>
      </c>
      <c r="C297">
        <v>31483175315.400002</v>
      </c>
      <c r="D297">
        <v>2.4756334715051334</v>
      </c>
    </row>
    <row r="298" spans="1:4" x14ac:dyDescent="0.3">
      <c r="A298" s="22" t="s">
        <v>334</v>
      </c>
      <c r="B298">
        <v>94720.498017585807</v>
      </c>
      <c r="C298">
        <v>40915232363.910004</v>
      </c>
      <c r="D298">
        <v>3.0544646796631261</v>
      </c>
    </row>
    <row r="299" spans="1:4" x14ac:dyDescent="0.3">
      <c r="A299" s="22" t="s">
        <v>335</v>
      </c>
      <c r="B299">
        <v>94646.928111682006</v>
      </c>
      <c r="C299">
        <v>17612825123.360001</v>
      </c>
      <c r="D299">
        <v>1.3979979448753728</v>
      </c>
    </row>
    <row r="300" spans="1:4" x14ac:dyDescent="0.3">
      <c r="A300" s="22" t="s">
        <v>336</v>
      </c>
      <c r="B300">
        <v>93754.846738124004</v>
      </c>
      <c r="C300">
        <v>18090367763.889999</v>
      </c>
      <c r="D300">
        <v>1.7280723730015761</v>
      </c>
    </row>
    <row r="301" spans="1:4" x14ac:dyDescent="0.3">
      <c r="A301" s="22" t="s">
        <v>337</v>
      </c>
      <c r="B301">
        <v>94978.752503637501</v>
      </c>
      <c r="C301">
        <v>32363449569.16</v>
      </c>
      <c r="D301">
        <v>2.9200310917803027</v>
      </c>
    </row>
    <row r="302" spans="1:4" x14ac:dyDescent="0.3">
      <c r="A302" s="22" t="s">
        <v>338</v>
      </c>
      <c r="B302">
        <v>94284.791628115607</v>
      </c>
      <c r="C302">
        <v>25806129920.720001</v>
      </c>
      <c r="D302">
        <v>1.7780011594861131</v>
      </c>
    </row>
    <row r="303" spans="1:4" x14ac:dyDescent="0.3">
      <c r="A303" s="22" t="s">
        <v>339</v>
      </c>
      <c r="B303">
        <v>94207.311297523003</v>
      </c>
      <c r="C303">
        <v>28344679831.080002</v>
      </c>
      <c r="D303">
        <v>2.4072168699831575</v>
      </c>
    </row>
    <row r="304" spans="1:4" x14ac:dyDescent="0.3">
      <c r="A304" s="21" t="s">
        <v>340</v>
      </c>
      <c r="B304">
        <v>3212979.9684715113</v>
      </c>
      <c r="C304">
        <v>1496397538235.6499</v>
      </c>
      <c r="D304">
        <v>84.292322749329998</v>
      </c>
    </row>
    <row r="305" spans="1:4" x14ac:dyDescent="0.3">
      <c r="A305" s="22" t="s">
        <v>341</v>
      </c>
      <c r="B305">
        <v>96492.339049236296</v>
      </c>
      <c r="C305">
        <v>32875889623.439999</v>
      </c>
      <c r="D305">
        <v>3.4860738724592277</v>
      </c>
    </row>
    <row r="306" spans="1:4" x14ac:dyDescent="0.3">
      <c r="A306" s="22" t="s">
        <v>342</v>
      </c>
      <c r="B306">
        <v>96910.068577728598</v>
      </c>
      <c r="C306">
        <v>26421924676.66</v>
      </c>
      <c r="D306">
        <v>1.5855279430982421</v>
      </c>
    </row>
    <row r="307" spans="1:4" x14ac:dyDescent="0.3">
      <c r="A307" s="22" t="s">
        <v>343</v>
      </c>
      <c r="B307">
        <v>95891.798034315303</v>
      </c>
      <c r="C307">
        <v>15775154888.969999</v>
      </c>
      <c r="D307">
        <v>1.1584491288506749</v>
      </c>
    </row>
    <row r="308" spans="1:4" x14ac:dyDescent="0.3">
      <c r="A308" s="22" t="s">
        <v>344</v>
      </c>
      <c r="B308">
        <v>94315.974889048899</v>
      </c>
      <c r="C308">
        <v>18198688416.060001</v>
      </c>
      <c r="D308">
        <v>2.2377457148689075</v>
      </c>
    </row>
    <row r="309" spans="1:4" x14ac:dyDescent="0.3">
      <c r="A309" s="22" t="s">
        <v>345</v>
      </c>
      <c r="B309">
        <v>94748.0514753733</v>
      </c>
      <c r="C309">
        <v>25816260327.41</v>
      </c>
      <c r="D309">
        <v>1.72490447395071</v>
      </c>
    </row>
    <row r="310" spans="1:4" x14ac:dyDescent="0.3">
      <c r="A310" s="22" t="s">
        <v>346</v>
      </c>
      <c r="B310">
        <v>96802.477563759603</v>
      </c>
      <c r="C310">
        <v>26551275826.73</v>
      </c>
      <c r="D310">
        <v>3.6827195303652918</v>
      </c>
    </row>
    <row r="311" spans="1:4" x14ac:dyDescent="0.3">
      <c r="A311" s="22" t="s">
        <v>347</v>
      </c>
      <c r="B311">
        <v>97032.318966581297</v>
      </c>
      <c r="C311">
        <v>76983822461.779999</v>
      </c>
      <c r="D311">
        <v>1.8558570952317013</v>
      </c>
    </row>
    <row r="312" spans="1:4" x14ac:dyDescent="0.3">
      <c r="A312" s="22" t="s">
        <v>348</v>
      </c>
      <c r="B312">
        <v>103241.46082980141</v>
      </c>
      <c r="C312">
        <v>69895404396.740005</v>
      </c>
      <c r="D312">
        <v>7.2713132931489257</v>
      </c>
    </row>
    <row r="313" spans="1:4" x14ac:dyDescent="0.3">
      <c r="A313" s="22" t="s">
        <v>349</v>
      </c>
      <c r="B313">
        <v>102970.8497440325</v>
      </c>
      <c r="C313">
        <v>58198593958.120003</v>
      </c>
      <c r="D313">
        <v>1.8930813049949524</v>
      </c>
    </row>
    <row r="314" spans="1:4" x14ac:dyDescent="0.3">
      <c r="A314" s="22" t="s">
        <v>350</v>
      </c>
      <c r="B314">
        <v>104696.3272911721</v>
      </c>
      <c r="C314">
        <v>42276713994.209999</v>
      </c>
      <c r="D314">
        <v>2.0697347706803781</v>
      </c>
    </row>
    <row r="315" spans="1:4" x14ac:dyDescent="0.3">
      <c r="A315" s="22" t="s">
        <v>351</v>
      </c>
      <c r="B315">
        <v>104106.3555262647</v>
      </c>
      <c r="C315">
        <v>46285517406.459999</v>
      </c>
      <c r="D315">
        <v>1.5026106728435888</v>
      </c>
    </row>
    <row r="316" spans="1:4" x14ac:dyDescent="0.3">
      <c r="A316" s="22" t="s">
        <v>352</v>
      </c>
      <c r="B316">
        <v>102812.953251549</v>
      </c>
      <c r="C316">
        <v>63250475404.07</v>
      </c>
      <c r="D316">
        <v>4.7384433920621971</v>
      </c>
    </row>
    <row r="317" spans="1:4" x14ac:dyDescent="0.3">
      <c r="A317" s="22" t="s">
        <v>353</v>
      </c>
      <c r="B317">
        <v>104169.8128818504</v>
      </c>
      <c r="C317">
        <v>52608876410.389999</v>
      </c>
      <c r="D317">
        <v>3.3870667282210785</v>
      </c>
    </row>
    <row r="318" spans="1:4" x14ac:dyDescent="0.3">
      <c r="A318" s="22" t="s">
        <v>354</v>
      </c>
      <c r="B318">
        <v>103539.41708913269</v>
      </c>
      <c r="C318">
        <v>45956071154.970001</v>
      </c>
      <c r="D318">
        <v>1.617846866351011</v>
      </c>
    </row>
    <row r="319" spans="1:4" x14ac:dyDescent="0.3">
      <c r="A319" s="22" t="s">
        <v>355</v>
      </c>
      <c r="B319">
        <v>103744.6435805224</v>
      </c>
      <c r="C319">
        <v>50408241840.209999</v>
      </c>
      <c r="D319">
        <v>2.6200870982852593</v>
      </c>
    </row>
    <row r="320" spans="1:4" x14ac:dyDescent="0.3">
      <c r="A320" s="22" t="s">
        <v>356</v>
      </c>
      <c r="B320">
        <v>103489.29171157</v>
      </c>
      <c r="C320">
        <v>44386499364.190002</v>
      </c>
      <c r="D320">
        <v>1.3457358636482191</v>
      </c>
    </row>
    <row r="321" spans="1:4" x14ac:dyDescent="0.3">
      <c r="A321" s="22" t="s">
        <v>357</v>
      </c>
      <c r="B321">
        <v>103191.0854776988</v>
      </c>
      <c r="C321">
        <v>37898552742.489998</v>
      </c>
      <c r="D321">
        <v>1.0221076109102512</v>
      </c>
    </row>
    <row r="322" spans="1:4" x14ac:dyDescent="0.3">
      <c r="A322" s="22" t="s">
        <v>358</v>
      </c>
      <c r="B322">
        <v>106446.01055442639</v>
      </c>
      <c r="C322">
        <v>49887082058.370003</v>
      </c>
      <c r="D322">
        <v>3.3478684726500791</v>
      </c>
    </row>
    <row r="323" spans="1:4" x14ac:dyDescent="0.3">
      <c r="A323" s="22" t="s">
        <v>359</v>
      </c>
      <c r="B323">
        <v>105606.18146754079</v>
      </c>
      <c r="C323">
        <v>61761126647.230003</v>
      </c>
      <c r="D323">
        <v>4.6565931620835066</v>
      </c>
    </row>
    <row r="324" spans="1:4" x14ac:dyDescent="0.3">
      <c r="A324" s="22" t="s">
        <v>360</v>
      </c>
      <c r="B324">
        <v>106791.0896617118</v>
      </c>
      <c r="C324">
        <v>36515726122.089996</v>
      </c>
      <c r="D324">
        <v>2.9360221053895521</v>
      </c>
    </row>
    <row r="325" spans="1:4" x14ac:dyDescent="0.3">
      <c r="A325" s="22" t="s">
        <v>361</v>
      </c>
      <c r="B325">
        <v>109678.0763095368</v>
      </c>
      <c r="C325">
        <v>78086364051.199997</v>
      </c>
      <c r="D325">
        <v>4.3048722586119803</v>
      </c>
    </row>
    <row r="326" spans="1:4" x14ac:dyDescent="0.3">
      <c r="A326" s="22" t="s">
        <v>362</v>
      </c>
      <c r="B326">
        <v>111673.28401874509</v>
      </c>
      <c r="C326">
        <v>70157575642.179993</v>
      </c>
      <c r="D326">
        <v>2.4482631818539144</v>
      </c>
    </row>
    <row r="327" spans="1:4" x14ac:dyDescent="0.3">
      <c r="A327" s="22" t="s">
        <v>363</v>
      </c>
      <c r="B327">
        <v>107287.7967068221</v>
      </c>
      <c r="C327">
        <v>67548133399.040001</v>
      </c>
      <c r="D327">
        <v>4.4391396883330687</v>
      </c>
    </row>
    <row r="328" spans="1:4" x14ac:dyDescent="0.3">
      <c r="A328" s="22" t="s">
        <v>364</v>
      </c>
      <c r="B328">
        <v>107791.15754123589</v>
      </c>
      <c r="C328">
        <v>45903627162.57</v>
      </c>
      <c r="D328">
        <v>2.3855944400491871</v>
      </c>
    </row>
    <row r="329" spans="1:4" x14ac:dyDescent="0.3">
      <c r="A329" s="22" t="s">
        <v>365</v>
      </c>
      <c r="B329">
        <v>109035.3870327308</v>
      </c>
      <c r="C329">
        <v>47518041840.839996</v>
      </c>
      <c r="D329">
        <v>2.4395859304265328</v>
      </c>
    </row>
    <row r="330" spans="1:4" x14ac:dyDescent="0.3">
      <c r="A330" s="22" t="s">
        <v>366</v>
      </c>
      <c r="B330">
        <v>109440.36835822809</v>
      </c>
      <c r="C330">
        <v>45950461570.550003</v>
      </c>
      <c r="D330">
        <v>1.5053959567656272</v>
      </c>
    </row>
    <row r="331" spans="1:4" x14ac:dyDescent="0.3">
      <c r="A331" s="22" t="s">
        <v>367</v>
      </c>
      <c r="B331">
        <v>108994.6421508192</v>
      </c>
      <c r="C331">
        <v>57450176271.900002</v>
      </c>
      <c r="D331">
        <v>2.8642538217574525</v>
      </c>
    </row>
    <row r="332" spans="1:4" x14ac:dyDescent="0.3">
      <c r="A332" s="22" t="s">
        <v>368</v>
      </c>
      <c r="B332">
        <v>107802.3245360646</v>
      </c>
      <c r="C332">
        <v>49155377492.620003</v>
      </c>
      <c r="D332">
        <v>2.280309325330951</v>
      </c>
    </row>
    <row r="333" spans="1:4" x14ac:dyDescent="0.3">
      <c r="A333" s="22" t="s">
        <v>369</v>
      </c>
      <c r="B333">
        <v>105641.7606983795</v>
      </c>
      <c r="C333">
        <v>56022752042.279999</v>
      </c>
      <c r="D333">
        <v>3.2799578782347245</v>
      </c>
    </row>
    <row r="334" spans="1:4" x14ac:dyDescent="0.3">
      <c r="A334" s="22" t="s">
        <v>370</v>
      </c>
      <c r="B334">
        <v>103998.5722406304</v>
      </c>
      <c r="C334">
        <v>57655287183.410004</v>
      </c>
      <c r="D334">
        <v>2.482966786190461</v>
      </c>
    </row>
    <row r="335" spans="1:4" x14ac:dyDescent="0.3">
      <c r="A335" s="22" t="s">
        <v>371</v>
      </c>
      <c r="B335">
        <v>104638.0912550028</v>
      </c>
      <c r="C335">
        <v>38997843858.470001</v>
      </c>
      <c r="D335">
        <v>1.7221943816823377</v>
      </c>
    </row>
    <row r="336" spans="1:4" x14ac:dyDescent="0.3">
      <c r="A336" s="21" t="s">
        <v>372</v>
      </c>
      <c r="B336">
        <v>3174757.4247815432</v>
      </c>
      <c r="C336">
        <v>1424277758115.75</v>
      </c>
      <c r="D336">
        <v>77.467672349633418</v>
      </c>
    </row>
    <row r="337" spans="1:4" x14ac:dyDescent="0.3">
      <c r="A337" s="22" t="s">
        <v>373</v>
      </c>
      <c r="B337">
        <v>105652.0985625249</v>
      </c>
      <c r="C337">
        <v>37397056873.120003</v>
      </c>
      <c r="D337">
        <v>1.9664008837008358</v>
      </c>
    </row>
    <row r="338" spans="1:4" x14ac:dyDescent="0.3">
      <c r="A338" s="22" t="s">
        <v>374</v>
      </c>
      <c r="B338">
        <v>105881.5339020309</v>
      </c>
      <c r="C338">
        <v>45819706290.18</v>
      </c>
      <c r="D338">
        <v>2.1114721323734078</v>
      </c>
    </row>
    <row r="339" spans="1:4" x14ac:dyDescent="0.3">
      <c r="A339" s="22" t="s">
        <v>375</v>
      </c>
      <c r="B339">
        <v>105432.4700666072</v>
      </c>
      <c r="C339">
        <v>46196508367.019997</v>
      </c>
      <c r="D339">
        <v>1.7874796281178278</v>
      </c>
    </row>
    <row r="340" spans="1:4" x14ac:dyDescent="0.3">
      <c r="A340" s="22" t="s">
        <v>376</v>
      </c>
      <c r="B340">
        <v>104731.9832551475</v>
      </c>
      <c r="C340">
        <v>44544857105.32</v>
      </c>
      <c r="D340">
        <v>1.6740199811186574</v>
      </c>
    </row>
    <row r="341" spans="1:4" x14ac:dyDescent="0.3">
      <c r="A341" s="22" t="s">
        <v>377</v>
      </c>
      <c r="B341">
        <v>101575.95230618661</v>
      </c>
      <c r="C341">
        <v>57479298399.760002</v>
      </c>
      <c r="D341">
        <v>5.2503706968440662</v>
      </c>
    </row>
    <row r="342" spans="1:4" x14ac:dyDescent="0.3">
      <c r="A342" s="22" t="s">
        <v>378</v>
      </c>
      <c r="B342">
        <v>104390.3469384754</v>
      </c>
      <c r="C342">
        <v>48856653697.18</v>
      </c>
      <c r="D342">
        <v>4.1419908341654734</v>
      </c>
    </row>
    <row r="343" spans="1:4" x14ac:dyDescent="0.3">
      <c r="A343" s="22" t="s">
        <v>379</v>
      </c>
      <c r="B343">
        <v>105615.6263094638</v>
      </c>
      <c r="C343">
        <v>38365033775.839996</v>
      </c>
      <c r="D343">
        <v>1.9019350808432287</v>
      </c>
    </row>
    <row r="344" spans="1:4" x14ac:dyDescent="0.3">
      <c r="A344" s="22" t="s">
        <v>380</v>
      </c>
      <c r="B344">
        <v>105793.6502275275</v>
      </c>
      <c r="C344">
        <v>36626232327.830002</v>
      </c>
      <c r="D344">
        <v>1.3461113912530074</v>
      </c>
    </row>
    <row r="345" spans="1:4" x14ac:dyDescent="0.3">
      <c r="A345" s="22" t="s">
        <v>381</v>
      </c>
      <c r="B345">
        <v>110294.0991055733</v>
      </c>
      <c r="C345">
        <v>55903193732.459999</v>
      </c>
      <c r="D345">
        <v>4.8785722016707025</v>
      </c>
    </row>
    <row r="346" spans="1:4" x14ac:dyDescent="0.3">
      <c r="A346" s="22" t="s">
        <v>382</v>
      </c>
      <c r="B346">
        <v>110257.23771236571</v>
      </c>
      <c r="C346">
        <v>54700101508.910004</v>
      </c>
      <c r="D346">
        <v>1.8245572938264853</v>
      </c>
    </row>
    <row r="347" spans="1:4" x14ac:dyDescent="0.3">
      <c r="A347" s="22" t="s">
        <v>383</v>
      </c>
      <c r="B347">
        <v>108686.6276821388</v>
      </c>
      <c r="C347">
        <v>50842662052.099998</v>
      </c>
      <c r="D347">
        <v>2.0840337461474108</v>
      </c>
    </row>
    <row r="348" spans="1:4" x14ac:dyDescent="0.3">
      <c r="A348" s="22" t="s">
        <v>384</v>
      </c>
      <c r="B348">
        <v>105929.0512627296</v>
      </c>
      <c r="C348">
        <v>54843867967.5</v>
      </c>
      <c r="D348">
        <v>2.7556549817655118</v>
      </c>
    </row>
    <row r="349" spans="1:4" x14ac:dyDescent="0.3">
      <c r="A349" s="22" t="s">
        <v>385</v>
      </c>
      <c r="B349">
        <v>106090.9663946604</v>
      </c>
      <c r="C349">
        <v>69550440845.690002</v>
      </c>
      <c r="D349">
        <v>3.1725590400879389</v>
      </c>
    </row>
    <row r="350" spans="1:4" x14ac:dyDescent="0.3">
      <c r="A350" s="22" t="s">
        <v>386</v>
      </c>
      <c r="B350">
        <v>105472.4086528859</v>
      </c>
      <c r="C350">
        <v>38007870452.639999</v>
      </c>
      <c r="D350">
        <v>1.7193701910017332</v>
      </c>
    </row>
    <row r="351" spans="1:4" x14ac:dyDescent="0.3">
      <c r="A351" s="22" t="s">
        <v>387</v>
      </c>
      <c r="B351">
        <v>105552.026954677</v>
      </c>
      <c r="C351">
        <v>36744307741.93</v>
      </c>
      <c r="D351">
        <v>1.5523829134465348</v>
      </c>
    </row>
    <row r="352" spans="1:4" x14ac:dyDescent="0.3">
      <c r="A352" s="22" t="s">
        <v>388</v>
      </c>
      <c r="B352">
        <v>106796.7571986886</v>
      </c>
      <c r="C352">
        <v>50366626944.57</v>
      </c>
      <c r="D352">
        <v>3.7115554423465578</v>
      </c>
    </row>
    <row r="353" spans="1:4" x14ac:dyDescent="0.3">
      <c r="A353" s="22" t="s">
        <v>389</v>
      </c>
      <c r="B353">
        <v>104601.1168292626</v>
      </c>
      <c r="C353">
        <v>55964092175.519997</v>
      </c>
      <c r="D353">
        <v>4.0766907755563784</v>
      </c>
    </row>
    <row r="354" spans="1:4" x14ac:dyDescent="0.3">
      <c r="A354" s="22" t="s">
        <v>390</v>
      </c>
      <c r="B354">
        <v>104883.3269261613</v>
      </c>
      <c r="C354">
        <v>47318089133.080002</v>
      </c>
      <c r="D354">
        <v>1.8924972545957632</v>
      </c>
    </row>
    <row r="355" spans="1:4" x14ac:dyDescent="0.3">
      <c r="A355" s="22" t="s">
        <v>391</v>
      </c>
      <c r="B355">
        <v>104684.28595245381</v>
      </c>
      <c r="C355">
        <v>37333806919.540001</v>
      </c>
      <c r="D355">
        <v>1.2490774847260235</v>
      </c>
    </row>
    <row r="356" spans="1:4" x14ac:dyDescent="0.3">
      <c r="A356" s="22" t="s">
        <v>392</v>
      </c>
      <c r="B356">
        <v>103309.6041245223</v>
      </c>
      <c r="C356">
        <v>50951862476.190002</v>
      </c>
      <c r="D356">
        <v>3.9808289864802031</v>
      </c>
    </row>
    <row r="357" spans="1:4" x14ac:dyDescent="0.3">
      <c r="A357" s="22" t="s">
        <v>393</v>
      </c>
      <c r="B357">
        <v>102257.4086896794</v>
      </c>
      <c r="C357">
        <v>38360555117.769997</v>
      </c>
      <c r="D357">
        <v>2.9450840128159239</v>
      </c>
    </row>
    <row r="358" spans="1:4" x14ac:dyDescent="0.3">
      <c r="A358" s="22" t="s">
        <v>394</v>
      </c>
      <c r="B358">
        <v>100987.1395190547</v>
      </c>
      <c r="C358">
        <v>65536997200.849998</v>
      </c>
      <c r="D358">
        <v>4.9558004457792801</v>
      </c>
    </row>
    <row r="359" spans="1:4" x14ac:dyDescent="0.3">
      <c r="A359" s="22" t="s">
        <v>395</v>
      </c>
      <c r="B359">
        <v>105577.77203154771</v>
      </c>
      <c r="C359">
        <v>65237759656.410004</v>
      </c>
      <c r="D359">
        <v>6.3484263432284891</v>
      </c>
    </row>
    <row r="360" spans="1:4" x14ac:dyDescent="0.3">
      <c r="A360" s="22" t="s">
        <v>396</v>
      </c>
      <c r="B360">
        <v>106045.6320954752</v>
      </c>
      <c r="C360">
        <v>48822986421.129997</v>
      </c>
      <c r="D360">
        <v>1.4933824155501496</v>
      </c>
    </row>
    <row r="361" spans="1:4" x14ac:dyDescent="0.3">
      <c r="A361" s="22" t="s">
        <v>397</v>
      </c>
      <c r="B361">
        <v>107361.260804055</v>
      </c>
      <c r="C361">
        <v>51624120283.339996</v>
      </c>
      <c r="D361">
        <v>2.1565930361139158</v>
      </c>
    </row>
    <row r="362" spans="1:4" x14ac:dyDescent="0.3">
      <c r="A362" s="22" t="s">
        <v>398</v>
      </c>
      <c r="B362">
        <v>106960.0032689962</v>
      </c>
      <c r="C362">
        <v>43891990612.709999</v>
      </c>
      <c r="D362">
        <v>1.5266050650006473</v>
      </c>
    </row>
    <row r="363" spans="1:4" x14ac:dyDescent="0.3">
      <c r="A363" s="22" t="s">
        <v>399</v>
      </c>
      <c r="B363">
        <v>107088.4302288312</v>
      </c>
      <c r="C363">
        <v>45353692674.510002</v>
      </c>
      <c r="D363">
        <v>1.2364810593121276</v>
      </c>
    </row>
    <row r="364" spans="1:4" x14ac:dyDescent="0.3">
      <c r="A364" s="22" t="s">
        <v>400</v>
      </c>
      <c r="B364">
        <v>107327.7031808139</v>
      </c>
      <c r="C364">
        <v>30037708334.639999</v>
      </c>
      <c r="D364">
        <v>0.63862619387261355</v>
      </c>
    </row>
    <row r="365" spans="1:4" x14ac:dyDescent="0.3">
      <c r="A365" s="22" t="s">
        <v>401</v>
      </c>
      <c r="B365">
        <v>108385.5700884473</v>
      </c>
      <c r="C365">
        <v>35534874438.25</v>
      </c>
      <c r="D365">
        <v>1.2076985132648095</v>
      </c>
    </row>
    <row r="366" spans="1:4" x14ac:dyDescent="0.3">
      <c r="A366" s="22" t="s">
        <v>402</v>
      </c>
      <c r="B366">
        <v>107135.3345105601</v>
      </c>
      <c r="C366">
        <v>42064804589.760002</v>
      </c>
      <c r="D366">
        <v>1.8814143246277175</v>
      </c>
    </row>
    <row r="367" spans="1:4" x14ac:dyDescent="0.3">
      <c r="A367" s="21" t="s">
        <v>42</v>
      </c>
      <c r="B367">
        <v>1685962.2916433939</v>
      </c>
      <c r="C367">
        <v>965911111187.25012</v>
      </c>
      <c r="D367">
        <v>37.908684275133801</v>
      </c>
    </row>
    <row r="368" spans="1:4" x14ac:dyDescent="0.3">
      <c r="A368" s="22" t="s">
        <v>403</v>
      </c>
      <c r="B368">
        <v>105698.27814400059</v>
      </c>
      <c r="C368">
        <v>44110692246.889999</v>
      </c>
      <c r="D368">
        <v>2.1283916467098551</v>
      </c>
    </row>
    <row r="369" spans="1:4" x14ac:dyDescent="0.3">
      <c r="A369" s="22" t="s">
        <v>404</v>
      </c>
      <c r="B369">
        <v>108859.32386823589</v>
      </c>
      <c r="C369">
        <v>56248657736.959999</v>
      </c>
      <c r="D369">
        <v>4.3577321084406702</v>
      </c>
    </row>
    <row r="370" spans="1:4" x14ac:dyDescent="0.3">
      <c r="A370" s="22" t="s">
        <v>405</v>
      </c>
      <c r="B370">
        <v>109647.97877391</v>
      </c>
      <c r="C370">
        <v>50494742269.779999</v>
      </c>
      <c r="D370">
        <v>1.7783689612020821</v>
      </c>
    </row>
    <row r="371" spans="1:4" x14ac:dyDescent="0.3">
      <c r="A371" s="22" t="s">
        <v>406</v>
      </c>
      <c r="B371">
        <v>108034.33904990079</v>
      </c>
      <c r="C371">
        <v>42616442655.900002</v>
      </c>
      <c r="D371">
        <v>2.2397890736772523</v>
      </c>
    </row>
    <row r="372" spans="1:4" x14ac:dyDescent="0.3">
      <c r="A372" s="22" t="s">
        <v>407</v>
      </c>
      <c r="B372">
        <v>108231.18199019411</v>
      </c>
      <c r="C372">
        <v>30615537519.57</v>
      </c>
      <c r="D372">
        <v>0.49906116383062482</v>
      </c>
    </row>
    <row r="373" spans="1:4" x14ac:dyDescent="0.3">
      <c r="A373" s="22" t="s">
        <v>408</v>
      </c>
      <c r="B373">
        <v>109232.0697345571</v>
      </c>
      <c r="C373">
        <v>36746020463.25</v>
      </c>
      <c r="D373">
        <v>1.7412807649766098</v>
      </c>
    </row>
    <row r="374" spans="1:4" x14ac:dyDescent="0.3">
      <c r="A374" s="22" t="s">
        <v>409</v>
      </c>
      <c r="B374">
        <v>108299.85108759299</v>
      </c>
      <c r="C374">
        <v>45415696597.480003</v>
      </c>
      <c r="D374">
        <v>1.9986140547658557</v>
      </c>
    </row>
    <row r="375" spans="1:4" x14ac:dyDescent="0.3">
      <c r="A375" s="22" t="s">
        <v>410</v>
      </c>
      <c r="B375">
        <v>108950.2755431898</v>
      </c>
      <c r="C375">
        <v>44282204126.949997</v>
      </c>
      <c r="D375">
        <v>1.5691993903501269</v>
      </c>
    </row>
    <row r="376" spans="1:4" x14ac:dyDescent="0.3">
      <c r="A376" s="22" t="s">
        <v>411</v>
      </c>
      <c r="B376">
        <v>111326.5512690552</v>
      </c>
      <c r="C376">
        <v>57927418064.830002</v>
      </c>
      <c r="D376">
        <v>3.2746084372195194</v>
      </c>
    </row>
    <row r="377" spans="1:4" x14ac:dyDescent="0.3">
      <c r="A377" s="22" t="s">
        <v>412</v>
      </c>
      <c r="B377">
        <v>115987.206196845</v>
      </c>
      <c r="C377">
        <v>95911605727.889999</v>
      </c>
      <c r="D377">
        <v>5.3427451538098953</v>
      </c>
    </row>
    <row r="378" spans="1:4" x14ac:dyDescent="0.3">
      <c r="A378" s="22" t="s">
        <v>413</v>
      </c>
      <c r="B378">
        <v>117516.9936684245</v>
      </c>
      <c r="C378">
        <v>86928361084.929993</v>
      </c>
      <c r="D378">
        <v>3.113117170356666</v>
      </c>
    </row>
    <row r="379" spans="1:4" x14ac:dyDescent="0.3">
      <c r="A379" s="22" t="s">
        <v>414</v>
      </c>
      <c r="B379">
        <v>117435.2300531511</v>
      </c>
      <c r="C379">
        <v>45524560304.010002</v>
      </c>
      <c r="D379">
        <v>1.0574906886036521</v>
      </c>
    </row>
    <row r="380" spans="1:4" x14ac:dyDescent="0.3">
      <c r="A380" s="22" t="s">
        <v>415</v>
      </c>
      <c r="B380">
        <v>119116.1175492467</v>
      </c>
      <c r="C380">
        <v>49021091807.150002</v>
      </c>
      <c r="D380">
        <v>1.8599106767425599</v>
      </c>
    </row>
    <row r="381" spans="1:4" x14ac:dyDescent="0.3">
      <c r="A381" s="22" t="s">
        <v>416</v>
      </c>
      <c r="B381">
        <v>119849.7057203147</v>
      </c>
      <c r="C381">
        <v>181746419401.06</v>
      </c>
      <c r="D381">
        <v>3.4692429124048032</v>
      </c>
    </row>
    <row r="382" spans="1:4" x14ac:dyDescent="0.3">
      <c r="A382" s="22" t="s">
        <v>417</v>
      </c>
      <c r="B382">
        <v>117777.1889947756</v>
      </c>
      <c r="C382">
        <v>98321661180.600006</v>
      </c>
      <c r="D382">
        <v>3.4791320720436287</v>
      </c>
    </row>
    <row r="383" spans="1:4" x14ac:dyDescent="0.3">
      <c r="A383" s="20" t="s">
        <v>36</v>
      </c>
      <c r="B383">
        <v>31412360.025792614</v>
      </c>
      <c r="C383">
        <v>16425405432850.021</v>
      </c>
      <c r="D383">
        <v>1363.2555643261371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998-5831-4530-AA49-4A4709026DFE}">
  <dimension ref="A1:P365"/>
  <sheetViews>
    <sheetView workbookViewId="0"/>
  </sheetViews>
  <sheetFormatPr defaultRowHeight="14.4" x14ac:dyDescent="0.3"/>
  <cols>
    <col min="1" max="1" width="14.6640625" bestFit="1" customWidth="1"/>
    <col min="2" max="6" width="12" bestFit="1" customWidth="1"/>
    <col min="7" max="7" width="12.44140625" bestFit="1" customWidth="1"/>
    <col min="8" max="8" width="15.44140625" bestFit="1" customWidth="1"/>
    <col min="9" max="9" width="12.5546875" bestFit="1" customWidth="1"/>
    <col min="10" max="10" width="8.109375" bestFit="1" customWidth="1"/>
    <col min="11" max="11" width="17.88671875" bestFit="1" customWidth="1"/>
    <col min="12" max="12" width="18.6640625" bestFit="1" customWidth="1"/>
    <col min="13" max="13" width="19.33203125" bestFit="1" customWidth="1"/>
    <col min="14" max="14" width="12" bestFit="1" customWidth="1"/>
    <col min="15" max="15" width="61.77734375" bestFit="1" customWidth="1"/>
    <col min="16" max="16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19</v>
      </c>
      <c r="P1" t="s">
        <v>25</v>
      </c>
    </row>
    <row r="2" spans="1:16" x14ac:dyDescent="0.3">
      <c r="A2" s="1">
        <v>45490</v>
      </c>
      <c r="B2">
        <v>65091.8307087293</v>
      </c>
      <c r="C2">
        <v>66066.733027424707</v>
      </c>
      <c r="D2">
        <v>63896.087192878498</v>
      </c>
      <c r="E2">
        <v>64118.7926694255</v>
      </c>
      <c r="F2">
        <v>32525071310.740002</v>
      </c>
      <c r="G2">
        <v>1264876808968.3501</v>
      </c>
      <c r="H2">
        <v>-1.4948696767462524</v>
      </c>
      <c r="I2">
        <v>3.3347438701783338</v>
      </c>
      <c r="J2" t="s">
        <v>28</v>
      </c>
      <c r="L2" t="s">
        <v>29</v>
      </c>
      <c r="M2" t="s">
        <v>13</v>
      </c>
      <c r="N2" t="s">
        <v>14</v>
      </c>
      <c r="O2" t="s">
        <v>30</v>
      </c>
      <c r="P2">
        <v>45509</v>
      </c>
    </row>
    <row r="3" spans="1:16" x14ac:dyDescent="0.3">
      <c r="A3" s="1">
        <v>45491</v>
      </c>
      <c r="B3">
        <v>64104.737679144899</v>
      </c>
      <c r="C3">
        <v>65104.661418998403</v>
      </c>
      <c r="D3">
        <v>63246.164438690299</v>
      </c>
      <c r="E3">
        <v>63974.066684108198</v>
      </c>
      <c r="F3">
        <v>27239305336.939999</v>
      </c>
      <c r="G3">
        <v>1262047185003.48</v>
      </c>
      <c r="H3">
        <v>-0.2038398404977973</v>
      </c>
      <c r="I3">
        <v>2.8991569852608974</v>
      </c>
      <c r="J3" t="s">
        <v>28</v>
      </c>
      <c r="L3" t="s">
        <v>29</v>
      </c>
      <c r="M3" t="s">
        <v>15</v>
      </c>
      <c r="N3">
        <v>119849.7057203147</v>
      </c>
      <c r="O3" t="s">
        <v>20</v>
      </c>
      <c r="P3">
        <v>0.82296174313395665</v>
      </c>
    </row>
    <row r="4" spans="1:16" x14ac:dyDescent="0.3">
      <c r="A4" s="1">
        <v>45492</v>
      </c>
      <c r="B4">
        <v>63972.325499225401</v>
      </c>
      <c r="C4">
        <v>67442.6381157797</v>
      </c>
      <c r="D4">
        <v>63329.342025485799</v>
      </c>
      <c r="E4">
        <v>66710.154313045801</v>
      </c>
      <c r="F4">
        <v>37003855409.779999</v>
      </c>
      <c r="G4">
        <v>1316050877556.1299</v>
      </c>
      <c r="H4">
        <v>4.2797081276239535</v>
      </c>
      <c r="I4">
        <v>6.4298054794705042</v>
      </c>
      <c r="J4" t="s">
        <v>31</v>
      </c>
      <c r="L4" t="s">
        <v>29</v>
      </c>
      <c r="M4" t="s">
        <v>16</v>
      </c>
      <c r="N4">
        <v>53948.752242637398</v>
      </c>
      <c r="O4" t="s">
        <v>21</v>
      </c>
      <c r="P4" t="s">
        <v>32</v>
      </c>
    </row>
    <row r="5" spans="1:16" x14ac:dyDescent="0.3">
      <c r="A5" s="1">
        <v>45493</v>
      </c>
      <c r="B5">
        <v>66709.925615029293</v>
      </c>
      <c r="C5">
        <v>67610.734373408195</v>
      </c>
      <c r="D5">
        <v>66299.618373220903</v>
      </c>
      <c r="E5">
        <v>67163.644923712898</v>
      </c>
      <c r="F5">
        <v>19029581249.82</v>
      </c>
      <c r="G5">
        <v>1325061487221.5801</v>
      </c>
      <c r="H5">
        <v>0.68013763244458658</v>
      </c>
      <c r="I5">
        <v>1.9653986840781408</v>
      </c>
      <c r="J5" t="s">
        <v>31</v>
      </c>
      <c r="L5" t="s">
        <v>29</v>
      </c>
      <c r="M5" t="s">
        <v>17</v>
      </c>
      <c r="N5">
        <v>0.19433882945054104</v>
      </c>
      <c r="O5" t="s">
        <v>22</v>
      </c>
      <c r="P5">
        <v>-3.9377310571873965</v>
      </c>
    </row>
    <row r="6" spans="1:16" x14ac:dyDescent="0.3">
      <c r="A6" s="1">
        <v>45494</v>
      </c>
      <c r="B6">
        <v>67164.9119218204</v>
      </c>
      <c r="C6">
        <v>68372.905165589706</v>
      </c>
      <c r="D6">
        <v>65842.298799547003</v>
      </c>
      <c r="E6">
        <v>68154.522905866004</v>
      </c>
      <c r="F6">
        <v>26652190003.57</v>
      </c>
      <c r="G6">
        <v>1344591292880.3799</v>
      </c>
      <c r="H6">
        <v>1.4734047223906235</v>
      </c>
      <c r="I6">
        <v>3.7677505912437064</v>
      </c>
      <c r="J6" t="s">
        <v>31</v>
      </c>
      <c r="L6" t="s">
        <v>29</v>
      </c>
      <c r="M6" t="s">
        <v>18</v>
      </c>
      <c r="N6">
        <v>53</v>
      </c>
      <c r="O6" t="s">
        <v>23</v>
      </c>
      <c r="P6">
        <v>222154.7315520556</v>
      </c>
    </row>
    <row r="7" spans="1:16" x14ac:dyDescent="0.3">
      <c r="A7" s="1">
        <v>45495</v>
      </c>
      <c r="B7">
        <v>68152.976132941694</v>
      </c>
      <c r="C7">
        <v>68480.062791086399</v>
      </c>
      <c r="D7">
        <v>66611.299868385904</v>
      </c>
      <c r="E7">
        <v>67585.249972090503</v>
      </c>
      <c r="F7">
        <v>42649109453.150002</v>
      </c>
      <c r="G7">
        <v>1333416492641.5901</v>
      </c>
      <c r="H7">
        <v>-0.8330174162075672</v>
      </c>
      <c r="I7">
        <v>2.7420122036273473</v>
      </c>
      <c r="J7" t="s">
        <v>28</v>
      </c>
      <c r="L7" t="s">
        <v>29</v>
      </c>
      <c r="O7" t="s">
        <v>24</v>
      </c>
      <c r="P7">
        <v>14</v>
      </c>
    </row>
    <row r="8" spans="1:16" x14ac:dyDescent="0.3">
      <c r="A8" s="1">
        <v>45496</v>
      </c>
      <c r="B8">
        <v>67584.804354527296</v>
      </c>
      <c r="C8">
        <v>67779.017554140693</v>
      </c>
      <c r="D8">
        <v>65484.462081029902</v>
      </c>
      <c r="E8">
        <v>65927.672361403107</v>
      </c>
      <c r="F8">
        <v>35605668665.849998</v>
      </c>
      <c r="G8">
        <v>1300762573330.26</v>
      </c>
      <c r="H8">
        <v>-2.4519298516149104</v>
      </c>
      <c r="I8">
        <v>3.3950760012181438</v>
      </c>
      <c r="J8" t="s">
        <v>28</v>
      </c>
      <c r="K8">
        <v>66233.443404235994</v>
      </c>
      <c r="L8" t="s">
        <v>29</v>
      </c>
    </row>
    <row r="9" spans="1:16" x14ac:dyDescent="0.3">
      <c r="A9" s="1">
        <v>45497</v>
      </c>
      <c r="B9">
        <v>65927.858075166194</v>
      </c>
      <c r="C9">
        <v>67113.984313269902</v>
      </c>
      <c r="D9">
        <v>65146.994975554699</v>
      </c>
      <c r="E9">
        <v>65372.133233673601</v>
      </c>
      <c r="F9">
        <v>27470942308.810001</v>
      </c>
      <c r="G9">
        <v>1289901286822.95</v>
      </c>
      <c r="H9">
        <v>-0.8429287067979595</v>
      </c>
      <c r="I9">
        <v>2.9835480707906274</v>
      </c>
      <c r="J9" t="s">
        <v>28</v>
      </c>
      <c r="K9">
        <v>66412.49205627144</v>
      </c>
      <c r="L9" t="s">
        <v>29</v>
      </c>
    </row>
    <row r="10" spans="1:16" x14ac:dyDescent="0.3">
      <c r="A10" s="1">
        <v>45498</v>
      </c>
      <c r="B10">
        <v>65375.873484605298</v>
      </c>
      <c r="C10">
        <v>66112.420035319898</v>
      </c>
      <c r="D10">
        <v>63473.473284647298</v>
      </c>
      <c r="E10">
        <v>65777.223940020194</v>
      </c>
      <c r="F10">
        <v>38315761669.599998</v>
      </c>
      <c r="G10">
        <v>1297746222202.46</v>
      </c>
      <c r="H10">
        <v>0.61391218812457882</v>
      </c>
      <c r="I10">
        <v>4.0365758956842361</v>
      </c>
      <c r="J10" t="s">
        <v>31</v>
      </c>
      <c r="K10">
        <v>66670.08594997316</v>
      </c>
      <c r="L10" t="s">
        <v>29</v>
      </c>
    </row>
    <row r="11" spans="1:16" x14ac:dyDescent="0.3">
      <c r="A11" s="1">
        <v>45499</v>
      </c>
      <c r="B11">
        <v>65771.810416605207</v>
      </c>
      <c r="C11">
        <v>68207.600026729095</v>
      </c>
      <c r="D11">
        <v>65743.769434924194</v>
      </c>
      <c r="E11">
        <v>67912.063096219994</v>
      </c>
      <c r="F11">
        <v>30488630457.220001</v>
      </c>
      <c r="G11">
        <v>1340006377389</v>
      </c>
      <c r="H11">
        <v>3.2540577278597209</v>
      </c>
      <c r="I11">
        <v>3.7460282394520572</v>
      </c>
      <c r="J11" t="s">
        <v>31</v>
      </c>
      <c r="K11">
        <v>66841.787204712324</v>
      </c>
      <c r="L11" t="s">
        <v>29</v>
      </c>
    </row>
    <row r="12" spans="1:16" x14ac:dyDescent="0.3">
      <c r="A12" s="1">
        <v>45500</v>
      </c>
      <c r="B12">
        <v>67911.814262527798</v>
      </c>
      <c r="C12">
        <v>69398.511308479603</v>
      </c>
      <c r="D12">
        <v>66705.219576485193</v>
      </c>
      <c r="E12">
        <v>67813.339416331306</v>
      </c>
      <c r="F12">
        <v>34691905492.169998</v>
      </c>
      <c r="G12">
        <v>1338003104418.1399</v>
      </c>
      <c r="H12">
        <v>-0.14500399859119659</v>
      </c>
      <c r="I12">
        <v>3.9658662653053391</v>
      </c>
      <c r="J12" t="s">
        <v>28</v>
      </c>
      <c r="K12">
        <v>66934.600703657808</v>
      </c>
      <c r="L12" t="s">
        <v>29</v>
      </c>
    </row>
    <row r="13" spans="1:16" x14ac:dyDescent="0.3">
      <c r="A13" s="1">
        <v>45501</v>
      </c>
      <c r="B13">
        <v>67808.655588480993</v>
      </c>
      <c r="C13">
        <v>68301.854109921202</v>
      </c>
      <c r="D13">
        <v>67085.828186668397</v>
      </c>
      <c r="E13">
        <v>68255.8657690205</v>
      </c>
      <c r="F13">
        <v>18043166944.549999</v>
      </c>
      <c r="G13">
        <v>1346858598263.74</v>
      </c>
      <c r="H13">
        <v>0.65951783980727785</v>
      </c>
      <c r="I13">
        <v>1.7933196178267496</v>
      </c>
      <c r="J13" t="s">
        <v>31</v>
      </c>
      <c r="K13">
        <v>66949.078255537039</v>
      </c>
      <c r="L13" t="s">
        <v>29</v>
      </c>
    </row>
    <row r="14" spans="1:16" x14ac:dyDescent="0.3">
      <c r="A14" s="1">
        <v>45502</v>
      </c>
      <c r="B14">
        <v>68259.054932920306</v>
      </c>
      <c r="C14">
        <v>69987.542208009894</v>
      </c>
      <c r="D14">
        <v>66532.593110111906</v>
      </c>
      <c r="E14">
        <v>66819.916186363596</v>
      </c>
      <c r="F14">
        <v>40780682628.040001</v>
      </c>
      <c r="G14">
        <v>1318540566549.27</v>
      </c>
      <c r="H14">
        <v>-2.1083484791446105</v>
      </c>
      <c r="I14">
        <v>5.0615249526868542</v>
      </c>
      <c r="J14" t="s">
        <v>28</v>
      </c>
      <c r="K14">
        <v>66839.74485757605</v>
      </c>
      <c r="L14" t="s">
        <v>29</v>
      </c>
    </row>
    <row r="15" spans="1:16" x14ac:dyDescent="0.3">
      <c r="A15" s="1">
        <v>45503</v>
      </c>
      <c r="B15">
        <v>66819.052657584107</v>
      </c>
      <c r="C15">
        <v>66987.6723080417</v>
      </c>
      <c r="D15">
        <v>65323.1919785809</v>
      </c>
      <c r="E15">
        <v>66201.016226401101</v>
      </c>
      <c r="F15">
        <v>31380492109.349998</v>
      </c>
      <c r="G15">
        <v>1306384437839.03</v>
      </c>
      <c r="H15">
        <v>-0.92494042732115389</v>
      </c>
      <c r="I15">
        <v>2.4910265309962862</v>
      </c>
      <c r="J15" t="s">
        <v>28</v>
      </c>
      <c r="K15">
        <v>66878.793981147188</v>
      </c>
      <c r="L15" t="s">
        <v>29</v>
      </c>
    </row>
    <row r="16" spans="1:16" x14ac:dyDescent="0.3">
      <c r="A16" s="1">
        <v>45504</v>
      </c>
      <c r="B16">
        <v>66201.271077469602</v>
      </c>
      <c r="C16">
        <v>66810.212692494097</v>
      </c>
      <c r="D16">
        <v>64532.046297706598</v>
      </c>
      <c r="E16">
        <v>64619.249649218502</v>
      </c>
      <c r="F16">
        <v>31292785993.689999</v>
      </c>
      <c r="G16">
        <v>1275323104043.98</v>
      </c>
      <c r="H16">
        <v>-2.389714581763541</v>
      </c>
      <c r="I16">
        <v>3.4412728905485181</v>
      </c>
      <c r="J16" t="s">
        <v>28</v>
      </c>
      <c r="K16">
        <v>66771.239183367885</v>
      </c>
      <c r="L16" t="s">
        <v>29</v>
      </c>
    </row>
    <row r="17" spans="1:12" x14ac:dyDescent="0.3">
      <c r="A17" s="1">
        <v>45505</v>
      </c>
      <c r="B17">
        <v>64625.840444714398</v>
      </c>
      <c r="C17">
        <v>65593.244771184007</v>
      </c>
      <c r="D17">
        <v>62248.939991102598</v>
      </c>
      <c r="E17">
        <v>65357.501562550497</v>
      </c>
      <c r="F17">
        <v>40975554493.510002</v>
      </c>
      <c r="G17">
        <v>1289712080281.71</v>
      </c>
      <c r="H17">
        <v>1.1321494820048241</v>
      </c>
      <c r="I17">
        <v>5.1748723994427097</v>
      </c>
      <c r="J17" t="s">
        <v>31</v>
      </c>
      <c r="K17">
        <v>66711.278843729364</v>
      </c>
      <c r="L17" t="s">
        <v>29</v>
      </c>
    </row>
    <row r="18" spans="1:12" x14ac:dyDescent="0.3">
      <c r="A18" s="1">
        <v>45506</v>
      </c>
      <c r="B18">
        <v>65353.498473817701</v>
      </c>
      <c r="C18">
        <v>65523.223570756898</v>
      </c>
      <c r="D18">
        <v>61184.893197739897</v>
      </c>
      <c r="E18">
        <v>61415.064572685202</v>
      </c>
      <c r="F18">
        <v>43060875727.449997</v>
      </c>
      <c r="G18">
        <v>1212008164272.1799</v>
      </c>
      <c r="H18">
        <v>-6.0263551196273566</v>
      </c>
      <c r="I18">
        <v>6.6382526939319826</v>
      </c>
      <c r="J18" t="s">
        <v>28</v>
      </c>
      <c r="K18">
        <v>65783.136197510103</v>
      </c>
      <c r="L18" t="s">
        <v>29</v>
      </c>
    </row>
    <row r="19" spans="1:12" x14ac:dyDescent="0.3">
      <c r="A19" s="1">
        <v>45507</v>
      </c>
      <c r="B19">
        <v>61414.8084938627</v>
      </c>
      <c r="C19">
        <v>62148.371761885399</v>
      </c>
      <c r="D19">
        <v>59836.527371636403</v>
      </c>
      <c r="E19">
        <v>60680.094698779598</v>
      </c>
      <c r="F19">
        <v>31753030589.34</v>
      </c>
      <c r="G19">
        <v>1197456370706.1599</v>
      </c>
      <c r="H19">
        <v>-1.1963137443578016</v>
      </c>
      <c r="I19">
        <v>3.764310997534126</v>
      </c>
      <c r="J19" t="s">
        <v>28</v>
      </c>
      <c r="K19">
        <v>64764.101237859861</v>
      </c>
      <c r="L19" t="s">
        <v>29</v>
      </c>
    </row>
    <row r="20" spans="1:12" x14ac:dyDescent="0.3">
      <c r="A20" s="1">
        <v>45508</v>
      </c>
      <c r="B20">
        <v>60676.094177094601</v>
      </c>
      <c r="C20">
        <v>61062.989554350097</v>
      </c>
      <c r="D20">
        <v>57210.8033286504</v>
      </c>
      <c r="E20">
        <v>58116.976961040302</v>
      </c>
      <c r="F20">
        <v>31758917219.16</v>
      </c>
      <c r="G20">
        <v>1146844860380.54</v>
      </c>
      <c r="H20">
        <v>-4.2176696617699783</v>
      </c>
      <c r="I20">
        <v>6.3487709252615492</v>
      </c>
      <c r="J20" t="s">
        <v>28</v>
      </c>
      <c r="K20">
        <v>63315.688551005544</v>
      </c>
      <c r="L20" t="s">
        <v>29</v>
      </c>
    </row>
    <row r="21" spans="1:12" x14ac:dyDescent="0.3">
      <c r="A21" s="1">
        <v>45509</v>
      </c>
      <c r="B21">
        <v>58110.298455776297</v>
      </c>
      <c r="C21">
        <v>58268.827408869402</v>
      </c>
      <c r="D21">
        <v>49121.237377594298</v>
      </c>
      <c r="E21">
        <v>53991.457796504197</v>
      </c>
      <c r="F21">
        <v>108991085584.42</v>
      </c>
      <c r="G21">
        <v>1065580794793.2</v>
      </c>
      <c r="H21">
        <v>-7.0879702371631481</v>
      </c>
      <c r="I21">
        <v>15.741770863966046</v>
      </c>
      <c r="J21" t="s">
        <v>28</v>
      </c>
      <c r="K21">
        <v>61483.051638168479</v>
      </c>
      <c r="L21" t="s">
        <v>33</v>
      </c>
    </row>
    <row r="22" spans="1:12" x14ac:dyDescent="0.3">
      <c r="A22" s="1">
        <v>45510</v>
      </c>
      <c r="B22">
        <v>53991.347588393401</v>
      </c>
      <c r="C22">
        <v>57059.918616757197</v>
      </c>
      <c r="D22">
        <v>53973.272275554198</v>
      </c>
      <c r="E22">
        <v>56034.316591460498</v>
      </c>
      <c r="F22">
        <v>49300484106.290001</v>
      </c>
      <c r="G22">
        <v>1106050307069.3999</v>
      </c>
      <c r="H22">
        <v>3.7838822224661</v>
      </c>
      <c r="I22">
        <v>5.7169277654157673</v>
      </c>
      <c r="J22" t="s">
        <v>31</v>
      </c>
      <c r="K22">
        <v>60030.665976034114</v>
      </c>
      <c r="L22" t="s">
        <v>29</v>
      </c>
    </row>
    <row r="23" spans="1:12" x14ac:dyDescent="0.3">
      <c r="A23" s="1">
        <v>45511</v>
      </c>
      <c r="B23">
        <v>56040.632123227799</v>
      </c>
      <c r="C23">
        <v>57726.881051774399</v>
      </c>
      <c r="D23">
        <v>54620.509521142703</v>
      </c>
      <c r="E23">
        <v>55027.460691786699</v>
      </c>
      <c r="F23">
        <v>41637562184.669998</v>
      </c>
      <c r="G23">
        <v>1086125591738.96</v>
      </c>
      <c r="H23">
        <v>-1.8079229178094145</v>
      </c>
      <c r="I23">
        <v>5.5430701134867508</v>
      </c>
      <c r="J23" t="s">
        <v>28</v>
      </c>
      <c r="K23">
        <v>58660.410410686709</v>
      </c>
      <c r="L23" t="s">
        <v>29</v>
      </c>
    </row>
    <row r="24" spans="1:12" x14ac:dyDescent="0.3">
      <c r="A24" s="1">
        <v>45512</v>
      </c>
      <c r="B24">
        <v>55030.029025690703</v>
      </c>
      <c r="C24">
        <v>62673.763976556504</v>
      </c>
      <c r="D24">
        <v>54766.728423144901</v>
      </c>
      <c r="E24">
        <v>61710.137564450102</v>
      </c>
      <c r="F24">
        <v>45298472566.629997</v>
      </c>
      <c r="G24">
        <v>1218352191431.1399</v>
      </c>
      <c r="H24">
        <v>12.139024196481522</v>
      </c>
      <c r="I24">
        <v>14.368583286990841</v>
      </c>
      <c r="J24" t="s">
        <v>31</v>
      </c>
      <c r="K24">
        <v>58139.358410958084</v>
      </c>
      <c r="L24" t="s">
        <v>29</v>
      </c>
    </row>
    <row r="25" spans="1:12" x14ac:dyDescent="0.3">
      <c r="A25" s="1">
        <v>45513</v>
      </c>
      <c r="B25">
        <v>61728.208979827599</v>
      </c>
      <c r="C25">
        <v>61751.864440763697</v>
      </c>
      <c r="D25">
        <v>59587.859790493399</v>
      </c>
      <c r="E25">
        <v>60880.1122032153</v>
      </c>
      <c r="F25">
        <v>33425553115.27</v>
      </c>
      <c r="G25">
        <v>1201660191806.74</v>
      </c>
      <c r="H25">
        <v>-1.3739209198333493</v>
      </c>
      <c r="I25">
        <v>3.5056981014587358</v>
      </c>
      <c r="J25" t="s">
        <v>28</v>
      </c>
      <c r="K25">
        <v>58062.936643890956</v>
      </c>
      <c r="L25" t="s">
        <v>29</v>
      </c>
    </row>
    <row r="26" spans="1:12" x14ac:dyDescent="0.3">
      <c r="A26" s="1">
        <v>45514</v>
      </c>
      <c r="B26">
        <v>60881.229478147798</v>
      </c>
      <c r="C26">
        <v>61464.511652891597</v>
      </c>
      <c r="D26">
        <v>60287.566532109799</v>
      </c>
      <c r="E26">
        <v>60945.813136105302</v>
      </c>
      <c r="F26">
        <v>15745822278.309999</v>
      </c>
      <c r="G26">
        <v>1202940345184.0801</v>
      </c>
      <c r="H26">
        <v>0.10608139571275488</v>
      </c>
      <c r="I26">
        <v>1.933182248239979</v>
      </c>
      <c r="J26" t="s">
        <v>31</v>
      </c>
      <c r="K26">
        <v>58100.89642065177</v>
      </c>
      <c r="L26" t="s">
        <v>29</v>
      </c>
    </row>
    <row r="27" spans="1:12" x14ac:dyDescent="0.3">
      <c r="A27" s="1">
        <v>45515</v>
      </c>
      <c r="B27">
        <v>60944.892556327897</v>
      </c>
      <c r="C27">
        <v>61778.660373398801</v>
      </c>
      <c r="D27">
        <v>58348.823342126103</v>
      </c>
      <c r="E27">
        <v>58719.483169327003</v>
      </c>
      <c r="F27">
        <v>22759754812.060001</v>
      </c>
      <c r="G27">
        <v>1159042118919.04</v>
      </c>
      <c r="H27">
        <v>-3.6515108873874462</v>
      </c>
      <c r="I27">
        <v>5.6277677872722398</v>
      </c>
      <c r="J27" t="s">
        <v>28</v>
      </c>
      <c r="K27">
        <v>58186.9687361213</v>
      </c>
      <c r="L27" t="s">
        <v>29</v>
      </c>
    </row>
    <row r="28" spans="1:12" x14ac:dyDescent="0.3">
      <c r="A28" s="1">
        <v>45516</v>
      </c>
      <c r="B28">
        <v>58719.395219251499</v>
      </c>
      <c r="C28">
        <v>60680.330812743603</v>
      </c>
      <c r="D28">
        <v>57688.897726954303</v>
      </c>
      <c r="E28">
        <v>59354.513721279698</v>
      </c>
      <c r="F28">
        <v>37078637820.190002</v>
      </c>
      <c r="G28">
        <v>1171638477214.27</v>
      </c>
      <c r="H28">
        <v>1.0816162183836182</v>
      </c>
      <c r="I28">
        <v>5.0944548638820812</v>
      </c>
      <c r="J28" t="s">
        <v>31</v>
      </c>
      <c r="K28">
        <v>58953.119582517807</v>
      </c>
      <c r="L28" t="s">
        <v>29</v>
      </c>
    </row>
    <row r="29" spans="1:12" x14ac:dyDescent="0.3">
      <c r="A29" s="1">
        <v>45517</v>
      </c>
      <c r="B29">
        <v>59356.207784398299</v>
      </c>
      <c r="C29">
        <v>61572.396972255498</v>
      </c>
      <c r="D29">
        <v>58506.253373449399</v>
      </c>
      <c r="E29">
        <v>60609.566984536701</v>
      </c>
      <c r="F29">
        <v>30327698167.09</v>
      </c>
      <c r="G29">
        <v>1196435943982.72</v>
      </c>
      <c r="H29">
        <v>2.1115890770701258</v>
      </c>
      <c r="I29">
        <v>5.1656662601212036</v>
      </c>
      <c r="J29" t="s">
        <v>31</v>
      </c>
      <c r="K29">
        <v>59606.726781528683</v>
      </c>
      <c r="L29" t="s">
        <v>29</v>
      </c>
    </row>
    <row r="30" spans="1:12" x14ac:dyDescent="0.3">
      <c r="A30" s="1">
        <v>45518</v>
      </c>
      <c r="B30">
        <v>60611.050048446603</v>
      </c>
      <c r="C30">
        <v>61687.756592204998</v>
      </c>
      <c r="D30">
        <v>58472.874130095101</v>
      </c>
      <c r="E30">
        <v>58737.270627001897</v>
      </c>
      <c r="F30">
        <v>29961696179.779999</v>
      </c>
      <c r="G30">
        <v>1159393319243.8899</v>
      </c>
      <c r="H30">
        <v>-3.0914815366950217</v>
      </c>
      <c r="I30">
        <v>5.304119396612057</v>
      </c>
      <c r="J30" t="s">
        <v>28</v>
      </c>
      <c r="K30">
        <v>60136.699629416573</v>
      </c>
      <c r="L30" t="s">
        <v>29</v>
      </c>
    </row>
    <row r="31" spans="1:12" x14ac:dyDescent="0.3">
      <c r="A31" s="1">
        <v>45519</v>
      </c>
      <c r="B31">
        <v>58733.262987622496</v>
      </c>
      <c r="C31">
        <v>59838.648673140502</v>
      </c>
      <c r="D31">
        <v>56161.592869726403</v>
      </c>
      <c r="E31">
        <v>57560.0976318307</v>
      </c>
      <c r="F31">
        <v>35682112440.150002</v>
      </c>
      <c r="G31">
        <v>1136267308779.8101</v>
      </c>
      <c r="H31">
        <v>-1.9974462444544077</v>
      </c>
      <c r="I31">
        <v>6.2606019423593162</v>
      </c>
      <c r="J31" t="s">
        <v>28</v>
      </c>
      <c r="K31">
        <v>59543.836781899518</v>
      </c>
      <c r="L31" t="s">
        <v>29</v>
      </c>
    </row>
    <row r="32" spans="1:12" x14ac:dyDescent="0.3">
      <c r="A32" s="1">
        <v>45520</v>
      </c>
      <c r="B32">
        <v>57560.273301376299</v>
      </c>
      <c r="C32">
        <v>59847.358346611101</v>
      </c>
      <c r="D32">
        <v>57110.019318631799</v>
      </c>
      <c r="E32">
        <v>58894.104160217299</v>
      </c>
      <c r="F32">
        <v>29350938673.139999</v>
      </c>
      <c r="G32">
        <v>1162612186428.4199</v>
      </c>
      <c r="H32">
        <v>2.3172767993252514</v>
      </c>
      <c r="I32">
        <v>4.7556046401083556</v>
      </c>
      <c r="J32" t="s">
        <v>31</v>
      </c>
      <c r="K32">
        <v>59260.121347185515</v>
      </c>
      <c r="L32" t="s">
        <v>29</v>
      </c>
    </row>
    <row r="33" spans="1:12" x14ac:dyDescent="0.3">
      <c r="A33" s="1">
        <v>45521</v>
      </c>
      <c r="B33">
        <v>58893.530843348002</v>
      </c>
      <c r="C33">
        <v>59694.668928026702</v>
      </c>
      <c r="D33">
        <v>58814.831326329797</v>
      </c>
      <c r="E33">
        <v>59478.9710471953</v>
      </c>
      <c r="F33">
        <v>13589684021.379999</v>
      </c>
      <c r="G33">
        <v>1173983398000.8899</v>
      </c>
      <c r="H33">
        <v>0.99406538454031801</v>
      </c>
      <c r="I33">
        <v>1.4939460906787903</v>
      </c>
      <c r="J33" t="s">
        <v>31</v>
      </c>
      <c r="K33">
        <v>59050.572477341229</v>
      </c>
      <c r="L33" t="s">
        <v>29</v>
      </c>
    </row>
    <row r="34" spans="1:12" x14ac:dyDescent="0.3">
      <c r="A34" s="1">
        <v>45522</v>
      </c>
      <c r="B34">
        <v>59468.131494554102</v>
      </c>
      <c r="C34">
        <v>60262.717001664401</v>
      </c>
      <c r="D34">
        <v>58445.401719872098</v>
      </c>
      <c r="E34">
        <v>58483.964981901503</v>
      </c>
      <c r="F34">
        <v>17740625837.209999</v>
      </c>
      <c r="G34">
        <v>1154518920582.0801</v>
      </c>
      <c r="H34">
        <v>-1.6549477643210051</v>
      </c>
      <c r="I34">
        <v>3.0559481795030461</v>
      </c>
      <c r="J34" t="s">
        <v>28</v>
      </c>
      <c r="K34">
        <v>59016.927021994728</v>
      </c>
      <c r="L34" t="s">
        <v>29</v>
      </c>
    </row>
    <row r="35" spans="1:12" x14ac:dyDescent="0.3">
      <c r="A35" s="1">
        <v>45523</v>
      </c>
      <c r="B35">
        <v>58480.712727746301</v>
      </c>
      <c r="C35">
        <v>59612.661254671701</v>
      </c>
      <c r="D35">
        <v>57864.709509692599</v>
      </c>
      <c r="E35">
        <v>59493.452482188099</v>
      </c>
      <c r="F35">
        <v>25911207712.099998</v>
      </c>
      <c r="G35">
        <v>1174536992004.5801</v>
      </c>
      <c r="H35">
        <v>1.7317500201417715</v>
      </c>
      <c r="I35">
        <v>2.9889371443138764</v>
      </c>
      <c r="J35" t="s">
        <v>31</v>
      </c>
      <c r="K35">
        <v>59036.775416410223</v>
      </c>
      <c r="L35" t="s">
        <v>29</v>
      </c>
    </row>
    <row r="36" spans="1:12" x14ac:dyDescent="0.3">
      <c r="A36" s="1">
        <v>45524</v>
      </c>
      <c r="B36">
        <v>59493.451967522698</v>
      </c>
      <c r="C36">
        <v>61396.328100001199</v>
      </c>
      <c r="D36">
        <v>58610.883368243602</v>
      </c>
      <c r="E36">
        <v>59012.791152657701</v>
      </c>
      <c r="F36">
        <v>31613400007.919998</v>
      </c>
      <c r="G36">
        <v>1165118855138.4199</v>
      </c>
      <c r="H36">
        <v>-0.8079222149143217</v>
      </c>
      <c r="I36">
        <v>4.6819349687057397</v>
      </c>
      <c r="J36" t="s">
        <v>28</v>
      </c>
      <c r="K36">
        <v>58808.664583284648</v>
      </c>
      <c r="L36" t="s">
        <v>29</v>
      </c>
    </row>
    <row r="37" spans="1:12" x14ac:dyDescent="0.3">
      <c r="A37" s="1">
        <v>45525</v>
      </c>
      <c r="B37">
        <v>59014.9876262709</v>
      </c>
      <c r="C37">
        <v>61834.350777177802</v>
      </c>
      <c r="D37">
        <v>58823.443614146701</v>
      </c>
      <c r="E37">
        <v>61175.192009917999</v>
      </c>
      <c r="F37">
        <v>32731154072.02</v>
      </c>
      <c r="G37">
        <v>1207652524160.5601</v>
      </c>
      <c r="H37">
        <v>3.6604335111060324</v>
      </c>
      <c r="I37">
        <v>5.101936447226799</v>
      </c>
      <c r="J37" t="s">
        <v>31</v>
      </c>
      <c r="K37">
        <v>59156.939066558378</v>
      </c>
      <c r="L37" t="s">
        <v>29</v>
      </c>
    </row>
    <row r="38" spans="1:12" x14ac:dyDescent="0.3">
      <c r="A38" s="1">
        <v>45526</v>
      </c>
      <c r="B38">
        <v>61168.315762735998</v>
      </c>
      <c r="C38">
        <v>61408.107572816501</v>
      </c>
      <c r="D38">
        <v>59815.254982479397</v>
      </c>
      <c r="E38">
        <v>60381.912460677602</v>
      </c>
      <c r="F38">
        <v>27625734376.650002</v>
      </c>
      <c r="G38">
        <v>1192142090606.28</v>
      </c>
      <c r="H38">
        <v>-1.2856383116853383</v>
      </c>
      <c r="I38">
        <v>2.6040484693343107</v>
      </c>
      <c r="J38" t="s">
        <v>28</v>
      </c>
      <c r="K38">
        <v>59560.055470679355</v>
      </c>
      <c r="L38" t="s">
        <v>29</v>
      </c>
    </row>
    <row r="39" spans="1:12" x14ac:dyDescent="0.3">
      <c r="A39" s="1">
        <v>45527</v>
      </c>
      <c r="B39">
        <v>60380.952860266298</v>
      </c>
      <c r="C39">
        <v>64947.061761100304</v>
      </c>
      <c r="D39">
        <v>60372.049957436102</v>
      </c>
      <c r="E39">
        <v>64094.357206626897</v>
      </c>
      <c r="F39">
        <v>42530509233.239998</v>
      </c>
      <c r="G39">
        <v>1265681609173.3301</v>
      </c>
      <c r="H39">
        <v>6.1499598307998982</v>
      </c>
      <c r="I39">
        <v>7.5769122329879455</v>
      </c>
      <c r="J39" t="s">
        <v>31</v>
      </c>
      <c r="K39">
        <v>60302.948763023589</v>
      </c>
      <c r="L39" t="s">
        <v>29</v>
      </c>
    </row>
    <row r="40" spans="1:12" x14ac:dyDescent="0.3">
      <c r="A40" s="1">
        <v>45528</v>
      </c>
      <c r="B40">
        <v>64103.869589720802</v>
      </c>
      <c r="C40">
        <v>64513.790497001501</v>
      </c>
      <c r="D40">
        <v>63619.9172143709</v>
      </c>
      <c r="E40">
        <v>64178.990650062296</v>
      </c>
      <c r="F40">
        <v>21430585163.209999</v>
      </c>
      <c r="G40">
        <v>1267143884943.3999</v>
      </c>
      <c r="H40">
        <v>0.1171864675600497</v>
      </c>
      <c r="I40">
        <v>1.3944139228280457</v>
      </c>
      <c r="J40" t="s">
        <v>31</v>
      </c>
      <c r="K40">
        <v>60974.380134861734</v>
      </c>
      <c r="L40" t="s">
        <v>29</v>
      </c>
    </row>
    <row r="41" spans="1:12" x14ac:dyDescent="0.3">
      <c r="A41" s="1">
        <v>45529</v>
      </c>
      <c r="B41">
        <v>64176.367066959203</v>
      </c>
      <c r="C41">
        <v>64996.420103790202</v>
      </c>
      <c r="D41">
        <v>63833.518895183501</v>
      </c>
      <c r="E41">
        <v>64333.544183465601</v>
      </c>
      <c r="F41">
        <v>18827683555.119999</v>
      </c>
      <c r="G41">
        <v>1270273035259.48</v>
      </c>
      <c r="H41">
        <v>0.24491432545941036</v>
      </c>
      <c r="I41">
        <v>1.8120396366366049</v>
      </c>
      <c r="J41" t="s">
        <v>31</v>
      </c>
      <c r="K41">
        <v>61810.034306513742</v>
      </c>
      <c r="L41" t="s">
        <v>29</v>
      </c>
    </row>
    <row r="42" spans="1:12" x14ac:dyDescent="0.3">
      <c r="A42" s="1">
        <v>45530</v>
      </c>
      <c r="B42">
        <v>64342.225442122501</v>
      </c>
      <c r="C42">
        <v>64489.706380320102</v>
      </c>
      <c r="D42">
        <v>62849.5598236226</v>
      </c>
      <c r="E42">
        <v>62880.658654269799</v>
      </c>
      <c r="F42">
        <v>27682040631.48</v>
      </c>
      <c r="G42">
        <v>1241593608804.03</v>
      </c>
      <c r="H42">
        <v>-2.2715515010705052</v>
      </c>
      <c r="I42">
        <v>2.549098271667424</v>
      </c>
      <c r="J42" t="s">
        <v>28</v>
      </c>
      <c r="K42">
        <v>62293.920902525417</v>
      </c>
      <c r="L42" t="s">
        <v>29</v>
      </c>
    </row>
    <row r="43" spans="1:12" x14ac:dyDescent="0.3">
      <c r="A43" s="1">
        <v>45531</v>
      </c>
      <c r="B43">
        <v>62879.7084021583</v>
      </c>
      <c r="C43">
        <v>63207.597587129603</v>
      </c>
      <c r="D43">
        <v>58116.751326202</v>
      </c>
      <c r="E43">
        <v>59504.132682713403</v>
      </c>
      <c r="F43">
        <v>39103882197.720001</v>
      </c>
      <c r="G43">
        <v>1175040861567.76</v>
      </c>
      <c r="H43">
        <v>-5.3683068913993752</v>
      </c>
      <c r="I43">
        <v>8.0961670947457254</v>
      </c>
      <c r="J43" t="s">
        <v>28</v>
      </c>
      <c r="K43">
        <v>62364.112549676232</v>
      </c>
      <c r="L43" t="s">
        <v>29</v>
      </c>
    </row>
    <row r="44" spans="1:12" x14ac:dyDescent="0.3">
      <c r="A44" s="1">
        <v>45532</v>
      </c>
      <c r="B44">
        <v>59507.924638734097</v>
      </c>
      <c r="C44">
        <v>60236.448006738203</v>
      </c>
      <c r="D44">
        <v>57890.676905101704</v>
      </c>
      <c r="E44">
        <v>59027.626587030099</v>
      </c>
      <c r="F44">
        <v>40289564698.25</v>
      </c>
      <c r="G44">
        <v>1165584605051.0601</v>
      </c>
      <c r="H44">
        <v>-0.8071161187687742</v>
      </c>
      <c r="I44">
        <v>3.9419474227632896</v>
      </c>
      <c r="J44" t="s">
        <v>28</v>
      </c>
      <c r="K44">
        <v>62057.317489263667</v>
      </c>
      <c r="L44" t="s">
        <v>29</v>
      </c>
    </row>
    <row r="45" spans="1:12" x14ac:dyDescent="0.3">
      <c r="A45" s="1">
        <v>45533</v>
      </c>
      <c r="B45">
        <v>59027.468344028603</v>
      </c>
      <c r="C45">
        <v>61184.080615152299</v>
      </c>
      <c r="D45">
        <v>58786.226987895599</v>
      </c>
      <c r="E45">
        <v>59388.180852412203</v>
      </c>
      <c r="F45">
        <v>32224990582.029999</v>
      </c>
      <c r="G45">
        <v>1172740960639.8</v>
      </c>
      <c r="H45">
        <v>0.61109262942002951</v>
      </c>
      <c r="I45">
        <v>4.062267440103204</v>
      </c>
      <c r="J45" t="s">
        <v>31</v>
      </c>
      <c r="K45">
        <v>61915.355830940047</v>
      </c>
      <c r="L45" t="s">
        <v>29</v>
      </c>
    </row>
    <row r="46" spans="1:12" x14ac:dyDescent="0.3">
      <c r="A46" s="1">
        <v>45534</v>
      </c>
      <c r="B46">
        <v>59388.601880497197</v>
      </c>
      <c r="C46">
        <v>59896.887563795201</v>
      </c>
      <c r="D46">
        <v>57768.530057706601</v>
      </c>
      <c r="E46">
        <v>59119.474777012401</v>
      </c>
      <c r="F46">
        <v>32292756404.790001</v>
      </c>
      <c r="G46">
        <v>1167450891056.22</v>
      </c>
      <c r="H46">
        <v>-0.45316288810155575</v>
      </c>
      <c r="I46">
        <v>3.5837811275155431</v>
      </c>
      <c r="J46" t="s">
        <v>28</v>
      </c>
      <c r="K46">
        <v>61204.65834099512</v>
      </c>
      <c r="L46" t="s">
        <v>29</v>
      </c>
    </row>
    <row r="47" spans="1:12" x14ac:dyDescent="0.3">
      <c r="A47" s="1">
        <v>45535</v>
      </c>
      <c r="B47">
        <v>59117.479505818497</v>
      </c>
      <c r="C47">
        <v>59432.591947652698</v>
      </c>
      <c r="D47">
        <v>58768.783963705297</v>
      </c>
      <c r="E47">
        <v>58969.898366043097</v>
      </c>
      <c r="F47">
        <v>12403470760.219999</v>
      </c>
      <c r="G47">
        <v>1164522862133.1299</v>
      </c>
      <c r="H47">
        <v>-0.24964044646198963</v>
      </c>
      <c r="I47">
        <v>1.1228624587793319</v>
      </c>
      <c r="J47" t="s">
        <v>28</v>
      </c>
      <c r="K47">
        <v>60460.502300420951</v>
      </c>
      <c r="L47" t="s">
        <v>29</v>
      </c>
    </row>
    <row r="48" spans="1:12" x14ac:dyDescent="0.3">
      <c r="A48" s="1">
        <v>45536</v>
      </c>
      <c r="B48">
        <v>58969.799453605898</v>
      </c>
      <c r="C48">
        <v>59062.070811666701</v>
      </c>
      <c r="D48">
        <v>57217.823862875302</v>
      </c>
      <c r="E48">
        <v>57325.487689190602</v>
      </c>
      <c r="F48">
        <v>24592449996.84</v>
      </c>
      <c r="G48">
        <v>1132107052433.1399</v>
      </c>
      <c r="H48">
        <v>-2.7883963989210216</v>
      </c>
      <c r="I48">
        <v>3.1274431418786621</v>
      </c>
      <c r="J48" t="s">
        <v>28</v>
      </c>
      <c r="K48">
        <v>59459.351372667377</v>
      </c>
      <c r="L48" t="s">
        <v>29</v>
      </c>
    </row>
    <row r="49" spans="1:12" x14ac:dyDescent="0.3">
      <c r="A49" s="1">
        <v>45537</v>
      </c>
      <c r="B49">
        <v>57326.967287785003</v>
      </c>
      <c r="C49">
        <v>59403.069793467599</v>
      </c>
      <c r="D49">
        <v>57136.026416813897</v>
      </c>
      <c r="E49">
        <v>59112.479505538897</v>
      </c>
      <c r="F49">
        <v>27036454524.41</v>
      </c>
      <c r="G49">
        <v>1167274281774.1899</v>
      </c>
      <c r="H49">
        <v>3.1146113290635276</v>
      </c>
      <c r="I49">
        <v>3.9545845243705311</v>
      </c>
      <c r="J49" t="s">
        <v>31</v>
      </c>
      <c r="K49">
        <v>58921.040065705813</v>
      </c>
      <c r="L49" t="s">
        <v>29</v>
      </c>
    </row>
    <row r="50" spans="1:12" x14ac:dyDescent="0.3">
      <c r="A50" s="1">
        <v>45538</v>
      </c>
      <c r="B50">
        <v>59106.191287110203</v>
      </c>
      <c r="C50">
        <v>59815.056946190998</v>
      </c>
      <c r="D50">
        <v>57425.167311741301</v>
      </c>
      <c r="E50">
        <v>57431.022988657198</v>
      </c>
      <c r="F50">
        <v>26666961052.669998</v>
      </c>
      <c r="G50">
        <v>1134203956918.77</v>
      </c>
      <c r="H50">
        <v>-2.8341672200054679</v>
      </c>
      <c r="I50">
        <v>4.0433829052539219</v>
      </c>
      <c r="J50" t="s">
        <v>28</v>
      </c>
      <c r="K50">
        <v>58624.881537983492</v>
      </c>
      <c r="L50" t="s">
        <v>29</v>
      </c>
    </row>
    <row r="51" spans="1:12" x14ac:dyDescent="0.3">
      <c r="A51" s="1">
        <v>45539</v>
      </c>
      <c r="B51">
        <v>57430.348573391697</v>
      </c>
      <c r="C51">
        <v>58511.569321457697</v>
      </c>
      <c r="D51">
        <v>55673.162833355003</v>
      </c>
      <c r="E51">
        <v>57971.540816685301</v>
      </c>
      <c r="F51">
        <v>35627680311.93</v>
      </c>
      <c r="G51">
        <v>1144922067905.6499</v>
      </c>
      <c r="H51">
        <v>0.94234539183059485</v>
      </c>
      <c r="I51">
        <v>4.9423459174645652</v>
      </c>
      <c r="J51" t="s">
        <v>31</v>
      </c>
      <c r="K51">
        <v>58474.012142219952</v>
      </c>
      <c r="L51" t="s">
        <v>29</v>
      </c>
    </row>
    <row r="52" spans="1:12" x14ac:dyDescent="0.3">
      <c r="A52" s="1">
        <v>45540</v>
      </c>
      <c r="B52">
        <v>57971.703321318098</v>
      </c>
      <c r="C52">
        <v>58300.581022577397</v>
      </c>
      <c r="D52">
        <v>55712.4540885557</v>
      </c>
      <c r="E52">
        <v>56160.487264456802</v>
      </c>
      <c r="F52">
        <v>31030280656.27</v>
      </c>
      <c r="G52">
        <v>1109173176845.0901</v>
      </c>
      <c r="H52">
        <v>-3.1243105741128927</v>
      </c>
      <c r="I52">
        <v>4.4644659130965323</v>
      </c>
      <c r="J52" t="s">
        <v>28</v>
      </c>
      <c r="K52">
        <v>58012.913058226331</v>
      </c>
      <c r="L52" t="s">
        <v>29</v>
      </c>
    </row>
    <row r="53" spans="1:12" x14ac:dyDescent="0.3">
      <c r="A53" s="1">
        <v>45541</v>
      </c>
      <c r="B53">
        <v>56160.189464975003</v>
      </c>
      <c r="C53">
        <v>56976.108907217</v>
      </c>
      <c r="D53">
        <v>52598.699662384097</v>
      </c>
      <c r="E53">
        <v>53948.752242637398</v>
      </c>
      <c r="F53">
        <v>49361693566.139999</v>
      </c>
      <c r="G53">
        <v>1065529160549.42</v>
      </c>
      <c r="H53">
        <v>-3.9377310571873965</v>
      </c>
      <c r="I53">
        <v>7.7945058350683247</v>
      </c>
      <c r="J53" t="s">
        <v>28</v>
      </c>
      <c r="K53">
        <v>57274.238410458478</v>
      </c>
      <c r="L53" t="s">
        <v>29</v>
      </c>
    </row>
    <row r="54" spans="1:12" x14ac:dyDescent="0.3">
      <c r="A54" s="1">
        <v>45542</v>
      </c>
      <c r="B54">
        <v>53949.087153740598</v>
      </c>
      <c r="C54">
        <v>54838.145671695202</v>
      </c>
      <c r="D54">
        <v>53740.068536494102</v>
      </c>
      <c r="E54">
        <v>54139.6894492297</v>
      </c>
      <c r="F54">
        <v>19061486526.139999</v>
      </c>
      <c r="G54">
        <v>1069483234366.22</v>
      </c>
      <c r="H54">
        <v>0.35330031617761271</v>
      </c>
      <c r="I54">
        <v>2.0353952089529725</v>
      </c>
      <c r="J54" t="s">
        <v>31</v>
      </c>
      <c r="K54">
        <v>56584.208565199406</v>
      </c>
      <c r="L54" t="s">
        <v>29</v>
      </c>
    </row>
    <row r="55" spans="1:12" x14ac:dyDescent="0.3">
      <c r="A55" s="1">
        <v>45543</v>
      </c>
      <c r="B55">
        <v>54147.932565412302</v>
      </c>
      <c r="C55">
        <v>55300.859687544798</v>
      </c>
      <c r="D55">
        <v>53653.7592211144</v>
      </c>
      <c r="E55">
        <v>54841.566354228802</v>
      </c>
      <c r="F55">
        <v>18268287531.02</v>
      </c>
      <c r="G55">
        <v>1083415774482.9399</v>
      </c>
      <c r="H55">
        <v>1.2809977333457188</v>
      </c>
      <c r="I55">
        <v>3.0418529173586677</v>
      </c>
      <c r="J55" t="s">
        <v>31</v>
      </c>
      <c r="K55">
        <v>56229.362660204875</v>
      </c>
      <c r="L55" t="s">
        <v>29</v>
      </c>
    </row>
    <row r="56" spans="1:12" x14ac:dyDescent="0.3">
      <c r="A56" s="1">
        <v>45544</v>
      </c>
      <c r="B56">
        <v>54851.887351990597</v>
      </c>
      <c r="C56">
        <v>58041.124856156399</v>
      </c>
      <c r="D56">
        <v>54598.433728433098</v>
      </c>
      <c r="E56">
        <v>57019.534757570596</v>
      </c>
      <c r="F56">
        <v>34618096173.330002</v>
      </c>
      <c r="G56">
        <v>1126266856954.79</v>
      </c>
      <c r="H56">
        <v>3.9518191811158059</v>
      </c>
      <c r="I56">
        <v>6.2763403301534053</v>
      </c>
      <c r="J56" t="s">
        <v>31</v>
      </c>
      <c r="K56">
        <v>55930.370553352266</v>
      </c>
      <c r="L56" t="s">
        <v>29</v>
      </c>
    </row>
    <row r="57" spans="1:12" x14ac:dyDescent="0.3">
      <c r="A57" s="1">
        <v>45545</v>
      </c>
      <c r="B57">
        <v>57020.0984145732</v>
      </c>
      <c r="C57">
        <v>58029.9774360464</v>
      </c>
      <c r="D57">
        <v>56419.412852659603</v>
      </c>
      <c r="E57">
        <v>57648.712409476699</v>
      </c>
      <c r="F57">
        <v>28857630506.880001</v>
      </c>
      <c r="G57">
        <v>1138738372572.7</v>
      </c>
      <c r="H57">
        <v>1.1024428445090819</v>
      </c>
      <c r="I57">
        <v>2.8245559516171732</v>
      </c>
      <c r="J57" t="s">
        <v>31</v>
      </c>
      <c r="K57">
        <v>55961.469042040757</v>
      </c>
      <c r="L57" t="s">
        <v>29</v>
      </c>
    </row>
    <row r="58" spans="1:12" x14ac:dyDescent="0.3">
      <c r="A58" s="1">
        <v>45546</v>
      </c>
      <c r="B58">
        <v>57650.289070623498</v>
      </c>
      <c r="C58">
        <v>57991.320512686303</v>
      </c>
      <c r="D58">
        <v>55567.341285239701</v>
      </c>
      <c r="E58">
        <v>57343.170536416801</v>
      </c>
      <c r="F58">
        <v>37049062671.529999</v>
      </c>
      <c r="G58">
        <v>1132692864304.8799</v>
      </c>
      <c r="H58">
        <v>-0.53272678967917431</v>
      </c>
      <c r="I58">
        <v>4.2046263193531397</v>
      </c>
      <c r="J58" t="s">
        <v>28</v>
      </c>
      <c r="K58">
        <v>55871.701859145251</v>
      </c>
      <c r="L58" t="s">
        <v>29</v>
      </c>
    </row>
    <row r="59" spans="1:12" x14ac:dyDescent="0.3">
      <c r="A59" s="1">
        <v>45547</v>
      </c>
      <c r="B59">
        <v>57343.1725885899</v>
      </c>
      <c r="C59">
        <v>58534.358379424702</v>
      </c>
      <c r="D59">
        <v>57330.100754474603</v>
      </c>
      <c r="E59">
        <v>58127.010836943999</v>
      </c>
      <c r="F59">
        <v>33835707948.720001</v>
      </c>
      <c r="G59">
        <v>1148268024284.0801</v>
      </c>
      <c r="H59">
        <v>1.3669251507546805</v>
      </c>
      <c r="I59">
        <v>2.100088939253637</v>
      </c>
      <c r="J59" t="s">
        <v>31</v>
      </c>
      <c r="K59">
        <v>56152.633798071998</v>
      </c>
      <c r="L59" t="s">
        <v>29</v>
      </c>
    </row>
    <row r="60" spans="1:12" x14ac:dyDescent="0.3">
      <c r="A60" s="1">
        <v>45548</v>
      </c>
      <c r="B60">
        <v>58130.322481366697</v>
      </c>
      <c r="C60">
        <v>60648.024269699497</v>
      </c>
      <c r="D60">
        <v>57650.111670673003</v>
      </c>
      <c r="E60">
        <v>60571.299158594498</v>
      </c>
      <c r="F60">
        <v>32490528355.5</v>
      </c>
      <c r="G60">
        <v>1196466210707.5801</v>
      </c>
      <c r="H60">
        <v>4.1991452533404425</v>
      </c>
      <c r="I60">
        <v>5.1572268500444958</v>
      </c>
      <c r="J60" t="s">
        <v>31</v>
      </c>
      <c r="K60">
        <v>57098.711928923018</v>
      </c>
      <c r="L60" t="s">
        <v>29</v>
      </c>
    </row>
    <row r="61" spans="1:12" x14ac:dyDescent="0.3">
      <c r="A61" s="1">
        <v>45549</v>
      </c>
      <c r="B61">
        <v>60569.116234306399</v>
      </c>
      <c r="C61">
        <v>60656.721128031597</v>
      </c>
      <c r="D61">
        <v>59517.8819333016</v>
      </c>
      <c r="E61">
        <v>60005.1191557571</v>
      </c>
      <c r="F61">
        <v>16428405496.290001</v>
      </c>
      <c r="G61">
        <v>1185265247315.8999</v>
      </c>
      <c r="H61">
        <v>-0.93116279981290251</v>
      </c>
      <c r="I61">
        <v>1.8802308264239744</v>
      </c>
      <c r="J61" t="s">
        <v>28</v>
      </c>
      <c r="K61">
        <v>57936.630458426931</v>
      </c>
      <c r="L61" t="s">
        <v>29</v>
      </c>
    </row>
    <row r="62" spans="1:12" x14ac:dyDescent="0.3">
      <c r="A62" s="1">
        <v>45550</v>
      </c>
      <c r="B62">
        <v>60000.728317508598</v>
      </c>
      <c r="C62">
        <v>60381.916667299804</v>
      </c>
      <c r="D62">
        <v>58696.309418002202</v>
      </c>
      <c r="E62">
        <v>59182.835333882802</v>
      </c>
      <c r="F62">
        <v>18120960866.970001</v>
      </c>
      <c r="G62">
        <v>1169182849928.9399</v>
      </c>
      <c r="H62">
        <v>-1.3631384260832868</v>
      </c>
      <c r="I62">
        <v>2.8093113143190478</v>
      </c>
      <c r="J62" t="s">
        <v>28</v>
      </c>
      <c r="K62">
        <v>58556.811741234655</v>
      </c>
      <c r="L62" t="s">
        <v>29</v>
      </c>
    </row>
    <row r="63" spans="1:12" x14ac:dyDescent="0.3">
      <c r="A63" s="1">
        <v>45551</v>
      </c>
      <c r="B63">
        <v>59185.226859560004</v>
      </c>
      <c r="C63">
        <v>59205.5103578251</v>
      </c>
      <c r="D63">
        <v>57501.339172767301</v>
      </c>
      <c r="E63">
        <v>58192.5068714421</v>
      </c>
      <c r="F63">
        <v>32032822113.389999</v>
      </c>
      <c r="G63">
        <v>1149595000633.1899</v>
      </c>
      <c r="H63">
        <v>-1.6773104384199096</v>
      </c>
      <c r="I63">
        <v>2.8793860824452175</v>
      </c>
      <c r="J63" t="s">
        <v>28</v>
      </c>
      <c r="K63">
        <v>58724.379186073435</v>
      </c>
      <c r="L63" t="s">
        <v>29</v>
      </c>
    </row>
    <row r="64" spans="1:12" x14ac:dyDescent="0.3">
      <c r="A64" s="1">
        <v>45552</v>
      </c>
      <c r="B64">
        <v>58192.509343855701</v>
      </c>
      <c r="C64">
        <v>61316.091383954597</v>
      </c>
      <c r="D64">
        <v>57628.071766194102</v>
      </c>
      <c r="E64">
        <v>60308.537594765497</v>
      </c>
      <c r="F64">
        <v>38075570117.660004</v>
      </c>
      <c r="G64">
        <v>1191434667557.74</v>
      </c>
      <c r="H64">
        <v>3.6362553785167173</v>
      </c>
      <c r="I64">
        <v>6.3376191529535717</v>
      </c>
      <c r="J64" t="s">
        <v>31</v>
      </c>
      <c r="K64">
        <v>59104.35421254325</v>
      </c>
      <c r="L64" t="s">
        <v>29</v>
      </c>
    </row>
    <row r="65" spans="1:12" x14ac:dyDescent="0.3">
      <c r="A65" s="1">
        <v>45553</v>
      </c>
      <c r="B65">
        <v>60309.001879513497</v>
      </c>
      <c r="C65">
        <v>61664.067333861502</v>
      </c>
      <c r="D65">
        <v>59218.252442100398</v>
      </c>
      <c r="E65">
        <v>61649.6787266514</v>
      </c>
      <c r="F65">
        <v>40990702890.599998</v>
      </c>
      <c r="G65">
        <v>1217976155884.6599</v>
      </c>
      <c r="H65">
        <v>2.2230128262051725</v>
      </c>
      <c r="I65">
        <v>4.0554723433284474</v>
      </c>
      <c r="J65" t="s">
        <v>31</v>
      </c>
      <c r="K65">
        <v>59719.569668291057</v>
      </c>
      <c r="L65" t="s">
        <v>29</v>
      </c>
    </row>
    <row r="66" spans="1:12" x14ac:dyDescent="0.3">
      <c r="A66" s="1">
        <v>45554</v>
      </c>
      <c r="B66">
        <v>61651.155338171302</v>
      </c>
      <c r="C66">
        <v>63872.440722041603</v>
      </c>
      <c r="D66">
        <v>61609.8670214546</v>
      </c>
      <c r="E66">
        <v>62940.456765714</v>
      </c>
      <c r="F66">
        <v>42710252572.5</v>
      </c>
      <c r="G66">
        <v>1243489914823.71</v>
      </c>
      <c r="H66">
        <v>2.0912851032078335</v>
      </c>
      <c r="I66">
        <v>3.6699615573726829</v>
      </c>
      <c r="J66" t="s">
        <v>31</v>
      </c>
      <c r="K66">
        <v>60407.204800972489</v>
      </c>
      <c r="L66" t="s">
        <v>29</v>
      </c>
    </row>
    <row r="67" spans="1:12" x14ac:dyDescent="0.3">
      <c r="A67" s="1">
        <v>45555</v>
      </c>
      <c r="B67">
        <v>62941.427595219102</v>
      </c>
      <c r="C67">
        <v>64119.530359621</v>
      </c>
      <c r="D67">
        <v>62364.606533208498</v>
      </c>
      <c r="E67">
        <v>63192.975082876001</v>
      </c>
      <c r="F67">
        <v>35177164222.139999</v>
      </c>
      <c r="G67">
        <v>1248317992550.8101</v>
      </c>
      <c r="H67">
        <v>0.39965329238259245</v>
      </c>
      <c r="I67">
        <v>2.7881856091643558</v>
      </c>
      <c r="J67" t="s">
        <v>31</v>
      </c>
      <c r="K67">
        <v>60781.729933012699</v>
      </c>
      <c r="L67" t="s">
        <v>29</v>
      </c>
    </row>
    <row r="68" spans="1:12" x14ac:dyDescent="0.3">
      <c r="A68" s="1">
        <v>45556</v>
      </c>
      <c r="B68">
        <v>63184.3412676027</v>
      </c>
      <c r="C68">
        <v>63543.3601232398</v>
      </c>
      <c r="D68">
        <v>62783.105379521199</v>
      </c>
      <c r="E68">
        <v>63394.838742555999</v>
      </c>
      <c r="F68">
        <v>14408616220.030001</v>
      </c>
      <c r="G68">
        <v>1252541488640.3</v>
      </c>
      <c r="H68">
        <v>0.33314816729953062</v>
      </c>
      <c r="I68">
        <v>1.2032328397612262</v>
      </c>
      <c r="J68" t="s">
        <v>31</v>
      </c>
      <c r="K68">
        <v>61265.975588269685</v>
      </c>
      <c r="L68" t="s">
        <v>29</v>
      </c>
    </row>
    <row r="69" spans="1:12" x14ac:dyDescent="0.3">
      <c r="A69" s="1">
        <v>45557</v>
      </c>
      <c r="B69">
        <v>63396.803552507299</v>
      </c>
      <c r="C69">
        <v>63993.423103396897</v>
      </c>
      <c r="D69">
        <v>62440.726268076003</v>
      </c>
      <c r="E69">
        <v>63648.709890251899</v>
      </c>
      <c r="F69">
        <v>20183348802.130001</v>
      </c>
      <c r="G69">
        <v>1257434508161.25</v>
      </c>
      <c r="H69">
        <v>0.39734864161718025</v>
      </c>
      <c r="I69">
        <v>2.4491721164378579</v>
      </c>
      <c r="J69" t="s">
        <v>31</v>
      </c>
      <c r="K69">
        <v>61903.957667750983</v>
      </c>
      <c r="L69" t="s">
        <v>29</v>
      </c>
    </row>
    <row r="70" spans="1:12" x14ac:dyDescent="0.3">
      <c r="A70" s="1">
        <v>45558</v>
      </c>
      <c r="B70">
        <v>63643.102080362201</v>
      </c>
      <c r="C70">
        <v>64733.5576683482</v>
      </c>
      <c r="D70">
        <v>62628.078664119901</v>
      </c>
      <c r="E70">
        <v>63329.802386615003</v>
      </c>
      <c r="F70">
        <v>31400285425.200001</v>
      </c>
      <c r="G70">
        <v>1251214895782.2</v>
      </c>
      <c r="H70">
        <v>-0.49227596315401828</v>
      </c>
      <c r="I70">
        <v>3.3082595527315877</v>
      </c>
      <c r="J70" t="s">
        <v>28</v>
      </c>
      <c r="K70">
        <v>62637.8570270614</v>
      </c>
      <c r="L70" t="s">
        <v>29</v>
      </c>
    </row>
    <row r="71" spans="1:12" x14ac:dyDescent="0.3">
      <c r="A71" s="1">
        <v>45559</v>
      </c>
      <c r="B71">
        <v>63326.841251145597</v>
      </c>
      <c r="C71">
        <v>64695.215466887399</v>
      </c>
      <c r="D71">
        <v>62737.417901137203</v>
      </c>
      <c r="E71">
        <v>64301.967265942898</v>
      </c>
      <c r="F71">
        <v>29938335243.029999</v>
      </c>
      <c r="G71">
        <v>1270523906052.1299</v>
      </c>
      <c r="H71">
        <v>1.5398304976717285</v>
      </c>
      <c r="I71">
        <v>3.0915762211884816</v>
      </c>
      <c r="J71" t="s">
        <v>31</v>
      </c>
      <c r="K71">
        <v>63208.346980086746</v>
      </c>
      <c r="L71" t="s">
        <v>29</v>
      </c>
    </row>
    <row r="72" spans="1:12" x14ac:dyDescent="0.3">
      <c r="A72" s="1">
        <v>45560</v>
      </c>
      <c r="B72">
        <v>64302.591219246802</v>
      </c>
      <c r="C72">
        <v>64804.503137814703</v>
      </c>
      <c r="D72">
        <v>62945.376545951098</v>
      </c>
      <c r="E72">
        <v>63143.145973872102</v>
      </c>
      <c r="F72">
        <v>25078377699.650002</v>
      </c>
      <c r="G72">
        <v>1247551422563.2</v>
      </c>
      <c r="H72">
        <v>-1.8031081226904884</v>
      </c>
      <c r="I72">
        <v>2.8912156673822174</v>
      </c>
      <c r="J72" t="s">
        <v>28</v>
      </c>
      <c r="K72">
        <v>63421.699443975413</v>
      </c>
      <c r="L72" t="s">
        <v>29</v>
      </c>
    </row>
    <row r="73" spans="1:12" x14ac:dyDescent="0.3">
      <c r="A73" s="1">
        <v>45561</v>
      </c>
      <c r="B73">
        <v>63138.5484837603</v>
      </c>
      <c r="C73">
        <v>65790.795449590805</v>
      </c>
      <c r="D73">
        <v>62669.268449450399</v>
      </c>
      <c r="E73">
        <v>65181.020697244297</v>
      </c>
      <c r="F73">
        <v>36873129847.330002</v>
      </c>
      <c r="G73">
        <v>1287929596336.1599</v>
      </c>
      <c r="H73">
        <v>3.2349052401946436</v>
      </c>
      <c r="I73">
        <v>4.9439321541312999</v>
      </c>
      <c r="J73" t="s">
        <v>31</v>
      </c>
      <c r="K73">
        <v>63741.780005622604</v>
      </c>
      <c r="L73" t="s">
        <v>29</v>
      </c>
    </row>
    <row r="74" spans="1:12" x14ac:dyDescent="0.3">
      <c r="A74" s="1">
        <v>45562</v>
      </c>
      <c r="B74">
        <v>65180.6651400747</v>
      </c>
      <c r="C74">
        <v>66480.6947101072</v>
      </c>
      <c r="D74">
        <v>64852.991089143099</v>
      </c>
      <c r="E74">
        <v>65790.661649734393</v>
      </c>
      <c r="F74">
        <v>32058813449.400002</v>
      </c>
      <c r="G74">
        <v>1300039501550.01</v>
      </c>
      <c r="H74">
        <v>0.93585499372980818</v>
      </c>
      <c r="I74">
        <v>2.4972184887437554</v>
      </c>
      <c r="J74" t="s">
        <v>31</v>
      </c>
      <c r="K74">
        <v>64112.878086602366</v>
      </c>
      <c r="L74" t="s">
        <v>29</v>
      </c>
    </row>
    <row r="75" spans="1:12" x14ac:dyDescent="0.3">
      <c r="A75" s="1">
        <v>45563</v>
      </c>
      <c r="B75">
        <v>65792.181947609395</v>
      </c>
      <c r="C75">
        <v>66255.5318744588</v>
      </c>
      <c r="D75">
        <v>65458.034501538001</v>
      </c>
      <c r="E75">
        <v>65887.648782128206</v>
      </c>
      <c r="F75">
        <v>15243637983.9</v>
      </c>
      <c r="G75">
        <v>1301977287120.4199</v>
      </c>
      <c r="H75">
        <v>0.14510361519067988</v>
      </c>
      <c r="I75">
        <v>1.2121461081133473</v>
      </c>
      <c r="J75" t="s">
        <v>31</v>
      </c>
      <c r="K75">
        <v>64468.993806541264</v>
      </c>
      <c r="L75" t="s">
        <v>29</v>
      </c>
    </row>
    <row r="76" spans="1:12" x14ac:dyDescent="0.3">
      <c r="A76" s="1">
        <v>45564</v>
      </c>
      <c r="B76">
        <v>65888.895271438494</v>
      </c>
      <c r="C76">
        <v>66069.345813230306</v>
      </c>
      <c r="D76">
        <v>65450.014367164396</v>
      </c>
      <c r="E76">
        <v>65635.3081461486</v>
      </c>
      <c r="F76">
        <v>14788214574.540001</v>
      </c>
      <c r="G76">
        <v>1296984728119.0601</v>
      </c>
      <c r="H76">
        <v>-0.38487081054433625</v>
      </c>
      <c r="I76">
        <v>0.93996331781628328</v>
      </c>
      <c r="J76" t="s">
        <v>28</v>
      </c>
      <c r="K76">
        <v>64752.793557383637</v>
      </c>
      <c r="L76" t="s">
        <v>29</v>
      </c>
    </row>
    <row r="77" spans="1:12" x14ac:dyDescent="0.3">
      <c r="A77" s="1">
        <v>45565</v>
      </c>
      <c r="B77">
        <v>65634.660129862794</v>
      </c>
      <c r="C77">
        <v>65635.052877057999</v>
      </c>
      <c r="D77">
        <v>62873.615868433</v>
      </c>
      <c r="E77">
        <v>63329.498129476597</v>
      </c>
      <c r="F77">
        <v>37112957474.809998</v>
      </c>
      <c r="G77">
        <v>1251461875405.8701</v>
      </c>
      <c r="H77">
        <v>-3.512110820449549</v>
      </c>
      <c r="I77">
        <v>4.2072846925104832</v>
      </c>
      <c r="J77" t="s">
        <v>28</v>
      </c>
      <c r="K77">
        <v>64752.75009207816</v>
      </c>
      <c r="L77" t="s">
        <v>29</v>
      </c>
    </row>
    <row r="78" spans="1:12" x14ac:dyDescent="0.3">
      <c r="A78" s="1">
        <v>45566</v>
      </c>
      <c r="B78">
        <v>63335.603583718999</v>
      </c>
      <c r="C78">
        <v>64110.981999032301</v>
      </c>
      <c r="D78">
        <v>60189.278696888003</v>
      </c>
      <c r="E78">
        <v>60837.009700736002</v>
      </c>
      <c r="F78">
        <v>50220923499.580002</v>
      </c>
      <c r="G78">
        <v>1202222321937.7</v>
      </c>
      <c r="H78">
        <v>-3.9450068233426991</v>
      </c>
      <c r="I78">
        <v>6.1919411519627623</v>
      </c>
      <c r="J78" t="s">
        <v>28</v>
      </c>
      <c r="K78">
        <v>64257.756154191462</v>
      </c>
      <c r="L78" t="s">
        <v>29</v>
      </c>
    </row>
    <row r="79" spans="1:12" x14ac:dyDescent="0.3">
      <c r="A79" s="1">
        <v>45567</v>
      </c>
      <c r="B79">
        <v>60836.324630086601</v>
      </c>
      <c r="C79">
        <v>62357.686727955297</v>
      </c>
      <c r="D79">
        <v>59996.947342004802</v>
      </c>
      <c r="E79">
        <v>60632.786273794503</v>
      </c>
      <c r="F79">
        <v>40762722397.629997</v>
      </c>
      <c r="G79">
        <v>1198224649900.6899</v>
      </c>
      <c r="H79">
        <v>-0.33456714804799037</v>
      </c>
      <c r="I79">
        <v>3.8804766729497531</v>
      </c>
      <c r="J79" t="s">
        <v>28</v>
      </c>
      <c r="K79">
        <v>63899.133339894652</v>
      </c>
      <c r="L79" t="s">
        <v>29</v>
      </c>
    </row>
    <row r="80" spans="1:12" x14ac:dyDescent="0.3">
      <c r="A80" s="1">
        <v>45568</v>
      </c>
      <c r="B80">
        <v>60632.486235043099</v>
      </c>
      <c r="C80">
        <v>61469.037147930198</v>
      </c>
      <c r="D80">
        <v>59878.803425684397</v>
      </c>
      <c r="E80">
        <v>60759.401326876803</v>
      </c>
      <c r="F80">
        <v>36106447278.669998</v>
      </c>
      <c r="G80">
        <v>1200668382436.2</v>
      </c>
      <c r="H80">
        <v>0.20931863381243287</v>
      </c>
      <c r="I80">
        <v>2.6227420661610785</v>
      </c>
      <c r="J80" t="s">
        <v>31</v>
      </c>
      <c r="K80">
        <v>63267.473429842154</v>
      </c>
      <c r="L80" t="s">
        <v>29</v>
      </c>
    </row>
    <row r="81" spans="1:12" x14ac:dyDescent="0.3">
      <c r="A81" s="1">
        <v>45569</v>
      </c>
      <c r="B81">
        <v>60754.625125752304</v>
      </c>
      <c r="C81">
        <v>62465.990758445099</v>
      </c>
      <c r="D81">
        <v>60459.939817362101</v>
      </c>
      <c r="E81">
        <v>62067.4774474519</v>
      </c>
      <c r="F81">
        <v>29585472513.07</v>
      </c>
      <c r="G81">
        <v>1226647958541.0801</v>
      </c>
      <c r="H81">
        <v>2.1609092624342643</v>
      </c>
      <c r="I81">
        <v>3.3018900815053924</v>
      </c>
      <c r="J81" t="s">
        <v>31</v>
      </c>
      <c r="K81">
        <v>62735.589972373229</v>
      </c>
      <c r="L81" t="s">
        <v>29</v>
      </c>
    </row>
    <row r="82" spans="1:12" x14ac:dyDescent="0.3">
      <c r="A82" s="1">
        <v>45570</v>
      </c>
      <c r="B82">
        <v>62067.610497055299</v>
      </c>
      <c r="C82">
        <v>62371.023678877602</v>
      </c>
      <c r="D82">
        <v>61689.581164899799</v>
      </c>
      <c r="E82">
        <v>62089.948459144303</v>
      </c>
      <c r="F82">
        <v>13305410748.719999</v>
      </c>
      <c r="G82">
        <v>1227021845844.29</v>
      </c>
      <c r="H82">
        <v>3.5989724608561126E-2</v>
      </c>
      <c r="I82">
        <v>1.0979035740551557</v>
      </c>
      <c r="J82" t="s">
        <v>31</v>
      </c>
      <c r="K82">
        <v>62193.0613548041</v>
      </c>
      <c r="L82" t="s">
        <v>29</v>
      </c>
    </row>
    <row r="83" spans="1:12" x14ac:dyDescent="0.3">
      <c r="A83" s="1">
        <v>45571</v>
      </c>
      <c r="B83">
        <v>62084.986500641098</v>
      </c>
      <c r="C83">
        <v>62959.568540633503</v>
      </c>
      <c r="D83">
        <v>61833.150042848603</v>
      </c>
      <c r="E83">
        <v>62818.954476137398</v>
      </c>
      <c r="F83">
        <v>14776233666.91</v>
      </c>
      <c r="G83">
        <v>1241559389621.8799</v>
      </c>
      <c r="H83">
        <v>1.1821988162769768</v>
      </c>
      <c r="I83">
        <v>1.8143170535653872</v>
      </c>
      <c r="J83" t="s">
        <v>31</v>
      </c>
      <c r="K83">
        <v>61790.725116231079</v>
      </c>
      <c r="L83" t="s">
        <v>29</v>
      </c>
    </row>
    <row r="84" spans="1:12" x14ac:dyDescent="0.3">
      <c r="A84" s="1">
        <v>45572</v>
      </c>
      <c r="B84">
        <v>62819.109333004802</v>
      </c>
      <c r="C84">
        <v>64443.706411796396</v>
      </c>
      <c r="D84">
        <v>62152.551707740298</v>
      </c>
      <c r="E84">
        <v>62236.659368400899</v>
      </c>
      <c r="F84">
        <v>34253562610.48</v>
      </c>
      <c r="G84">
        <v>1229782194408.04</v>
      </c>
      <c r="H84">
        <v>-0.92718596425226307</v>
      </c>
      <c r="I84">
        <v>3.6472257062905196</v>
      </c>
      <c r="J84" t="s">
        <v>28</v>
      </c>
      <c r="K84">
        <v>61634.605293220258</v>
      </c>
      <c r="L84" t="s">
        <v>29</v>
      </c>
    </row>
    <row r="85" spans="1:12" x14ac:dyDescent="0.3">
      <c r="A85" s="1">
        <v>45573</v>
      </c>
      <c r="B85">
        <v>62221.645148737603</v>
      </c>
      <c r="C85">
        <v>63174.306200117098</v>
      </c>
      <c r="D85">
        <v>61843.563661128297</v>
      </c>
      <c r="E85">
        <v>62131.967854414797</v>
      </c>
      <c r="F85">
        <v>28134475156.91</v>
      </c>
      <c r="G85">
        <v>1228037977784.51</v>
      </c>
      <c r="H85">
        <v>-0.14412555969620736</v>
      </c>
      <c r="I85">
        <v>2.1387132015036414</v>
      </c>
      <c r="J85" t="s">
        <v>28</v>
      </c>
      <c r="K85">
        <v>61819.599315174368</v>
      </c>
      <c r="L85" t="s">
        <v>29</v>
      </c>
    </row>
    <row r="86" spans="1:12" x14ac:dyDescent="0.3">
      <c r="A86" s="1">
        <v>45574</v>
      </c>
      <c r="B86">
        <v>62131.726103311601</v>
      </c>
      <c r="C86">
        <v>62508.835736889399</v>
      </c>
      <c r="D86">
        <v>60314.614386238602</v>
      </c>
      <c r="E86">
        <v>60582.1009695389</v>
      </c>
      <c r="F86">
        <v>27670982363.459999</v>
      </c>
      <c r="G86">
        <v>1197429647366.8601</v>
      </c>
      <c r="H86">
        <v>-2.4940963835384355</v>
      </c>
      <c r="I86">
        <v>3.5315634833680352</v>
      </c>
      <c r="J86" t="s">
        <v>28</v>
      </c>
      <c r="K86">
        <v>61812.358557423569</v>
      </c>
      <c r="L86" t="s">
        <v>29</v>
      </c>
    </row>
    <row r="87" spans="1:12" x14ac:dyDescent="0.3">
      <c r="A87" s="1">
        <v>45575</v>
      </c>
      <c r="B87">
        <v>60581.929686877302</v>
      </c>
      <c r="C87">
        <v>61236.7231707069</v>
      </c>
      <c r="D87">
        <v>58895.207807819701</v>
      </c>
      <c r="E87">
        <v>60274.498063786101</v>
      </c>
      <c r="F87">
        <v>30452813570.16</v>
      </c>
      <c r="G87">
        <v>1191400599851.04</v>
      </c>
      <c r="H87">
        <v>-0.50746423014286046</v>
      </c>
      <c r="I87">
        <v>3.8650392534366516</v>
      </c>
      <c r="J87" t="s">
        <v>28</v>
      </c>
      <c r="K87">
        <v>61743.086662696325</v>
      </c>
      <c r="L87" t="s">
        <v>29</v>
      </c>
    </row>
    <row r="88" spans="1:12" x14ac:dyDescent="0.3">
      <c r="A88" s="1">
        <v>45576</v>
      </c>
      <c r="B88">
        <v>60275.460834657097</v>
      </c>
      <c r="C88">
        <v>63400.869879947299</v>
      </c>
      <c r="D88">
        <v>60046.125828386997</v>
      </c>
      <c r="E88">
        <v>62445.088607097401</v>
      </c>
      <c r="F88">
        <v>30327141594.18</v>
      </c>
      <c r="G88">
        <v>1234303474603.03</v>
      </c>
      <c r="H88">
        <v>3.5995208371643259</v>
      </c>
      <c r="I88">
        <v>5.5656879351993194</v>
      </c>
      <c r="J88" t="s">
        <v>31</v>
      </c>
      <c r="K88">
        <v>61797.031114074249</v>
      </c>
      <c r="L88" t="s">
        <v>29</v>
      </c>
    </row>
    <row r="89" spans="1:12" x14ac:dyDescent="0.3">
      <c r="A89" s="1">
        <v>45577</v>
      </c>
      <c r="B89">
        <v>62444.617406150101</v>
      </c>
      <c r="C89">
        <v>63448.783244002101</v>
      </c>
      <c r="D89">
        <v>62443.271352998701</v>
      </c>
      <c r="E89">
        <v>63193.023070287498</v>
      </c>
      <c r="F89">
        <v>16744110885.860001</v>
      </c>
      <c r="G89">
        <v>1249123856891.3701</v>
      </c>
      <c r="H89">
        <v>1.1985110890657609</v>
      </c>
      <c r="I89">
        <v>1.6102458991195101</v>
      </c>
      <c r="J89" t="s">
        <v>31</v>
      </c>
      <c r="K89">
        <v>61954.613201380424</v>
      </c>
      <c r="L89" t="s">
        <v>29</v>
      </c>
    </row>
    <row r="90" spans="1:12" x14ac:dyDescent="0.3">
      <c r="A90" s="1">
        <v>45578</v>
      </c>
      <c r="B90">
        <v>63192.943575478697</v>
      </c>
      <c r="C90">
        <v>63272.652963012901</v>
      </c>
      <c r="D90">
        <v>62035.636690256099</v>
      </c>
      <c r="E90">
        <v>62851.374916960202</v>
      </c>
      <c r="F90">
        <v>18177529689.880001</v>
      </c>
      <c r="G90">
        <v>1242341595990.99</v>
      </c>
      <c r="H90">
        <v>-0.54051708813108301</v>
      </c>
      <c r="I90">
        <v>1.9575227909415067</v>
      </c>
      <c r="J90" t="s">
        <v>28</v>
      </c>
      <c r="K90">
        <v>61959.244692926542</v>
      </c>
      <c r="L90" t="s">
        <v>29</v>
      </c>
    </row>
    <row r="91" spans="1:12" x14ac:dyDescent="0.3">
      <c r="A91" s="1">
        <v>45579</v>
      </c>
      <c r="B91">
        <v>62848.399488092502</v>
      </c>
      <c r="C91">
        <v>66482.494385719794</v>
      </c>
      <c r="D91">
        <v>62442.1539998429</v>
      </c>
      <c r="E91">
        <v>66046.128068754799</v>
      </c>
      <c r="F91">
        <v>43706958055.790001</v>
      </c>
      <c r="G91">
        <v>1305664072036.4099</v>
      </c>
      <c r="H91">
        <v>5.0880032056634166</v>
      </c>
      <c r="I91">
        <v>6.4287084775204058</v>
      </c>
      <c r="J91" t="s">
        <v>31</v>
      </c>
      <c r="K91">
        <v>62503.45450726281</v>
      </c>
      <c r="L91" t="s">
        <v>29</v>
      </c>
    </row>
    <row r="92" spans="1:12" x14ac:dyDescent="0.3">
      <c r="A92" s="1">
        <v>45580</v>
      </c>
      <c r="B92">
        <v>66050.368727029199</v>
      </c>
      <c r="C92">
        <v>67881.679586556696</v>
      </c>
      <c r="D92">
        <v>64809.196947150398</v>
      </c>
      <c r="E92">
        <v>67041.1071653338</v>
      </c>
      <c r="F92">
        <v>48863870878.620003</v>
      </c>
      <c r="G92">
        <v>1325307318851.8999</v>
      </c>
      <c r="H92">
        <v>1.4999741218691638</v>
      </c>
      <c r="I92">
        <v>4.6517267028502962</v>
      </c>
      <c r="J92" t="s">
        <v>31</v>
      </c>
      <c r="K92">
        <v>63204.76012310839</v>
      </c>
      <c r="L92" t="s">
        <v>29</v>
      </c>
    </row>
    <row r="93" spans="1:12" x14ac:dyDescent="0.3">
      <c r="A93" s="1">
        <v>45581</v>
      </c>
      <c r="B93">
        <v>67042.461821817706</v>
      </c>
      <c r="C93">
        <v>68375.2929488011</v>
      </c>
      <c r="D93">
        <v>66758.725509265394</v>
      </c>
      <c r="E93">
        <v>67612.720777604205</v>
      </c>
      <c r="F93">
        <v>38195189533.82</v>
      </c>
      <c r="G93">
        <v>1336696892492.1799</v>
      </c>
      <c r="H93">
        <v>0.85059369881450175</v>
      </c>
      <c r="I93">
        <v>2.4112590671746843</v>
      </c>
      <c r="J93" t="s">
        <v>31</v>
      </c>
      <c r="K93">
        <v>64209.134381403434</v>
      </c>
      <c r="L93" t="s">
        <v>29</v>
      </c>
    </row>
    <row r="94" spans="1:12" x14ac:dyDescent="0.3">
      <c r="A94" s="1">
        <v>45582</v>
      </c>
      <c r="B94">
        <v>67617.079571337497</v>
      </c>
      <c r="C94">
        <v>67912.207639806496</v>
      </c>
      <c r="D94">
        <v>66647.391211274007</v>
      </c>
      <c r="E94">
        <v>67399.833492439793</v>
      </c>
      <c r="F94">
        <v>32790898510.759998</v>
      </c>
      <c r="G94">
        <v>1332816990035.49</v>
      </c>
      <c r="H94">
        <v>-0.32128876354162084</v>
      </c>
      <c r="I94">
        <v>1.8705576114065683</v>
      </c>
      <c r="J94" t="s">
        <v>28</v>
      </c>
      <c r="K94">
        <v>65227.039442639667</v>
      </c>
      <c r="L94" t="s">
        <v>29</v>
      </c>
    </row>
    <row r="95" spans="1:12" x14ac:dyDescent="0.3">
      <c r="A95" s="1">
        <v>45583</v>
      </c>
      <c r="B95">
        <v>67419.108725254904</v>
      </c>
      <c r="C95">
        <v>68969.746924040694</v>
      </c>
      <c r="D95">
        <v>67177.818198958004</v>
      </c>
      <c r="E95">
        <v>68418.789048905193</v>
      </c>
      <c r="F95">
        <v>36857165014.360001</v>
      </c>
      <c r="G95">
        <v>1352611490621.3601</v>
      </c>
      <c r="H95">
        <v>1.482784840310138</v>
      </c>
      <c r="I95">
        <v>2.6578944144532137</v>
      </c>
      <c r="J95" t="s">
        <v>31</v>
      </c>
      <c r="K95">
        <v>66080.425220040779</v>
      </c>
      <c r="L95" t="s">
        <v>29</v>
      </c>
    </row>
    <row r="96" spans="1:12" x14ac:dyDescent="0.3">
      <c r="A96" s="1">
        <v>45584</v>
      </c>
      <c r="B96">
        <v>68418.976661990397</v>
      </c>
      <c r="C96">
        <v>68668.005810484596</v>
      </c>
      <c r="D96">
        <v>68024.638234853701</v>
      </c>
      <c r="E96">
        <v>68362.733109848501</v>
      </c>
      <c r="F96">
        <v>14443497907.639999</v>
      </c>
      <c r="G96">
        <v>1351535266982.96</v>
      </c>
      <c r="H96">
        <v>-8.2204608846687538E-2</v>
      </c>
      <c r="I96">
        <v>0.94033498748354194</v>
      </c>
      <c r="J96" t="s">
        <v>28</v>
      </c>
      <c r="K96">
        <v>66818.955225692363</v>
      </c>
      <c r="L96" t="s">
        <v>29</v>
      </c>
    </row>
    <row r="97" spans="1:12" x14ac:dyDescent="0.3">
      <c r="A97" s="1">
        <v>45585</v>
      </c>
      <c r="B97">
        <v>68364.178460304407</v>
      </c>
      <c r="C97">
        <v>69359.007060741598</v>
      </c>
      <c r="D97">
        <v>68105.720505513294</v>
      </c>
      <c r="E97">
        <v>69001.706621284902</v>
      </c>
      <c r="F97">
        <v>18975847518.279999</v>
      </c>
      <c r="G97">
        <v>1364212669154.26</v>
      </c>
      <c r="H97">
        <v>0.93254709606533959</v>
      </c>
      <c r="I97">
        <v>1.8332503709614874</v>
      </c>
      <c r="J97" t="s">
        <v>31</v>
      </c>
      <c r="K97">
        <v>67697.574040595879</v>
      </c>
      <c r="L97" t="s">
        <v>29</v>
      </c>
    </row>
    <row r="98" spans="1:12" x14ac:dyDescent="0.3">
      <c r="A98" s="1">
        <v>45586</v>
      </c>
      <c r="B98">
        <v>69002.000146897699</v>
      </c>
      <c r="C98">
        <v>69462.736782224398</v>
      </c>
      <c r="D98">
        <v>66829.853467733599</v>
      </c>
      <c r="E98">
        <v>67367.852556140904</v>
      </c>
      <c r="F98">
        <v>37498611780.199997</v>
      </c>
      <c r="G98">
        <v>1331798086167.27</v>
      </c>
      <c r="H98">
        <v>-2.368261191382675</v>
      </c>
      <c r="I98">
        <v>3.8156623125209101</v>
      </c>
      <c r="J98" t="s">
        <v>28</v>
      </c>
      <c r="K98">
        <v>67886.391824508188</v>
      </c>
      <c r="L98" t="s">
        <v>29</v>
      </c>
    </row>
    <row r="99" spans="1:12" x14ac:dyDescent="0.3">
      <c r="A99" s="1">
        <v>45587</v>
      </c>
      <c r="B99">
        <v>67360.7027255461</v>
      </c>
      <c r="C99">
        <v>67801.576997765194</v>
      </c>
      <c r="D99">
        <v>66581.367978856695</v>
      </c>
      <c r="E99">
        <v>67361.402664527195</v>
      </c>
      <c r="F99">
        <v>31808472565.82</v>
      </c>
      <c r="G99">
        <v>1331842439476.3601</v>
      </c>
      <c r="H99">
        <v>1.0390909725914747E-3</v>
      </c>
      <c r="I99">
        <v>1.8114552989153172</v>
      </c>
      <c r="J99" t="s">
        <v>31</v>
      </c>
      <c r="K99">
        <v>67932.148324392954</v>
      </c>
      <c r="L99" t="s">
        <v>29</v>
      </c>
    </row>
    <row r="100" spans="1:12" x14ac:dyDescent="0.3">
      <c r="A100" s="1">
        <v>45588</v>
      </c>
      <c r="B100">
        <v>67362.374421473694</v>
      </c>
      <c r="C100">
        <v>67402.744623551</v>
      </c>
      <c r="D100">
        <v>65188.035292419503</v>
      </c>
      <c r="E100">
        <v>66432.198247175897</v>
      </c>
      <c r="F100">
        <v>32263980353.23</v>
      </c>
      <c r="G100">
        <v>1313495275869.46</v>
      </c>
      <c r="H100">
        <v>-1.3808541968515846</v>
      </c>
      <c r="I100">
        <v>3.2877542547334762</v>
      </c>
      <c r="J100" t="s">
        <v>28</v>
      </c>
      <c r="K100">
        <v>67763.502248617486</v>
      </c>
      <c r="L100" t="s">
        <v>29</v>
      </c>
    </row>
    <row r="101" spans="1:12" x14ac:dyDescent="0.3">
      <c r="A101" s="1">
        <v>45589</v>
      </c>
      <c r="B101">
        <v>66653.704157181302</v>
      </c>
      <c r="C101">
        <v>68798.9619867211</v>
      </c>
      <c r="D101">
        <v>66454.099556751506</v>
      </c>
      <c r="E101">
        <v>68161.053337619</v>
      </c>
      <c r="F101">
        <v>31414428647.200001</v>
      </c>
      <c r="G101">
        <v>1347797865139.47</v>
      </c>
      <c r="H101">
        <v>2.2614634842845334</v>
      </c>
      <c r="I101">
        <v>3.5179776722385778</v>
      </c>
      <c r="J101" t="s">
        <v>31</v>
      </c>
      <c r="K101">
        <v>67872.247940785935</v>
      </c>
      <c r="L101" t="s">
        <v>29</v>
      </c>
    </row>
    <row r="102" spans="1:12" x14ac:dyDescent="0.3">
      <c r="A102" s="1">
        <v>45590</v>
      </c>
      <c r="B102">
        <v>68165.297372438901</v>
      </c>
      <c r="C102">
        <v>68722.159492742503</v>
      </c>
      <c r="D102">
        <v>65521.793450688099</v>
      </c>
      <c r="E102">
        <v>66642.410730426302</v>
      </c>
      <c r="F102">
        <v>41469984305.660004</v>
      </c>
      <c r="G102">
        <v>1317385748797.48</v>
      </c>
      <c r="H102">
        <v>-2.2341084110466221</v>
      </c>
      <c r="I102">
        <v>4.6950078198417708</v>
      </c>
      <c r="J102" t="s">
        <v>28</v>
      </c>
      <c r="K102">
        <v>67618.479609574671</v>
      </c>
      <c r="L102" t="s">
        <v>29</v>
      </c>
    </row>
    <row r="103" spans="1:12" x14ac:dyDescent="0.3">
      <c r="A103" s="1">
        <v>45591</v>
      </c>
      <c r="B103">
        <v>66628.737003870599</v>
      </c>
      <c r="C103">
        <v>67317.918159611902</v>
      </c>
      <c r="D103">
        <v>66360.595504400393</v>
      </c>
      <c r="E103">
        <v>67014.697728309402</v>
      </c>
      <c r="F103">
        <v>19588098156.32</v>
      </c>
      <c r="G103">
        <v>1325286022321.48</v>
      </c>
      <c r="H103">
        <v>0.57927065977009484</v>
      </c>
      <c r="I103">
        <v>1.4368014437312469</v>
      </c>
      <c r="J103" t="s">
        <v>31</v>
      </c>
      <c r="K103">
        <v>67425.903126497651</v>
      </c>
      <c r="L103" t="s">
        <v>29</v>
      </c>
    </row>
    <row r="104" spans="1:12" x14ac:dyDescent="0.3">
      <c r="A104" s="1">
        <v>45592</v>
      </c>
      <c r="B104">
        <v>67023.479418622301</v>
      </c>
      <c r="C104">
        <v>68221.314740877497</v>
      </c>
      <c r="D104">
        <v>66847.223099558003</v>
      </c>
      <c r="E104">
        <v>67929.298795622002</v>
      </c>
      <c r="F104">
        <v>16721307878.1</v>
      </c>
      <c r="G104">
        <v>1343230761707.5901</v>
      </c>
      <c r="H104">
        <v>1.3514956025216769</v>
      </c>
      <c r="I104">
        <v>2.0501645889450879</v>
      </c>
      <c r="J104" t="s">
        <v>31</v>
      </c>
      <c r="K104">
        <v>67272.702008545821</v>
      </c>
      <c r="L104" t="s">
        <v>29</v>
      </c>
    </row>
    <row r="105" spans="1:12" x14ac:dyDescent="0.3">
      <c r="A105" s="1">
        <v>45593</v>
      </c>
      <c r="B105">
        <v>67922.674272680393</v>
      </c>
      <c r="C105">
        <v>70212.269040672603</v>
      </c>
      <c r="D105">
        <v>67535.131012842903</v>
      </c>
      <c r="E105">
        <v>69907.754673892094</v>
      </c>
      <c r="F105">
        <v>38799856657.220001</v>
      </c>
      <c r="G105">
        <v>1382358128595.1101</v>
      </c>
      <c r="H105">
        <v>2.922559252073107</v>
      </c>
      <c r="I105">
        <v>3.9414496800908334</v>
      </c>
      <c r="J105" t="s">
        <v>31</v>
      </c>
      <c r="K105">
        <v>67635.545168224562</v>
      </c>
      <c r="L105" t="s">
        <v>29</v>
      </c>
    </row>
    <row r="106" spans="1:12" x14ac:dyDescent="0.3">
      <c r="A106" s="1">
        <v>45594</v>
      </c>
      <c r="B106">
        <v>69910.045365946396</v>
      </c>
      <c r="C106">
        <v>73577.209658211606</v>
      </c>
      <c r="D106">
        <v>69729.917830182894</v>
      </c>
      <c r="E106">
        <v>72720.493574874898</v>
      </c>
      <c r="F106">
        <v>58541874401.849998</v>
      </c>
      <c r="G106">
        <v>1437942445619.6101</v>
      </c>
      <c r="H106">
        <v>4.020092097233122</v>
      </c>
      <c r="I106">
        <v>5.5032031632792373</v>
      </c>
      <c r="J106" t="s">
        <v>31</v>
      </c>
      <c r="K106">
        <v>68401.129583988513</v>
      </c>
      <c r="L106" t="s">
        <v>29</v>
      </c>
    </row>
    <row r="107" spans="1:12" x14ac:dyDescent="0.3">
      <c r="A107" s="1">
        <v>45595</v>
      </c>
      <c r="B107">
        <v>72715.366485431005</v>
      </c>
      <c r="C107">
        <v>72905.298520075405</v>
      </c>
      <c r="D107">
        <v>71411.735033988502</v>
      </c>
      <c r="E107">
        <v>72339.542180844903</v>
      </c>
      <c r="F107">
        <v>40646637831.370003</v>
      </c>
      <c r="G107">
        <v>1430461157910.8101</v>
      </c>
      <c r="H107">
        <v>-0.51684303160515688</v>
      </c>
      <c r="I107">
        <v>2.0539860531214518</v>
      </c>
      <c r="J107" t="s">
        <v>28</v>
      </c>
      <c r="K107">
        <v>69245.035860226941</v>
      </c>
      <c r="L107" t="s">
        <v>29</v>
      </c>
    </row>
    <row r="108" spans="1:12" x14ac:dyDescent="0.3">
      <c r="A108" s="1">
        <v>45596</v>
      </c>
      <c r="B108">
        <v>72335.044082633205</v>
      </c>
      <c r="C108">
        <v>72662.309798782502</v>
      </c>
      <c r="D108">
        <v>69590.502870825396</v>
      </c>
      <c r="E108">
        <v>70215.185632583903</v>
      </c>
      <c r="F108">
        <v>40627912076.230003</v>
      </c>
      <c r="G108">
        <v>1388607599014.4299</v>
      </c>
      <c r="H108">
        <v>-2.9306105732480705</v>
      </c>
      <c r="I108">
        <v>4.2466372515761162</v>
      </c>
      <c r="J108" t="s">
        <v>28</v>
      </c>
      <c r="K108">
        <v>69538.483330936215</v>
      </c>
      <c r="L108" t="s">
        <v>29</v>
      </c>
    </row>
    <row r="109" spans="1:12" x14ac:dyDescent="0.3">
      <c r="A109" s="1">
        <v>45597</v>
      </c>
      <c r="B109">
        <v>70216.896967882494</v>
      </c>
      <c r="C109">
        <v>71559.016569880594</v>
      </c>
      <c r="D109">
        <v>68779.700341448493</v>
      </c>
      <c r="E109">
        <v>69482.469850796697</v>
      </c>
      <c r="F109">
        <v>49989795365.089996</v>
      </c>
      <c r="G109">
        <v>1374187711280.8799</v>
      </c>
      <c r="H109">
        <v>-1.0459407191145564</v>
      </c>
      <c r="I109">
        <v>3.9581872005870204</v>
      </c>
      <c r="J109" t="s">
        <v>28</v>
      </c>
      <c r="K109">
        <v>69944.206062417696</v>
      </c>
      <c r="L109" t="s">
        <v>29</v>
      </c>
    </row>
    <row r="110" spans="1:12" x14ac:dyDescent="0.3">
      <c r="A110" s="1">
        <v>45598</v>
      </c>
      <c r="B110">
        <v>69486.023904623595</v>
      </c>
      <c r="C110">
        <v>69867.351853762695</v>
      </c>
      <c r="D110">
        <v>69033.722258096794</v>
      </c>
      <c r="E110">
        <v>69289.276665622994</v>
      </c>
      <c r="F110">
        <v>18184612091.32</v>
      </c>
      <c r="G110">
        <v>1370468034065.75</v>
      </c>
      <c r="H110">
        <v>-0.28314649183360308</v>
      </c>
      <c r="I110">
        <v>1.1997082993410877</v>
      </c>
      <c r="J110" t="s">
        <v>28</v>
      </c>
      <c r="K110">
        <v>70269.145910605352</v>
      </c>
      <c r="L110" t="s">
        <v>29</v>
      </c>
    </row>
    <row r="111" spans="1:12" x14ac:dyDescent="0.3">
      <c r="A111" s="1">
        <v>45599</v>
      </c>
      <c r="B111">
        <v>69296.382056209797</v>
      </c>
      <c r="C111">
        <v>69361.658003747507</v>
      </c>
      <c r="D111">
        <v>67482.525436695098</v>
      </c>
      <c r="E111">
        <v>68741.115491973498</v>
      </c>
      <c r="F111">
        <v>34868307655.18</v>
      </c>
      <c r="G111">
        <v>1359535744745.29</v>
      </c>
      <c r="H111">
        <v>-0.8012922864946892</v>
      </c>
      <c r="I111">
        <v>2.7117325772190384</v>
      </c>
      <c r="J111" t="s">
        <v>28</v>
      </c>
      <c r="K111">
        <v>70385.119724369855</v>
      </c>
      <c r="L111" t="s">
        <v>29</v>
      </c>
    </row>
    <row r="112" spans="1:12" x14ac:dyDescent="0.3">
      <c r="A112" s="1">
        <v>45600</v>
      </c>
      <c r="B112">
        <v>68742.134667801598</v>
      </c>
      <c r="C112">
        <v>69433.176417849405</v>
      </c>
      <c r="D112">
        <v>66803.649995796004</v>
      </c>
      <c r="E112">
        <v>67811.509141845105</v>
      </c>
      <c r="F112">
        <v>41184819348.330002</v>
      </c>
      <c r="G112">
        <v>1341156657449.22</v>
      </c>
      <c r="H112">
        <v>-1.3537920090113125</v>
      </c>
      <c r="I112">
        <v>3.8252033265487975</v>
      </c>
      <c r="J112" t="s">
        <v>28</v>
      </c>
      <c r="K112">
        <v>70085.656076934582</v>
      </c>
      <c r="L112" t="s">
        <v>29</v>
      </c>
    </row>
    <row r="113" spans="1:12" x14ac:dyDescent="0.3">
      <c r="A113" s="1">
        <v>45601</v>
      </c>
      <c r="B113">
        <v>67811.174332591399</v>
      </c>
      <c r="C113">
        <v>70522.786821410395</v>
      </c>
      <c r="D113">
        <v>67458.869677012306</v>
      </c>
      <c r="E113">
        <v>69359.566166177901</v>
      </c>
      <c r="F113">
        <v>46046889204.129997</v>
      </c>
      <c r="G113">
        <v>1371788058010.5</v>
      </c>
      <c r="H113">
        <v>2.2833874340416989</v>
      </c>
      <c r="I113">
        <v>4.518307158891818</v>
      </c>
      <c r="J113" t="s">
        <v>31</v>
      </c>
      <c r="K113">
        <v>69605.523589977864</v>
      </c>
      <c r="L113" t="s">
        <v>29</v>
      </c>
    </row>
    <row r="114" spans="1:12" x14ac:dyDescent="0.3">
      <c r="A114" s="1">
        <v>45602</v>
      </c>
      <c r="B114">
        <v>69358.501989460507</v>
      </c>
      <c r="C114">
        <v>76460.153372423694</v>
      </c>
      <c r="D114">
        <v>69322.031896287604</v>
      </c>
      <c r="E114">
        <v>75639.077946488396</v>
      </c>
      <c r="F114">
        <v>118592653963</v>
      </c>
      <c r="G114">
        <v>1496003893299.4199</v>
      </c>
      <c r="H114">
        <v>9.055235878627057</v>
      </c>
      <c r="I114">
        <v>10.29163155401017</v>
      </c>
      <c r="J114" t="s">
        <v>31</v>
      </c>
      <c r="K114">
        <v>70076.885842212636</v>
      </c>
      <c r="L114" t="s">
        <v>33</v>
      </c>
    </row>
    <row r="115" spans="1:12" x14ac:dyDescent="0.3">
      <c r="A115" s="1">
        <v>45603</v>
      </c>
      <c r="B115">
        <v>75637.0849735144</v>
      </c>
      <c r="C115">
        <v>76943.118022187598</v>
      </c>
      <c r="D115">
        <v>74480.4193106694</v>
      </c>
      <c r="E115">
        <v>75904.858461896903</v>
      </c>
      <c r="F115">
        <v>63467654989.400002</v>
      </c>
      <c r="G115">
        <v>1501297989024.8301</v>
      </c>
      <c r="H115">
        <v>0.35402407228711769</v>
      </c>
      <c r="I115">
        <v>3.255940802558102</v>
      </c>
      <c r="J115" t="s">
        <v>31</v>
      </c>
      <c r="K115">
        <v>70889.696246400214</v>
      </c>
      <c r="L115" t="s">
        <v>29</v>
      </c>
    </row>
    <row r="116" spans="1:12" x14ac:dyDescent="0.3">
      <c r="A116" s="1">
        <v>45604</v>
      </c>
      <c r="B116">
        <v>75902.832566501005</v>
      </c>
      <c r="C116">
        <v>77252.747664863797</v>
      </c>
      <c r="D116">
        <v>75648.741198607997</v>
      </c>
      <c r="E116">
        <v>76545.476643132497</v>
      </c>
      <c r="F116">
        <v>55176858002.620003</v>
      </c>
      <c r="G116">
        <v>1514255354916.3999</v>
      </c>
      <c r="H116">
        <v>0.84666679081897223</v>
      </c>
      <c r="I116">
        <v>2.1132366369205999</v>
      </c>
      <c r="J116" t="s">
        <v>31</v>
      </c>
      <c r="K116">
        <v>71898.697216733897</v>
      </c>
      <c r="L116" t="s">
        <v>29</v>
      </c>
    </row>
    <row r="117" spans="1:12" x14ac:dyDescent="0.3">
      <c r="A117" s="1">
        <v>45605</v>
      </c>
      <c r="B117">
        <v>76556.191131323299</v>
      </c>
      <c r="C117">
        <v>76932.763989592102</v>
      </c>
      <c r="D117">
        <v>75773.788516771994</v>
      </c>
      <c r="E117">
        <v>76778.867751616504</v>
      </c>
      <c r="F117">
        <v>29009480361.150002</v>
      </c>
      <c r="G117">
        <v>1518690764416.78</v>
      </c>
      <c r="H117">
        <v>0.29086690051132363</v>
      </c>
      <c r="I117">
        <v>1.5138886296367844</v>
      </c>
      <c r="J117" t="s">
        <v>31</v>
      </c>
      <c r="K117">
        <v>72968.638800447254</v>
      </c>
      <c r="L117" t="s">
        <v>29</v>
      </c>
    </row>
    <row r="118" spans="1:12" x14ac:dyDescent="0.3">
      <c r="A118" s="1">
        <v>45606</v>
      </c>
      <c r="B118">
        <v>76775.543801568507</v>
      </c>
      <c r="C118">
        <v>81474.423887878307</v>
      </c>
      <c r="D118">
        <v>76565.429933246007</v>
      </c>
      <c r="E118">
        <v>80474.185602194004</v>
      </c>
      <c r="F118">
        <v>82570594494.539993</v>
      </c>
      <c r="G118">
        <v>1591750610705.99</v>
      </c>
      <c r="H118">
        <v>4.8174739213634004</v>
      </c>
      <c r="I118">
        <v>6.3939553034230805</v>
      </c>
      <c r="J118" t="s">
        <v>31</v>
      </c>
      <c r="K118">
        <v>74644.791673335902</v>
      </c>
      <c r="L118" t="s">
        <v>33</v>
      </c>
    </row>
    <row r="119" spans="1:12" x14ac:dyDescent="0.3">
      <c r="A119" s="1">
        <v>45607</v>
      </c>
      <c r="B119">
        <v>80471.413192049804</v>
      </c>
      <c r="C119">
        <v>89604.497835582399</v>
      </c>
      <c r="D119">
        <v>80283.247621922696</v>
      </c>
      <c r="E119">
        <v>88701.488084205994</v>
      </c>
      <c r="F119">
        <v>117966845037.02</v>
      </c>
      <c r="G119">
        <v>1754682553469.6499</v>
      </c>
      <c r="H119">
        <v>10.227327401986377</v>
      </c>
      <c r="I119">
        <v>11.583306225049119</v>
      </c>
      <c r="J119" t="s">
        <v>31</v>
      </c>
      <c r="K119">
        <v>77629.074379387457</v>
      </c>
      <c r="L119" t="s">
        <v>33</v>
      </c>
    </row>
    <row r="120" spans="1:12" x14ac:dyDescent="0.3">
      <c r="A120" s="1">
        <v>45608</v>
      </c>
      <c r="B120">
        <v>88705.564486565898</v>
      </c>
      <c r="C120">
        <v>89956.882361505996</v>
      </c>
      <c r="D120">
        <v>85155.111505248395</v>
      </c>
      <c r="E120">
        <v>87955.809821639705</v>
      </c>
      <c r="F120">
        <v>133673285374.5</v>
      </c>
      <c r="G120">
        <v>1739381625716.8401</v>
      </c>
      <c r="H120">
        <v>-0.84521717354015635</v>
      </c>
      <c r="I120">
        <v>5.4131563042866491</v>
      </c>
      <c r="J120" t="s">
        <v>28</v>
      </c>
      <c r="K120">
        <v>80285.680615882011</v>
      </c>
      <c r="L120" t="s">
        <v>33</v>
      </c>
    </row>
    <row r="121" spans="1:12" x14ac:dyDescent="0.3">
      <c r="A121" s="1">
        <v>45609</v>
      </c>
      <c r="B121">
        <v>87929.9667732448</v>
      </c>
      <c r="C121">
        <v>93434.3553403447</v>
      </c>
      <c r="D121">
        <v>86256.931967843295</v>
      </c>
      <c r="E121">
        <v>90584.166673378699</v>
      </c>
      <c r="F121">
        <v>123559027868.7</v>
      </c>
      <c r="G121">
        <v>1791737553113.6599</v>
      </c>
      <c r="H121">
        <v>3.0185385000526521</v>
      </c>
      <c r="I121">
        <v>8.1626590295554848</v>
      </c>
      <c r="J121" t="s">
        <v>31</v>
      </c>
      <c r="K121">
        <v>82420.693291152042</v>
      </c>
      <c r="L121" t="s">
        <v>33</v>
      </c>
    </row>
    <row r="122" spans="1:12" x14ac:dyDescent="0.3">
      <c r="A122" s="1">
        <v>45610</v>
      </c>
      <c r="B122">
        <v>90574.882055375201</v>
      </c>
      <c r="C122">
        <v>91765.221369438994</v>
      </c>
      <c r="D122">
        <v>86682.815822733799</v>
      </c>
      <c r="E122">
        <v>87250.431274593197</v>
      </c>
      <c r="F122">
        <v>87616705247.880005</v>
      </c>
      <c r="G122">
        <v>1727562262252.1499</v>
      </c>
      <c r="H122">
        <v>-3.6703893014726963</v>
      </c>
      <c r="I122">
        <v>5.6112748163425046</v>
      </c>
      <c r="J122" t="s">
        <v>28</v>
      </c>
      <c r="K122">
        <v>84041.489407251516</v>
      </c>
      <c r="L122" t="s">
        <v>33</v>
      </c>
    </row>
    <row r="123" spans="1:12" x14ac:dyDescent="0.3">
      <c r="A123" s="1">
        <v>45611</v>
      </c>
      <c r="B123">
        <v>87284.183098102396</v>
      </c>
      <c r="C123">
        <v>91868.744436110996</v>
      </c>
      <c r="D123">
        <v>87124.900860184294</v>
      </c>
      <c r="E123">
        <v>91066.006955275894</v>
      </c>
      <c r="F123">
        <v>78243109518.270004</v>
      </c>
      <c r="G123">
        <v>1801436194834.9299</v>
      </c>
      <c r="H123">
        <v>4.3327710965948389</v>
      </c>
      <c r="I123">
        <v>5.434940681744016</v>
      </c>
      <c r="J123" t="s">
        <v>31</v>
      </c>
      <c r="K123">
        <v>86115.850880414859</v>
      </c>
      <c r="L123" t="s">
        <v>33</v>
      </c>
    </row>
    <row r="124" spans="1:12" x14ac:dyDescent="0.3">
      <c r="A124" s="1">
        <v>45612</v>
      </c>
      <c r="B124">
        <v>91064.3662256104</v>
      </c>
      <c r="C124">
        <v>91763.947884387293</v>
      </c>
      <c r="D124">
        <v>90094.225369059699</v>
      </c>
      <c r="E124">
        <v>90558.475235819904</v>
      </c>
      <c r="F124">
        <v>44333192813.599998</v>
      </c>
      <c r="G124">
        <v>1791535825197.71</v>
      </c>
      <c r="H124">
        <v>-0.5555312256137156</v>
      </c>
      <c r="I124">
        <v>1.8335629890520351</v>
      </c>
      <c r="J124" t="s">
        <v>28</v>
      </c>
      <c r="K124">
        <v>88084.366235301059</v>
      </c>
      <c r="L124" t="s">
        <v>29</v>
      </c>
    </row>
    <row r="125" spans="1:12" x14ac:dyDescent="0.3">
      <c r="A125" s="1">
        <v>45613</v>
      </c>
      <c r="B125">
        <v>90558.463111708799</v>
      </c>
      <c r="C125">
        <v>91433.040502849995</v>
      </c>
      <c r="D125">
        <v>88741.665832169398</v>
      </c>
      <c r="E125">
        <v>89845.851208828099</v>
      </c>
      <c r="F125">
        <v>46350159305.480003</v>
      </c>
      <c r="G125">
        <v>1777526304284.46</v>
      </c>
      <c r="H125">
        <v>-0.7869081236522919</v>
      </c>
      <c r="I125">
        <v>2.9719747643692238</v>
      </c>
      <c r="J125" t="s">
        <v>28</v>
      </c>
      <c r="K125">
        <v>89423.175607677345</v>
      </c>
      <c r="L125" t="s">
        <v>29</v>
      </c>
    </row>
    <row r="126" spans="1:12" x14ac:dyDescent="0.3">
      <c r="A126" s="1">
        <v>45614</v>
      </c>
      <c r="B126">
        <v>89843.715478932805</v>
      </c>
      <c r="C126">
        <v>92596.788919434795</v>
      </c>
      <c r="D126">
        <v>89393.590573965499</v>
      </c>
      <c r="E126">
        <v>90542.643996266605</v>
      </c>
      <c r="F126">
        <v>75535775084.259995</v>
      </c>
      <c r="G126">
        <v>1791255587562.26</v>
      </c>
      <c r="H126">
        <v>0.77793812689958175</v>
      </c>
      <c r="I126">
        <v>3.5653003979119773</v>
      </c>
      <c r="J126" t="s">
        <v>31</v>
      </c>
      <c r="K126">
        <v>89686.197880828884</v>
      </c>
      <c r="L126" t="s">
        <v>33</v>
      </c>
    </row>
    <row r="127" spans="1:12" x14ac:dyDescent="0.3">
      <c r="A127" s="1">
        <v>45615</v>
      </c>
      <c r="B127">
        <v>90536.811526455494</v>
      </c>
      <c r="C127">
        <v>94002.870107691895</v>
      </c>
      <c r="D127">
        <v>90426.985380870698</v>
      </c>
      <c r="E127">
        <v>92343.792054900696</v>
      </c>
      <c r="F127">
        <v>74521048294.809998</v>
      </c>
      <c r="G127">
        <v>1826956673335</v>
      </c>
      <c r="H127">
        <v>1.995851740280459</v>
      </c>
      <c r="I127">
        <v>3.9496472943232588</v>
      </c>
      <c r="J127" t="s">
        <v>31</v>
      </c>
      <c r="K127">
        <v>90313.05248558044</v>
      </c>
      <c r="L127" t="s">
        <v>33</v>
      </c>
    </row>
    <row r="128" spans="1:12" x14ac:dyDescent="0.3">
      <c r="A128" s="1">
        <v>45616</v>
      </c>
      <c r="B128">
        <v>92341.894157353498</v>
      </c>
      <c r="C128">
        <v>94902.023576148495</v>
      </c>
      <c r="D128">
        <v>91619.496397383904</v>
      </c>
      <c r="E128">
        <v>94339.495027008496</v>
      </c>
      <c r="F128">
        <v>71730956426.309998</v>
      </c>
      <c r="G128">
        <v>1866427425875.8301</v>
      </c>
      <c r="H128">
        <v>2.1632660753644744</v>
      </c>
      <c r="I128">
        <v>3.5547540027401436</v>
      </c>
      <c r="J128" t="s">
        <v>31</v>
      </c>
      <c r="K128">
        <v>90849.527964670415</v>
      </c>
      <c r="L128" t="s">
        <v>33</v>
      </c>
    </row>
    <row r="129" spans="1:12" x14ac:dyDescent="0.3">
      <c r="A129" s="1">
        <v>45617</v>
      </c>
      <c r="B129">
        <v>94334.643280932403</v>
      </c>
      <c r="C129">
        <v>99014.214912060997</v>
      </c>
      <c r="D129">
        <v>94132.600966675906</v>
      </c>
      <c r="E129">
        <v>98504.727589815404</v>
      </c>
      <c r="F129">
        <v>106024505581.86</v>
      </c>
      <c r="G129">
        <v>1948797365352.8501</v>
      </c>
      <c r="H129">
        <v>4.4205226880058479</v>
      </c>
      <c r="I129">
        <v>5.1747839135273423</v>
      </c>
      <c r="J129" t="s">
        <v>31</v>
      </c>
      <c r="K129">
        <v>92457.28458113072</v>
      </c>
      <c r="L129" t="s">
        <v>33</v>
      </c>
    </row>
    <row r="130" spans="1:12" x14ac:dyDescent="0.3">
      <c r="A130" s="1">
        <v>45618</v>
      </c>
      <c r="B130">
        <v>98496.429486718596</v>
      </c>
      <c r="C130">
        <v>99655.501078633504</v>
      </c>
      <c r="D130">
        <v>97222.667041663401</v>
      </c>
      <c r="E130">
        <v>98997.662080435999</v>
      </c>
      <c r="F130">
        <v>78473580550.869995</v>
      </c>
      <c r="G130">
        <v>1958954432126.8501</v>
      </c>
      <c r="H130">
        <v>0.50888402384676257</v>
      </c>
      <c r="I130">
        <v>2.4699718047121193</v>
      </c>
      <c r="J130" t="s">
        <v>31</v>
      </c>
      <c r="K130">
        <v>93590.378170439304</v>
      </c>
      <c r="L130" t="s">
        <v>33</v>
      </c>
    </row>
    <row r="131" spans="1:12" x14ac:dyDescent="0.3">
      <c r="A131" s="1">
        <v>45619</v>
      </c>
      <c r="B131">
        <v>99006.742274747201</v>
      </c>
      <c r="C131">
        <v>99014.677863492107</v>
      </c>
      <c r="D131">
        <v>97232.893115106999</v>
      </c>
      <c r="E131">
        <v>97777.279763055005</v>
      </c>
      <c r="F131">
        <v>44414644676.690002</v>
      </c>
      <c r="G131">
        <v>1934627418210.28</v>
      </c>
      <c r="H131">
        <v>-1.2417967538820682</v>
      </c>
      <c r="I131">
        <v>1.7996600104673597</v>
      </c>
      <c r="J131" t="s">
        <v>28</v>
      </c>
      <c r="K131">
        <v>94621.635960044325</v>
      </c>
      <c r="L131" t="s">
        <v>29</v>
      </c>
    </row>
    <row r="132" spans="1:12" x14ac:dyDescent="0.3">
      <c r="A132" s="1">
        <v>45620</v>
      </c>
      <c r="B132">
        <v>97778.097358643907</v>
      </c>
      <c r="C132">
        <v>98647.177580706193</v>
      </c>
      <c r="D132">
        <v>95788.076995570693</v>
      </c>
      <c r="E132">
        <v>98013.820907878893</v>
      </c>
      <c r="F132">
        <v>51712020622.889999</v>
      </c>
      <c r="G132">
        <v>1937919789263.1201</v>
      </c>
      <c r="H132">
        <v>0.24108011467063759</v>
      </c>
      <c r="I132">
        <v>2.9240705867373338</v>
      </c>
      <c r="J132" t="s">
        <v>31</v>
      </c>
      <c r="K132">
        <v>95788.488774194455</v>
      </c>
      <c r="L132" t="s">
        <v>29</v>
      </c>
    </row>
    <row r="133" spans="1:12" x14ac:dyDescent="0.3">
      <c r="A133" s="1">
        <v>45621</v>
      </c>
      <c r="B133">
        <v>98033.4427003163</v>
      </c>
      <c r="C133">
        <v>98935.031806904197</v>
      </c>
      <c r="D133">
        <v>92642.914861277095</v>
      </c>
      <c r="E133">
        <v>93102.295213585196</v>
      </c>
      <c r="F133">
        <v>80909462490</v>
      </c>
      <c r="G133">
        <v>1842257290730.95</v>
      </c>
      <c r="H133">
        <v>-5.0300666292067229</v>
      </c>
      <c r="I133">
        <v>6.4183372248405188</v>
      </c>
      <c r="J133" t="s">
        <v>28</v>
      </c>
      <c r="K133">
        <v>96154.15323381139</v>
      </c>
      <c r="L133" t="s">
        <v>33</v>
      </c>
    </row>
    <row r="134" spans="1:12" x14ac:dyDescent="0.3">
      <c r="A134" s="1">
        <v>45622</v>
      </c>
      <c r="B134">
        <v>93087.279991593095</v>
      </c>
      <c r="C134">
        <v>94991.749969365294</v>
      </c>
      <c r="D134">
        <v>90770.815040652393</v>
      </c>
      <c r="E134">
        <v>91985.316830410302</v>
      </c>
      <c r="F134">
        <v>91656519855.419998</v>
      </c>
      <c r="G134">
        <v>1820053564596.46</v>
      </c>
      <c r="H134">
        <v>-1.1837956391918574</v>
      </c>
      <c r="I134">
        <v>4.5343842134973773</v>
      </c>
      <c r="J134" t="s">
        <v>28</v>
      </c>
      <c r="K134">
        <v>96102.942487455628</v>
      </c>
      <c r="L134" t="s">
        <v>33</v>
      </c>
    </row>
    <row r="135" spans="1:12" x14ac:dyDescent="0.3">
      <c r="A135" s="1">
        <v>45623</v>
      </c>
      <c r="B135">
        <v>91978.138581831503</v>
      </c>
      <c r="C135">
        <v>97361.181935704793</v>
      </c>
      <c r="D135">
        <v>91778.6612119403</v>
      </c>
      <c r="E135">
        <v>95962.528419316906</v>
      </c>
      <c r="F135">
        <v>71133452438.220001</v>
      </c>
      <c r="G135">
        <v>1898774680758.02</v>
      </c>
      <c r="H135">
        <v>4.3318878800102638</v>
      </c>
      <c r="I135">
        <v>6.0693995441077693</v>
      </c>
      <c r="J135" t="s">
        <v>31</v>
      </c>
      <c r="K135">
        <v>96334.804400642533</v>
      </c>
      <c r="L135" t="s">
        <v>33</v>
      </c>
    </row>
    <row r="136" spans="1:12" x14ac:dyDescent="0.3">
      <c r="A136" s="1">
        <v>45624</v>
      </c>
      <c r="B136">
        <v>95954.944881670293</v>
      </c>
      <c r="C136">
        <v>96650.203768305204</v>
      </c>
      <c r="D136">
        <v>94677.354296187099</v>
      </c>
      <c r="E136">
        <v>95652.465158709107</v>
      </c>
      <c r="F136">
        <v>52260008260.610001</v>
      </c>
      <c r="G136">
        <v>1892868519535.9399</v>
      </c>
      <c r="H136">
        <v>-0.3152309902675664</v>
      </c>
      <c r="I136">
        <v>2.0560164716377916</v>
      </c>
      <c r="J136" t="s">
        <v>28</v>
      </c>
      <c r="K136">
        <v>95927.338339055903</v>
      </c>
      <c r="L136" t="s">
        <v>29</v>
      </c>
    </row>
    <row r="137" spans="1:12" x14ac:dyDescent="0.3">
      <c r="A137" s="1">
        <v>45625</v>
      </c>
      <c r="B137">
        <v>95653.952593576294</v>
      </c>
      <c r="C137">
        <v>98693.168167255702</v>
      </c>
      <c r="D137">
        <v>95407.8863720956</v>
      </c>
      <c r="E137">
        <v>97461.523712984301</v>
      </c>
      <c r="F137">
        <v>54968682476.360001</v>
      </c>
      <c r="G137">
        <v>1928820661174.0801</v>
      </c>
      <c r="H137">
        <v>1.889698303517251</v>
      </c>
      <c r="I137">
        <v>3.4345489193937691</v>
      </c>
      <c r="J137" t="s">
        <v>31</v>
      </c>
      <c r="K137">
        <v>95707.890000848536</v>
      </c>
      <c r="L137" t="s">
        <v>29</v>
      </c>
    </row>
    <row r="138" spans="1:12" x14ac:dyDescent="0.3">
      <c r="A138" s="1">
        <v>45626</v>
      </c>
      <c r="B138">
        <v>97468.8124452958</v>
      </c>
      <c r="C138">
        <v>97499.342401715403</v>
      </c>
      <c r="D138">
        <v>96144.219828320405</v>
      </c>
      <c r="E138">
        <v>96449.055812773193</v>
      </c>
      <c r="F138">
        <v>31634227866.459999</v>
      </c>
      <c r="G138">
        <v>1908652965665.1699</v>
      </c>
      <c r="H138">
        <v>-1.0462389013869886</v>
      </c>
      <c r="I138">
        <v>1.3903140290701272</v>
      </c>
      <c r="J138" t="s">
        <v>28</v>
      </c>
      <c r="K138">
        <v>95518.14372223684</v>
      </c>
      <c r="L138" t="s">
        <v>29</v>
      </c>
    </row>
    <row r="139" spans="1:12" x14ac:dyDescent="0.3">
      <c r="A139" s="1">
        <v>45627</v>
      </c>
      <c r="B139">
        <v>96461.336800238598</v>
      </c>
      <c r="C139">
        <v>97888.127269605597</v>
      </c>
      <c r="D139">
        <v>95770.184465050595</v>
      </c>
      <c r="E139">
        <v>97279.792922355802</v>
      </c>
      <c r="F139">
        <v>36590695296.239998</v>
      </c>
      <c r="G139">
        <v>1924784957143.6799</v>
      </c>
      <c r="H139">
        <v>0.84848100727874209</v>
      </c>
      <c r="I139">
        <v>2.1956390765566938</v>
      </c>
      <c r="J139" t="s">
        <v>31</v>
      </c>
      <c r="K139">
        <v>95413.282581447827</v>
      </c>
      <c r="L139" t="s">
        <v>29</v>
      </c>
    </row>
    <row r="140" spans="1:12" x14ac:dyDescent="0.3">
      <c r="A140" s="1">
        <v>45628</v>
      </c>
      <c r="B140">
        <v>97276.010117056707</v>
      </c>
      <c r="C140">
        <v>98152.598247017697</v>
      </c>
      <c r="D140">
        <v>94482.863343432095</v>
      </c>
      <c r="E140">
        <v>95865.301632375194</v>
      </c>
      <c r="F140">
        <v>72680784305.110001</v>
      </c>
      <c r="G140">
        <v>1896994040043.3799</v>
      </c>
      <c r="H140">
        <v>-1.4502121160026422</v>
      </c>
      <c r="I140">
        <v>3.7724973497264549</v>
      </c>
      <c r="J140" t="s">
        <v>28</v>
      </c>
      <c r="K140">
        <v>95807.997784132109</v>
      </c>
      <c r="L140" t="s">
        <v>33</v>
      </c>
    </row>
    <row r="141" spans="1:12" x14ac:dyDescent="0.3">
      <c r="A141" s="1">
        <v>45629</v>
      </c>
      <c r="B141">
        <v>95854.597434293901</v>
      </c>
      <c r="C141">
        <v>96297.200060974894</v>
      </c>
      <c r="D141">
        <v>93629.559893780897</v>
      </c>
      <c r="E141">
        <v>96002.162144032001</v>
      </c>
      <c r="F141">
        <v>67067810961.230003</v>
      </c>
      <c r="G141">
        <v>1899532461067.0901</v>
      </c>
      <c r="H141">
        <v>0.15394640808882729</v>
      </c>
      <c r="I141">
        <v>2.7830070112417946</v>
      </c>
      <c r="J141" t="s">
        <v>31</v>
      </c>
      <c r="K141">
        <v>96381.832828935207</v>
      </c>
      <c r="L141" t="s">
        <v>29</v>
      </c>
    </row>
    <row r="142" spans="1:12" x14ac:dyDescent="0.3">
      <c r="A142" s="1">
        <v>45630</v>
      </c>
      <c r="B142">
        <v>95988.528712371393</v>
      </c>
      <c r="C142">
        <v>99207.325072812804</v>
      </c>
      <c r="D142">
        <v>94660.523251176797</v>
      </c>
      <c r="E142">
        <v>98768.527555345499</v>
      </c>
      <c r="F142">
        <v>77199817111.979996</v>
      </c>
      <c r="G142">
        <v>1954156097012.25</v>
      </c>
      <c r="H142">
        <v>2.8961781999017226</v>
      </c>
      <c r="I142">
        <v>4.7368179121282816</v>
      </c>
      <c r="J142" t="s">
        <v>31</v>
      </c>
      <c r="K142">
        <v>96782.689848367852</v>
      </c>
      <c r="L142" t="s">
        <v>33</v>
      </c>
    </row>
    <row r="143" spans="1:12" x14ac:dyDescent="0.3">
      <c r="A143" s="1">
        <v>45631</v>
      </c>
      <c r="B143">
        <v>98741.539381550698</v>
      </c>
      <c r="C143">
        <v>103900.4721472336</v>
      </c>
      <c r="D143">
        <v>91998.781701436004</v>
      </c>
      <c r="E143">
        <v>96593.5722722098</v>
      </c>
      <c r="F143">
        <v>149218945579.64999</v>
      </c>
      <c r="G143">
        <v>1911777565577.02</v>
      </c>
      <c r="H143">
        <v>-2.1753429436023493</v>
      </c>
      <c r="I143">
        <v>12.053377454252404</v>
      </c>
      <c r="J143" t="s">
        <v>28</v>
      </c>
      <c r="K143">
        <v>96917.133721725113</v>
      </c>
      <c r="L143" t="s">
        <v>33</v>
      </c>
    </row>
    <row r="144" spans="1:12" x14ac:dyDescent="0.3">
      <c r="A144" s="1">
        <v>45632</v>
      </c>
      <c r="B144">
        <v>97074.224832228603</v>
      </c>
      <c r="C144">
        <v>102039.8817958907</v>
      </c>
      <c r="D144">
        <v>96514.876081796596</v>
      </c>
      <c r="E144">
        <v>99920.714730328502</v>
      </c>
      <c r="F144">
        <v>94534772657.919998</v>
      </c>
      <c r="G144">
        <v>1977630964720.96</v>
      </c>
      <c r="H144">
        <v>2.9322818729888693</v>
      </c>
      <c r="I144">
        <v>5.6915269976586069</v>
      </c>
      <c r="J144" t="s">
        <v>31</v>
      </c>
      <c r="K144">
        <v>97268.446724202862</v>
      </c>
      <c r="L144" t="s">
        <v>33</v>
      </c>
    </row>
    <row r="145" spans="1:12" x14ac:dyDescent="0.3">
      <c r="A145" s="1">
        <v>45633</v>
      </c>
      <c r="B145">
        <v>99916.714463864104</v>
      </c>
      <c r="C145">
        <v>100563.37975103869</v>
      </c>
      <c r="D145">
        <v>99030.886492190199</v>
      </c>
      <c r="E145">
        <v>99923.336619264606</v>
      </c>
      <c r="F145">
        <v>44177510896.800003</v>
      </c>
      <c r="G145">
        <v>1977521445640.3201</v>
      </c>
      <c r="H145">
        <v>6.6276752954055034E-3</v>
      </c>
      <c r="I145">
        <v>1.5337706679724112</v>
      </c>
      <c r="J145" t="s">
        <v>31</v>
      </c>
      <c r="K145">
        <v>97764.772553701623</v>
      </c>
      <c r="L145" t="s">
        <v>29</v>
      </c>
    </row>
    <row r="146" spans="1:12" x14ac:dyDescent="0.3">
      <c r="A146" s="1">
        <v>45634</v>
      </c>
      <c r="B146">
        <v>99921.916796717094</v>
      </c>
      <c r="C146">
        <v>101399.9887089246</v>
      </c>
      <c r="D146">
        <v>98771.514167939298</v>
      </c>
      <c r="E146">
        <v>101236.0131403532</v>
      </c>
      <c r="F146">
        <v>44125751925.279999</v>
      </c>
      <c r="G146">
        <v>2003538950158.1499</v>
      </c>
      <c r="H146">
        <v>1.315123233984318</v>
      </c>
      <c r="I146">
        <v>2.6305285419341193</v>
      </c>
      <c r="J146" t="s">
        <v>31</v>
      </c>
      <c r="K146">
        <v>98329.9468705584</v>
      </c>
      <c r="L146" t="s">
        <v>29</v>
      </c>
    </row>
    <row r="147" spans="1:12" x14ac:dyDescent="0.3">
      <c r="A147" s="1">
        <v>45635</v>
      </c>
      <c r="B147">
        <v>101237.0615213342</v>
      </c>
      <c r="C147">
        <v>101272.5042134275</v>
      </c>
      <c r="D147">
        <v>94355.911041972198</v>
      </c>
      <c r="E147">
        <v>97432.721260367907</v>
      </c>
      <c r="F147">
        <v>110676473908.41</v>
      </c>
      <c r="G147">
        <v>1928513648652</v>
      </c>
      <c r="H147">
        <v>-3.757853303717809</v>
      </c>
      <c r="I147">
        <v>6.8320761858518901</v>
      </c>
      <c r="J147" t="s">
        <v>28</v>
      </c>
      <c r="K147">
        <v>98553.863960271658</v>
      </c>
      <c r="L147" t="s">
        <v>33</v>
      </c>
    </row>
    <row r="148" spans="1:12" x14ac:dyDescent="0.3">
      <c r="A148" s="1">
        <v>45636</v>
      </c>
      <c r="B148">
        <v>97441.234466455906</v>
      </c>
      <c r="C148">
        <v>98270.152770147106</v>
      </c>
      <c r="D148">
        <v>94321.258791989996</v>
      </c>
      <c r="E148">
        <v>96675.433539936901</v>
      </c>
      <c r="F148">
        <v>104823780633.61</v>
      </c>
      <c r="G148">
        <v>1913235117589.0601</v>
      </c>
      <c r="H148">
        <v>-0.78591053439766456</v>
      </c>
      <c r="I148">
        <v>4.0525902609705895</v>
      </c>
      <c r="J148" t="s">
        <v>28</v>
      </c>
      <c r="K148">
        <v>98650.045588258057</v>
      </c>
      <c r="L148" t="s">
        <v>33</v>
      </c>
    </row>
    <row r="149" spans="1:12" x14ac:dyDescent="0.3">
      <c r="A149" s="1">
        <v>45637</v>
      </c>
      <c r="B149">
        <v>96656.061618121297</v>
      </c>
      <c r="C149">
        <v>101913.3624657153</v>
      </c>
      <c r="D149">
        <v>95747.2288650111</v>
      </c>
      <c r="E149">
        <v>101173.0326451109</v>
      </c>
      <c r="F149">
        <v>85391409935.839996</v>
      </c>
      <c r="G149">
        <v>2002682634623.1699</v>
      </c>
      <c r="H149">
        <v>4.6732413377608077</v>
      </c>
      <c r="I149">
        <v>6.3794587711073856</v>
      </c>
      <c r="J149" t="s">
        <v>31</v>
      </c>
      <c r="K149">
        <v>98993.546315367377</v>
      </c>
      <c r="L149" t="s">
        <v>33</v>
      </c>
    </row>
    <row r="150" spans="1:12" x14ac:dyDescent="0.3">
      <c r="A150" s="1">
        <v>45638</v>
      </c>
      <c r="B150">
        <v>101167.80700433689</v>
      </c>
      <c r="C150">
        <v>102524.9102753456</v>
      </c>
      <c r="D150">
        <v>99339.949928706104</v>
      </c>
      <c r="E150">
        <v>100042.9979150116</v>
      </c>
      <c r="F150">
        <v>72073983532.970001</v>
      </c>
      <c r="G150">
        <v>1980440555379.3601</v>
      </c>
      <c r="H150">
        <v>-1.1118251177245317</v>
      </c>
      <c r="I150">
        <v>3.1481954990908889</v>
      </c>
      <c r="J150" t="s">
        <v>28</v>
      </c>
      <c r="K150">
        <v>99486.321407196228</v>
      </c>
      <c r="L150" t="s">
        <v>33</v>
      </c>
    </row>
    <row r="151" spans="1:12" x14ac:dyDescent="0.3">
      <c r="A151" s="1">
        <v>45639</v>
      </c>
      <c r="B151">
        <v>100046.65053812139</v>
      </c>
      <c r="C151">
        <v>101888.8084089508</v>
      </c>
      <c r="D151">
        <v>99233.278048675798</v>
      </c>
      <c r="E151">
        <v>101459.2544012685</v>
      </c>
      <c r="F151">
        <v>56894751583.190002</v>
      </c>
      <c r="G151">
        <v>2008423637064.3301</v>
      </c>
      <c r="H151">
        <v>1.4119451831211969</v>
      </c>
      <c r="I151">
        <v>2.6542921187183106</v>
      </c>
      <c r="J151" t="s">
        <v>31</v>
      </c>
      <c r="K151">
        <v>99706.11278875907</v>
      </c>
      <c r="L151" t="s">
        <v>29</v>
      </c>
    </row>
    <row r="152" spans="1:12" x14ac:dyDescent="0.3">
      <c r="A152" s="1">
        <v>45640</v>
      </c>
      <c r="B152">
        <v>101451.4399501803</v>
      </c>
      <c r="C152">
        <v>102618.88457543129</v>
      </c>
      <c r="D152">
        <v>100634.05754816141</v>
      </c>
      <c r="E152">
        <v>101372.96607865339</v>
      </c>
      <c r="F152">
        <v>40422968793.07</v>
      </c>
      <c r="G152">
        <v>2006808502978.48</v>
      </c>
      <c r="H152">
        <v>-7.7351165804488434E-2</v>
      </c>
      <c r="I152">
        <v>1.9564306117730554</v>
      </c>
      <c r="J152" t="s">
        <v>28</v>
      </c>
      <c r="K152">
        <v>99913.202711528909</v>
      </c>
      <c r="L152" t="s">
        <v>29</v>
      </c>
    </row>
    <row r="153" spans="1:12" x14ac:dyDescent="0.3">
      <c r="A153" s="1">
        <v>45641</v>
      </c>
      <c r="B153">
        <v>101373.5329606796</v>
      </c>
      <c r="C153">
        <v>105047.54188420311</v>
      </c>
      <c r="D153">
        <v>101227.0277929951</v>
      </c>
      <c r="E153">
        <v>104298.6957979219</v>
      </c>
      <c r="F153">
        <v>51145914137.43</v>
      </c>
      <c r="G153">
        <v>2065144333081.26</v>
      </c>
      <c r="H153">
        <v>2.8855291433681232</v>
      </c>
      <c r="I153">
        <v>3.7687490803836314</v>
      </c>
      <c r="J153" t="s">
        <v>31</v>
      </c>
      <c r="K153">
        <v>100350.72880546728</v>
      </c>
      <c r="L153" t="s">
        <v>29</v>
      </c>
    </row>
    <row r="154" spans="1:12" x14ac:dyDescent="0.3">
      <c r="A154" s="1">
        <v>45642</v>
      </c>
      <c r="B154">
        <v>104293.5764606967</v>
      </c>
      <c r="C154">
        <v>107780.57955220591</v>
      </c>
      <c r="D154">
        <v>103322.9828188519</v>
      </c>
      <c r="E154">
        <v>106029.7205860963</v>
      </c>
      <c r="F154">
        <v>91020417816.320007</v>
      </c>
      <c r="G154">
        <v>2099101774990.23</v>
      </c>
      <c r="H154">
        <v>1.6646702359985439</v>
      </c>
      <c r="I154">
        <v>4.2740856001173375</v>
      </c>
      <c r="J154" t="s">
        <v>31</v>
      </c>
      <c r="K154">
        <v>101578.87156628564</v>
      </c>
      <c r="L154" t="s">
        <v>33</v>
      </c>
    </row>
    <row r="155" spans="1:12" x14ac:dyDescent="0.3">
      <c r="A155" s="1">
        <v>45643</v>
      </c>
      <c r="B155">
        <v>106030.69058245209</v>
      </c>
      <c r="C155">
        <v>108268.4470804361</v>
      </c>
      <c r="D155">
        <v>105291.73786758129</v>
      </c>
      <c r="E155">
        <v>106140.5982384302</v>
      </c>
      <c r="F155">
        <v>68589364867.849998</v>
      </c>
      <c r="G155">
        <v>2101344621529.72</v>
      </c>
      <c r="H155">
        <v>0.10365645585665856</v>
      </c>
      <c r="I155">
        <v>2.807403400376844</v>
      </c>
      <c r="J155" t="s">
        <v>31</v>
      </c>
      <c r="K155">
        <v>102931.03795178469</v>
      </c>
      <c r="L155" t="s">
        <v>33</v>
      </c>
    </row>
    <row r="156" spans="1:12" x14ac:dyDescent="0.3">
      <c r="A156" s="1">
        <v>45644</v>
      </c>
      <c r="B156">
        <v>106147.29525968339</v>
      </c>
      <c r="C156">
        <v>106470.6063648963</v>
      </c>
      <c r="D156">
        <v>100041.5427029048</v>
      </c>
      <c r="E156">
        <v>100041.5427029048</v>
      </c>
      <c r="F156">
        <v>93865656139.449997</v>
      </c>
      <c r="G156">
        <v>1982994456166.1599</v>
      </c>
      <c r="H156">
        <v>-5.7521508596532884</v>
      </c>
      <c r="I156">
        <v>6.0567380885807394</v>
      </c>
      <c r="J156" t="s">
        <v>28</v>
      </c>
      <c r="K156">
        <v>102769.39653146952</v>
      </c>
      <c r="L156" t="s">
        <v>33</v>
      </c>
    </row>
    <row r="157" spans="1:12" x14ac:dyDescent="0.3">
      <c r="A157" s="1">
        <v>45645</v>
      </c>
      <c r="B157">
        <v>100070.68742894279</v>
      </c>
      <c r="C157">
        <v>102748.15084662641</v>
      </c>
      <c r="D157">
        <v>95587.681501939398</v>
      </c>
      <c r="E157">
        <v>97490.949982774997</v>
      </c>
      <c r="F157">
        <v>97221662391.740005</v>
      </c>
      <c r="G157">
        <v>1930044053238.3701</v>
      </c>
      <c r="H157">
        <v>-2.577915184203758</v>
      </c>
      <c r="I157">
        <v>7.1554113683604328</v>
      </c>
      <c r="J157" t="s">
        <v>28</v>
      </c>
      <c r="K157">
        <v>102404.81825543575</v>
      </c>
      <c r="L157" t="s">
        <v>33</v>
      </c>
    </row>
    <row r="158" spans="1:12" x14ac:dyDescent="0.3">
      <c r="A158" s="1">
        <v>45646</v>
      </c>
      <c r="B158">
        <v>97484.697309517302</v>
      </c>
      <c r="C158">
        <v>98098.911305198199</v>
      </c>
      <c r="D158">
        <v>92175.180450462503</v>
      </c>
      <c r="E158">
        <v>97755.930160375094</v>
      </c>
      <c r="F158">
        <v>105634083408.08</v>
      </c>
      <c r="G158">
        <v>1935459460468.73</v>
      </c>
      <c r="H158">
        <v>0.27823120791627259</v>
      </c>
      <c r="I158">
        <v>6.0765751120174727</v>
      </c>
      <c r="J158" t="s">
        <v>31</v>
      </c>
      <c r="K158">
        <v>101875.7719353081</v>
      </c>
      <c r="L158" t="s">
        <v>33</v>
      </c>
    </row>
    <row r="159" spans="1:12" x14ac:dyDescent="0.3">
      <c r="A159" s="1">
        <v>45647</v>
      </c>
      <c r="B159">
        <v>97756.192201815706</v>
      </c>
      <c r="C159">
        <v>99507.098590918496</v>
      </c>
      <c r="D159">
        <v>96426.520738742402</v>
      </c>
      <c r="E159">
        <v>97224.726344297407</v>
      </c>
      <c r="F159">
        <v>51765334293.970001</v>
      </c>
      <c r="G159">
        <v>1924861940275.8301</v>
      </c>
      <c r="H159">
        <v>-0.5436646472697072</v>
      </c>
      <c r="I159">
        <v>3.1512866681798561</v>
      </c>
      <c r="J159" t="s">
        <v>28</v>
      </c>
      <c r="K159">
        <v>101283.16625897153</v>
      </c>
      <c r="L159" t="s">
        <v>29</v>
      </c>
    </row>
    <row r="160" spans="1:12" x14ac:dyDescent="0.3">
      <c r="A160" s="1">
        <v>45648</v>
      </c>
      <c r="B160">
        <v>97218.318268926596</v>
      </c>
      <c r="C160">
        <v>97360.264701243606</v>
      </c>
      <c r="D160">
        <v>94202.186247733596</v>
      </c>
      <c r="E160">
        <v>95104.934371059702</v>
      </c>
      <c r="F160">
        <v>43147981313.699997</v>
      </c>
      <c r="G160">
        <v>1882953315399.26</v>
      </c>
      <c r="H160">
        <v>-2.1738535859269064</v>
      </c>
      <c r="I160">
        <v>3.2484397073955673</v>
      </c>
      <c r="J160" t="s">
        <v>28</v>
      </c>
      <c r="K160">
        <v>99969.771769419778</v>
      </c>
      <c r="L160" t="s">
        <v>29</v>
      </c>
    </row>
    <row r="161" spans="1:12" x14ac:dyDescent="0.3">
      <c r="A161" s="1">
        <v>45649</v>
      </c>
      <c r="B161">
        <v>95099.391954828898</v>
      </c>
      <c r="C161">
        <v>96416.213928297802</v>
      </c>
      <c r="D161">
        <v>92403.131383220403</v>
      </c>
      <c r="E161">
        <v>94686.239438432502</v>
      </c>
      <c r="F161">
        <v>65239002918.620003</v>
      </c>
      <c r="G161">
        <v>1875314065984.8799</v>
      </c>
      <c r="H161">
        <v>-0.43444285804964844</v>
      </c>
      <c r="I161">
        <v>4.2198824436054929</v>
      </c>
      <c r="J161" t="s">
        <v>28</v>
      </c>
      <c r="K161">
        <v>98349.274462610687</v>
      </c>
      <c r="L161" t="s">
        <v>29</v>
      </c>
    </row>
    <row r="162" spans="1:12" x14ac:dyDescent="0.3">
      <c r="A162" s="1">
        <v>45650</v>
      </c>
      <c r="B162">
        <v>94684.347553337604</v>
      </c>
      <c r="C162">
        <v>99404.061324869093</v>
      </c>
      <c r="D162">
        <v>93448.013940419507</v>
      </c>
      <c r="E162">
        <v>98676.097396828103</v>
      </c>
      <c r="F162">
        <v>47114953674.129997</v>
      </c>
      <c r="G162">
        <v>1953851713516.6699</v>
      </c>
      <c r="H162">
        <v>4.215849764652881</v>
      </c>
      <c r="I162">
        <v>6.2904244876318387</v>
      </c>
      <c r="J162" t="s">
        <v>31</v>
      </c>
      <c r="K162">
        <v>97282.917199524672</v>
      </c>
      <c r="L162" t="s">
        <v>29</v>
      </c>
    </row>
    <row r="163" spans="1:12" x14ac:dyDescent="0.3">
      <c r="A163" s="1">
        <v>45651</v>
      </c>
      <c r="B163">
        <v>98675.910862762801</v>
      </c>
      <c r="C163">
        <v>99478.749015849899</v>
      </c>
      <c r="D163">
        <v>97593.470165092993</v>
      </c>
      <c r="E163">
        <v>99299.192749212394</v>
      </c>
      <c r="F163">
        <v>33700394629.110001</v>
      </c>
      <c r="G163">
        <v>1966210082590.95</v>
      </c>
      <c r="H163">
        <v>0.63164543504082316</v>
      </c>
      <c r="I163">
        <v>1.910576587814758</v>
      </c>
      <c r="J163" t="s">
        <v>31</v>
      </c>
      <c r="K163">
        <v>97176.867206140028</v>
      </c>
      <c r="L163" t="s">
        <v>29</v>
      </c>
    </row>
    <row r="164" spans="1:12" x14ac:dyDescent="0.3">
      <c r="A164" s="1">
        <v>45652</v>
      </c>
      <c r="B164">
        <v>99297.697008784598</v>
      </c>
      <c r="C164">
        <v>99884.572166569997</v>
      </c>
      <c r="D164">
        <v>95137.885295056607</v>
      </c>
      <c r="E164">
        <v>95795.516597598296</v>
      </c>
      <c r="F164">
        <v>47054980873.260002</v>
      </c>
      <c r="G164">
        <v>1896937576269.02</v>
      </c>
      <c r="H164">
        <v>-3.52695028856155</v>
      </c>
      <c r="I164">
        <v>4.7802587718559701</v>
      </c>
      <c r="J164" t="s">
        <v>28</v>
      </c>
      <c r="K164">
        <v>96934.66243682908</v>
      </c>
      <c r="L164" t="s">
        <v>29</v>
      </c>
    </row>
    <row r="165" spans="1:12" x14ac:dyDescent="0.3">
      <c r="A165" s="1">
        <v>45653</v>
      </c>
      <c r="B165">
        <v>95704.974586255703</v>
      </c>
      <c r="C165">
        <v>97294.846420425907</v>
      </c>
      <c r="D165">
        <v>93310.743804229598</v>
      </c>
      <c r="E165">
        <v>94164.860348352595</v>
      </c>
      <c r="F165">
        <v>52419934565.080002</v>
      </c>
      <c r="G165">
        <v>1864541907464.46</v>
      </c>
      <c r="H165">
        <v>-1.6092311236288501</v>
      </c>
      <c r="I165">
        <v>4.1629002394285894</v>
      </c>
      <c r="J165" t="s">
        <v>28</v>
      </c>
      <c r="K165">
        <v>96421.652463683</v>
      </c>
      <c r="L165" t="s">
        <v>29</v>
      </c>
    </row>
    <row r="166" spans="1:12" x14ac:dyDescent="0.3">
      <c r="A166" s="1">
        <v>45654</v>
      </c>
      <c r="B166">
        <v>94160.186222703094</v>
      </c>
      <c r="C166">
        <v>95525.898521520896</v>
      </c>
      <c r="D166">
        <v>94014.286497331894</v>
      </c>
      <c r="E166">
        <v>95163.931926404795</v>
      </c>
      <c r="F166">
        <v>24107436184.880001</v>
      </c>
      <c r="G166">
        <v>1884684226460.1201</v>
      </c>
      <c r="H166">
        <v>1.0659980018812736</v>
      </c>
      <c r="I166">
        <v>1.6053621863213088</v>
      </c>
      <c r="J166" t="s">
        <v>31</v>
      </c>
      <c r="K166">
        <v>96127.253261126913</v>
      </c>
      <c r="L166" t="s">
        <v>29</v>
      </c>
    </row>
    <row r="167" spans="1:12" x14ac:dyDescent="0.3">
      <c r="A167" s="1">
        <v>45655</v>
      </c>
      <c r="B167">
        <v>95174.055117288794</v>
      </c>
      <c r="C167">
        <v>95174.8784017898</v>
      </c>
      <c r="D167">
        <v>92881.791869933601</v>
      </c>
      <c r="E167">
        <v>93530.228437869504</v>
      </c>
      <c r="F167">
        <v>29635885266.639999</v>
      </c>
      <c r="G167">
        <v>1852119372624.0901</v>
      </c>
      <c r="H167">
        <v>-1.72717940555701</v>
      </c>
      <c r="I167">
        <v>2.4093609640046214</v>
      </c>
      <c r="J167" t="s">
        <v>28</v>
      </c>
      <c r="K167">
        <v>95902.295270671166</v>
      </c>
      <c r="L167" t="s">
        <v>29</v>
      </c>
    </row>
    <row r="168" spans="1:12" x14ac:dyDescent="0.3">
      <c r="A168" s="1">
        <v>45656</v>
      </c>
      <c r="B168">
        <v>93527.197497474495</v>
      </c>
      <c r="C168">
        <v>94903.323895715497</v>
      </c>
      <c r="D168">
        <v>91317.135460051097</v>
      </c>
      <c r="E168">
        <v>92643.214604014604</v>
      </c>
      <c r="F168">
        <v>56188003691.419998</v>
      </c>
      <c r="G168">
        <v>1834643033988.95</v>
      </c>
      <c r="H168">
        <v>-0.94516131896688316</v>
      </c>
      <c r="I168">
        <v>3.83438029965694</v>
      </c>
      <c r="J168" t="s">
        <v>28</v>
      </c>
      <c r="K168">
        <v>95610.434580040048</v>
      </c>
      <c r="L168" t="s">
        <v>29</v>
      </c>
    </row>
    <row r="169" spans="1:12" x14ac:dyDescent="0.3">
      <c r="A169" s="1">
        <v>45657</v>
      </c>
      <c r="B169">
        <v>92643.251221687999</v>
      </c>
      <c r="C169">
        <v>96090.603788383494</v>
      </c>
      <c r="D169">
        <v>91914.027783271405</v>
      </c>
      <c r="E169">
        <v>93429.202811399198</v>
      </c>
      <c r="F169">
        <v>43625106842.870003</v>
      </c>
      <c r="G169">
        <v>1850183342119.26</v>
      </c>
      <c r="H169">
        <v>0.84836356598763951</v>
      </c>
      <c r="I169">
        <v>4.5082355703578143</v>
      </c>
      <c r="J169" t="s">
        <v>31</v>
      </c>
      <c r="K169">
        <v>94860.878210693059</v>
      </c>
      <c r="L169" t="s">
        <v>29</v>
      </c>
    </row>
    <row r="170" spans="1:12" x14ac:dyDescent="0.3">
      <c r="A170" s="1">
        <v>45658</v>
      </c>
      <c r="B170">
        <v>93425.102136049405</v>
      </c>
      <c r="C170">
        <v>94929.864808996106</v>
      </c>
      <c r="D170">
        <v>92788.127884681904</v>
      </c>
      <c r="E170">
        <v>94419.757505490299</v>
      </c>
      <c r="F170">
        <v>24519888918.84</v>
      </c>
      <c r="G170">
        <v>1869850163161.4399</v>
      </c>
      <c r="H170">
        <v>1.0646553728059476</v>
      </c>
      <c r="I170">
        <v>2.2924640972779651</v>
      </c>
      <c r="J170" t="s">
        <v>31</v>
      </c>
      <c r="K170">
        <v>94163.816033018491</v>
      </c>
      <c r="L170" t="s">
        <v>29</v>
      </c>
    </row>
    <row r="171" spans="1:12" x14ac:dyDescent="0.3">
      <c r="A171" s="1">
        <v>45659</v>
      </c>
      <c r="B171">
        <v>94416.286547278694</v>
      </c>
      <c r="C171">
        <v>97739.816844624394</v>
      </c>
      <c r="D171">
        <v>94201.570415456401</v>
      </c>
      <c r="E171">
        <v>96886.878268230401</v>
      </c>
      <c r="F171">
        <v>46009564411.190002</v>
      </c>
      <c r="G171">
        <v>1918730145566.76</v>
      </c>
      <c r="H171">
        <v>2.6167007952749386</v>
      </c>
      <c r="I171">
        <v>3.7474958596218735</v>
      </c>
      <c r="J171" t="s">
        <v>31</v>
      </c>
      <c r="K171">
        <v>94319.724843108765</v>
      </c>
      <c r="L171" t="s">
        <v>29</v>
      </c>
    </row>
    <row r="172" spans="1:12" x14ac:dyDescent="0.3">
      <c r="A172" s="1">
        <v>45660</v>
      </c>
      <c r="B172">
        <v>96881.729023468593</v>
      </c>
      <c r="C172">
        <v>98956.917042607398</v>
      </c>
      <c r="D172">
        <v>96034.614057245402</v>
      </c>
      <c r="E172">
        <v>98107.428761993695</v>
      </c>
      <c r="F172">
        <v>35611391162.849998</v>
      </c>
      <c r="G172">
        <v>1943222658412.3201</v>
      </c>
      <c r="H172">
        <v>1.2651505612871428</v>
      </c>
      <c r="I172">
        <v>3.0163613044664985</v>
      </c>
      <c r="J172" t="s">
        <v>31</v>
      </c>
      <c r="K172">
        <v>94882.94890220034</v>
      </c>
      <c r="L172" t="s">
        <v>29</v>
      </c>
    </row>
    <row r="173" spans="1:12" x14ac:dyDescent="0.3">
      <c r="A173" s="1">
        <v>45661</v>
      </c>
      <c r="B173">
        <v>98106.993552789194</v>
      </c>
      <c r="C173">
        <v>98734.428176466594</v>
      </c>
      <c r="D173">
        <v>97562.975969277599</v>
      </c>
      <c r="E173">
        <v>98236.229091665693</v>
      </c>
      <c r="F173">
        <v>22342608077.720001</v>
      </c>
      <c r="G173">
        <v>1945654462825.1599</v>
      </c>
      <c r="H173">
        <v>0.13172918076116588</v>
      </c>
      <c r="I173">
        <v>1.1940557597034738</v>
      </c>
      <c r="J173" t="s">
        <v>31</v>
      </c>
      <c r="K173">
        <v>95321.848497237632</v>
      </c>
      <c r="L173" t="s">
        <v>29</v>
      </c>
    </row>
    <row r="174" spans="1:12" x14ac:dyDescent="0.3">
      <c r="A174" s="1">
        <v>45662</v>
      </c>
      <c r="B174">
        <v>98233.905776585802</v>
      </c>
      <c r="C174">
        <v>98813.308554411502</v>
      </c>
      <c r="D174">
        <v>97291.764606347206</v>
      </c>
      <c r="E174">
        <v>98314.959443637199</v>
      </c>
      <c r="F174">
        <v>20525254824.639999</v>
      </c>
      <c r="G174">
        <v>1947189546143.5801</v>
      </c>
      <c r="H174">
        <v>8.2510887061478078E-2</v>
      </c>
      <c r="I174">
        <v>1.5488989631795325</v>
      </c>
      <c r="J174" t="s">
        <v>31</v>
      </c>
      <c r="K174">
        <v>96005.381498061586</v>
      </c>
      <c r="L174" t="s">
        <v>29</v>
      </c>
    </row>
    <row r="175" spans="1:12" x14ac:dyDescent="0.3">
      <c r="A175" s="1">
        <v>45663</v>
      </c>
      <c r="B175">
        <v>98314.956958059702</v>
      </c>
      <c r="C175">
        <v>102482.87390991941</v>
      </c>
      <c r="D175">
        <v>97926.148517234804</v>
      </c>
      <c r="E175">
        <v>102078.0855728765</v>
      </c>
      <c r="F175">
        <v>51823432704.900002</v>
      </c>
      <c r="G175">
        <v>2021809968109.3999</v>
      </c>
      <c r="H175">
        <v>3.82762575629476</v>
      </c>
      <c r="I175">
        <v>4.6348241749507775</v>
      </c>
      <c r="J175" t="s">
        <v>31</v>
      </c>
      <c r="K175">
        <v>97353.220207899009</v>
      </c>
      <c r="L175" t="s">
        <v>29</v>
      </c>
    </row>
    <row r="176" spans="1:12" x14ac:dyDescent="0.3">
      <c r="A176" s="1">
        <v>45664</v>
      </c>
      <c r="B176">
        <v>102248.8525481832</v>
      </c>
      <c r="C176">
        <v>102712.4856972717</v>
      </c>
      <c r="D176">
        <v>96132.874701131193</v>
      </c>
      <c r="E176">
        <v>96922.705279672606</v>
      </c>
      <c r="F176">
        <v>58685738546.550003</v>
      </c>
      <c r="G176">
        <v>1919787500379.26</v>
      </c>
      <c r="H176">
        <v>-5.2090044394392914</v>
      </c>
      <c r="I176">
        <v>6.4348995926775423</v>
      </c>
      <c r="J176" t="s">
        <v>28</v>
      </c>
      <c r="K176">
        <v>97852.291989080928</v>
      </c>
      <c r="L176" t="s">
        <v>29</v>
      </c>
    </row>
    <row r="177" spans="1:12" x14ac:dyDescent="0.3">
      <c r="A177" s="1">
        <v>45665</v>
      </c>
      <c r="B177">
        <v>96924.164974265397</v>
      </c>
      <c r="C177">
        <v>97258.321748009403</v>
      </c>
      <c r="D177">
        <v>92525.844560817204</v>
      </c>
      <c r="E177">
        <v>95043.523455940594</v>
      </c>
      <c r="F177">
        <v>63875859171.190002</v>
      </c>
      <c r="G177">
        <v>1882572360732.9199</v>
      </c>
      <c r="H177">
        <v>-1.9403226417520718</v>
      </c>
      <c r="I177">
        <v>4.8826597458422594</v>
      </c>
      <c r="J177" t="s">
        <v>28</v>
      </c>
      <c r="K177">
        <v>97941.401410573832</v>
      </c>
      <c r="L177" t="s">
        <v>29</v>
      </c>
    </row>
    <row r="178" spans="1:12" x14ac:dyDescent="0.3">
      <c r="A178" s="1">
        <v>45666</v>
      </c>
      <c r="B178">
        <v>95043.487639970597</v>
      </c>
      <c r="C178">
        <v>95349.721459625303</v>
      </c>
      <c r="D178">
        <v>91220.842260280595</v>
      </c>
      <c r="E178">
        <v>92484.0369715298</v>
      </c>
      <c r="F178">
        <v>62777261693.160004</v>
      </c>
      <c r="G178">
        <v>1832169140187.8799</v>
      </c>
      <c r="H178">
        <v>-2.6929258721398375</v>
      </c>
      <c r="I178">
        <v>4.344200009773532</v>
      </c>
      <c r="J178" t="s">
        <v>28</v>
      </c>
      <c r="K178">
        <v>97312.424082473735</v>
      </c>
      <c r="L178" t="s">
        <v>29</v>
      </c>
    </row>
    <row r="179" spans="1:12" x14ac:dyDescent="0.3">
      <c r="A179" s="1">
        <v>45667</v>
      </c>
      <c r="B179">
        <v>92494.491505992701</v>
      </c>
      <c r="C179">
        <v>95770.611596207498</v>
      </c>
      <c r="D179">
        <v>92250.092737316998</v>
      </c>
      <c r="E179">
        <v>94701.456462668706</v>
      </c>
      <c r="F179">
        <v>62058693683.57</v>
      </c>
      <c r="G179">
        <v>1875885466612.6101</v>
      </c>
      <c r="H179">
        <v>2.3860501536278154</v>
      </c>
      <c r="I179">
        <v>3.8061929976256006</v>
      </c>
      <c r="J179" t="s">
        <v>31</v>
      </c>
      <c r="K179">
        <v>96825.856611141586</v>
      </c>
      <c r="L179" t="s">
        <v>29</v>
      </c>
    </row>
    <row r="180" spans="1:12" x14ac:dyDescent="0.3">
      <c r="A180" s="1">
        <v>45668</v>
      </c>
      <c r="B180">
        <v>94700.838053473199</v>
      </c>
      <c r="C180">
        <v>94977.687664895493</v>
      </c>
      <c r="D180">
        <v>93840.043523600994</v>
      </c>
      <c r="E180">
        <v>94566.593675245793</v>
      </c>
      <c r="F180">
        <v>18860894100.349998</v>
      </c>
      <c r="G180">
        <v>1873237899879.3101</v>
      </c>
      <c r="H180">
        <v>-0.14175627268641933</v>
      </c>
      <c r="I180">
        <v>1.2013031401603051</v>
      </c>
      <c r="J180" t="s">
        <v>28</v>
      </c>
      <c r="K180">
        <v>96301.622980224449</v>
      </c>
      <c r="L180" t="s">
        <v>29</v>
      </c>
    </row>
    <row r="181" spans="1:12" x14ac:dyDescent="0.3">
      <c r="A181" s="1">
        <v>45669</v>
      </c>
      <c r="B181">
        <v>94565.725831747593</v>
      </c>
      <c r="C181">
        <v>95367.536299040206</v>
      </c>
      <c r="D181">
        <v>93712.511672482506</v>
      </c>
      <c r="E181">
        <v>94488.4410616268</v>
      </c>
      <c r="F181">
        <v>20885130964.790001</v>
      </c>
      <c r="G181">
        <v>1871766465336.3799</v>
      </c>
      <c r="H181">
        <v>-8.1725984167138707E-2</v>
      </c>
      <c r="I181">
        <v>1.7501315746281469</v>
      </c>
      <c r="J181" t="s">
        <v>28</v>
      </c>
      <c r="K181">
        <v>95754.977497080108</v>
      </c>
      <c r="L181" t="s">
        <v>29</v>
      </c>
    </row>
    <row r="182" spans="1:12" x14ac:dyDescent="0.3">
      <c r="A182" s="1">
        <v>45670</v>
      </c>
      <c r="B182">
        <v>94488.892173681394</v>
      </c>
      <c r="C182">
        <v>95837.000225919401</v>
      </c>
      <c r="D182">
        <v>89260.100188608601</v>
      </c>
      <c r="E182">
        <v>94516.525626842806</v>
      </c>
      <c r="F182">
        <v>72978998252.039993</v>
      </c>
      <c r="G182">
        <v>1872375406197.5901</v>
      </c>
      <c r="H182">
        <v>2.9245186948132048E-2</v>
      </c>
      <c r="I182">
        <v>6.9605007382473101</v>
      </c>
      <c r="J182" t="s">
        <v>31</v>
      </c>
      <c r="K182">
        <v>94674.754647646725</v>
      </c>
      <c r="L182" t="s">
        <v>33</v>
      </c>
    </row>
    <row r="183" spans="1:12" x14ac:dyDescent="0.3">
      <c r="A183" s="1">
        <v>45671</v>
      </c>
      <c r="B183">
        <v>94519.007141497903</v>
      </c>
      <c r="C183">
        <v>97352.6647477847</v>
      </c>
      <c r="D183">
        <v>94322.154503832004</v>
      </c>
      <c r="E183">
        <v>96534.044214647598</v>
      </c>
      <c r="F183">
        <v>53769675817.650002</v>
      </c>
      <c r="G183">
        <v>1912474167256.74</v>
      </c>
      <c r="H183">
        <v>2.1318855689344276</v>
      </c>
      <c r="I183">
        <v>3.2062442630358228</v>
      </c>
      <c r="J183" t="s">
        <v>31</v>
      </c>
      <c r="K183">
        <v>94619.231638357422</v>
      </c>
      <c r="L183" t="s">
        <v>29</v>
      </c>
    </row>
    <row r="184" spans="1:12" x14ac:dyDescent="0.3">
      <c r="A184" s="1">
        <v>45672</v>
      </c>
      <c r="B184">
        <v>96534.045969399202</v>
      </c>
      <c r="C184">
        <v>100697.2343634354</v>
      </c>
      <c r="D184">
        <v>96501.644393386407</v>
      </c>
      <c r="E184">
        <v>100504.49344119499</v>
      </c>
      <c r="F184">
        <v>57805923627.330002</v>
      </c>
      <c r="G184">
        <v>1991112409561.28</v>
      </c>
      <c r="H184">
        <v>4.1130022386655218</v>
      </c>
      <c r="I184">
        <v>4.3462282430169541</v>
      </c>
      <c r="J184" t="s">
        <v>31</v>
      </c>
      <c r="K184">
        <v>95399.370207679487</v>
      </c>
      <c r="L184" t="s">
        <v>29</v>
      </c>
    </row>
    <row r="185" spans="1:12" x14ac:dyDescent="0.3">
      <c r="A185" s="1">
        <v>45673</v>
      </c>
      <c r="B185">
        <v>100505.2987263067</v>
      </c>
      <c r="C185">
        <v>100781.5890950225</v>
      </c>
      <c r="D185">
        <v>97364.443084499799</v>
      </c>
      <c r="E185">
        <v>99756.909098194694</v>
      </c>
      <c r="F185">
        <v>54103781804.709999</v>
      </c>
      <c r="G185">
        <v>1975939538073.53</v>
      </c>
      <c r="H185">
        <v>-0.74462703717741774</v>
      </c>
      <c r="I185">
        <v>3.399966025500984</v>
      </c>
      <c r="J185" t="s">
        <v>28</v>
      </c>
      <c r="K185">
        <v>96438.351940060194</v>
      </c>
      <c r="L185" t="s">
        <v>29</v>
      </c>
    </row>
    <row r="186" spans="1:12" x14ac:dyDescent="0.3">
      <c r="A186" s="1">
        <v>45674</v>
      </c>
      <c r="B186">
        <v>100025.76505526849</v>
      </c>
      <c r="C186">
        <v>105884.23044779801</v>
      </c>
      <c r="D186">
        <v>99948.905064238905</v>
      </c>
      <c r="E186">
        <v>104462.04262221781</v>
      </c>
      <c r="F186">
        <v>71888972662.899994</v>
      </c>
      <c r="G186">
        <v>2069344681719.5601</v>
      </c>
      <c r="H186">
        <v>4.4351348520034621</v>
      </c>
      <c r="I186">
        <v>5.933796537601669</v>
      </c>
      <c r="J186" t="s">
        <v>31</v>
      </c>
      <c r="K186">
        <v>97832.721391424348</v>
      </c>
      <c r="L186" t="s">
        <v>33</v>
      </c>
    </row>
    <row r="187" spans="1:12" x14ac:dyDescent="0.3">
      <c r="A187" s="1">
        <v>45675</v>
      </c>
      <c r="B187">
        <v>104124.95457620879</v>
      </c>
      <c r="C187">
        <v>104913.20621437579</v>
      </c>
      <c r="D187">
        <v>102226.62033455449</v>
      </c>
      <c r="E187">
        <v>104408.0673030506</v>
      </c>
      <c r="F187">
        <v>50445655725.639999</v>
      </c>
      <c r="G187">
        <v>2068581942437.74</v>
      </c>
      <c r="H187">
        <v>0.27189709517193245</v>
      </c>
      <c r="I187">
        <v>2.5801556320055781</v>
      </c>
      <c r="J187" t="s">
        <v>31</v>
      </c>
      <c r="K187">
        <v>99238.646195396475</v>
      </c>
      <c r="L187" t="s">
        <v>29</v>
      </c>
    </row>
    <row r="188" spans="1:12" x14ac:dyDescent="0.3">
      <c r="A188" s="1">
        <v>45676</v>
      </c>
      <c r="B188">
        <v>104411.286795273</v>
      </c>
      <c r="C188">
        <v>106299.7985288669</v>
      </c>
      <c r="D188">
        <v>99570.531183279207</v>
      </c>
      <c r="E188">
        <v>101089.6064983213</v>
      </c>
      <c r="F188">
        <v>76789928525.089996</v>
      </c>
      <c r="G188">
        <v>2002715800503.2</v>
      </c>
      <c r="H188">
        <v>-3.1813421698985165</v>
      </c>
      <c r="I188">
        <v>6.444961605331299</v>
      </c>
      <c r="J188" t="s">
        <v>28</v>
      </c>
      <c r="K188">
        <v>100181.66982920996</v>
      </c>
      <c r="L188" t="s">
        <v>33</v>
      </c>
    </row>
    <row r="189" spans="1:12" x14ac:dyDescent="0.3">
      <c r="A189" s="1">
        <v>45677</v>
      </c>
      <c r="B189">
        <v>101083.753465156</v>
      </c>
      <c r="C189">
        <v>109114.8848340883</v>
      </c>
      <c r="D189">
        <v>99471.358940213395</v>
      </c>
      <c r="E189">
        <v>102016.6622807587</v>
      </c>
      <c r="F189">
        <v>126279678351.02</v>
      </c>
      <c r="G189">
        <v>2021959305140.74</v>
      </c>
      <c r="H189">
        <v>0.92290678137934079</v>
      </c>
      <c r="I189">
        <v>9.5401343571982302</v>
      </c>
      <c r="J189" t="s">
        <v>31</v>
      </c>
      <c r="K189">
        <v>101253.11792262654</v>
      </c>
      <c r="L189" t="s">
        <v>33</v>
      </c>
    </row>
    <row r="190" spans="1:12" x14ac:dyDescent="0.3">
      <c r="A190" s="1">
        <v>45678</v>
      </c>
      <c r="B190">
        <v>102052.5752511938</v>
      </c>
      <c r="C190">
        <v>107180.92489510091</v>
      </c>
      <c r="D190">
        <v>100103.9558070991</v>
      </c>
      <c r="E190">
        <v>106146.2630067343</v>
      </c>
      <c r="F190">
        <v>88733878242.009995</v>
      </c>
      <c r="G190">
        <v>2102915931217.3101</v>
      </c>
      <c r="H190">
        <v>4.0113517424369016</v>
      </c>
      <c r="I190">
        <v>6.9346305770162484</v>
      </c>
      <c r="J190" t="s">
        <v>31</v>
      </c>
      <c r="K190">
        <v>102626.29203578176</v>
      </c>
      <c r="L190" t="s">
        <v>33</v>
      </c>
    </row>
    <row r="191" spans="1:12" x14ac:dyDescent="0.3">
      <c r="A191" s="1">
        <v>45679</v>
      </c>
      <c r="B191">
        <v>106136.38334710131</v>
      </c>
      <c r="C191">
        <v>106294.3401357715</v>
      </c>
      <c r="D191">
        <v>103360.2693116155</v>
      </c>
      <c r="E191">
        <v>103653.0692422291</v>
      </c>
      <c r="F191">
        <v>53878181052.370003</v>
      </c>
      <c r="G191">
        <v>2053851084717.98</v>
      </c>
      <c r="H191">
        <v>-2.3397387649350545</v>
      </c>
      <c r="I191">
        <v>2.764434524361564</v>
      </c>
      <c r="J191" t="s">
        <v>28</v>
      </c>
      <c r="K191">
        <v>103076.08857878666</v>
      </c>
      <c r="L191" t="s">
        <v>29</v>
      </c>
    </row>
    <row r="192" spans="1:12" x14ac:dyDescent="0.3">
      <c r="A192" s="1">
        <v>45680</v>
      </c>
      <c r="B192">
        <v>103657.67456357399</v>
      </c>
      <c r="C192">
        <v>106820.3288084091</v>
      </c>
      <c r="D192">
        <v>101257.8031755016</v>
      </c>
      <c r="E192">
        <v>103960.1716372268</v>
      </c>
      <c r="F192">
        <v>104104515428.06</v>
      </c>
      <c r="G192">
        <v>2059818861176.53</v>
      </c>
      <c r="H192">
        <v>0.2918231331412719</v>
      </c>
      <c r="I192">
        <v>5.3662458243706492</v>
      </c>
      <c r="J192" t="s">
        <v>31</v>
      </c>
      <c r="K192">
        <v>103676.55465579123</v>
      </c>
      <c r="L192" t="s">
        <v>33</v>
      </c>
    </row>
    <row r="193" spans="1:12" x14ac:dyDescent="0.3">
      <c r="A193" s="1">
        <v>45681</v>
      </c>
      <c r="B193">
        <v>103965.66972064281</v>
      </c>
      <c r="C193">
        <v>107098.54516311589</v>
      </c>
      <c r="D193">
        <v>102772.1241731584</v>
      </c>
      <c r="E193">
        <v>104819.4844854964</v>
      </c>
      <c r="F193">
        <v>52388229265.300003</v>
      </c>
      <c r="G193">
        <v>2076961712719</v>
      </c>
      <c r="H193">
        <v>0.82124682806142457</v>
      </c>
      <c r="I193">
        <v>4.1613938539352899</v>
      </c>
      <c r="J193" t="s">
        <v>31</v>
      </c>
      <c r="K193">
        <v>103727.61777911674</v>
      </c>
      <c r="L193" t="s">
        <v>29</v>
      </c>
    </row>
    <row r="194" spans="1:12" x14ac:dyDescent="0.3">
      <c r="A194" s="1">
        <v>45682</v>
      </c>
      <c r="B194">
        <v>104824.0336788709</v>
      </c>
      <c r="C194">
        <v>105243.7906021354</v>
      </c>
      <c r="D194">
        <v>104120.3768049614</v>
      </c>
      <c r="E194">
        <v>104714.64536631761</v>
      </c>
      <c r="F194">
        <v>23888996501.990002</v>
      </c>
      <c r="G194">
        <v>2074559479001.9399</v>
      </c>
      <c r="H194">
        <v>-0.1043542293825481</v>
      </c>
      <c r="I194">
        <v>1.0717139550416306</v>
      </c>
      <c r="J194" t="s">
        <v>28</v>
      </c>
      <c r="K194">
        <v>103771.41464529776</v>
      </c>
      <c r="L194" t="s">
        <v>29</v>
      </c>
    </row>
    <row r="195" spans="1:12" x14ac:dyDescent="0.3">
      <c r="A195" s="1">
        <v>45683</v>
      </c>
      <c r="B195">
        <v>104713.2132299644</v>
      </c>
      <c r="C195">
        <v>105438.64453452959</v>
      </c>
      <c r="D195">
        <v>102507.71172967101</v>
      </c>
      <c r="E195">
        <v>102682.49703317729</v>
      </c>
      <c r="F195">
        <v>22543395879.450001</v>
      </c>
      <c r="G195">
        <v>2034705019960.9299</v>
      </c>
      <c r="H195">
        <v>-1.9393122741132764</v>
      </c>
      <c r="I195">
        <v>2.7990095179505792</v>
      </c>
      <c r="J195" t="s">
        <v>28</v>
      </c>
      <c r="K195">
        <v>103998.97043599145</v>
      </c>
      <c r="L195" t="s">
        <v>29</v>
      </c>
    </row>
    <row r="196" spans="1:12" x14ac:dyDescent="0.3">
      <c r="A196" s="1">
        <v>45684</v>
      </c>
      <c r="B196">
        <v>102680.30359097059</v>
      </c>
      <c r="C196">
        <v>103214.11045984599</v>
      </c>
      <c r="D196">
        <v>97795.936102166597</v>
      </c>
      <c r="E196">
        <v>102087.69133501771</v>
      </c>
      <c r="F196">
        <v>89006608427.880005</v>
      </c>
      <c r="G196">
        <v>2023052943646.03</v>
      </c>
      <c r="H196">
        <v>-0.57714306953510131</v>
      </c>
      <c r="I196">
        <v>5.2767416614415374</v>
      </c>
      <c r="J196" t="s">
        <v>28</v>
      </c>
      <c r="K196">
        <v>104009.11744374274</v>
      </c>
      <c r="L196" t="s">
        <v>33</v>
      </c>
    </row>
    <row r="197" spans="1:12" x14ac:dyDescent="0.3">
      <c r="A197" s="1">
        <v>45685</v>
      </c>
      <c r="B197">
        <v>102095.41758297601</v>
      </c>
      <c r="C197">
        <v>103730.82106122409</v>
      </c>
      <c r="D197">
        <v>100238.1881368375</v>
      </c>
      <c r="E197">
        <v>101332.4762208059</v>
      </c>
      <c r="F197">
        <v>47180685494</v>
      </c>
      <c r="G197">
        <v>2007518100049.6399</v>
      </c>
      <c r="H197">
        <v>-0.74728266971438195</v>
      </c>
      <c r="I197">
        <v>3.4209497419881982</v>
      </c>
      <c r="J197" t="s">
        <v>28</v>
      </c>
      <c r="K197">
        <v>103321.43361718154</v>
      </c>
      <c r="L197" t="s">
        <v>29</v>
      </c>
    </row>
    <row r="198" spans="1:12" x14ac:dyDescent="0.3">
      <c r="A198" s="1">
        <v>45686</v>
      </c>
      <c r="B198">
        <v>101317.5272532106</v>
      </c>
      <c r="C198">
        <v>104750.80724200149</v>
      </c>
      <c r="D198">
        <v>101283.82270957209</v>
      </c>
      <c r="E198">
        <v>103703.2111924169</v>
      </c>
      <c r="F198">
        <v>47432049817.949997</v>
      </c>
      <c r="G198">
        <v>2055183543946.3201</v>
      </c>
      <c r="H198">
        <v>2.3546606435074628</v>
      </c>
      <c r="I198">
        <v>3.4219000664759478</v>
      </c>
      <c r="J198" t="s">
        <v>31</v>
      </c>
      <c r="K198">
        <v>103328.59675292265</v>
      </c>
      <c r="L198" t="s">
        <v>29</v>
      </c>
    </row>
    <row r="199" spans="1:12" x14ac:dyDescent="0.3">
      <c r="A199" s="1">
        <v>45687</v>
      </c>
      <c r="B199">
        <v>103709.3387991247</v>
      </c>
      <c r="C199">
        <v>106418.76669456931</v>
      </c>
      <c r="D199">
        <v>103321.6450644576</v>
      </c>
      <c r="E199">
        <v>104735.3028391485</v>
      </c>
      <c r="F199">
        <v>41915744521.360001</v>
      </c>
      <c r="G199">
        <v>2075653153142.54</v>
      </c>
      <c r="H199">
        <v>0.98926871186691789</v>
      </c>
      <c r="I199">
        <v>2.9863478698967936</v>
      </c>
      <c r="J199" t="s">
        <v>31</v>
      </c>
      <c r="K199">
        <v>103439.32978176861</v>
      </c>
      <c r="L199" t="s">
        <v>29</v>
      </c>
    </row>
    <row r="200" spans="1:12" x14ac:dyDescent="0.3">
      <c r="A200" s="1">
        <v>45688</v>
      </c>
      <c r="B200">
        <v>104737.56219203649</v>
      </c>
      <c r="C200">
        <v>106026.35028808461</v>
      </c>
      <c r="D200">
        <v>101543.8829139224</v>
      </c>
      <c r="E200">
        <v>102405.02708444541</v>
      </c>
      <c r="F200">
        <v>45732764359.599998</v>
      </c>
      <c r="G200">
        <v>2029428972448.1001</v>
      </c>
      <c r="H200">
        <v>-2.2270282587963814</v>
      </c>
      <c r="I200">
        <v>4.2797132951630079</v>
      </c>
      <c r="J200" t="s">
        <v>28</v>
      </c>
      <c r="K200">
        <v>103094.4072959042</v>
      </c>
      <c r="L200" t="s">
        <v>29</v>
      </c>
    </row>
    <row r="201" spans="1:12" x14ac:dyDescent="0.3">
      <c r="A201" s="1">
        <v>45689</v>
      </c>
      <c r="B201">
        <v>102402.79811539729</v>
      </c>
      <c r="C201">
        <v>102755.72601752719</v>
      </c>
      <c r="D201">
        <v>100297.7092387421</v>
      </c>
      <c r="E201">
        <v>100655.9056512145</v>
      </c>
      <c r="F201">
        <v>27757944848.299999</v>
      </c>
      <c r="G201">
        <v>1994943345106.1899</v>
      </c>
      <c r="H201">
        <v>-1.7059030576627652</v>
      </c>
      <c r="I201">
        <v>2.4003414203732656</v>
      </c>
      <c r="J201" t="s">
        <v>28</v>
      </c>
      <c r="K201">
        <v>102514.58733660376</v>
      </c>
      <c r="L201" t="s">
        <v>29</v>
      </c>
    </row>
    <row r="202" spans="1:12" x14ac:dyDescent="0.3">
      <c r="A202" s="1">
        <v>45690</v>
      </c>
      <c r="B202">
        <v>100661.53638723621</v>
      </c>
      <c r="C202">
        <v>101430.6658330409</v>
      </c>
      <c r="D202">
        <v>96216.077811883893</v>
      </c>
      <c r="E202">
        <v>97688.979304888897</v>
      </c>
      <c r="F202">
        <v>63091816853.400002</v>
      </c>
      <c r="G202">
        <v>1935746524005.3999</v>
      </c>
      <c r="H202">
        <v>-2.9530217688235361</v>
      </c>
      <c r="I202">
        <v>5.180318330426565</v>
      </c>
      <c r="J202" t="s">
        <v>28</v>
      </c>
      <c r="K202">
        <v>101801.22766113398</v>
      </c>
      <c r="L202" t="s">
        <v>29</v>
      </c>
    </row>
    <row r="203" spans="1:12" x14ac:dyDescent="0.3">
      <c r="A203" s="1">
        <v>45691</v>
      </c>
      <c r="B203">
        <v>97681.103256250499</v>
      </c>
      <c r="C203">
        <v>102514.1746801738</v>
      </c>
      <c r="D203">
        <v>91242.892602584106</v>
      </c>
      <c r="E203">
        <v>101405.42306569019</v>
      </c>
      <c r="F203">
        <v>115400897748.03</v>
      </c>
      <c r="G203">
        <v>2009571185330.52</v>
      </c>
      <c r="H203">
        <v>3.8127331544050498</v>
      </c>
      <c r="I203">
        <v>11.538856239186121</v>
      </c>
      <c r="J203" t="s">
        <v>31</v>
      </c>
      <c r="K203">
        <v>101703.76076551575</v>
      </c>
      <c r="L203" t="s">
        <v>33</v>
      </c>
    </row>
    <row r="204" spans="1:12" x14ac:dyDescent="0.3">
      <c r="A204" s="1">
        <v>45692</v>
      </c>
      <c r="B204">
        <v>101398.71704028601</v>
      </c>
      <c r="C204">
        <v>101745.61330481961</v>
      </c>
      <c r="D204">
        <v>96208.106546876195</v>
      </c>
      <c r="E204">
        <v>97871.817833892899</v>
      </c>
      <c r="F204">
        <v>73002130210.710007</v>
      </c>
      <c r="G204">
        <v>1939247972759.5801</v>
      </c>
      <c r="H204">
        <v>-3.4782483539627624</v>
      </c>
      <c r="I204">
        <v>5.4611211261611361</v>
      </c>
      <c r="J204" t="s">
        <v>28</v>
      </c>
      <c r="K204">
        <v>101209.38099595674</v>
      </c>
      <c r="L204" t="s">
        <v>33</v>
      </c>
    </row>
    <row r="205" spans="1:12" x14ac:dyDescent="0.3">
      <c r="A205" s="1">
        <v>45693</v>
      </c>
      <c r="B205">
        <v>97878.009754462604</v>
      </c>
      <c r="C205">
        <v>99113.207825282399</v>
      </c>
      <c r="D205">
        <v>96174.825559103105</v>
      </c>
      <c r="E205">
        <v>96615.444540153607</v>
      </c>
      <c r="F205">
        <v>49125911241.120003</v>
      </c>
      <c r="G205">
        <v>1915013611807.1499</v>
      </c>
      <c r="H205">
        <v>-1.2899375635817243</v>
      </c>
      <c r="I205">
        <v>3.0020862434274451</v>
      </c>
      <c r="J205" t="s">
        <v>28</v>
      </c>
      <c r="K205">
        <v>100196.84290277629</v>
      </c>
      <c r="L205" t="s">
        <v>29</v>
      </c>
    </row>
    <row r="206" spans="1:12" x14ac:dyDescent="0.3">
      <c r="A206" s="1">
        <v>45694</v>
      </c>
      <c r="B206">
        <v>96610.640228492804</v>
      </c>
      <c r="C206">
        <v>99168.606006357906</v>
      </c>
      <c r="D206">
        <v>95707.349919118293</v>
      </c>
      <c r="E206">
        <v>96593.300328562502</v>
      </c>
      <c r="F206">
        <v>45302471947.110001</v>
      </c>
      <c r="G206">
        <v>1914349686277.6399</v>
      </c>
      <c r="H206">
        <v>-1.7948230018238389E-2</v>
      </c>
      <c r="I206">
        <v>3.5826862124642105</v>
      </c>
      <c r="J206" t="s">
        <v>28</v>
      </c>
      <c r="K206">
        <v>99033.699686978274</v>
      </c>
      <c r="L206" t="s">
        <v>29</v>
      </c>
    </row>
    <row r="207" spans="1:12" x14ac:dyDescent="0.3">
      <c r="A207" s="1">
        <v>45695</v>
      </c>
      <c r="B207">
        <v>96581.317287440703</v>
      </c>
      <c r="C207">
        <v>100154.143334761</v>
      </c>
      <c r="D207">
        <v>95653.886651657696</v>
      </c>
      <c r="E207">
        <v>96529.082494532006</v>
      </c>
      <c r="F207">
        <v>55741290456.480003</v>
      </c>
      <c r="G207">
        <v>1913405359442.9299</v>
      </c>
      <c r="H207">
        <v>-5.408374453336412E-2</v>
      </c>
      <c r="I207">
        <v>4.6595519811661452</v>
      </c>
      <c r="J207" t="s">
        <v>28</v>
      </c>
      <c r="K207">
        <v>98194.279031276368</v>
      </c>
      <c r="L207" t="s">
        <v>29</v>
      </c>
    </row>
    <row r="208" spans="1:12" x14ac:dyDescent="0.3">
      <c r="A208" s="1">
        <v>45696</v>
      </c>
      <c r="B208">
        <v>96533.260844103206</v>
      </c>
      <c r="C208">
        <v>96877.807335989201</v>
      </c>
      <c r="D208">
        <v>95702.492370116102</v>
      </c>
      <c r="E208">
        <v>96482.4498744429</v>
      </c>
      <c r="F208">
        <v>22447526395.119999</v>
      </c>
      <c r="G208">
        <v>1912426186151.71</v>
      </c>
      <c r="H208">
        <v>-5.2635712516086439E-2</v>
      </c>
      <c r="I208">
        <v>1.2175233236668324</v>
      </c>
      <c r="J208" t="s">
        <v>28</v>
      </c>
      <c r="K208">
        <v>97598.071063166135</v>
      </c>
      <c r="L208" t="s">
        <v>29</v>
      </c>
    </row>
    <row r="209" spans="1:12" x14ac:dyDescent="0.3">
      <c r="A209" s="1">
        <v>45697</v>
      </c>
      <c r="B209">
        <v>96481.315261394004</v>
      </c>
      <c r="C209">
        <v>97325.282042654901</v>
      </c>
      <c r="D209">
        <v>94745.261227178897</v>
      </c>
      <c r="E209">
        <v>96500.094790269795</v>
      </c>
      <c r="F209">
        <v>27732901800.43</v>
      </c>
      <c r="G209">
        <v>1912827391516.3701</v>
      </c>
      <c r="H209">
        <v>1.9464420468266581E-2</v>
      </c>
      <c r="I209">
        <v>2.6741144733423554</v>
      </c>
      <c r="J209" t="s">
        <v>31</v>
      </c>
      <c r="K209">
        <v>97428.230418220555</v>
      </c>
      <c r="L209" t="s">
        <v>29</v>
      </c>
    </row>
    <row r="210" spans="1:12" x14ac:dyDescent="0.3">
      <c r="A210" s="1">
        <v>45698</v>
      </c>
      <c r="B210">
        <v>96499.462092638496</v>
      </c>
      <c r="C210">
        <v>98333.220072574695</v>
      </c>
      <c r="D210">
        <v>95320.842025539896</v>
      </c>
      <c r="E210">
        <v>97437.557262086804</v>
      </c>
      <c r="F210">
        <v>40078962390.779999</v>
      </c>
      <c r="G210">
        <v>1931740792090.75</v>
      </c>
      <c r="H210">
        <v>0.97212476536682291</v>
      </c>
      <c r="I210">
        <v>3.1216526825226727</v>
      </c>
      <c r="J210" t="s">
        <v>31</v>
      </c>
      <c r="K210">
        <v>96861.392446277197</v>
      </c>
      <c r="L210" t="s">
        <v>29</v>
      </c>
    </row>
    <row r="211" spans="1:12" x14ac:dyDescent="0.3">
      <c r="A211" s="1">
        <v>45699</v>
      </c>
      <c r="B211">
        <v>97438.131208326595</v>
      </c>
      <c r="C211">
        <v>98492.901281612605</v>
      </c>
      <c r="D211">
        <v>94875.038850222103</v>
      </c>
      <c r="E211">
        <v>95747.431129589502</v>
      </c>
      <c r="F211">
        <v>37488783271.889999</v>
      </c>
      <c r="G211">
        <v>1897964794815.03</v>
      </c>
      <c r="H211">
        <v>-1.7351524067331592</v>
      </c>
      <c r="I211">
        <v>3.7129842152405086</v>
      </c>
      <c r="J211" t="s">
        <v>28</v>
      </c>
      <c r="K211">
        <v>96557.908631376718</v>
      </c>
      <c r="L211" t="s">
        <v>29</v>
      </c>
    </row>
    <row r="212" spans="1:12" x14ac:dyDescent="0.3">
      <c r="A212" s="1">
        <v>45700</v>
      </c>
      <c r="B212">
        <v>95745.694456959405</v>
      </c>
      <c r="C212">
        <v>98151.026925607599</v>
      </c>
      <c r="D212">
        <v>94101.203327005205</v>
      </c>
      <c r="E212">
        <v>97885.863055190101</v>
      </c>
      <c r="F212">
        <v>49340445529.779999</v>
      </c>
      <c r="G212">
        <v>1940242365476.6599</v>
      </c>
      <c r="H212">
        <v>2.2352635388662478</v>
      </c>
      <c r="I212">
        <v>4.2297709798563448</v>
      </c>
      <c r="J212" t="s">
        <v>31</v>
      </c>
      <c r="K212">
        <v>96739.396990667665</v>
      </c>
      <c r="L212" t="s">
        <v>29</v>
      </c>
    </row>
    <row r="213" spans="1:12" x14ac:dyDescent="0.3">
      <c r="A213" s="1">
        <v>45701</v>
      </c>
      <c r="B213">
        <v>97888.7464885097</v>
      </c>
      <c r="C213">
        <v>98111.087424606798</v>
      </c>
      <c r="D213">
        <v>95269.707899568297</v>
      </c>
      <c r="E213">
        <v>96623.869008438196</v>
      </c>
      <c r="F213">
        <v>37147280859.989998</v>
      </c>
      <c r="G213">
        <v>1915447210572.8401</v>
      </c>
      <c r="H213">
        <v>-1.2921582157760867</v>
      </c>
      <c r="I213">
        <v>2.9026620801319849</v>
      </c>
      <c r="J213" t="s">
        <v>28</v>
      </c>
      <c r="K213">
        <v>96743.763944935621</v>
      </c>
      <c r="L213" t="s">
        <v>29</v>
      </c>
    </row>
    <row r="214" spans="1:12" x14ac:dyDescent="0.3">
      <c r="A214" s="1">
        <v>45702</v>
      </c>
      <c r="B214">
        <v>96623.370867557896</v>
      </c>
      <c r="C214">
        <v>98819.468963167004</v>
      </c>
      <c r="D214">
        <v>96342.806026355902</v>
      </c>
      <c r="E214">
        <v>97508.969903317498</v>
      </c>
      <c r="F214">
        <v>32697987276.919998</v>
      </c>
      <c r="G214">
        <v>1932948924495.6899</v>
      </c>
      <c r="H214">
        <v>0.91654744375819464</v>
      </c>
      <c r="I214">
        <v>2.5632131383678138</v>
      </c>
      <c r="J214" t="s">
        <v>31</v>
      </c>
      <c r="K214">
        <v>96883.747860476404</v>
      </c>
      <c r="L214" t="s">
        <v>29</v>
      </c>
    </row>
    <row r="215" spans="1:12" x14ac:dyDescent="0.3">
      <c r="A215" s="1">
        <v>45703</v>
      </c>
      <c r="B215">
        <v>97508.382769460397</v>
      </c>
      <c r="C215">
        <v>97975.0372487157</v>
      </c>
      <c r="D215">
        <v>97240.197119082004</v>
      </c>
      <c r="E215">
        <v>97580.349382100801</v>
      </c>
      <c r="F215">
        <v>17047266288.41</v>
      </c>
      <c r="G215">
        <v>1934520637924.95</v>
      </c>
      <c r="H215">
        <v>7.3805564810315388E-2</v>
      </c>
      <c r="I215">
        <v>0.75361739038486841</v>
      </c>
      <c r="J215" t="s">
        <v>31</v>
      </c>
      <c r="K215">
        <v>97040.590647284669</v>
      </c>
      <c r="L215" t="s">
        <v>29</v>
      </c>
    </row>
    <row r="216" spans="1:12" x14ac:dyDescent="0.3">
      <c r="A216" s="1">
        <v>45704</v>
      </c>
      <c r="B216">
        <v>97580.490583012899</v>
      </c>
      <c r="C216">
        <v>97725.597303070404</v>
      </c>
      <c r="D216">
        <v>96060.979753429201</v>
      </c>
      <c r="E216">
        <v>96175.032040260907</v>
      </c>
      <c r="F216">
        <v>16536755396.23</v>
      </c>
      <c r="G216">
        <v>1906779638967.3201</v>
      </c>
      <c r="H216">
        <v>-1.440306903925997</v>
      </c>
      <c r="I216">
        <v>1.7058917614531699</v>
      </c>
      <c r="J216" t="s">
        <v>28</v>
      </c>
      <c r="K216">
        <v>96994.153111569118</v>
      </c>
      <c r="L216" t="s">
        <v>29</v>
      </c>
    </row>
    <row r="217" spans="1:12" x14ac:dyDescent="0.3">
      <c r="A217" s="1">
        <v>45705</v>
      </c>
      <c r="B217">
        <v>96179.004565288502</v>
      </c>
      <c r="C217">
        <v>97032.238253509597</v>
      </c>
      <c r="D217">
        <v>95243.5431921376</v>
      </c>
      <c r="E217">
        <v>95773.384186604293</v>
      </c>
      <c r="F217">
        <v>27336550689.630001</v>
      </c>
      <c r="G217">
        <v>1898793608528.55</v>
      </c>
      <c r="H217">
        <v>-0.42173484797179878</v>
      </c>
      <c r="I217">
        <v>1.8597562632890314</v>
      </c>
      <c r="J217" t="s">
        <v>28</v>
      </c>
      <c r="K217">
        <v>96756.4141007859</v>
      </c>
      <c r="L217" t="s">
        <v>29</v>
      </c>
    </row>
    <row r="218" spans="1:12" x14ac:dyDescent="0.3">
      <c r="A218" s="1">
        <v>45706</v>
      </c>
      <c r="B218">
        <v>95773.816242838104</v>
      </c>
      <c r="C218">
        <v>96695.378399655994</v>
      </c>
      <c r="D218">
        <v>93388.832201112105</v>
      </c>
      <c r="E218">
        <v>95539.543603182799</v>
      </c>
      <c r="F218">
        <v>37325720482.360001</v>
      </c>
      <c r="G218">
        <v>1894092344724.6299</v>
      </c>
      <c r="H218">
        <v>-0.24461032132341609</v>
      </c>
      <c r="I218">
        <v>3.4524532155636534</v>
      </c>
      <c r="J218" t="s">
        <v>28</v>
      </c>
      <c r="K218">
        <v>96726.715882727789</v>
      </c>
      <c r="L218" t="s">
        <v>29</v>
      </c>
    </row>
    <row r="219" spans="1:12" x14ac:dyDescent="0.3">
      <c r="A219" s="1">
        <v>45707</v>
      </c>
      <c r="B219">
        <v>95532.532146339101</v>
      </c>
      <c r="C219">
        <v>96855.597219951494</v>
      </c>
      <c r="D219">
        <v>95011.969076676294</v>
      </c>
      <c r="E219">
        <v>96635.613212352502</v>
      </c>
      <c r="F219">
        <v>28990872861.84</v>
      </c>
      <c r="G219">
        <v>1915897477169.6001</v>
      </c>
      <c r="H219">
        <v>1.1546653702465188</v>
      </c>
      <c r="I219">
        <v>1.929843271034714</v>
      </c>
      <c r="J219" t="s">
        <v>31</v>
      </c>
      <c r="K219">
        <v>96548.10876232243</v>
      </c>
      <c r="L219" t="s">
        <v>29</v>
      </c>
    </row>
    <row r="220" spans="1:12" x14ac:dyDescent="0.3">
      <c r="A220" s="1">
        <v>45708</v>
      </c>
      <c r="B220">
        <v>96632.679187031099</v>
      </c>
      <c r="C220">
        <v>98767.193735548499</v>
      </c>
      <c r="D220">
        <v>96442.670721410905</v>
      </c>
      <c r="E220">
        <v>98333.937829344999</v>
      </c>
      <c r="F220">
        <v>31668022770.75</v>
      </c>
      <c r="G220">
        <v>1949797317941.1699</v>
      </c>
      <c r="H220">
        <v>1.7605417304234519</v>
      </c>
      <c r="I220">
        <v>2.4055247496951986</v>
      </c>
      <c r="J220" t="s">
        <v>31</v>
      </c>
      <c r="K220">
        <v>96792.404308166253</v>
      </c>
      <c r="L220" t="s">
        <v>29</v>
      </c>
    </row>
    <row r="221" spans="1:12" x14ac:dyDescent="0.3">
      <c r="A221" s="1">
        <v>45709</v>
      </c>
      <c r="B221">
        <v>98340.670037958698</v>
      </c>
      <c r="C221">
        <v>99497.966767370497</v>
      </c>
      <c r="D221">
        <v>94852.958620268604</v>
      </c>
      <c r="E221">
        <v>96125.544054965299</v>
      </c>
      <c r="F221">
        <v>49608706469.550003</v>
      </c>
      <c r="G221">
        <v>1905832099166.45</v>
      </c>
      <c r="H221">
        <v>-2.2525024307220787</v>
      </c>
      <c r="I221">
        <v>4.7233846843924878</v>
      </c>
      <c r="J221" t="s">
        <v>28</v>
      </c>
      <c r="K221">
        <v>96594.772044115933</v>
      </c>
      <c r="L221" t="s">
        <v>29</v>
      </c>
    </row>
    <row r="222" spans="1:12" x14ac:dyDescent="0.3">
      <c r="A222" s="1">
        <v>45710</v>
      </c>
      <c r="B222">
        <v>96134.201912249104</v>
      </c>
      <c r="C222">
        <v>96950.159379131801</v>
      </c>
      <c r="D222">
        <v>95765.340394420506</v>
      </c>
      <c r="E222">
        <v>96577.761547149697</v>
      </c>
      <c r="F222">
        <v>18353824476.549999</v>
      </c>
      <c r="G222">
        <v>1914928937300.3401</v>
      </c>
      <c r="H222">
        <v>0.46139628360931634</v>
      </c>
      <c r="I222">
        <v>1.2324635365390488</v>
      </c>
      <c r="J222" t="s">
        <v>31</v>
      </c>
      <c r="K222">
        <v>96451.5452105515</v>
      </c>
      <c r="L222" t="s">
        <v>29</v>
      </c>
    </row>
    <row r="223" spans="1:12" x14ac:dyDescent="0.3">
      <c r="A223" s="1">
        <v>45711</v>
      </c>
      <c r="B223">
        <v>96577.803080605299</v>
      </c>
      <c r="C223">
        <v>96671.874293827103</v>
      </c>
      <c r="D223">
        <v>95270.452805982102</v>
      </c>
      <c r="E223">
        <v>96273.919746557396</v>
      </c>
      <c r="F223">
        <v>16999478976.16</v>
      </c>
      <c r="G223">
        <v>1909022572746.1899</v>
      </c>
      <c r="H223">
        <v>-0.31465132189254458</v>
      </c>
      <c r="I223">
        <v>1.4510803136362014</v>
      </c>
      <c r="J223" t="s">
        <v>28</v>
      </c>
      <c r="K223">
        <v>96465.672025736698</v>
      </c>
      <c r="L223" t="s">
        <v>29</v>
      </c>
    </row>
    <row r="224" spans="1:12" x14ac:dyDescent="0.3">
      <c r="A224" s="1">
        <v>45712</v>
      </c>
      <c r="B224">
        <v>96277.963790340698</v>
      </c>
      <c r="C224">
        <v>96503.454427112505</v>
      </c>
      <c r="D224">
        <v>91371.740713384905</v>
      </c>
      <c r="E224">
        <v>91418.173667441501</v>
      </c>
      <c r="F224">
        <v>44046480529.18</v>
      </c>
      <c r="G224">
        <v>1812835768648.78</v>
      </c>
      <c r="H224">
        <v>-5.0476660822221993</v>
      </c>
      <c r="I224">
        <v>5.3301020417326805</v>
      </c>
      <c r="J224" t="s">
        <v>28</v>
      </c>
      <c r="K224">
        <v>95843.499094427723</v>
      </c>
      <c r="L224" t="s">
        <v>29</v>
      </c>
    </row>
    <row r="225" spans="1:12" x14ac:dyDescent="0.3">
      <c r="A225" s="1">
        <v>45713</v>
      </c>
      <c r="B225">
        <v>91437.114005105905</v>
      </c>
      <c r="C225">
        <v>92511.079738852306</v>
      </c>
      <c r="D225">
        <v>86008.234912765198</v>
      </c>
      <c r="E225">
        <v>88736.173441525505</v>
      </c>
      <c r="F225">
        <v>92139104127.699997</v>
      </c>
      <c r="G225">
        <v>1759577092442.8401</v>
      </c>
      <c r="H225">
        <v>-2.9538777475299334</v>
      </c>
      <c r="I225">
        <v>7.1118220394882385</v>
      </c>
      <c r="J225" t="s">
        <v>28</v>
      </c>
      <c r="K225">
        <v>94871.589071333845</v>
      </c>
      <c r="L225" t="s">
        <v>33</v>
      </c>
    </row>
    <row r="226" spans="1:12" x14ac:dyDescent="0.3">
      <c r="A226" s="1">
        <v>45714</v>
      </c>
      <c r="B226">
        <v>88638.893456738006</v>
      </c>
      <c r="C226">
        <v>89286.2519247124</v>
      </c>
      <c r="D226">
        <v>82131.901364300094</v>
      </c>
      <c r="E226">
        <v>84347.019721981997</v>
      </c>
      <c r="F226">
        <v>64597492134.269997</v>
      </c>
      <c r="G226">
        <v>1671143630991.6299</v>
      </c>
      <c r="H226">
        <v>-4.8419757596034803</v>
      </c>
      <c r="I226">
        <v>8.071344622441762</v>
      </c>
      <c r="J226" t="s">
        <v>28</v>
      </c>
      <c r="K226">
        <v>93116.075715566622</v>
      </c>
      <c r="L226" t="s">
        <v>29</v>
      </c>
    </row>
    <row r="227" spans="1:12" x14ac:dyDescent="0.3">
      <c r="A227" s="1">
        <v>45715</v>
      </c>
      <c r="B227">
        <v>84076.861907014507</v>
      </c>
      <c r="C227">
        <v>87000.781016921406</v>
      </c>
      <c r="D227">
        <v>83144.959052962193</v>
      </c>
      <c r="E227">
        <v>84704.224582283307</v>
      </c>
      <c r="F227">
        <v>52659591953.610001</v>
      </c>
      <c r="G227">
        <v>1679717102161.05</v>
      </c>
      <c r="H227">
        <v>0.74617755829497601</v>
      </c>
      <c r="I227">
        <v>4.5860678865769176</v>
      </c>
      <c r="J227" t="s">
        <v>31</v>
      </c>
      <c r="K227">
        <v>91168.973823129229</v>
      </c>
      <c r="L227" t="s">
        <v>29</v>
      </c>
    </row>
    <row r="228" spans="1:12" x14ac:dyDescent="0.3">
      <c r="A228" s="1">
        <v>45716</v>
      </c>
      <c r="B228">
        <v>84705.6284802187</v>
      </c>
      <c r="C228">
        <v>85036.322227456301</v>
      </c>
      <c r="D228">
        <v>78248.916101526804</v>
      </c>
      <c r="E228">
        <v>84373.010329580196</v>
      </c>
      <c r="F228">
        <v>83610570575.919998</v>
      </c>
      <c r="G228">
        <v>1673219380516.4099</v>
      </c>
      <c r="H228">
        <v>-0.39267538250563833</v>
      </c>
      <c r="I228">
        <v>8.0129340254107913</v>
      </c>
      <c r="J228" t="s">
        <v>28</v>
      </c>
      <c r="K228">
        <v>89490.040433788512</v>
      </c>
      <c r="L228" t="s">
        <v>33</v>
      </c>
    </row>
    <row r="229" spans="1:12" x14ac:dyDescent="0.3">
      <c r="A229" s="1">
        <v>45717</v>
      </c>
      <c r="B229">
        <v>84373.864371836695</v>
      </c>
      <c r="C229">
        <v>86522.302345401506</v>
      </c>
      <c r="D229">
        <v>83794.232492240801</v>
      </c>
      <c r="E229">
        <v>86031.912397715394</v>
      </c>
      <c r="F229">
        <v>29190628396.310001</v>
      </c>
      <c r="G229">
        <v>1706160579762.3701</v>
      </c>
      <c r="H229">
        <v>1.9651204057356677</v>
      </c>
      <c r="I229">
        <v>3.2333114922152508</v>
      </c>
      <c r="J229" t="s">
        <v>31</v>
      </c>
      <c r="K229">
        <v>87983.490555297903</v>
      </c>
      <c r="L229" t="s">
        <v>29</v>
      </c>
    </row>
    <row r="230" spans="1:12" x14ac:dyDescent="0.3">
      <c r="A230" s="1">
        <v>45718</v>
      </c>
      <c r="B230">
        <v>86036.2575495497</v>
      </c>
      <c r="C230">
        <v>95043.435203001005</v>
      </c>
      <c r="D230">
        <v>85040.211164905006</v>
      </c>
      <c r="E230">
        <v>94248.350525167407</v>
      </c>
      <c r="F230">
        <v>58398341092.43</v>
      </c>
      <c r="G230">
        <v>1869318230178.3799</v>
      </c>
      <c r="H230">
        <v>9.5449211873124842</v>
      </c>
      <c r="I230">
        <v>11.626754025574598</v>
      </c>
      <c r="J230" t="s">
        <v>31</v>
      </c>
      <c r="K230">
        <v>87694.123523670758</v>
      </c>
      <c r="L230" t="s">
        <v>29</v>
      </c>
    </row>
    <row r="231" spans="1:12" x14ac:dyDescent="0.3">
      <c r="A231" s="1">
        <v>45719</v>
      </c>
      <c r="B231">
        <v>94248.421497180505</v>
      </c>
      <c r="C231">
        <v>94429.747823732803</v>
      </c>
      <c r="D231">
        <v>85081.304928678801</v>
      </c>
      <c r="E231">
        <v>86065.668328920699</v>
      </c>
      <c r="F231">
        <v>70072228536.460007</v>
      </c>
      <c r="G231">
        <v>1707124824346.28</v>
      </c>
      <c r="H231">
        <v>-8.6821116346278515</v>
      </c>
      <c r="I231">
        <v>9.9189384252272763</v>
      </c>
      <c r="J231" t="s">
        <v>28</v>
      </c>
      <c r="K231">
        <v>86929.479903882064</v>
      </c>
      <c r="L231" t="s">
        <v>33</v>
      </c>
    </row>
    <row r="232" spans="1:12" x14ac:dyDescent="0.3">
      <c r="A232" s="1">
        <v>45720</v>
      </c>
      <c r="B232">
        <v>86064.0666589959</v>
      </c>
      <c r="C232">
        <v>88911.274077646594</v>
      </c>
      <c r="D232">
        <v>81529.239832986801</v>
      </c>
      <c r="E232">
        <v>87222.1922066767</v>
      </c>
      <c r="F232">
        <v>68095241474.120003</v>
      </c>
      <c r="G232">
        <v>1729669520136.75</v>
      </c>
      <c r="H232">
        <v>1.3456551527707135</v>
      </c>
      <c r="I232">
        <v>8.5773709414743085</v>
      </c>
      <c r="J232" t="s">
        <v>31</v>
      </c>
      <c r="K232">
        <v>86713.196870332249</v>
      </c>
      <c r="L232" t="s">
        <v>33</v>
      </c>
    </row>
    <row r="233" spans="1:12" x14ac:dyDescent="0.3">
      <c r="A233" s="1">
        <v>45721</v>
      </c>
      <c r="B233">
        <v>87222.954869116002</v>
      </c>
      <c r="C233">
        <v>90998.239543461706</v>
      </c>
      <c r="D233">
        <v>86379.773042401299</v>
      </c>
      <c r="E233">
        <v>90623.561842808704</v>
      </c>
      <c r="F233">
        <v>50498988027.449997</v>
      </c>
      <c r="G233">
        <v>1797288639505.3799</v>
      </c>
      <c r="H233">
        <v>3.8987523167445368</v>
      </c>
      <c r="I233">
        <v>5.2950126580677441</v>
      </c>
      <c r="J233" t="s">
        <v>31</v>
      </c>
      <c r="K233">
        <v>87609.845744736056</v>
      </c>
      <c r="L233" t="s">
        <v>29</v>
      </c>
    </row>
    <row r="234" spans="1:12" x14ac:dyDescent="0.3">
      <c r="A234" s="1">
        <v>45722</v>
      </c>
      <c r="B234">
        <v>90622.361155025093</v>
      </c>
      <c r="C234">
        <v>92804.939831532305</v>
      </c>
      <c r="D234">
        <v>87852.138480609705</v>
      </c>
      <c r="E234">
        <v>89961.727243714005</v>
      </c>
      <c r="F234">
        <v>47749810486.300003</v>
      </c>
      <c r="G234">
        <v>1783797293239.3501</v>
      </c>
      <c r="H234">
        <v>-0.72899657754553582</v>
      </c>
      <c r="I234">
        <v>5.4653192521103966</v>
      </c>
      <c r="J234" t="s">
        <v>28</v>
      </c>
      <c r="K234">
        <v>88360.917553511885</v>
      </c>
      <c r="L234" t="s">
        <v>29</v>
      </c>
    </row>
    <row r="235" spans="1:12" x14ac:dyDescent="0.3">
      <c r="A235" s="1">
        <v>45723</v>
      </c>
      <c r="B235">
        <v>89963.283004475205</v>
      </c>
      <c r="C235">
        <v>91191.049629942398</v>
      </c>
      <c r="D235">
        <v>84717.679671348305</v>
      </c>
      <c r="E235">
        <v>86742.675624444106</v>
      </c>
      <c r="F235">
        <v>65945677657.290001</v>
      </c>
      <c r="G235">
        <v>1720278292432.9399</v>
      </c>
      <c r="H235">
        <v>-3.5799131295273989</v>
      </c>
      <c r="I235">
        <v>7.195568839203073</v>
      </c>
      <c r="J235" t="s">
        <v>28</v>
      </c>
      <c r="K235">
        <v>88699.44116706388</v>
      </c>
      <c r="L235" t="s">
        <v>29</v>
      </c>
    </row>
    <row r="236" spans="1:12" x14ac:dyDescent="0.3">
      <c r="A236" s="1">
        <v>45724</v>
      </c>
      <c r="B236">
        <v>86742.652990025803</v>
      </c>
      <c r="C236">
        <v>86847.267593854107</v>
      </c>
      <c r="D236">
        <v>85247.484187729395</v>
      </c>
      <c r="E236">
        <v>86154.593209970204</v>
      </c>
      <c r="F236">
        <v>18206118081.060001</v>
      </c>
      <c r="G236">
        <v>1708770969530.8101</v>
      </c>
      <c r="H236">
        <v>-0.67793612459976005</v>
      </c>
      <c r="I236">
        <v>1.8442869234223964</v>
      </c>
      <c r="J236" t="s">
        <v>28</v>
      </c>
      <c r="K236">
        <v>88716.966997385971</v>
      </c>
      <c r="L236" t="s">
        <v>29</v>
      </c>
    </row>
    <row r="237" spans="1:12" x14ac:dyDescent="0.3">
      <c r="A237" s="1">
        <v>45725</v>
      </c>
      <c r="B237">
        <v>86154.305890577103</v>
      </c>
      <c r="C237">
        <v>86471.130163058493</v>
      </c>
      <c r="D237">
        <v>80052.486978505898</v>
      </c>
      <c r="E237">
        <v>80601.041311419904</v>
      </c>
      <c r="F237">
        <v>30899345977.330002</v>
      </c>
      <c r="G237">
        <v>1598204838668.6101</v>
      </c>
      <c r="H237">
        <v>-6.4457191335396429</v>
      </c>
      <c r="I237">
        <v>7.4501710833870431</v>
      </c>
      <c r="J237" t="s">
        <v>28</v>
      </c>
      <c r="K237">
        <v>86767.35139542204</v>
      </c>
      <c r="L237" t="s">
        <v>29</v>
      </c>
    </row>
    <row r="238" spans="1:12" x14ac:dyDescent="0.3">
      <c r="A238" s="1">
        <v>45726</v>
      </c>
      <c r="B238">
        <v>80597.149783639805</v>
      </c>
      <c r="C238">
        <v>83955.926251971701</v>
      </c>
      <c r="D238">
        <v>77420.592185750298</v>
      </c>
      <c r="E238">
        <v>78532.001808467699</v>
      </c>
      <c r="F238">
        <v>54061099421.870003</v>
      </c>
      <c r="G238">
        <v>1558443889890.77</v>
      </c>
      <c r="H238">
        <v>-2.5623089410927333</v>
      </c>
      <c r="I238">
        <v>8.1086416625963533</v>
      </c>
      <c r="J238" t="s">
        <v>28</v>
      </c>
      <c r="K238">
        <v>85691.113321071622</v>
      </c>
      <c r="L238" t="s">
        <v>29</v>
      </c>
    </row>
    <row r="239" spans="1:12" x14ac:dyDescent="0.3">
      <c r="A239" s="1">
        <v>45727</v>
      </c>
      <c r="B239">
        <v>78523.871543811794</v>
      </c>
      <c r="C239">
        <v>83577.755959281596</v>
      </c>
      <c r="D239">
        <v>76624.252489826802</v>
      </c>
      <c r="E239">
        <v>82862.208180980902</v>
      </c>
      <c r="F239">
        <v>54702837195.93</v>
      </c>
      <c r="G239">
        <v>1643251488719.3301</v>
      </c>
      <c r="H239">
        <v>5.524863397430126</v>
      </c>
      <c r="I239">
        <v>8.8552733490415569</v>
      </c>
      <c r="J239" t="s">
        <v>31</v>
      </c>
      <c r="K239">
        <v>85068.25846025793</v>
      </c>
      <c r="L239" t="s">
        <v>29</v>
      </c>
    </row>
    <row r="240" spans="1:12" x14ac:dyDescent="0.3">
      <c r="A240" s="1">
        <v>45728</v>
      </c>
      <c r="B240">
        <v>82857.378372018604</v>
      </c>
      <c r="C240">
        <v>84358.577461827794</v>
      </c>
      <c r="D240">
        <v>80635.249234644099</v>
      </c>
      <c r="E240">
        <v>83722.361951749597</v>
      </c>
      <c r="F240">
        <v>40353484453.919998</v>
      </c>
      <c r="G240">
        <v>1660115020072.53</v>
      </c>
      <c r="H240">
        <v>1.0439427323506811</v>
      </c>
      <c r="I240">
        <v>4.4936592254541843</v>
      </c>
      <c r="J240" t="s">
        <v>31</v>
      </c>
      <c r="K240">
        <v>84082.372761535196</v>
      </c>
      <c r="L240" t="s">
        <v>29</v>
      </c>
    </row>
    <row r="241" spans="1:12" x14ac:dyDescent="0.3">
      <c r="A241" s="1">
        <v>45729</v>
      </c>
      <c r="B241">
        <v>83724.919599705696</v>
      </c>
      <c r="C241">
        <v>84301.691908979497</v>
      </c>
      <c r="D241">
        <v>79931.853244561004</v>
      </c>
      <c r="E241">
        <v>81066.701369145798</v>
      </c>
      <c r="F241">
        <v>31412940153.290001</v>
      </c>
      <c r="G241">
        <v>1608729406184.04</v>
      </c>
      <c r="H241">
        <v>-3.1749427091348821</v>
      </c>
      <c r="I241">
        <v>5.2192808130613653</v>
      </c>
      <c r="J241" t="s">
        <v>28</v>
      </c>
      <c r="K241">
        <v>82811.654779454024</v>
      </c>
      <c r="L241" t="s">
        <v>29</v>
      </c>
    </row>
    <row r="242" spans="1:12" x14ac:dyDescent="0.3">
      <c r="A242" s="1">
        <v>45730</v>
      </c>
      <c r="B242">
        <v>81066.993377569001</v>
      </c>
      <c r="C242">
        <v>85263.289856847099</v>
      </c>
      <c r="D242">
        <v>80797.562590822505</v>
      </c>
      <c r="E242">
        <v>83969.099718985701</v>
      </c>
      <c r="F242">
        <v>29588112413.91</v>
      </c>
      <c r="G242">
        <v>1665855004855.24</v>
      </c>
      <c r="H242">
        <v>3.5798864870936544</v>
      </c>
      <c r="I242">
        <v>5.5086874200767486</v>
      </c>
      <c r="J242" t="s">
        <v>31</v>
      </c>
      <c r="K242">
        <v>82415.429650102844</v>
      </c>
      <c r="L242" t="s">
        <v>29</v>
      </c>
    </row>
    <row r="243" spans="1:12" x14ac:dyDescent="0.3">
      <c r="A243" s="1">
        <v>45731</v>
      </c>
      <c r="B243">
        <v>83968.405949550899</v>
      </c>
      <c r="C243">
        <v>84672.6721611549</v>
      </c>
      <c r="D243">
        <v>83639.594857634802</v>
      </c>
      <c r="E243">
        <v>84343.108458341594</v>
      </c>
      <c r="F243">
        <v>13650491277.15</v>
      </c>
      <c r="G243">
        <v>1673151454912.1201</v>
      </c>
      <c r="H243">
        <v>0.44624225570724801</v>
      </c>
      <c r="I243">
        <v>1.2303166790385207</v>
      </c>
      <c r="J243" t="s">
        <v>31</v>
      </c>
      <c r="K243">
        <v>82156.646114155883</v>
      </c>
      <c r="L243" t="s">
        <v>29</v>
      </c>
    </row>
    <row r="244" spans="1:12" x14ac:dyDescent="0.3">
      <c r="A244" s="1">
        <v>45732</v>
      </c>
      <c r="B244">
        <v>84333.321617011607</v>
      </c>
      <c r="C244">
        <v>85051.5984853423</v>
      </c>
      <c r="D244">
        <v>82017.904714334305</v>
      </c>
      <c r="E244">
        <v>82579.690892186394</v>
      </c>
      <c r="F244">
        <v>21330270173.57</v>
      </c>
      <c r="G244">
        <v>1638135611739.3401</v>
      </c>
      <c r="H244">
        <v>-2.0794043104208435</v>
      </c>
      <c r="I244">
        <v>3.5972658408797242</v>
      </c>
      <c r="J244" t="s">
        <v>28</v>
      </c>
      <c r="K244">
        <v>82439.310339979667</v>
      </c>
      <c r="L244" t="s">
        <v>29</v>
      </c>
    </row>
    <row r="245" spans="1:12" x14ac:dyDescent="0.3">
      <c r="A245" s="1">
        <v>45733</v>
      </c>
      <c r="B245">
        <v>82576.334278194496</v>
      </c>
      <c r="C245">
        <v>84725.325981903501</v>
      </c>
      <c r="D245">
        <v>82492.152537213202</v>
      </c>
      <c r="E245">
        <v>84075.688696879704</v>
      </c>
      <c r="F245">
        <v>25092785558.060001</v>
      </c>
      <c r="G245">
        <v>1667916832027.95</v>
      </c>
      <c r="H245">
        <v>1.8157192757358029</v>
      </c>
      <c r="I245">
        <v>2.7043746422151389</v>
      </c>
      <c r="J245" t="s">
        <v>31</v>
      </c>
      <c r="K245">
        <v>83231.265609752809</v>
      </c>
      <c r="L245" t="s">
        <v>29</v>
      </c>
    </row>
    <row r="246" spans="1:12" x14ac:dyDescent="0.3">
      <c r="A246" s="1">
        <v>45734</v>
      </c>
      <c r="B246">
        <v>84075.715672396196</v>
      </c>
      <c r="C246">
        <v>84075.715672396196</v>
      </c>
      <c r="D246">
        <v>81179.990163284601</v>
      </c>
      <c r="E246">
        <v>82718.502317643099</v>
      </c>
      <c r="F246">
        <v>24095774593.799999</v>
      </c>
      <c r="G246">
        <v>1641034534667.8401</v>
      </c>
      <c r="H246">
        <v>-1.6142751136862445</v>
      </c>
      <c r="I246">
        <v>3.4441877609402516</v>
      </c>
      <c r="J246" t="s">
        <v>28</v>
      </c>
      <c r="K246">
        <v>83210.736200704559</v>
      </c>
      <c r="L246" t="s">
        <v>29</v>
      </c>
    </row>
    <row r="247" spans="1:12" x14ac:dyDescent="0.3">
      <c r="A247" s="1">
        <v>45735</v>
      </c>
      <c r="B247">
        <v>82718.804258453907</v>
      </c>
      <c r="C247">
        <v>87021.185805492496</v>
      </c>
      <c r="D247">
        <v>82569.7268946267</v>
      </c>
      <c r="E247">
        <v>86854.2259604391</v>
      </c>
      <c r="F247">
        <v>34931960257.279999</v>
      </c>
      <c r="G247">
        <v>1723489026417.4199</v>
      </c>
      <c r="H247">
        <v>4.9993731643703621</v>
      </c>
      <c r="I247">
        <v>5.3814352743268223</v>
      </c>
      <c r="J247" t="s">
        <v>31</v>
      </c>
      <c r="K247">
        <v>83658.145344803066</v>
      </c>
      <c r="L247" t="s">
        <v>29</v>
      </c>
    </row>
    <row r="248" spans="1:12" x14ac:dyDescent="0.3">
      <c r="A248" s="1">
        <v>45736</v>
      </c>
      <c r="B248">
        <v>86872.953301894697</v>
      </c>
      <c r="C248">
        <v>87443.267769594197</v>
      </c>
      <c r="D248">
        <v>83647.193966502193</v>
      </c>
      <c r="E248">
        <v>84167.193404336402</v>
      </c>
      <c r="F248">
        <v>29028988960.57</v>
      </c>
      <c r="G248">
        <v>1669793971945.76</v>
      </c>
      <c r="H248">
        <v>-3.1146171445966977</v>
      </c>
      <c r="I248">
        <v>4.3696843019715912</v>
      </c>
      <c r="J248" t="s">
        <v>28</v>
      </c>
      <c r="K248">
        <v>84101.072778401693</v>
      </c>
      <c r="L248" t="s">
        <v>29</v>
      </c>
    </row>
    <row r="249" spans="1:12" x14ac:dyDescent="0.3">
      <c r="A249" s="1">
        <v>45737</v>
      </c>
      <c r="B249">
        <v>84164.542523925906</v>
      </c>
      <c r="C249">
        <v>84782.271651019997</v>
      </c>
      <c r="D249">
        <v>83171.069721681095</v>
      </c>
      <c r="E249">
        <v>84043.245182098995</v>
      </c>
      <c r="F249">
        <v>19030452299.43</v>
      </c>
      <c r="G249">
        <v>1667338686341.6799</v>
      </c>
      <c r="H249">
        <v>-0.14411929084320563</v>
      </c>
      <c r="I249">
        <v>1.9143476350279895</v>
      </c>
      <c r="J249" t="s">
        <v>28</v>
      </c>
      <c r="K249">
        <v>84111.664987417898</v>
      </c>
      <c r="L249" t="s">
        <v>29</v>
      </c>
    </row>
    <row r="250" spans="1:12" x14ac:dyDescent="0.3">
      <c r="A250" s="1">
        <v>45738</v>
      </c>
      <c r="B250">
        <v>84046.258288181707</v>
      </c>
      <c r="C250">
        <v>84513.872423997906</v>
      </c>
      <c r="D250">
        <v>83674.780823220004</v>
      </c>
      <c r="E250">
        <v>83832.487551833299</v>
      </c>
      <c r="F250">
        <v>9863214090.9300003</v>
      </c>
      <c r="G250">
        <v>1663232978817.3</v>
      </c>
      <c r="H250">
        <v>-0.25434890345197853</v>
      </c>
      <c r="I250">
        <v>0.99836877675242275</v>
      </c>
      <c r="J250" t="s">
        <v>28</v>
      </c>
      <c r="K250">
        <v>84038.71914363098</v>
      </c>
      <c r="L250" t="s">
        <v>29</v>
      </c>
    </row>
    <row r="251" spans="1:12" x14ac:dyDescent="0.3">
      <c r="A251" s="1">
        <v>45739</v>
      </c>
      <c r="B251">
        <v>83831.900514160196</v>
      </c>
      <c r="C251">
        <v>86094.780077605406</v>
      </c>
      <c r="D251">
        <v>83794.910656125197</v>
      </c>
      <c r="E251">
        <v>86054.371863010805</v>
      </c>
      <c r="F251">
        <v>12594615536.530001</v>
      </c>
      <c r="G251">
        <v>1707315972975.48</v>
      </c>
      <c r="H251">
        <v>2.6511045738193757</v>
      </c>
      <c r="I251">
        <v>2.7434298964649311</v>
      </c>
      <c r="J251" t="s">
        <v>31</v>
      </c>
      <c r="K251">
        <v>84535.102139463066</v>
      </c>
      <c r="L251" t="s">
        <v>29</v>
      </c>
    </row>
    <row r="252" spans="1:12" x14ac:dyDescent="0.3">
      <c r="A252" s="1">
        <v>45740</v>
      </c>
      <c r="B252">
        <v>86070.928111158501</v>
      </c>
      <c r="C252">
        <v>88758.729636834207</v>
      </c>
      <c r="D252">
        <v>85541.198100168695</v>
      </c>
      <c r="E252">
        <v>87498.912410276695</v>
      </c>
      <c r="F252">
        <v>34582604932.529999</v>
      </c>
      <c r="G252">
        <v>1736502001565.25</v>
      </c>
      <c r="H252">
        <v>1.6590785419136962</v>
      </c>
      <c r="I252">
        <v>3.7382326498328782</v>
      </c>
      <c r="J252" t="s">
        <v>31</v>
      </c>
      <c r="K252">
        <v>85024.134098519775</v>
      </c>
      <c r="L252" t="s">
        <v>29</v>
      </c>
    </row>
    <row r="253" spans="1:12" x14ac:dyDescent="0.3">
      <c r="A253" s="1">
        <v>45741</v>
      </c>
      <c r="B253">
        <v>87512.8194407259</v>
      </c>
      <c r="C253">
        <v>88542.394672837399</v>
      </c>
      <c r="D253">
        <v>86346.078896663093</v>
      </c>
      <c r="E253">
        <v>87471.703047940406</v>
      </c>
      <c r="F253">
        <v>30005840048.560001</v>
      </c>
      <c r="G253">
        <v>1735384354257.5801</v>
      </c>
      <c r="H253">
        <v>-4.698327976205019E-2</v>
      </c>
      <c r="I253">
        <v>2.5097074808130397</v>
      </c>
      <c r="J253" t="s">
        <v>28</v>
      </c>
      <c r="K253">
        <v>85703.162774276541</v>
      </c>
      <c r="L253" t="s">
        <v>29</v>
      </c>
    </row>
    <row r="254" spans="1:12" x14ac:dyDescent="0.3">
      <c r="A254" s="1">
        <v>45742</v>
      </c>
      <c r="B254">
        <v>87460.236669794904</v>
      </c>
      <c r="C254">
        <v>88292.156901437003</v>
      </c>
      <c r="D254">
        <v>85861.455394713994</v>
      </c>
      <c r="E254">
        <v>86900.885543288503</v>
      </c>
      <c r="F254">
        <v>26704046037.950001</v>
      </c>
      <c r="G254">
        <v>1724236156701.27</v>
      </c>
      <c r="H254">
        <v>-0.63954906572940617</v>
      </c>
      <c r="I254">
        <v>2.7792075568010346</v>
      </c>
      <c r="J254" t="s">
        <v>28</v>
      </c>
      <c r="K254">
        <v>85709.828428969297</v>
      </c>
      <c r="L254" t="s">
        <v>29</v>
      </c>
    </row>
    <row r="255" spans="1:12" x14ac:dyDescent="0.3">
      <c r="A255" s="1">
        <v>45743</v>
      </c>
      <c r="B255">
        <v>86896.254876221195</v>
      </c>
      <c r="C255">
        <v>87786.723395316003</v>
      </c>
      <c r="D255">
        <v>85837.933701474496</v>
      </c>
      <c r="E255">
        <v>87177.102105513506</v>
      </c>
      <c r="F255">
        <v>24413471940.5</v>
      </c>
      <c r="G255">
        <v>1730010857472.3501</v>
      </c>
      <c r="H255">
        <v>0.32319831239259006</v>
      </c>
      <c r="I255">
        <v>2.2426624675798141</v>
      </c>
      <c r="J255" t="s">
        <v>31</v>
      </c>
      <c r="K255">
        <v>86139.815386280316</v>
      </c>
      <c r="L255" t="s">
        <v>29</v>
      </c>
    </row>
    <row r="256" spans="1:12" x14ac:dyDescent="0.3">
      <c r="A256" s="1">
        <v>45744</v>
      </c>
      <c r="B256">
        <v>87185.234677107102</v>
      </c>
      <c r="C256">
        <v>87489.861214824094</v>
      </c>
      <c r="D256">
        <v>83557.642464423494</v>
      </c>
      <c r="E256">
        <v>84353.151012581598</v>
      </c>
      <c r="F256">
        <v>34198619509.07</v>
      </c>
      <c r="G256">
        <v>1673833438274.29</v>
      </c>
      <c r="H256">
        <v>-3.2483524016586101</v>
      </c>
      <c r="I256">
        <v>4.5101888696677594</v>
      </c>
      <c r="J256" t="s">
        <v>28</v>
      </c>
      <c r="K256">
        <v>86184.087647777822</v>
      </c>
      <c r="L256" t="s">
        <v>29</v>
      </c>
    </row>
    <row r="257" spans="1:12" x14ac:dyDescent="0.3">
      <c r="A257" s="1">
        <v>45745</v>
      </c>
      <c r="B257">
        <v>84352.072726295795</v>
      </c>
      <c r="C257">
        <v>84567.332145726803</v>
      </c>
      <c r="D257">
        <v>81634.141305479498</v>
      </c>
      <c r="E257">
        <v>82597.584338861299</v>
      </c>
      <c r="F257">
        <v>16969396135.15</v>
      </c>
      <c r="G257">
        <v>1639041071993.3701</v>
      </c>
      <c r="H257">
        <v>-2.0799588329351795</v>
      </c>
      <c r="I257">
        <v>3.4773192233993755</v>
      </c>
      <c r="J257" t="s">
        <v>28</v>
      </c>
      <c r="K257">
        <v>86007.672903067549</v>
      </c>
      <c r="L257" t="s">
        <v>29</v>
      </c>
    </row>
    <row r="258" spans="1:12" x14ac:dyDescent="0.3">
      <c r="A258" s="1">
        <v>45746</v>
      </c>
      <c r="B258">
        <v>82596.983234309198</v>
      </c>
      <c r="C258">
        <v>83505.002932069299</v>
      </c>
      <c r="D258">
        <v>81573.247065763295</v>
      </c>
      <c r="E258">
        <v>82334.522696920205</v>
      </c>
      <c r="F258">
        <v>14763760943.16</v>
      </c>
      <c r="G258">
        <v>1633897839688.3101</v>
      </c>
      <c r="H258">
        <v>-0.31776044004470672</v>
      </c>
      <c r="I258">
        <v>2.3387729075117001</v>
      </c>
      <c r="J258" t="s">
        <v>28</v>
      </c>
      <c r="K258">
        <v>85476.26587934031</v>
      </c>
      <c r="L258" t="s">
        <v>29</v>
      </c>
    </row>
    <row r="259" spans="1:12" x14ac:dyDescent="0.3">
      <c r="A259" s="1">
        <v>45747</v>
      </c>
      <c r="B259">
        <v>82336.059345752394</v>
      </c>
      <c r="C259">
        <v>83870.121349062101</v>
      </c>
      <c r="D259">
        <v>81293.888560920401</v>
      </c>
      <c r="E259">
        <v>82548.910960869398</v>
      </c>
      <c r="F259">
        <v>29004228246.599998</v>
      </c>
      <c r="G259">
        <v>1638221363683.2</v>
      </c>
      <c r="H259">
        <v>0.25851566957216177</v>
      </c>
      <c r="I259">
        <v>3.1289240809101275</v>
      </c>
      <c r="J259" t="s">
        <v>31</v>
      </c>
      <c r="K259">
        <v>84769.122815139272</v>
      </c>
      <c r="L259" t="s">
        <v>29</v>
      </c>
    </row>
    <row r="260" spans="1:12" x14ac:dyDescent="0.3">
      <c r="A260" s="1">
        <v>45748</v>
      </c>
      <c r="B260">
        <v>82551.918729254699</v>
      </c>
      <c r="C260">
        <v>85487.366122665801</v>
      </c>
      <c r="D260">
        <v>82429.361992908496</v>
      </c>
      <c r="E260">
        <v>85169.169588770194</v>
      </c>
      <c r="F260">
        <v>28175650319.380001</v>
      </c>
      <c r="G260">
        <v>1690423576120.2</v>
      </c>
      <c r="H260">
        <v>3.1704300757675719</v>
      </c>
      <c r="I260">
        <v>3.7043404645585913</v>
      </c>
      <c r="J260" t="s">
        <v>31</v>
      </c>
      <c r="K260">
        <v>84440.189463829243</v>
      </c>
      <c r="L260" t="s">
        <v>29</v>
      </c>
    </row>
    <row r="261" spans="1:12" x14ac:dyDescent="0.3">
      <c r="A261" s="1">
        <v>45749</v>
      </c>
      <c r="B261">
        <v>85180.613039919393</v>
      </c>
      <c r="C261">
        <v>88466.956958592302</v>
      </c>
      <c r="D261">
        <v>82343.539107275603</v>
      </c>
      <c r="E261">
        <v>82485.708371304398</v>
      </c>
      <c r="F261">
        <v>47584398470.449997</v>
      </c>
      <c r="G261">
        <v>1637022453253.1799</v>
      </c>
      <c r="H261">
        <v>-3.1637535495923754</v>
      </c>
      <c r="I261">
        <v>7.188745927957803</v>
      </c>
      <c r="J261" t="s">
        <v>28</v>
      </c>
      <c r="K261">
        <v>83809.449867831514</v>
      </c>
      <c r="L261" t="s">
        <v>29</v>
      </c>
    </row>
    <row r="262" spans="1:12" x14ac:dyDescent="0.3">
      <c r="A262" s="1">
        <v>45750</v>
      </c>
      <c r="B262">
        <v>82487.476423904707</v>
      </c>
      <c r="C262">
        <v>83909.298365479495</v>
      </c>
      <c r="D262">
        <v>81282.097862749099</v>
      </c>
      <c r="E262">
        <v>83102.828206540202</v>
      </c>
      <c r="F262">
        <v>36852112079.93</v>
      </c>
      <c r="G262">
        <v>1649221222254.52</v>
      </c>
      <c r="H262">
        <v>0.74599419125539745</v>
      </c>
      <c r="I262">
        <v>3.184968939077689</v>
      </c>
      <c r="J262" t="s">
        <v>31</v>
      </c>
      <c r="K262">
        <v>83227.41073940674</v>
      </c>
      <c r="L262" t="s">
        <v>29</v>
      </c>
    </row>
    <row r="263" spans="1:12" x14ac:dyDescent="0.3">
      <c r="A263" s="1">
        <v>45751</v>
      </c>
      <c r="B263">
        <v>83100.247440979801</v>
      </c>
      <c r="C263">
        <v>84696.146263817805</v>
      </c>
      <c r="D263">
        <v>81670.748770354505</v>
      </c>
      <c r="E263">
        <v>83843.804873104702</v>
      </c>
      <c r="F263">
        <v>45157640206.839996</v>
      </c>
      <c r="G263">
        <v>1664044793034.8501</v>
      </c>
      <c r="H263">
        <v>0.89477162225418938</v>
      </c>
      <c r="I263">
        <v>3.6406600300583043</v>
      </c>
      <c r="J263" t="s">
        <v>31</v>
      </c>
      <c r="K263">
        <v>83154.647005195759</v>
      </c>
      <c r="L263" t="s">
        <v>29</v>
      </c>
    </row>
    <row r="264" spans="1:12" x14ac:dyDescent="0.3">
      <c r="A264" s="1">
        <v>45752</v>
      </c>
      <c r="B264">
        <v>83844.699662909101</v>
      </c>
      <c r="C264">
        <v>84207.019362159204</v>
      </c>
      <c r="D264">
        <v>82377.735864274393</v>
      </c>
      <c r="E264">
        <v>83504.800172054602</v>
      </c>
      <c r="F264">
        <v>14380803630.57</v>
      </c>
      <c r="G264">
        <v>1657340895729.22</v>
      </c>
      <c r="H264">
        <v>-0.40539174476268364</v>
      </c>
      <c r="I264">
        <v>2.1817521026842472</v>
      </c>
      <c r="J264" t="s">
        <v>28</v>
      </c>
      <c r="K264">
        <v>83284.249267080522</v>
      </c>
      <c r="L264" t="s">
        <v>29</v>
      </c>
    </row>
    <row r="265" spans="1:12" x14ac:dyDescent="0.3">
      <c r="A265" s="1">
        <v>45753</v>
      </c>
      <c r="B265">
        <v>83504.507116380104</v>
      </c>
      <c r="C265">
        <v>83704.717786419395</v>
      </c>
      <c r="D265">
        <v>77097.740901746496</v>
      </c>
      <c r="E265">
        <v>78214.480817104093</v>
      </c>
      <c r="F265">
        <v>36294853735.959999</v>
      </c>
      <c r="G265">
        <v>1552514022964.74</v>
      </c>
      <c r="H265">
        <v>-6.3350188893436732</v>
      </c>
      <c r="I265">
        <v>7.9121200912721568</v>
      </c>
      <c r="J265" t="s">
        <v>28</v>
      </c>
      <c r="K265">
        <v>82695.671855678214</v>
      </c>
      <c r="L265" t="s">
        <v>29</v>
      </c>
    </row>
    <row r="266" spans="1:12" x14ac:dyDescent="0.3">
      <c r="A266" s="1">
        <v>45754</v>
      </c>
      <c r="B266">
        <v>78221.333133649707</v>
      </c>
      <c r="C266">
        <v>81119.064421041403</v>
      </c>
      <c r="D266">
        <v>74436.679100945199</v>
      </c>
      <c r="E266">
        <v>79235.333132173997</v>
      </c>
      <c r="F266">
        <v>91262424987.160004</v>
      </c>
      <c r="G266">
        <v>1572341577872.51</v>
      </c>
      <c r="H266">
        <v>1.2963215505311836</v>
      </c>
      <c r="I266">
        <v>8.5429192426043379</v>
      </c>
      <c r="J266" t="s">
        <v>31</v>
      </c>
      <c r="K266">
        <v>82222.303594436031</v>
      </c>
      <c r="L266" t="s">
        <v>33</v>
      </c>
    </row>
    <row r="267" spans="1:12" x14ac:dyDescent="0.3">
      <c r="A267" s="1">
        <v>45755</v>
      </c>
      <c r="B267">
        <v>79218.4738597791</v>
      </c>
      <c r="C267">
        <v>80823.8881213157</v>
      </c>
      <c r="D267">
        <v>76198.022280574005</v>
      </c>
      <c r="E267">
        <v>76271.950174713405</v>
      </c>
      <c r="F267">
        <v>48314590748.660004</v>
      </c>
      <c r="G267">
        <v>1513925781250.1001</v>
      </c>
      <c r="H267">
        <v>-3.7194905954401469</v>
      </c>
      <c r="I267">
        <v>5.8393776291748853</v>
      </c>
      <c r="J267" t="s">
        <v>28</v>
      </c>
      <c r="K267">
        <v>80951.272249570771</v>
      </c>
      <c r="L267" t="s">
        <v>29</v>
      </c>
    </row>
    <row r="268" spans="1:12" x14ac:dyDescent="0.3">
      <c r="A268" s="1">
        <v>45756</v>
      </c>
      <c r="B268">
        <v>76273.561700557606</v>
      </c>
      <c r="C268">
        <v>83541.000254872197</v>
      </c>
      <c r="D268">
        <v>74589.672707059799</v>
      </c>
      <c r="E268">
        <v>82573.951127700799</v>
      </c>
      <c r="F268">
        <v>84213627037.889999</v>
      </c>
      <c r="G268">
        <v>1638855824943.54</v>
      </c>
      <c r="H268">
        <v>8.2602533389982398</v>
      </c>
      <c r="I268">
        <v>11.735819526763962</v>
      </c>
      <c r="J268" t="s">
        <v>31</v>
      </c>
      <c r="K268">
        <v>80963.8783576274</v>
      </c>
      <c r="L268" t="s">
        <v>33</v>
      </c>
    </row>
    <row r="269" spans="1:12" x14ac:dyDescent="0.3">
      <c r="A269" s="1">
        <v>45757</v>
      </c>
      <c r="B269">
        <v>82565.974452552095</v>
      </c>
      <c r="C269">
        <v>82700.932064192806</v>
      </c>
      <c r="D269">
        <v>78456.133747773696</v>
      </c>
      <c r="E269">
        <v>79626.1414360505</v>
      </c>
      <c r="F269">
        <v>44718000633.050003</v>
      </c>
      <c r="G269">
        <v>1580516596818.75</v>
      </c>
      <c r="H269">
        <v>-3.5605865927144333</v>
      </c>
      <c r="I269">
        <v>5.1410987934968944</v>
      </c>
      <c r="J269" t="s">
        <v>28</v>
      </c>
      <c r="K269">
        <v>80467.208818986008</v>
      </c>
      <c r="L269" t="s">
        <v>29</v>
      </c>
    </row>
    <row r="270" spans="1:12" x14ac:dyDescent="0.3">
      <c r="A270" s="1">
        <v>45758</v>
      </c>
      <c r="B270">
        <v>79625.048140720493</v>
      </c>
      <c r="C270">
        <v>84247.473649269697</v>
      </c>
      <c r="D270">
        <v>78936.320568946103</v>
      </c>
      <c r="E270">
        <v>83404.839806377204</v>
      </c>
      <c r="F270">
        <v>41656778779.199997</v>
      </c>
      <c r="G270">
        <v>1655577243580.95</v>
      </c>
      <c r="H270">
        <v>4.7469882328695432</v>
      </c>
      <c r="I270">
        <v>6.6702039174120822</v>
      </c>
      <c r="J270" t="s">
        <v>31</v>
      </c>
      <c r="K270">
        <v>80404.499523739229</v>
      </c>
      <c r="L270" t="s">
        <v>29</v>
      </c>
    </row>
    <row r="271" spans="1:12" x14ac:dyDescent="0.3">
      <c r="A271" s="1">
        <v>45759</v>
      </c>
      <c r="B271">
        <v>83404.516993045007</v>
      </c>
      <c r="C271">
        <v>85856.187869900794</v>
      </c>
      <c r="D271">
        <v>82769.377892543402</v>
      </c>
      <c r="E271">
        <v>85287.113276899399</v>
      </c>
      <c r="F271">
        <v>24258059103.939999</v>
      </c>
      <c r="G271">
        <v>1692832369410.95</v>
      </c>
      <c r="H271">
        <v>2.257187442271718</v>
      </c>
      <c r="I271">
        <v>3.701010555117533</v>
      </c>
      <c r="J271" t="s">
        <v>31</v>
      </c>
      <c r="K271">
        <v>80659.1156815742</v>
      </c>
      <c r="L271" t="s">
        <v>29</v>
      </c>
    </row>
    <row r="272" spans="1:12" x14ac:dyDescent="0.3">
      <c r="A272" s="1">
        <v>45760</v>
      </c>
      <c r="B272">
        <v>85279.470534382795</v>
      </c>
      <c r="C272">
        <v>86015.185849269095</v>
      </c>
      <c r="D272">
        <v>83027.004262696602</v>
      </c>
      <c r="E272">
        <v>83684.979028105095</v>
      </c>
      <c r="F272">
        <v>28796984817.369999</v>
      </c>
      <c r="G272">
        <v>1661414206575.8501</v>
      </c>
      <c r="H272">
        <v>-1.8697249130256226</v>
      </c>
      <c r="I272">
        <v>3.5039870297596707</v>
      </c>
      <c r="J272" t="s">
        <v>28</v>
      </c>
      <c r="K272">
        <v>81440.6154260029</v>
      </c>
      <c r="L272" t="s">
        <v>29</v>
      </c>
    </row>
    <row r="273" spans="1:12" x14ac:dyDescent="0.3">
      <c r="A273" s="1">
        <v>45761</v>
      </c>
      <c r="B273">
        <v>83694.523273283397</v>
      </c>
      <c r="C273">
        <v>85784.997727297203</v>
      </c>
      <c r="D273">
        <v>83690.636946908795</v>
      </c>
      <c r="E273">
        <v>84542.391282673707</v>
      </c>
      <c r="F273">
        <v>34090769777.169998</v>
      </c>
      <c r="G273">
        <v>1678232271828.0901</v>
      </c>
      <c r="H273">
        <v>1.0130507663229169</v>
      </c>
      <c r="I273">
        <v>2.5023868928075497</v>
      </c>
      <c r="J273" t="s">
        <v>31</v>
      </c>
      <c r="K273">
        <v>82198.766590360014</v>
      </c>
      <c r="L273" t="s">
        <v>29</v>
      </c>
    </row>
    <row r="274" spans="1:12" x14ac:dyDescent="0.3">
      <c r="A274" s="1">
        <v>45762</v>
      </c>
      <c r="B274">
        <v>84539.692784981002</v>
      </c>
      <c r="C274">
        <v>86429.348478637505</v>
      </c>
      <c r="D274">
        <v>83598.818421581993</v>
      </c>
      <c r="E274">
        <v>83668.989330261596</v>
      </c>
      <c r="F274">
        <v>28040322884.75</v>
      </c>
      <c r="G274">
        <v>1661094846850.74</v>
      </c>
      <c r="H274">
        <v>-1.0299344911673149</v>
      </c>
      <c r="I274">
        <v>3.348166954255094</v>
      </c>
      <c r="J274" t="s">
        <v>28</v>
      </c>
      <c r="K274">
        <v>83255.486469724055</v>
      </c>
      <c r="L274" t="s">
        <v>29</v>
      </c>
    </row>
    <row r="275" spans="1:12" x14ac:dyDescent="0.3">
      <c r="A275" s="1">
        <v>45763</v>
      </c>
      <c r="B275">
        <v>83674.511078645301</v>
      </c>
      <c r="C275">
        <v>85428.282409621199</v>
      </c>
      <c r="D275">
        <v>83100.617930142995</v>
      </c>
      <c r="E275">
        <v>84033.865416481</v>
      </c>
      <c r="F275">
        <v>29617804112.220001</v>
      </c>
      <c r="G275">
        <v>1668203892788.1499</v>
      </c>
      <c r="H275">
        <v>0.42946691077518628</v>
      </c>
      <c r="I275">
        <v>2.7818082824415225</v>
      </c>
      <c r="J275" t="s">
        <v>31</v>
      </c>
      <c r="K275">
        <v>83464.045653835507</v>
      </c>
      <c r="L275" t="s">
        <v>29</v>
      </c>
    </row>
    <row r="276" spans="1:12" x14ac:dyDescent="0.3">
      <c r="A276" s="1">
        <v>45764</v>
      </c>
      <c r="B276">
        <v>84030.672926764993</v>
      </c>
      <c r="C276">
        <v>85449.067655591003</v>
      </c>
      <c r="D276">
        <v>83749.753020201097</v>
      </c>
      <c r="E276">
        <v>84895.751439267493</v>
      </c>
      <c r="F276">
        <v>21276866029.009998</v>
      </c>
      <c r="G276">
        <v>1685506773681.22</v>
      </c>
      <c r="H276">
        <v>1.0294794535995668</v>
      </c>
      <c r="I276">
        <v>2.0222551792140298</v>
      </c>
      <c r="J276" t="s">
        <v>31</v>
      </c>
      <c r="K276">
        <v>84216.847082866501</v>
      </c>
      <c r="L276" t="s">
        <v>29</v>
      </c>
    </row>
    <row r="277" spans="1:12" x14ac:dyDescent="0.3">
      <c r="A277" s="1">
        <v>45765</v>
      </c>
      <c r="B277">
        <v>84900.191357422693</v>
      </c>
      <c r="C277">
        <v>85095.049442619493</v>
      </c>
      <c r="D277">
        <v>84298.883204890401</v>
      </c>
      <c r="E277">
        <v>84450.807077341204</v>
      </c>
      <c r="F277">
        <v>12728372364.23</v>
      </c>
      <c r="G277">
        <v>1676621539019.95</v>
      </c>
      <c r="H277">
        <v>-0.52930891308550643</v>
      </c>
      <c r="I277">
        <v>0.93776730652737772</v>
      </c>
      <c r="J277" t="s">
        <v>28</v>
      </c>
      <c r="K277">
        <v>84366.270978718501</v>
      </c>
      <c r="L277" t="s">
        <v>29</v>
      </c>
    </row>
    <row r="278" spans="1:12" x14ac:dyDescent="0.3">
      <c r="A278" s="1">
        <v>45766</v>
      </c>
      <c r="B278">
        <v>84450.870333461498</v>
      </c>
      <c r="C278">
        <v>85597.703739245801</v>
      </c>
      <c r="D278">
        <v>84353.457815409405</v>
      </c>
      <c r="E278">
        <v>85063.413056841106</v>
      </c>
      <c r="F278">
        <v>15259300427.02</v>
      </c>
      <c r="G278">
        <v>1688872213416.23</v>
      </c>
      <c r="H278">
        <v>0.72532434652352284</v>
      </c>
      <c r="I278">
        <v>1.4733370052000456</v>
      </c>
      <c r="J278" t="s">
        <v>31</v>
      </c>
      <c r="K278">
        <v>84334.313804424455</v>
      </c>
      <c r="L278" t="s">
        <v>29</v>
      </c>
    </row>
    <row r="279" spans="1:12" x14ac:dyDescent="0.3">
      <c r="A279" s="1">
        <v>45767</v>
      </c>
      <c r="B279">
        <v>85066.068869855997</v>
      </c>
      <c r="C279">
        <v>85306.381256866895</v>
      </c>
      <c r="D279">
        <v>83976.845849297504</v>
      </c>
      <c r="E279">
        <v>85174.301629161098</v>
      </c>
      <c r="F279">
        <v>14664050811.93</v>
      </c>
      <c r="G279">
        <v>1690999727673.3501</v>
      </c>
      <c r="H279">
        <v>0.12723376164318637</v>
      </c>
      <c r="I279">
        <v>1.5629444562713586</v>
      </c>
      <c r="J279" t="s">
        <v>31</v>
      </c>
      <c r="K279">
        <v>84547.07417600388</v>
      </c>
      <c r="L279" t="s">
        <v>29</v>
      </c>
    </row>
    <row r="280" spans="1:12" x14ac:dyDescent="0.3">
      <c r="A280" s="1">
        <v>45768</v>
      </c>
      <c r="B280">
        <v>85171.542751202898</v>
      </c>
      <c r="C280">
        <v>88460.0961714718</v>
      </c>
      <c r="D280">
        <v>85143.837708548905</v>
      </c>
      <c r="E280">
        <v>87518.905034699899</v>
      </c>
      <c r="F280">
        <v>41396190189.879997</v>
      </c>
      <c r="G280">
        <v>1737698002466.9299</v>
      </c>
      <c r="H280">
        <v>2.7560405831252228</v>
      </c>
      <c r="I280">
        <v>3.8936226300492351</v>
      </c>
      <c r="J280" t="s">
        <v>31</v>
      </c>
      <c r="K280">
        <v>84972.290426293344</v>
      </c>
      <c r="L280" t="s">
        <v>29</v>
      </c>
    </row>
    <row r="281" spans="1:12" x14ac:dyDescent="0.3">
      <c r="A281" s="1">
        <v>45769</v>
      </c>
      <c r="B281">
        <v>87521.871173466294</v>
      </c>
      <c r="C281">
        <v>93817.383791221902</v>
      </c>
      <c r="D281">
        <v>87084.529413867</v>
      </c>
      <c r="E281">
        <v>93441.893347557503</v>
      </c>
      <c r="F281">
        <v>55899038455.730003</v>
      </c>
      <c r="G281">
        <v>1854997709159.8401</v>
      </c>
      <c r="H281">
        <v>6.7640489111091604</v>
      </c>
      <c r="I281">
        <v>7.6927678614303661</v>
      </c>
      <c r="J281" t="s">
        <v>31</v>
      </c>
      <c r="K281">
        <v>86368.419571621329</v>
      </c>
      <c r="L281" t="s">
        <v>29</v>
      </c>
    </row>
    <row r="282" spans="1:12" x14ac:dyDescent="0.3">
      <c r="A282" s="1">
        <v>45770</v>
      </c>
      <c r="B282">
        <v>93427.585808550604</v>
      </c>
      <c r="C282">
        <v>94535.732071895196</v>
      </c>
      <c r="D282">
        <v>91962.958182257906</v>
      </c>
      <c r="E282">
        <v>93699.113176036699</v>
      </c>
      <c r="F282">
        <v>41719568820.849998</v>
      </c>
      <c r="G282">
        <v>1860287631188</v>
      </c>
      <c r="H282">
        <v>0.29062868866428965</v>
      </c>
      <c r="I282">
        <v>2.7537625716984189</v>
      </c>
      <c r="J282" t="s">
        <v>31</v>
      </c>
      <c r="K282">
        <v>87749.169251557862</v>
      </c>
      <c r="L282" t="s">
        <v>29</v>
      </c>
    </row>
    <row r="283" spans="1:12" x14ac:dyDescent="0.3">
      <c r="A283" s="1">
        <v>45771</v>
      </c>
      <c r="B283">
        <v>93692.3959519458</v>
      </c>
      <c r="C283">
        <v>94016.194428479997</v>
      </c>
      <c r="D283">
        <v>91696.714114038507</v>
      </c>
      <c r="E283">
        <v>93943.7934161249</v>
      </c>
      <c r="F283">
        <v>31483175315.400002</v>
      </c>
      <c r="G283">
        <v>1865529089320.75</v>
      </c>
      <c r="H283">
        <v>0.26832216384778895</v>
      </c>
      <c r="I283">
        <v>2.4756334715051334</v>
      </c>
      <c r="J283" t="s">
        <v>31</v>
      </c>
      <c r="K283">
        <v>89041.746676823212</v>
      </c>
      <c r="L283" t="s">
        <v>29</v>
      </c>
    </row>
    <row r="284" spans="1:12" x14ac:dyDescent="0.3">
      <c r="A284" s="1">
        <v>45772</v>
      </c>
      <c r="B284">
        <v>93954.249819660996</v>
      </c>
      <c r="C284">
        <v>95768.392466955906</v>
      </c>
      <c r="D284">
        <v>92898.593091171904</v>
      </c>
      <c r="E284">
        <v>94720.498017585807</v>
      </c>
      <c r="F284">
        <v>40915232363.910004</v>
      </c>
      <c r="G284">
        <v>1880786784724.3401</v>
      </c>
      <c r="H284">
        <v>0.81555459108616635</v>
      </c>
      <c r="I284">
        <v>3.0544646796631261</v>
      </c>
      <c r="J284" t="s">
        <v>31</v>
      </c>
      <c r="K284">
        <v>90508.845382572428</v>
      </c>
      <c r="L284" t="s">
        <v>29</v>
      </c>
    </row>
    <row r="285" spans="1:12" x14ac:dyDescent="0.3">
      <c r="A285" s="1">
        <v>45773</v>
      </c>
      <c r="B285">
        <v>94714.646371446899</v>
      </c>
      <c r="C285">
        <v>95251.359438124506</v>
      </c>
      <c r="D285">
        <v>93927.250628355701</v>
      </c>
      <c r="E285">
        <v>94646.928111682006</v>
      </c>
      <c r="F285">
        <v>17612825123.360001</v>
      </c>
      <c r="G285">
        <v>1879642011224.54</v>
      </c>
      <c r="H285">
        <v>-7.149713624999407E-2</v>
      </c>
      <c r="I285">
        <v>1.3979979448753728</v>
      </c>
      <c r="J285" t="s">
        <v>28</v>
      </c>
      <c r="K285">
        <v>91877.918961835428</v>
      </c>
      <c r="L285" t="s">
        <v>29</v>
      </c>
    </row>
    <row r="286" spans="1:12" x14ac:dyDescent="0.3">
      <c r="A286" s="1">
        <v>45774</v>
      </c>
      <c r="B286">
        <v>94660.909208112396</v>
      </c>
      <c r="C286">
        <v>95301.206376986796</v>
      </c>
      <c r="D286">
        <v>93665.397356929301</v>
      </c>
      <c r="E286">
        <v>93754.846738124004</v>
      </c>
      <c r="F286">
        <v>18090367763.889999</v>
      </c>
      <c r="G286">
        <v>1861696344787.47</v>
      </c>
      <c r="H286">
        <v>-0.95716645610957518</v>
      </c>
      <c r="I286">
        <v>1.7280723730015761</v>
      </c>
      <c r="J286" t="s">
        <v>28</v>
      </c>
      <c r="K286">
        <v>93103.711120258682</v>
      </c>
      <c r="L286" t="s">
        <v>29</v>
      </c>
    </row>
    <row r="287" spans="1:12" x14ac:dyDescent="0.3">
      <c r="A287" s="1">
        <v>45775</v>
      </c>
      <c r="B287">
        <v>93755.303605341804</v>
      </c>
      <c r="C287">
        <v>95598.492236527003</v>
      </c>
      <c r="D287">
        <v>92860.808221058003</v>
      </c>
      <c r="E287">
        <v>94978.752503637501</v>
      </c>
      <c r="F287">
        <v>32363449569.16</v>
      </c>
      <c r="G287">
        <v>1886098133222.49</v>
      </c>
      <c r="H287">
        <v>1.3049383354841912</v>
      </c>
      <c r="I287">
        <v>2.9200310917803027</v>
      </c>
      <c r="J287" t="s">
        <v>31</v>
      </c>
      <c r="K287">
        <v>94169.403615821182</v>
      </c>
      <c r="L287" t="s">
        <v>29</v>
      </c>
    </row>
    <row r="288" spans="1:12" x14ac:dyDescent="0.3">
      <c r="A288" s="1">
        <v>45776</v>
      </c>
      <c r="B288">
        <v>94981.861383577096</v>
      </c>
      <c r="C288">
        <v>95485.4128200751</v>
      </c>
      <c r="D288">
        <v>93796.634223373607</v>
      </c>
      <c r="E288">
        <v>94284.791628115607</v>
      </c>
      <c r="F288">
        <v>25806129920.720001</v>
      </c>
      <c r="G288">
        <v>1872332680247.73</v>
      </c>
      <c r="H288">
        <v>-0.73389776248585525</v>
      </c>
      <c r="I288">
        <v>1.7780011594861131</v>
      </c>
      <c r="J288" t="s">
        <v>28</v>
      </c>
      <c r="K288">
        <v>94289.81765590093</v>
      </c>
      <c r="L288" t="s">
        <v>29</v>
      </c>
    </row>
    <row r="289" spans="1:12" x14ac:dyDescent="0.3">
      <c r="A289" s="1">
        <v>45777</v>
      </c>
      <c r="B289">
        <v>94286.468657345293</v>
      </c>
      <c r="C289">
        <v>95249.319407172996</v>
      </c>
      <c r="D289">
        <v>92979.639627541997</v>
      </c>
      <c r="E289">
        <v>94207.311297523003</v>
      </c>
      <c r="F289">
        <v>28344679831.080002</v>
      </c>
      <c r="G289">
        <v>1870909932833.95</v>
      </c>
      <c r="H289">
        <v>-8.3954103859761806E-2</v>
      </c>
      <c r="I289">
        <v>2.4072168699831575</v>
      </c>
      <c r="J289" t="s">
        <v>28</v>
      </c>
      <c r="K289">
        <v>94362.417387541835</v>
      </c>
      <c r="L289" t="s">
        <v>29</v>
      </c>
    </row>
    <row r="290" spans="1:12" x14ac:dyDescent="0.3">
      <c r="A290" s="1">
        <v>45778</v>
      </c>
      <c r="B290">
        <v>94212.8628771738</v>
      </c>
      <c r="C290">
        <v>97437.963878791299</v>
      </c>
      <c r="D290">
        <v>94153.633881534304</v>
      </c>
      <c r="E290">
        <v>96492.339049236296</v>
      </c>
      <c r="F290">
        <v>32875889623.439999</v>
      </c>
      <c r="G290">
        <v>1916269083424.8101</v>
      </c>
      <c r="H290">
        <v>2.4194957062649398</v>
      </c>
      <c r="I290">
        <v>3.4860738724592277</v>
      </c>
      <c r="J290" t="s">
        <v>31</v>
      </c>
      <c r="K290">
        <v>94726.495335129177</v>
      </c>
      <c r="L290" t="s">
        <v>29</v>
      </c>
    </row>
    <row r="291" spans="1:12" x14ac:dyDescent="0.3">
      <c r="A291" s="1">
        <v>45779</v>
      </c>
      <c r="B291">
        <v>96494.9691901396</v>
      </c>
      <c r="C291">
        <v>97905.900813553497</v>
      </c>
      <c r="D291">
        <v>96375.946113359794</v>
      </c>
      <c r="E291">
        <v>96910.068577728598</v>
      </c>
      <c r="F291">
        <v>26421924676.66</v>
      </c>
      <c r="G291">
        <v>1924452398321.1399</v>
      </c>
      <c r="H291">
        <v>0.43017723211151127</v>
      </c>
      <c r="I291">
        <v>1.5855279430982421</v>
      </c>
      <c r="J291" t="s">
        <v>31</v>
      </c>
      <c r="K291">
        <v>95039.291129435282</v>
      </c>
      <c r="L291" t="s">
        <v>29</v>
      </c>
    </row>
    <row r="292" spans="1:12" x14ac:dyDescent="0.3">
      <c r="A292" s="1">
        <v>45780</v>
      </c>
      <c r="B292">
        <v>96904.634735324202</v>
      </c>
      <c r="C292">
        <v>96943.881815276196</v>
      </c>
      <c r="D292">
        <v>95821.290918368904</v>
      </c>
      <c r="E292">
        <v>95891.798034315303</v>
      </c>
      <c r="F292">
        <v>15775154888.969999</v>
      </c>
      <c r="G292">
        <v>1904096908523.72</v>
      </c>
      <c r="H292">
        <v>-1.0451891220427809</v>
      </c>
      <c r="I292">
        <v>1.1584491288506749</v>
      </c>
      <c r="J292" t="s">
        <v>28</v>
      </c>
      <c r="K292">
        <v>95217.129689811467</v>
      </c>
      <c r="L292" t="s">
        <v>29</v>
      </c>
    </row>
    <row r="293" spans="1:12" x14ac:dyDescent="0.3">
      <c r="A293" s="1">
        <v>45781</v>
      </c>
      <c r="B293">
        <v>95877.184180249606</v>
      </c>
      <c r="C293">
        <v>96318.919820563402</v>
      </c>
      <c r="D293">
        <v>94173.432240032897</v>
      </c>
      <c r="E293">
        <v>94315.974889048899</v>
      </c>
      <c r="F293">
        <v>18198688416.060001</v>
      </c>
      <c r="G293">
        <v>1873204156311.45</v>
      </c>
      <c r="H293">
        <v>-1.6283428685865711</v>
      </c>
      <c r="I293">
        <v>2.2377457148689075</v>
      </c>
      <c r="J293" t="s">
        <v>28</v>
      </c>
      <c r="K293">
        <v>95297.29085422933</v>
      </c>
      <c r="L293" t="s">
        <v>29</v>
      </c>
    </row>
    <row r="294" spans="1:12" x14ac:dyDescent="0.3">
      <c r="A294" s="1">
        <v>45782</v>
      </c>
      <c r="B294">
        <v>94319.562867733795</v>
      </c>
      <c r="C294">
        <v>95193.186200646596</v>
      </c>
      <c r="D294">
        <v>93566.263840930304</v>
      </c>
      <c r="E294">
        <v>94748.0514753733</v>
      </c>
      <c r="F294">
        <v>25816260327.41</v>
      </c>
      <c r="G294">
        <v>1881770981023.73</v>
      </c>
      <c r="H294">
        <v>0.45429452237854751</v>
      </c>
      <c r="I294">
        <v>1.72490447395071</v>
      </c>
      <c r="J294" t="s">
        <v>31</v>
      </c>
      <c r="K294">
        <v>95264.333564477289</v>
      </c>
      <c r="L294" t="s">
        <v>29</v>
      </c>
    </row>
    <row r="295" spans="1:12" x14ac:dyDescent="0.3">
      <c r="A295" s="1">
        <v>45783</v>
      </c>
      <c r="B295">
        <v>94748.386288135298</v>
      </c>
      <c r="C295">
        <v>96889.176234225306</v>
      </c>
      <c r="D295">
        <v>93399.858907686197</v>
      </c>
      <c r="E295">
        <v>96802.477563759603</v>
      </c>
      <c r="F295">
        <v>26551275826.73</v>
      </c>
      <c r="G295">
        <v>1922564634928.0801</v>
      </c>
      <c r="H295">
        <v>2.167943282303189</v>
      </c>
      <c r="I295">
        <v>3.6827195303652918</v>
      </c>
      <c r="J295" t="s">
        <v>31</v>
      </c>
      <c r="K295">
        <v>95624.002983854982</v>
      </c>
      <c r="L295" t="s">
        <v>29</v>
      </c>
    </row>
    <row r="296" spans="1:12" x14ac:dyDescent="0.3">
      <c r="A296" s="1">
        <v>45784</v>
      </c>
      <c r="B296">
        <v>96800.194496550204</v>
      </c>
      <c r="C296">
        <v>97625.805344706707</v>
      </c>
      <c r="D296">
        <v>95829.332066944393</v>
      </c>
      <c r="E296">
        <v>97032.318966581297</v>
      </c>
      <c r="F296">
        <v>76983822461.779999</v>
      </c>
      <c r="G296">
        <v>1927258114966.3401</v>
      </c>
      <c r="H296">
        <v>0.23979752441444235</v>
      </c>
      <c r="I296">
        <v>1.8558570952317013</v>
      </c>
      <c r="J296" t="s">
        <v>31</v>
      </c>
      <c r="K296">
        <v>96027.575508006179</v>
      </c>
      <c r="L296" t="s">
        <v>33</v>
      </c>
    </row>
    <row r="297" spans="1:12" x14ac:dyDescent="0.3">
      <c r="A297" s="1">
        <v>45785</v>
      </c>
      <c r="B297">
        <v>97034.246888841793</v>
      </c>
      <c r="C297">
        <v>103969.5364903529</v>
      </c>
      <c r="D297">
        <v>96913.872397417595</v>
      </c>
      <c r="E297">
        <v>103241.46082980141</v>
      </c>
      <c r="F297">
        <v>69895404396.740005</v>
      </c>
      <c r="G297">
        <v>2050549647765.6101</v>
      </c>
      <c r="H297">
        <v>6.3969311248123839</v>
      </c>
      <c r="I297">
        <v>7.2713132931489257</v>
      </c>
      <c r="J297" t="s">
        <v>31</v>
      </c>
      <c r="K297">
        <v>96991.735762372628</v>
      </c>
      <c r="L297" t="s">
        <v>33</v>
      </c>
    </row>
    <row r="298" spans="1:12" x14ac:dyDescent="0.3">
      <c r="A298" s="1">
        <v>45786</v>
      </c>
      <c r="B298">
        <v>103239.1251639039</v>
      </c>
      <c r="C298">
        <v>104297.4909082449</v>
      </c>
      <c r="D298">
        <v>102343.0903303267</v>
      </c>
      <c r="E298">
        <v>102970.8497440325</v>
      </c>
      <c r="F298">
        <v>58198593958.120003</v>
      </c>
      <c r="G298">
        <v>2045331412613.6699</v>
      </c>
      <c r="H298">
        <v>-0.25985828477864154</v>
      </c>
      <c r="I298">
        <v>1.8930813049949524</v>
      </c>
      <c r="J298" t="s">
        <v>28</v>
      </c>
      <c r="K298">
        <v>97857.561643273191</v>
      </c>
      <c r="L298" t="s">
        <v>29</v>
      </c>
    </row>
    <row r="299" spans="1:12" x14ac:dyDescent="0.3">
      <c r="A299" s="1">
        <v>45787</v>
      </c>
      <c r="B299">
        <v>102973.7142276973</v>
      </c>
      <c r="C299">
        <v>104961.7643910694</v>
      </c>
      <c r="D299">
        <v>102830.4816230377</v>
      </c>
      <c r="E299">
        <v>104696.3272911721</v>
      </c>
      <c r="F299">
        <v>42276713994.209999</v>
      </c>
      <c r="G299">
        <v>2079681907129.5901</v>
      </c>
      <c r="H299">
        <v>1.6728667858534503</v>
      </c>
      <c r="I299">
        <v>2.0697347706803781</v>
      </c>
      <c r="J299" t="s">
        <v>31</v>
      </c>
      <c r="K299">
        <v>99115.351537109891</v>
      </c>
      <c r="L299" t="s">
        <v>29</v>
      </c>
    </row>
    <row r="300" spans="1:12" x14ac:dyDescent="0.3">
      <c r="A300" s="1">
        <v>45788</v>
      </c>
      <c r="B300">
        <v>104701.07259645899</v>
      </c>
      <c r="C300">
        <v>104937.9892452482</v>
      </c>
      <c r="D300">
        <v>103364.73975383209</v>
      </c>
      <c r="E300">
        <v>104106.3555262647</v>
      </c>
      <c r="F300">
        <v>46285517406.459999</v>
      </c>
      <c r="G300">
        <v>2067926988011.6399</v>
      </c>
      <c r="H300">
        <v>-0.56801430534190089</v>
      </c>
      <c r="I300">
        <v>1.5026106728435888</v>
      </c>
      <c r="J300" t="s">
        <v>28</v>
      </c>
      <c r="K300">
        <v>100513.97734242641</v>
      </c>
      <c r="L300" t="s">
        <v>29</v>
      </c>
    </row>
    <row r="301" spans="1:12" x14ac:dyDescent="0.3">
      <c r="A301" s="1">
        <v>45789</v>
      </c>
      <c r="B301">
        <v>104106.9627066245</v>
      </c>
      <c r="C301">
        <v>105747.4520683764</v>
      </c>
      <c r="D301">
        <v>100814.40257332769</v>
      </c>
      <c r="E301">
        <v>102812.953251549</v>
      </c>
      <c r="F301">
        <v>63250475404.07</v>
      </c>
      <c r="G301">
        <v>2042262518124.0601</v>
      </c>
      <c r="H301">
        <v>-1.2429614902146808</v>
      </c>
      <c r="I301">
        <v>4.7384433920621971</v>
      </c>
      <c r="J301" t="s">
        <v>28</v>
      </c>
      <c r="K301">
        <v>101666.10616759436</v>
      </c>
      <c r="L301" t="s">
        <v>29</v>
      </c>
    </row>
    <row r="302" spans="1:12" x14ac:dyDescent="0.3">
      <c r="A302" s="1">
        <v>45790</v>
      </c>
      <c r="B302">
        <v>102812.4924643175</v>
      </c>
      <c r="C302">
        <v>104997.42058590071</v>
      </c>
      <c r="D302">
        <v>101515.092861187</v>
      </c>
      <c r="E302">
        <v>104169.8128818504</v>
      </c>
      <c r="F302">
        <v>52608876410.389999</v>
      </c>
      <c r="G302">
        <v>2069217464299.1699</v>
      </c>
      <c r="H302">
        <v>1.3201901685283799</v>
      </c>
      <c r="I302">
        <v>3.3870667282210785</v>
      </c>
      <c r="J302" t="s">
        <v>31</v>
      </c>
      <c r="K302">
        <v>102718.58264160735</v>
      </c>
      <c r="L302" t="s">
        <v>29</v>
      </c>
    </row>
    <row r="303" spans="1:12" x14ac:dyDescent="0.3">
      <c r="A303" s="1">
        <v>45791</v>
      </c>
      <c r="B303">
        <v>104167.32560044801</v>
      </c>
      <c r="C303">
        <v>104303.5651682622</v>
      </c>
      <c r="D303">
        <v>102618.29735527369</v>
      </c>
      <c r="E303">
        <v>103539.41708913269</v>
      </c>
      <c r="F303">
        <v>45956071154.970001</v>
      </c>
      <c r="G303">
        <v>2056779928150.0601</v>
      </c>
      <c r="H303">
        <v>-0.60278835776562534</v>
      </c>
      <c r="I303">
        <v>1.617846866351011</v>
      </c>
      <c r="J303" t="s">
        <v>28</v>
      </c>
      <c r="K303">
        <v>103648.16808768611</v>
      </c>
      <c r="L303" t="s">
        <v>29</v>
      </c>
    </row>
    <row r="304" spans="1:12" x14ac:dyDescent="0.3">
      <c r="A304" s="1">
        <v>45792</v>
      </c>
      <c r="B304">
        <v>103538.82568418499</v>
      </c>
      <c r="C304">
        <v>104153.6198773439</v>
      </c>
      <c r="D304">
        <v>101440.8124638765</v>
      </c>
      <c r="E304">
        <v>103744.6435805224</v>
      </c>
      <c r="F304">
        <v>50408241840.209999</v>
      </c>
      <c r="G304">
        <v>2060734306805.03</v>
      </c>
      <c r="H304">
        <v>0.19878330179752662</v>
      </c>
      <c r="I304">
        <v>2.6200870982852593</v>
      </c>
      <c r="J304" t="s">
        <v>31</v>
      </c>
      <c r="K304">
        <v>103720.05133778912</v>
      </c>
      <c r="L304" t="s">
        <v>29</v>
      </c>
    </row>
    <row r="305" spans="1:12" x14ac:dyDescent="0.3">
      <c r="A305" s="1">
        <v>45793</v>
      </c>
      <c r="B305">
        <v>103735.65506337149</v>
      </c>
      <c r="C305">
        <v>104533.4866510729</v>
      </c>
      <c r="D305">
        <v>103137.4787374947</v>
      </c>
      <c r="E305">
        <v>103489.29171157</v>
      </c>
      <c r="F305">
        <v>44386499364.190002</v>
      </c>
      <c r="G305">
        <v>2055844752493.6101</v>
      </c>
      <c r="H305">
        <v>-0.2374914889687598</v>
      </c>
      <c r="I305">
        <v>1.3457358636482191</v>
      </c>
      <c r="J305" t="s">
        <v>28</v>
      </c>
      <c r="K305">
        <v>103794.11447600876</v>
      </c>
      <c r="L305" t="s">
        <v>29</v>
      </c>
    </row>
    <row r="306" spans="1:12" x14ac:dyDescent="0.3">
      <c r="A306" s="1">
        <v>45794</v>
      </c>
      <c r="B306">
        <v>103489.2897356949</v>
      </c>
      <c r="C306">
        <v>103716.9489881669</v>
      </c>
      <c r="D306">
        <v>102659.1770813014</v>
      </c>
      <c r="E306">
        <v>103191.0854776988</v>
      </c>
      <c r="F306">
        <v>37898552742.489998</v>
      </c>
      <c r="G306">
        <v>2049838797922.8</v>
      </c>
      <c r="H306">
        <v>-0.28814987401855091</v>
      </c>
      <c r="I306">
        <v>1.0221076109102512</v>
      </c>
      <c r="J306" t="s">
        <v>28</v>
      </c>
      <c r="K306">
        <v>103579.07993122686</v>
      </c>
      <c r="L306" t="s">
        <v>29</v>
      </c>
    </row>
    <row r="307" spans="1:12" x14ac:dyDescent="0.3">
      <c r="A307" s="1">
        <v>45795</v>
      </c>
      <c r="B307">
        <v>103186.95563582471</v>
      </c>
      <c r="C307">
        <v>106597.16813439741</v>
      </c>
      <c r="D307">
        <v>103142.60457877821</v>
      </c>
      <c r="E307">
        <v>106446.01055442639</v>
      </c>
      <c r="F307">
        <v>49887082058.370003</v>
      </c>
      <c r="G307">
        <v>2114273396994.7</v>
      </c>
      <c r="H307">
        <v>3.1583981701173478</v>
      </c>
      <c r="I307">
        <v>3.3478684726500791</v>
      </c>
      <c r="J307" t="s">
        <v>31</v>
      </c>
      <c r="K307">
        <v>103913.31636382137</v>
      </c>
      <c r="L307" t="s">
        <v>29</v>
      </c>
    </row>
    <row r="308" spans="1:12" x14ac:dyDescent="0.3">
      <c r="A308" s="1">
        <v>45796</v>
      </c>
      <c r="B308">
        <v>106430.5327027544</v>
      </c>
      <c r="C308">
        <v>107068.7223682781</v>
      </c>
      <c r="D308">
        <v>102112.68546007259</v>
      </c>
      <c r="E308">
        <v>105606.18146754079</v>
      </c>
      <c r="F308">
        <v>61761126647.230003</v>
      </c>
      <c r="G308">
        <v>2098071217513.4199</v>
      </c>
      <c r="H308">
        <v>-0.77454393422599888</v>
      </c>
      <c r="I308">
        <v>4.6565931620835066</v>
      </c>
      <c r="J308" t="s">
        <v>28</v>
      </c>
      <c r="K308">
        <v>104312.34896610593</v>
      </c>
      <c r="L308" t="s">
        <v>29</v>
      </c>
    </row>
    <row r="309" spans="1:12" x14ac:dyDescent="0.3">
      <c r="A309" s="1">
        <v>45797</v>
      </c>
      <c r="B309">
        <v>105605.40914457491</v>
      </c>
      <c r="C309">
        <v>107307.1139351273</v>
      </c>
      <c r="D309">
        <v>104206.5157781555</v>
      </c>
      <c r="E309">
        <v>106791.0896617118</v>
      </c>
      <c r="F309">
        <v>36515726122.089996</v>
      </c>
      <c r="G309">
        <v>2121681311978.1799</v>
      </c>
      <c r="H309">
        <v>1.1227460096420643</v>
      </c>
      <c r="I309">
        <v>2.9360221053895521</v>
      </c>
      <c r="J309" t="s">
        <v>31</v>
      </c>
      <c r="K309">
        <v>104686.81707751472</v>
      </c>
      <c r="L309" t="s">
        <v>29</v>
      </c>
    </row>
    <row r="310" spans="1:12" x14ac:dyDescent="0.3">
      <c r="A310" s="1">
        <v>45798</v>
      </c>
      <c r="B310">
        <v>106791.3124236974</v>
      </c>
      <c r="C310">
        <v>110724.4641814568</v>
      </c>
      <c r="D310">
        <v>106127.2345983214</v>
      </c>
      <c r="E310">
        <v>109678.0763095368</v>
      </c>
      <c r="F310">
        <v>78086364051.199997</v>
      </c>
      <c r="G310">
        <v>2178990523382.01</v>
      </c>
      <c r="H310">
        <v>2.7031823285269616</v>
      </c>
      <c r="I310">
        <v>4.3048722586119803</v>
      </c>
      <c r="J310" t="s">
        <v>31</v>
      </c>
      <c r="K310">
        <v>105563.76839471528</v>
      </c>
      <c r="L310" t="s">
        <v>33</v>
      </c>
    </row>
    <row r="311" spans="1:12" x14ac:dyDescent="0.3">
      <c r="A311" s="1">
        <v>45799</v>
      </c>
      <c r="B311">
        <v>109673.4918561923</v>
      </c>
      <c r="C311">
        <v>111970.1681100799</v>
      </c>
      <c r="D311">
        <v>109285.0723887112</v>
      </c>
      <c r="E311">
        <v>111673.28401874509</v>
      </c>
      <c r="F311">
        <v>70157575642.179993</v>
      </c>
      <c r="G311">
        <v>2218898497873.5698</v>
      </c>
      <c r="H311">
        <v>1.8234052082293444</v>
      </c>
      <c r="I311">
        <v>2.4482631818539144</v>
      </c>
      <c r="J311" t="s">
        <v>31</v>
      </c>
      <c r="K311">
        <v>106696.43131446138</v>
      </c>
      <c r="L311" t="s">
        <v>33</v>
      </c>
    </row>
    <row r="312" spans="1:12" x14ac:dyDescent="0.3">
      <c r="A312" s="1">
        <v>45800</v>
      </c>
      <c r="B312">
        <v>111679.356260285</v>
      </c>
      <c r="C312">
        <v>111798.9038726132</v>
      </c>
      <c r="D312">
        <v>106841.30124518801</v>
      </c>
      <c r="E312">
        <v>107287.7967068221</v>
      </c>
      <c r="F312">
        <v>67548133399.040001</v>
      </c>
      <c r="G312">
        <v>2131510862104.8101</v>
      </c>
      <c r="H312">
        <v>-3.9322930401100513</v>
      </c>
      <c r="I312">
        <v>4.4391396883330687</v>
      </c>
      <c r="J312" t="s">
        <v>28</v>
      </c>
      <c r="K312">
        <v>107239.07488521168</v>
      </c>
      <c r="L312" t="s">
        <v>29</v>
      </c>
    </row>
    <row r="313" spans="1:12" x14ac:dyDescent="0.3">
      <c r="A313" s="1">
        <v>45801</v>
      </c>
      <c r="B313">
        <v>107278.50697791421</v>
      </c>
      <c r="C313">
        <v>109454.5211792546</v>
      </c>
      <c r="D313">
        <v>106895.2910814217</v>
      </c>
      <c r="E313">
        <v>107791.15754123589</v>
      </c>
      <c r="F313">
        <v>45903627162.57</v>
      </c>
      <c r="G313">
        <v>2141965387828.0701</v>
      </c>
      <c r="H313">
        <v>0.47786884601892216</v>
      </c>
      <c r="I313">
        <v>2.3855944400491871</v>
      </c>
      <c r="J313" t="s">
        <v>31</v>
      </c>
      <c r="K313">
        <v>107896.22803714556</v>
      </c>
      <c r="L313" t="s">
        <v>29</v>
      </c>
    </row>
    <row r="314" spans="1:12" x14ac:dyDescent="0.3">
      <c r="A314" s="1">
        <v>45802</v>
      </c>
      <c r="B314">
        <v>107802.27212954529</v>
      </c>
      <c r="C314">
        <v>109313.30152791851</v>
      </c>
      <c r="D314">
        <v>106683.372464366</v>
      </c>
      <c r="E314">
        <v>109035.3870327308</v>
      </c>
      <c r="F314">
        <v>47518041840.839996</v>
      </c>
      <c r="G314">
        <v>2166289174480.45</v>
      </c>
      <c r="H314">
        <v>1.1438672662703027</v>
      </c>
      <c r="I314">
        <v>2.4395859304265328</v>
      </c>
      <c r="J314" t="s">
        <v>31</v>
      </c>
      <c r="K314">
        <v>108266.13896261761</v>
      </c>
      <c r="L314" t="s">
        <v>29</v>
      </c>
    </row>
    <row r="315" spans="1:12" x14ac:dyDescent="0.3">
      <c r="A315" s="1">
        <v>45803</v>
      </c>
      <c r="B315">
        <v>109023.77832820349</v>
      </c>
      <c r="C315">
        <v>110376.8814726695</v>
      </c>
      <c r="D315">
        <v>108735.6419218036</v>
      </c>
      <c r="E315">
        <v>109440.36835822809</v>
      </c>
      <c r="F315">
        <v>45950461570.550003</v>
      </c>
      <c r="G315">
        <v>2174618146067.49</v>
      </c>
      <c r="H315">
        <v>0.38210933102180999</v>
      </c>
      <c r="I315">
        <v>1.5053959567656272</v>
      </c>
      <c r="J315" t="s">
        <v>31</v>
      </c>
      <c r="K315">
        <v>108813.87994700151</v>
      </c>
      <c r="L315" t="s">
        <v>29</v>
      </c>
    </row>
    <row r="316" spans="1:12" x14ac:dyDescent="0.3">
      <c r="A316" s="1">
        <v>45804</v>
      </c>
      <c r="B316">
        <v>109440.4094780203</v>
      </c>
      <c r="C316">
        <v>110744.2078440242</v>
      </c>
      <c r="D316">
        <v>107609.556733003</v>
      </c>
      <c r="E316">
        <v>108994.6421508192</v>
      </c>
      <c r="F316">
        <v>57450176271.900002</v>
      </c>
      <c r="G316">
        <v>2165759917665.0801</v>
      </c>
      <c r="H316">
        <v>-0.40731511269667553</v>
      </c>
      <c r="I316">
        <v>2.8642538217574525</v>
      </c>
      <c r="J316" t="s">
        <v>28</v>
      </c>
      <c r="K316">
        <v>109128.67315973113</v>
      </c>
      <c r="L316" t="s">
        <v>29</v>
      </c>
    </row>
    <row r="317" spans="1:12" x14ac:dyDescent="0.3">
      <c r="A317" s="1">
        <v>45805</v>
      </c>
      <c r="B317">
        <v>108992.17251141529</v>
      </c>
      <c r="C317">
        <v>109298.2886215052</v>
      </c>
      <c r="D317">
        <v>106812.9299478466</v>
      </c>
      <c r="E317">
        <v>107802.3245360646</v>
      </c>
      <c r="F317">
        <v>49155377492.620003</v>
      </c>
      <c r="G317">
        <v>2142032300750.99</v>
      </c>
      <c r="H317">
        <v>-1.0916820427871363</v>
      </c>
      <c r="I317">
        <v>2.280309325330951</v>
      </c>
      <c r="J317" t="s">
        <v>28</v>
      </c>
      <c r="K317">
        <v>108860.70862066369</v>
      </c>
      <c r="L317" t="s">
        <v>29</v>
      </c>
    </row>
    <row r="318" spans="1:12" x14ac:dyDescent="0.3">
      <c r="A318" s="1">
        <v>45806</v>
      </c>
      <c r="B318">
        <v>107795.57058228699</v>
      </c>
      <c r="C318">
        <v>108910.0492110121</v>
      </c>
      <c r="D318">
        <v>105374.3999013103</v>
      </c>
      <c r="E318">
        <v>105641.7606983795</v>
      </c>
      <c r="F318">
        <v>56022752042.279999</v>
      </c>
      <c r="G318">
        <v>2099378937278.9299</v>
      </c>
      <c r="H318">
        <v>-1.9980504507496066</v>
      </c>
      <c r="I318">
        <v>3.2799578782347245</v>
      </c>
      <c r="J318" t="s">
        <v>28</v>
      </c>
      <c r="K318">
        <v>107999.06243204002</v>
      </c>
      <c r="L318" t="s">
        <v>29</v>
      </c>
    </row>
    <row r="319" spans="1:12" x14ac:dyDescent="0.3">
      <c r="A319" s="1">
        <v>45807</v>
      </c>
      <c r="B319">
        <v>105646.207725502</v>
      </c>
      <c r="C319">
        <v>106308.94852224219</v>
      </c>
      <c r="D319">
        <v>103685.7882735482</v>
      </c>
      <c r="E319">
        <v>103998.5722406304</v>
      </c>
      <c r="F319">
        <v>57655287183.410004</v>
      </c>
      <c r="G319">
        <v>2066610850556.3799</v>
      </c>
      <c r="H319">
        <v>-1.5595784461592903</v>
      </c>
      <c r="I319">
        <v>2.482966786190461</v>
      </c>
      <c r="J319" t="s">
        <v>28</v>
      </c>
      <c r="K319">
        <v>107529.17322258407</v>
      </c>
      <c r="L319" t="s">
        <v>29</v>
      </c>
    </row>
    <row r="320" spans="1:12" x14ac:dyDescent="0.3">
      <c r="A320" s="1">
        <v>45808</v>
      </c>
      <c r="B320">
        <v>103994.7151757602</v>
      </c>
      <c r="C320">
        <v>104927.1045928867</v>
      </c>
      <c r="D320">
        <v>103136.1134508832</v>
      </c>
      <c r="E320">
        <v>104638.0912550028</v>
      </c>
      <c r="F320">
        <v>38997843858.470001</v>
      </c>
      <c r="G320">
        <v>2079433767578.8301</v>
      </c>
      <c r="H320">
        <v>0.61866228313163962</v>
      </c>
      <c r="I320">
        <v>1.7221943816823377</v>
      </c>
      <c r="J320" t="s">
        <v>31</v>
      </c>
      <c r="K320">
        <v>107078.73518169361</v>
      </c>
      <c r="L320" t="s">
        <v>29</v>
      </c>
    </row>
    <row r="321" spans="1:12" x14ac:dyDescent="0.3">
      <c r="A321" s="1">
        <v>45809</v>
      </c>
      <c r="B321">
        <v>104637.29668689601</v>
      </c>
      <c r="C321">
        <v>105884.54428869829</v>
      </c>
      <c r="D321">
        <v>103826.9555619665</v>
      </c>
      <c r="E321">
        <v>105652.0985625249</v>
      </c>
      <c r="F321">
        <v>37397056873.120003</v>
      </c>
      <c r="G321">
        <v>2099597472488.3701</v>
      </c>
      <c r="H321">
        <v>0.96982807064049559</v>
      </c>
      <c r="I321">
        <v>1.9664008837008358</v>
      </c>
      <c r="J321" t="s">
        <v>31</v>
      </c>
      <c r="K321">
        <v>106595.40825737848</v>
      </c>
      <c r="L321" t="s">
        <v>29</v>
      </c>
    </row>
    <row r="322" spans="1:12" x14ac:dyDescent="0.3">
      <c r="A322" s="1">
        <v>45810</v>
      </c>
      <c r="B322">
        <v>105649.80963227749</v>
      </c>
      <c r="C322">
        <v>105958.313362378</v>
      </c>
      <c r="D322">
        <v>103727.54707408691</v>
      </c>
      <c r="E322">
        <v>105881.5339020309</v>
      </c>
      <c r="F322">
        <v>45819706290.18</v>
      </c>
      <c r="G322">
        <v>2104387814851.3899</v>
      </c>
      <c r="H322">
        <v>0.21933240633366397</v>
      </c>
      <c r="I322">
        <v>2.1114721323734078</v>
      </c>
      <c r="J322" t="s">
        <v>31</v>
      </c>
      <c r="K322">
        <v>106087.00333506461</v>
      </c>
      <c r="L322" t="s">
        <v>29</v>
      </c>
    </row>
    <row r="323" spans="1:12" x14ac:dyDescent="0.3">
      <c r="A323" s="1">
        <v>45811</v>
      </c>
      <c r="B323">
        <v>105888.47353471701</v>
      </c>
      <c r="C323">
        <v>106813.57903126661</v>
      </c>
      <c r="D323">
        <v>104920.8441383086</v>
      </c>
      <c r="E323">
        <v>105432.4700666072</v>
      </c>
      <c r="F323">
        <v>46196508367.019997</v>
      </c>
      <c r="G323">
        <v>2095409805425.6399</v>
      </c>
      <c r="H323">
        <v>-0.43064504840585605</v>
      </c>
      <c r="I323">
        <v>1.7874796281178278</v>
      </c>
      <c r="J323" t="s">
        <v>28</v>
      </c>
      <c r="K323">
        <v>105578.12160874861</v>
      </c>
      <c r="L323" t="s">
        <v>29</v>
      </c>
    </row>
    <row r="324" spans="1:12" x14ac:dyDescent="0.3">
      <c r="A324" s="1">
        <v>45812</v>
      </c>
      <c r="B324">
        <v>105434.3683148127</v>
      </c>
      <c r="C324">
        <v>105997.6923423159</v>
      </c>
      <c r="D324">
        <v>104232.6999497597</v>
      </c>
      <c r="E324">
        <v>104731.9832551475</v>
      </c>
      <c r="F324">
        <v>44544857105.32</v>
      </c>
      <c r="G324">
        <v>2081863721656.3701</v>
      </c>
      <c r="H324">
        <v>-0.66618226190531937</v>
      </c>
      <c r="I324">
        <v>1.6740199811186574</v>
      </c>
      <c r="J324" t="s">
        <v>28</v>
      </c>
      <c r="K324">
        <v>105139.50142576045</v>
      </c>
      <c r="L324" t="s">
        <v>29</v>
      </c>
    </row>
    <row r="325" spans="1:12" x14ac:dyDescent="0.3">
      <c r="A325" s="1">
        <v>45813</v>
      </c>
      <c r="B325">
        <v>104750.78005476791</v>
      </c>
      <c r="C325">
        <v>105936.69017321381</v>
      </c>
      <c r="D325">
        <v>100436.88591250269</v>
      </c>
      <c r="E325">
        <v>101575.95230618661</v>
      </c>
      <c r="F325">
        <v>57479298399.760002</v>
      </c>
      <c r="G325">
        <v>2018776223605.26</v>
      </c>
      <c r="H325">
        <v>-3.0308392423630393</v>
      </c>
      <c r="I325">
        <v>5.2503706968440662</v>
      </c>
      <c r="J325" t="s">
        <v>28</v>
      </c>
      <c r="K325">
        <v>104558.67165544719</v>
      </c>
      <c r="L325" t="s">
        <v>29</v>
      </c>
    </row>
    <row r="326" spans="1:12" x14ac:dyDescent="0.3">
      <c r="A326" s="1">
        <v>45814</v>
      </c>
      <c r="B326">
        <v>101574.36707376171</v>
      </c>
      <c r="C326">
        <v>105376.77341111</v>
      </c>
      <c r="D326">
        <v>101169.5724370532</v>
      </c>
      <c r="E326">
        <v>104390.3469384754</v>
      </c>
      <c r="F326">
        <v>48856653697.18</v>
      </c>
      <c r="G326">
        <v>2074795695700.74</v>
      </c>
      <c r="H326">
        <v>2.7723331642015276</v>
      </c>
      <c r="I326">
        <v>4.1419908341654734</v>
      </c>
      <c r="J326" t="s">
        <v>31</v>
      </c>
      <c r="K326">
        <v>104614.63946942505</v>
      </c>
      <c r="L326" t="s">
        <v>29</v>
      </c>
    </row>
    <row r="327" spans="1:12" x14ac:dyDescent="0.3">
      <c r="A327" s="1">
        <v>45815</v>
      </c>
      <c r="B327">
        <v>104390.64479674801</v>
      </c>
      <c r="C327">
        <v>105972.7540876929</v>
      </c>
      <c r="D327">
        <v>103987.3117931851</v>
      </c>
      <c r="E327">
        <v>105615.6263094638</v>
      </c>
      <c r="F327">
        <v>38365033775.839996</v>
      </c>
      <c r="G327">
        <v>2099226790870.6899</v>
      </c>
      <c r="H327">
        <v>1.1734590921445802</v>
      </c>
      <c r="I327">
        <v>1.9019350808432287</v>
      </c>
      <c r="J327" t="s">
        <v>31</v>
      </c>
      <c r="K327">
        <v>104754.28733434805</v>
      </c>
      <c r="L327" t="s">
        <v>29</v>
      </c>
    </row>
    <row r="328" spans="1:12" x14ac:dyDescent="0.3">
      <c r="A328" s="1">
        <v>45816</v>
      </c>
      <c r="B328">
        <v>105617.50944445981</v>
      </c>
      <c r="C328">
        <v>106497.05984531999</v>
      </c>
      <c r="D328">
        <v>105075.3305195304</v>
      </c>
      <c r="E328">
        <v>105793.6502275275</v>
      </c>
      <c r="F328">
        <v>36626232327.830002</v>
      </c>
      <c r="G328">
        <v>2102766527055.8601</v>
      </c>
      <c r="H328">
        <v>0.16677233158988328</v>
      </c>
      <c r="I328">
        <v>1.3461113912530074</v>
      </c>
      <c r="J328" t="s">
        <v>31</v>
      </c>
      <c r="K328">
        <v>104774.50900077699</v>
      </c>
      <c r="L328" t="s">
        <v>29</v>
      </c>
    </row>
    <row r="329" spans="1:12" x14ac:dyDescent="0.3">
      <c r="A329" s="1">
        <v>45817</v>
      </c>
      <c r="B329">
        <v>105793.0211746812</v>
      </c>
      <c r="C329">
        <v>110561.4198181253</v>
      </c>
      <c r="D329">
        <v>105400.2308957897</v>
      </c>
      <c r="E329">
        <v>110294.0991055733</v>
      </c>
      <c r="F329">
        <v>55903193732.459999</v>
      </c>
      <c r="G329">
        <v>2192310434433.03</v>
      </c>
      <c r="H329">
        <v>4.2546076110824975</v>
      </c>
      <c r="I329">
        <v>4.8785722016707025</v>
      </c>
      <c r="J329" t="s">
        <v>31</v>
      </c>
      <c r="K329">
        <v>105404.87545842589</v>
      </c>
      <c r="L329" t="s">
        <v>29</v>
      </c>
    </row>
    <row r="330" spans="1:12" x14ac:dyDescent="0.3">
      <c r="A330" s="1">
        <v>45818</v>
      </c>
      <c r="B330">
        <v>110295.6876534883</v>
      </c>
      <c r="C330">
        <v>110380.12144645239</v>
      </c>
      <c r="D330">
        <v>108367.7134325946</v>
      </c>
      <c r="E330">
        <v>110257.23771236571</v>
      </c>
      <c r="F330">
        <v>54700101508.910004</v>
      </c>
      <c r="G330">
        <v>2191694012366.24</v>
      </c>
      <c r="H330">
        <v>-3.4860783717488145E-2</v>
      </c>
      <c r="I330">
        <v>1.8245572938264853</v>
      </c>
      <c r="J330" t="s">
        <v>28</v>
      </c>
      <c r="K330">
        <v>106094.12797924854</v>
      </c>
      <c r="L330" t="s">
        <v>29</v>
      </c>
    </row>
    <row r="331" spans="1:12" x14ac:dyDescent="0.3">
      <c r="A331" s="1">
        <v>45819</v>
      </c>
      <c r="B331">
        <v>110261.7962567653</v>
      </c>
      <c r="C331">
        <v>110384.2209621744</v>
      </c>
      <c r="D331">
        <v>108086.32791907511</v>
      </c>
      <c r="E331">
        <v>108686.6276821388</v>
      </c>
      <c r="F331">
        <v>50842662052.099998</v>
      </c>
      <c r="G331">
        <v>2160417335559.55</v>
      </c>
      <c r="H331">
        <v>-1.4285714799697471</v>
      </c>
      <c r="I331">
        <v>2.0840337461474108</v>
      </c>
      <c r="J331" t="s">
        <v>28</v>
      </c>
      <c r="K331">
        <v>106659.07718310444</v>
      </c>
      <c r="L331" t="s">
        <v>29</v>
      </c>
    </row>
    <row r="332" spans="1:12" x14ac:dyDescent="0.3">
      <c r="A332" s="1">
        <v>45820</v>
      </c>
      <c r="B332">
        <v>108685.9104296005</v>
      </c>
      <c r="C332">
        <v>108780.69744161599</v>
      </c>
      <c r="D332">
        <v>105785.68873638551</v>
      </c>
      <c r="E332">
        <v>105929.0512627296</v>
      </c>
      <c r="F332">
        <v>54843867967.5</v>
      </c>
      <c r="G332">
        <v>2105569011167.0901</v>
      </c>
      <c r="H332">
        <v>-2.536537768303103</v>
      </c>
      <c r="I332">
        <v>2.7556549817655118</v>
      </c>
      <c r="J332" t="s">
        <v>28</v>
      </c>
      <c r="K332">
        <v>107280.94846261058</v>
      </c>
      <c r="L332" t="s">
        <v>29</v>
      </c>
    </row>
    <row r="333" spans="1:12" x14ac:dyDescent="0.3">
      <c r="A333" s="1">
        <v>45821</v>
      </c>
      <c r="B333">
        <v>105924.5905607751</v>
      </c>
      <c r="C333">
        <v>106182.54597766171</v>
      </c>
      <c r="D333">
        <v>102822.0258041497</v>
      </c>
      <c r="E333">
        <v>106090.9663946604</v>
      </c>
      <c r="F333">
        <v>69550440845.690002</v>
      </c>
      <c r="G333">
        <v>2109216518327.6799</v>
      </c>
      <c r="H333">
        <v>0.15707007504535372</v>
      </c>
      <c r="I333">
        <v>3.1725590400879389</v>
      </c>
      <c r="J333" t="s">
        <v>31</v>
      </c>
      <c r="K333">
        <v>107523.89409920844</v>
      </c>
      <c r="L333" t="s">
        <v>33</v>
      </c>
    </row>
    <row r="334" spans="1:12" x14ac:dyDescent="0.3">
      <c r="A334" s="1">
        <v>45822</v>
      </c>
      <c r="B334">
        <v>106108.08523632531</v>
      </c>
      <c r="C334">
        <v>106203.75601981219</v>
      </c>
      <c r="D334">
        <v>104379.36523201611</v>
      </c>
      <c r="E334">
        <v>105472.4086528859</v>
      </c>
      <c r="F334">
        <v>38007870452.639999</v>
      </c>
      <c r="G334">
        <v>2096430090986.3701</v>
      </c>
      <c r="H334">
        <v>-0.59908402081105838</v>
      </c>
      <c r="I334">
        <v>1.7193701910017332</v>
      </c>
      <c r="J334" t="s">
        <v>28</v>
      </c>
      <c r="K334">
        <v>107503.43443398304</v>
      </c>
      <c r="L334" t="s">
        <v>29</v>
      </c>
    </row>
    <row r="335" spans="1:12" x14ac:dyDescent="0.3">
      <c r="A335" s="1">
        <v>45823</v>
      </c>
      <c r="B335">
        <v>105464.84007376809</v>
      </c>
      <c r="C335">
        <v>106157.09835428149</v>
      </c>
      <c r="D335">
        <v>104519.8801972826</v>
      </c>
      <c r="E335">
        <v>105552.026954677</v>
      </c>
      <c r="F335">
        <v>36744307741.93</v>
      </c>
      <c r="G335">
        <v>2098234075783.26</v>
      </c>
      <c r="H335">
        <v>8.2669144378280962E-2</v>
      </c>
      <c r="I335">
        <v>1.5523829134465348</v>
      </c>
      <c r="J335" t="s">
        <v>31</v>
      </c>
      <c r="K335">
        <v>107468.91682357583</v>
      </c>
      <c r="L335" t="s">
        <v>29</v>
      </c>
    </row>
    <row r="336" spans="1:12" x14ac:dyDescent="0.3">
      <c r="A336" s="1">
        <v>45824</v>
      </c>
      <c r="B336">
        <v>105555.5929058888</v>
      </c>
      <c r="C336">
        <v>108915.3756027871</v>
      </c>
      <c r="D336">
        <v>104997.62124958741</v>
      </c>
      <c r="E336">
        <v>106796.7571986886</v>
      </c>
      <c r="F336">
        <v>50366626944.57</v>
      </c>
      <c r="G336">
        <v>2122853535351.76</v>
      </c>
      <c r="H336">
        <v>1.1758394402714409</v>
      </c>
      <c r="I336">
        <v>3.7115554423465578</v>
      </c>
      <c r="J336" t="s">
        <v>31</v>
      </c>
      <c r="K336">
        <v>106969.2965511637</v>
      </c>
      <c r="L336" t="s">
        <v>29</v>
      </c>
    </row>
    <row r="337" spans="1:12" x14ac:dyDescent="0.3">
      <c r="A337" s="1">
        <v>45825</v>
      </c>
      <c r="B337">
        <v>106794.1209051091</v>
      </c>
      <c r="C337">
        <v>107750.1941239939</v>
      </c>
      <c r="D337">
        <v>103396.5280482188</v>
      </c>
      <c r="E337">
        <v>104601.1168292626</v>
      </c>
      <c r="F337">
        <v>55964092175.519997</v>
      </c>
      <c r="G337">
        <v>2079279920319.98</v>
      </c>
      <c r="H337">
        <v>-2.0534876426344448</v>
      </c>
      <c r="I337">
        <v>4.0766907755563784</v>
      </c>
      <c r="J337" t="s">
        <v>28</v>
      </c>
      <c r="K337">
        <v>106161.27928214897</v>
      </c>
      <c r="L337" t="s">
        <v>29</v>
      </c>
    </row>
    <row r="338" spans="1:12" x14ac:dyDescent="0.3">
      <c r="A338" s="1">
        <v>45826</v>
      </c>
      <c r="B338">
        <v>104602.0686346703</v>
      </c>
      <c r="C338">
        <v>105581.8531131804</v>
      </c>
      <c r="D338">
        <v>103602.26183601889</v>
      </c>
      <c r="E338">
        <v>104883.3269261613</v>
      </c>
      <c r="F338">
        <v>47318089133.080002</v>
      </c>
      <c r="G338">
        <v>2085154632114.3999</v>
      </c>
      <c r="H338">
        <v>0.26888406239203072</v>
      </c>
      <c r="I338">
        <v>1.8924972545957632</v>
      </c>
      <c r="J338" t="s">
        <v>31</v>
      </c>
      <c r="K338">
        <v>105617.95060272363</v>
      </c>
      <c r="L338" t="s">
        <v>29</v>
      </c>
    </row>
    <row r="339" spans="1:12" x14ac:dyDescent="0.3">
      <c r="A339" s="1">
        <v>45827</v>
      </c>
      <c r="B339">
        <v>104886.7743015772</v>
      </c>
      <c r="C339">
        <v>105250.8922654193</v>
      </c>
      <c r="D339">
        <v>103940.7751831629</v>
      </c>
      <c r="E339">
        <v>104684.28595245381</v>
      </c>
      <c r="F339">
        <v>37333806919.540001</v>
      </c>
      <c r="G339">
        <v>2081173353267.23</v>
      </c>
      <c r="H339">
        <v>-0.19305422487413401</v>
      </c>
      <c r="I339">
        <v>1.2490774847260235</v>
      </c>
      <c r="J339" t="s">
        <v>28</v>
      </c>
      <c r="K339">
        <v>105440.12698696995</v>
      </c>
      <c r="L339" t="s">
        <v>29</v>
      </c>
    </row>
    <row r="340" spans="1:12" x14ac:dyDescent="0.3">
      <c r="A340" s="1">
        <v>45828</v>
      </c>
      <c r="B340">
        <v>104681.03304316429</v>
      </c>
      <c r="C340">
        <v>106539.3839084926</v>
      </c>
      <c r="D340">
        <v>102372.2110017634</v>
      </c>
      <c r="E340">
        <v>103309.6041245223</v>
      </c>
      <c r="F340">
        <v>50951862476.190002</v>
      </c>
      <c r="G340">
        <v>2054066111075.51</v>
      </c>
      <c r="H340">
        <v>-1.3101025837951898</v>
      </c>
      <c r="I340">
        <v>3.9808289864802031</v>
      </c>
      <c r="J340" t="s">
        <v>28</v>
      </c>
      <c r="K340">
        <v>105042.78951980735</v>
      </c>
      <c r="L340" t="s">
        <v>29</v>
      </c>
    </row>
    <row r="341" spans="1:12" x14ac:dyDescent="0.3">
      <c r="A341" s="1">
        <v>45829</v>
      </c>
      <c r="B341">
        <v>103315.0806380194</v>
      </c>
      <c r="C341">
        <v>104015.780111655</v>
      </c>
      <c r="D341">
        <v>100973.06418895681</v>
      </c>
      <c r="E341">
        <v>102257.4086896794</v>
      </c>
      <c r="F341">
        <v>38360555117.769997</v>
      </c>
      <c r="G341">
        <v>2032178962104.98</v>
      </c>
      <c r="H341">
        <v>-1.0237343297884203</v>
      </c>
      <c r="I341">
        <v>2.9450840128159239</v>
      </c>
      <c r="J341" t="s">
        <v>28</v>
      </c>
      <c r="K341">
        <v>104583.50381077787</v>
      </c>
      <c r="L341" t="s">
        <v>29</v>
      </c>
    </row>
    <row r="342" spans="1:12" x14ac:dyDescent="0.3">
      <c r="A342" s="1">
        <v>45830</v>
      </c>
      <c r="B342">
        <v>102212.0348852842</v>
      </c>
      <c r="C342">
        <v>103351.63041091039</v>
      </c>
      <c r="D342">
        <v>98286.205930425407</v>
      </c>
      <c r="E342">
        <v>100987.1395190547</v>
      </c>
      <c r="F342">
        <v>65536997200.849998</v>
      </c>
      <c r="G342">
        <v>2007868285979.24</v>
      </c>
      <c r="H342">
        <v>-1.1983866357853399</v>
      </c>
      <c r="I342">
        <v>4.9558004457792801</v>
      </c>
      <c r="J342" t="s">
        <v>28</v>
      </c>
      <c r="K342">
        <v>103931.3770342604</v>
      </c>
      <c r="L342" t="s">
        <v>29</v>
      </c>
    </row>
    <row r="343" spans="1:12" x14ac:dyDescent="0.3">
      <c r="A343" s="1">
        <v>45831</v>
      </c>
      <c r="B343">
        <v>100987.4731095285</v>
      </c>
      <c r="C343">
        <v>106116.8623483601</v>
      </c>
      <c r="D343">
        <v>99705.747002114003</v>
      </c>
      <c r="E343">
        <v>105577.77203154771</v>
      </c>
      <c r="F343">
        <v>65237759656.410004</v>
      </c>
      <c r="G343">
        <v>2099045443832.7</v>
      </c>
      <c r="H343">
        <v>4.5454141792821039</v>
      </c>
      <c r="I343">
        <v>6.3484263432284891</v>
      </c>
      <c r="J343" t="s">
        <v>31</v>
      </c>
      <c r="K343">
        <v>103757.2362960974</v>
      </c>
      <c r="L343" t="s">
        <v>29</v>
      </c>
    </row>
    <row r="344" spans="1:12" x14ac:dyDescent="0.3">
      <c r="A344" s="1">
        <v>45832</v>
      </c>
      <c r="B344">
        <v>105571.5177648119</v>
      </c>
      <c r="C344">
        <v>106316.8285778167</v>
      </c>
      <c r="D344">
        <v>104740.2420956876</v>
      </c>
      <c r="E344">
        <v>106045.6320954752</v>
      </c>
      <c r="F344">
        <v>48822986421.129997</v>
      </c>
      <c r="G344">
        <v>2108544440918.0601</v>
      </c>
      <c r="H344">
        <v>0.44909303257296679</v>
      </c>
      <c r="I344">
        <v>1.4933824155501496</v>
      </c>
      <c r="J344" t="s">
        <v>31</v>
      </c>
      <c r="K344">
        <v>103963.59561984206</v>
      </c>
      <c r="L344" t="s">
        <v>29</v>
      </c>
    </row>
    <row r="345" spans="1:12" x14ac:dyDescent="0.3">
      <c r="A345" s="1">
        <v>45833</v>
      </c>
      <c r="B345">
        <v>106047.4031667322</v>
      </c>
      <c r="C345">
        <v>108168.4002753518</v>
      </c>
      <c r="D345">
        <v>105881.38936367841</v>
      </c>
      <c r="E345">
        <v>107361.260804055</v>
      </c>
      <c r="F345">
        <v>51624120283.339996</v>
      </c>
      <c r="G345">
        <v>2134992217054.6001</v>
      </c>
      <c r="H345">
        <v>1.2389342860730841</v>
      </c>
      <c r="I345">
        <v>2.1565930361139158</v>
      </c>
      <c r="J345" t="s">
        <v>31</v>
      </c>
      <c r="K345">
        <v>104317.58617382687</v>
      </c>
      <c r="L345" t="s">
        <v>29</v>
      </c>
    </row>
    <row r="346" spans="1:12" x14ac:dyDescent="0.3">
      <c r="A346" s="1">
        <v>45834</v>
      </c>
      <c r="B346">
        <v>107375.0706392033</v>
      </c>
      <c r="C346">
        <v>108305.543038463</v>
      </c>
      <c r="D346">
        <v>106666.3497715369</v>
      </c>
      <c r="E346">
        <v>106960.0032689962</v>
      </c>
      <c r="F346">
        <v>43891990612.709999</v>
      </c>
      <c r="G346">
        <v>2126689663377.1101</v>
      </c>
      <c r="H346">
        <v>-0.38655841410507391</v>
      </c>
      <c r="I346">
        <v>1.5266050650006473</v>
      </c>
      <c r="J346" t="s">
        <v>28</v>
      </c>
      <c r="K346">
        <v>104642.68864761865</v>
      </c>
      <c r="L346" t="s">
        <v>29</v>
      </c>
    </row>
    <row r="347" spans="1:12" x14ac:dyDescent="0.3">
      <c r="A347" s="1">
        <v>45835</v>
      </c>
      <c r="B347">
        <v>106954.9233313544</v>
      </c>
      <c r="C347">
        <v>107772.4715121679</v>
      </c>
      <c r="D347">
        <v>106449.9941431739</v>
      </c>
      <c r="E347">
        <v>107088.4302288312</v>
      </c>
      <c r="F347">
        <v>45353692674.510002</v>
      </c>
      <c r="G347">
        <v>2129424241709.23</v>
      </c>
      <c r="H347">
        <v>0.12482538747953933</v>
      </c>
      <c r="I347">
        <v>1.2364810593121276</v>
      </c>
      <c r="J347" t="s">
        <v>31</v>
      </c>
      <c r="K347">
        <v>105182.52094823422</v>
      </c>
      <c r="L347" t="s">
        <v>29</v>
      </c>
    </row>
    <row r="348" spans="1:12" x14ac:dyDescent="0.3">
      <c r="A348" s="1">
        <v>45836</v>
      </c>
      <c r="B348">
        <v>107090.54885666379</v>
      </c>
      <c r="C348">
        <v>107567.8815771331</v>
      </c>
      <c r="D348">
        <v>106883.9732809725</v>
      </c>
      <c r="E348">
        <v>107327.7031808139</v>
      </c>
      <c r="F348">
        <v>30037708334.639999</v>
      </c>
      <c r="G348">
        <v>2134192283383.46</v>
      </c>
      <c r="H348">
        <v>0.22145215117678305</v>
      </c>
      <c r="I348">
        <v>0.63862619387261355</v>
      </c>
      <c r="J348" t="s">
        <v>31</v>
      </c>
      <c r="K348">
        <v>105906.84873268202</v>
      </c>
      <c r="L348" t="s">
        <v>29</v>
      </c>
    </row>
    <row r="349" spans="1:12" x14ac:dyDescent="0.3">
      <c r="A349" s="1">
        <v>45837</v>
      </c>
      <c r="B349">
        <v>107327.82242634879</v>
      </c>
      <c r="C349">
        <v>108526.30704089531</v>
      </c>
      <c r="D349">
        <v>107230.1105251328</v>
      </c>
      <c r="E349">
        <v>108385.5700884473</v>
      </c>
      <c r="F349">
        <v>35534874438.25</v>
      </c>
      <c r="G349">
        <v>2155239518940.1799</v>
      </c>
      <c r="H349">
        <v>0.98552978918804135</v>
      </c>
      <c r="I349">
        <v>1.2076985132648095</v>
      </c>
      <c r="J349" t="s">
        <v>31</v>
      </c>
      <c r="K349">
        <v>106963.76738545236</v>
      </c>
      <c r="L349" t="s">
        <v>29</v>
      </c>
    </row>
    <row r="350" spans="1:12" x14ac:dyDescent="0.3">
      <c r="A350" s="1">
        <v>45838</v>
      </c>
      <c r="B350">
        <v>108383.4411795601</v>
      </c>
      <c r="C350">
        <v>108798.79191477421</v>
      </c>
      <c r="D350">
        <v>106759.65032689751</v>
      </c>
      <c r="E350">
        <v>107135.3345105601</v>
      </c>
      <c r="F350">
        <v>42064804589.760002</v>
      </c>
      <c r="G350">
        <v>2130649407200.5601</v>
      </c>
      <c r="H350">
        <v>-1.1515658253849386</v>
      </c>
      <c r="I350">
        <v>1.8814143246277175</v>
      </c>
      <c r="J350" t="s">
        <v>28</v>
      </c>
      <c r="K350">
        <v>107186.27631102556</v>
      </c>
      <c r="L350" t="s">
        <v>29</v>
      </c>
    </row>
    <row r="351" spans="1:12" x14ac:dyDescent="0.3">
      <c r="A351" s="1">
        <v>45839</v>
      </c>
      <c r="B351">
        <v>107144.38264374449</v>
      </c>
      <c r="C351">
        <v>107550.67869446171</v>
      </c>
      <c r="D351">
        <v>105270.2266043534</v>
      </c>
      <c r="E351">
        <v>105698.27814400059</v>
      </c>
      <c r="F351">
        <v>44110692246.889999</v>
      </c>
      <c r="G351">
        <v>2102033618558.6899</v>
      </c>
      <c r="H351">
        <v>-1.3496783163632624</v>
      </c>
      <c r="I351">
        <v>2.1283916467098551</v>
      </c>
      <c r="J351" t="s">
        <v>28</v>
      </c>
      <c r="K351">
        <v>107136.65431795777</v>
      </c>
      <c r="L351" t="s">
        <v>29</v>
      </c>
    </row>
    <row r="352" spans="1:12" x14ac:dyDescent="0.3">
      <c r="A352" s="1">
        <v>45840</v>
      </c>
      <c r="B352">
        <v>105703.0998551802</v>
      </c>
      <c r="C352">
        <v>109763.6535179963</v>
      </c>
      <c r="D352">
        <v>105157.39559599</v>
      </c>
      <c r="E352">
        <v>108859.32386823589</v>
      </c>
      <c r="F352">
        <v>56248657736.959999</v>
      </c>
      <c r="G352">
        <v>2164564307569.28</v>
      </c>
      <c r="H352">
        <v>2.9859332577567845</v>
      </c>
      <c r="I352">
        <v>4.3577321084406702</v>
      </c>
      <c r="J352" t="s">
        <v>31</v>
      </c>
      <c r="K352">
        <v>107350.66332712646</v>
      </c>
      <c r="L352" t="s">
        <v>29</v>
      </c>
    </row>
    <row r="353" spans="1:12" x14ac:dyDescent="0.3">
      <c r="A353" s="1">
        <v>45841</v>
      </c>
      <c r="B353">
        <v>108845.0128550604</v>
      </c>
      <c r="C353">
        <v>110541.46156728271</v>
      </c>
      <c r="D353">
        <v>108605.7956428519</v>
      </c>
      <c r="E353">
        <v>109647.97877391</v>
      </c>
      <c r="F353">
        <v>50494742269.779999</v>
      </c>
      <c r="G353">
        <v>2180339952810.4299</v>
      </c>
      <c r="H353">
        <v>0.73771493777013175</v>
      </c>
      <c r="I353">
        <v>1.7783689612020821</v>
      </c>
      <c r="J353" t="s">
        <v>31</v>
      </c>
      <c r="K353">
        <v>107734.65982782842</v>
      </c>
      <c r="L353" t="s">
        <v>29</v>
      </c>
    </row>
    <row r="354" spans="1:12" x14ac:dyDescent="0.3">
      <c r="A354" s="1">
        <v>45842</v>
      </c>
      <c r="B354">
        <v>109635.6551974521</v>
      </c>
      <c r="C354">
        <v>109751.9874559142</v>
      </c>
      <c r="D354">
        <v>107296.38002994721</v>
      </c>
      <c r="E354">
        <v>108034.33904990079</v>
      </c>
      <c r="F354">
        <v>42616442655.900002</v>
      </c>
      <c r="G354">
        <v>2148181204989.3799</v>
      </c>
      <c r="H354">
        <v>-1.4605797216857592</v>
      </c>
      <c r="I354">
        <v>2.2397890736772523</v>
      </c>
      <c r="J354" t="s">
        <v>28</v>
      </c>
      <c r="K354">
        <v>107869.7896594098</v>
      </c>
      <c r="L354" t="s">
        <v>29</v>
      </c>
    </row>
    <row r="355" spans="1:12" x14ac:dyDescent="0.3">
      <c r="A355" s="1">
        <v>45843</v>
      </c>
      <c r="B355">
        <v>108015.83922632239</v>
      </c>
      <c r="C355">
        <v>108381.3401614263</v>
      </c>
      <c r="D355">
        <v>107842.275057062</v>
      </c>
      <c r="E355">
        <v>108231.18199019411</v>
      </c>
      <c r="F355">
        <v>30615537519.57</v>
      </c>
      <c r="G355">
        <v>2152514555350.0601</v>
      </c>
      <c r="H355">
        <v>0.19936220966677848</v>
      </c>
      <c r="I355">
        <v>0.49906116383062482</v>
      </c>
      <c r="J355" t="s">
        <v>31</v>
      </c>
      <c r="K355">
        <v>107998.85806074983</v>
      </c>
      <c r="L355" t="s">
        <v>29</v>
      </c>
    </row>
    <row r="356" spans="1:12" x14ac:dyDescent="0.3">
      <c r="A356" s="1">
        <v>45844</v>
      </c>
      <c r="B356">
        <v>108231.1838329827</v>
      </c>
      <c r="C356">
        <v>109731.62594459861</v>
      </c>
      <c r="D356">
        <v>107847.0171588084</v>
      </c>
      <c r="E356">
        <v>109232.0697345571</v>
      </c>
      <c r="F356">
        <v>36746020463.25</v>
      </c>
      <c r="G356">
        <v>2172541130547.6201</v>
      </c>
      <c r="H356">
        <v>0.92476665793373836</v>
      </c>
      <c r="I356">
        <v>1.7412807649766098</v>
      </c>
      <c r="J356" t="s">
        <v>31</v>
      </c>
      <c r="K356">
        <v>108119.78658162265</v>
      </c>
      <c r="L356" t="s">
        <v>29</v>
      </c>
    </row>
    <row r="357" spans="1:12" x14ac:dyDescent="0.3">
      <c r="A357" s="1">
        <v>45845</v>
      </c>
      <c r="B357">
        <v>109235.3279895239</v>
      </c>
      <c r="C357">
        <v>109710.249827483</v>
      </c>
      <c r="D357">
        <v>107527.05720951479</v>
      </c>
      <c r="E357">
        <v>108299.85108759299</v>
      </c>
      <c r="F357">
        <v>45415696597.480003</v>
      </c>
      <c r="G357">
        <v>2153955280582.3899</v>
      </c>
      <c r="H357">
        <v>-0.85638677445141043</v>
      </c>
      <c r="I357">
        <v>1.9986140547658557</v>
      </c>
      <c r="J357" t="s">
        <v>28</v>
      </c>
      <c r="K357">
        <v>108286.14609262734</v>
      </c>
      <c r="L357" t="s">
        <v>29</v>
      </c>
    </row>
    <row r="358" spans="1:12" x14ac:dyDescent="0.3">
      <c r="A358" s="1">
        <v>45846</v>
      </c>
      <c r="B358">
        <v>108298.2289745801</v>
      </c>
      <c r="C358">
        <v>109198.9716164064</v>
      </c>
      <c r="D358">
        <v>107499.55646757731</v>
      </c>
      <c r="E358">
        <v>108950.2755431898</v>
      </c>
      <c r="F358">
        <v>44282204126.949997</v>
      </c>
      <c r="G358">
        <v>2166970209725.6499</v>
      </c>
      <c r="H358">
        <v>0.60208423977344139</v>
      </c>
      <c r="I358">
        <v>1.5691993903501269</v>
      </c>
      <c r="J358" t="s">
        <v>31</v>
      </c>
      <c r="K358">
        <v>108750.71714965439</v>
      </c>
      <c r="L358" t="s">
        <v>29</v>
      </c>
    </row>
    <row r="359" spans="1:12" x14ac:dyDescent="0.3">
      <c r="A359" s="1">
        <v>45847</v>
      </c>
      <c r="B359">
        <v>108950.2755431898</v>
      </c>
      <c r="C359">
        <v>111925.37694682791</v>
      </c>
      <c r="D359">
        <v>108357.6820315167</v>
      </c>
      <c r="E359">
        <v>111326.5512690552</v>
      </c>
      <c r="F359">
        <v>57927418064.830002</v>
      </c>
      <c r="G359">
        <v>2214343274520.8501</v>
      </c>
      <c r="H359">
        <v>2.1810644479952734</v>
      </c>
      <c r="I359">
        <v>3.2746084372195194</v>
      </c>
      <c r="J359" t="s">
        <v>31</v>
      </c>
      <c r="K359">
        <v>109103.17820691429</v>
      </c>
      <c r="L359" t="s">
        <v>29</v>
      </c>
    </row>
    <row r="360" spans="1:12" x14ac:dyDescent="0.3">
      <c r="A360" s="1">
        <v>45848</v>
      </c>
      <c r="B360">
        <v>111329.1959809476</v>
      </c>
      <c r="C360">
        <v>116608.78467612861</v>
      </c>
      <c r="D360">
        <v>110660.74945308101</v>
      </c>
      <c r="E360">
        <v>115987.206196845</v>
      </c>
      <c r="F360">
        <v>95911605727.889999</v>
      </c>
      <c r="G360">
        <v>2307032090295.3599</v>
      </c>
      <c r="H360">
        <v>4.1839969963445673</v>
      </c>
      <c r="I360">
        <v>5.3427451538098953</v>
      </c>
      <c r="J360" t="s">
        <v>31</v>
      </c>
      <c r="K360">
        <v>110008.78212447643</v>
      </c>
      <c r="L360" t="s">
        <v>33</v>
      </c>
    </row>
    <row r="361" spans="1:12" x14ac:dyDescent="0.3">
      <c r="A361" s="1">
        <v>45849</v>
      </c>
      <c r="B361">
        <v>115986.2347970836</v>
      </c>
      <c r="C361">
        <v>118856.4737392894</v>
      </c>
      <c r="D361">
        <v>115245.68634857119</v>
      </c>
      <c r="E361">
        <v>117516.9936684245</v>
      </c>
      <c r="F361">
        <v>86928361084.929993</v>
      </c>
      <c r="G361">
        <v>2337810344520.96</v>
      </c>
      <c r="H361">
        <v>1.3197763286470576</v>
      </c>
      <c r="I361">
        <v>3.113117170356666</v>
      </c>
      <c r="J361" t="s">
        <v>31</v>
      </c>
      <c r="K361">
        <v>111363.44706997983</v>
      </c>
      <c r="L361" t="s">
        <v>33</v>
      </c>
    </row>
    <row r="362" spans="1:12" x14ac:dyDescent="0.3">
      <c r="A362" s="1">
        <v>45850</v>
      </c>
      <c r="B362">
        <v>117530.7128957262</v>
      </c>
      <c r="C362">
        <v>118219.9000427407</v>
      </c>
      <c r="D362">
        <v>116977.0236976189</v>
      </c>
      <c r="E362">
        <v>117435.2300531511</v>
      </c>
      <c r="F362">
        <v>45524560304.010002</v>
      </c>
      <c r="G362">
        <v>2335905558930.5298</v>
      </c>
      <c r="H362">
        <v>-8.1240758455891168E-2</v>
      </c>
      <c r="I362">
        <v>1.0574906886036521</v>
      </c>
      <c r="J362" t="s">
        <v>28</v>
      </c>
      <c r="K362">
        <v>112678.31107897368</v>
      </c>
      <c r="L362" t="s">
        <v>29</v>
      </c>
    </row>
    <row r="363" spans="1:12" x14ac:dyDescent="0.3">
      <c r="A363" s="1">
        <v>45851</v>
      </c>
      <c r="B363">
        <v>117432.20084586411</v>
      </c>
      <c r="C363">
        <v>119449.5719060133</v>
      </c>
      <c r="D363">
        <v>117265.4378645473</v>
      </c>
      <c r="E363">
        <v>119116.1175492467</v>
      </c>
      <c r="F363">
        <v>49021091807.150002</v>
      </c>
      <c r="G363">
        <v>2369444812889.2598</v>
      </c>
      <c r="H363">
        <v>1.4339480068101789</v>
      </c>
      <c r="I363">
        <v>1.8599106767425599</v>
      </c>
      <c r="J363" t="s">
        <v>31</v>
      </c>
      <c r="K363">
        <v>114090.31790964362</v>
      </c>
      <c r="L363" t="s">
        <v>29</v>
      </c>
    </row>
    <row r="364" spans="1:12" x14ac:dyDescent="0.3">
      <c r="A364" s="1">
        <v>45852</v>
      </c>
      <c r="B364">
        <v>119115.7875096413</v>
      </c>
      <c r="C364">
        <v>123091.612801368</v>
      </c>
      <c r="D364">
        <v>118959.1967856346</v>
      </c>
      <c r="E364">
        <v>119849.7057203147</v>
      </c>
      <c r="F364">
        <v>181746419401.06</v>
      </c>
      <c r="G364">
        <v>2384182852789.8301</v>
      </c>
      <c r="H364">
        <v>0.61613848677614591</v>
      </c>
      <c r="I364">
        <v>3.4692429124048032</v>
      </c>
      <c r="J364" t="s">
        <v>31</v>
      </c>
      <c r="K364">
        <v>115740.29714288958</v>
      </c>
      <c r="L364" t="s">
        <v>33</v>
      </c>
    </row>
    <row r="365" spans="1:12" x14ac:dyDescent="0.3">
      <c r="A365" s="1">
        <v>45853</v>
      </c>
      <c r="B365">
        <v>119853.8484758277</v>
      </c>
      <c r="C365">
        <v>119935.5604084972</v>
      </c>
      <c r="D365">
        <v>115765.6867265961</v>
      </c>
      <c r="E365">
        <v>117777.1889947756</v>
      </c>
      <c r="F365">
        <v>98321661180.600006</v>
      </c>
      <c r="G365">
        <v>2342931256280.4399</v>
      </c>
      <c r="H365">
        <v>-1.7326598248290119</v>
      </c>
      <c r="I365">
        <v>3.4791320720436287</v>
      </c>
      <c r="J365" t="s">
        <v>28</v>
      </c>
      <c r="K365">
        <v>117001.28477883041</v>
      </c>
      <c r="L365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E 7 X y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B O 1 8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t f J a H f + X T k 0 B A A D B A g A A E w A c A E Z v c m 1 1 b G F z L 1 N l Y 3 R p b 2 4 x L m 0 g o h g A K K A U A A A A A A A A A A A A A A A A A A A A A A A A A A A A d Z J R S 8 M w E M f f C / 0 O I S J 0 U A d 7 8 m H s Y X Q T f N j E p n P I 2 E P W n m t o m p Q 0 1 Z W y 7 2 6 6 W B U X 8 5 L w + 9 / 9 c 9 x d D a l m U i B i 7 8 n U 9 3 y v z q m C D C X 0 w G G C Z o i D 9 j 1 k D p G N S s G Q 5 S k F P o 4 a p U D o r V T F Q c o i G H W 7 N S 1 h h m 0 m 3 p 9 3 k R T a h O x D a 3 C D o 5 y K Y 2 / e V o C N 0 y V 0 n C g q 6 j e p y k j y p h S 9 W A f 2 t 7 D r 8 I J q w C H S B q P M v D U r 4 R y i D s s K x C C I p j y A u u C c H X M H 5 v L D Q V M u a 3 D w 9 7 4 U l 1 B S V Y C O a O X Q F p T x F s W g G y X Q r S P g R X K q G W e 6 d c q J a W g 2 c A 0 n f a H 3 d w v a o t U c B V F f 7 M j t a 6 p F p G I F o A d O j 1 c m Z L N a z e P X K 2 5 b P h k 4 F e 0 F P 2 + W J H l 8 W p O r h P m a b J c x + Z 1 w H n 0 P O A Z h d i B D 1 r b + m b E V v n D w Z x P 6 K Q + D s A 9 U K Z Y C N t a + x 8 R / 7 t N P U E s B A i 0 A F A A C A A g A E 7 X y W l u A 5 m S l A A A A 9 w A A A B I A A A A A A A A A A A A A A A A A A A A A A E N v b m Z p Z y 9 Q Y W N r Y W d l L n h t b F B L A Q I t A B Q A A g A I A B O 1 8 l o P y u m r p A A A A O k A A A A T A A A A A A A A A A A A A A A A A P E A A A B b Q 2 9 u d G V u d F 9 U e X B l c 1 0 u e G 1 s U E s B A i 0 A F A A C A A g A E 7 X y W h 3 / l 0 5 N A Q A A w Q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E A A A A A A A B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d k N j N l M j U t N G U 2 Y i 0 0 M 2 N l L W J h N D g t M z I 5 N z c 4 Y z Y 4 N T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T c 6 M T A 6 M z c u O T c 2 O T Q 0 O V o i I C 8 + P E V u d H J 5 I F R 5 c G U 9 I k Z p b G x D b 2 x 1 b W 5 U e X B l c y I g V m F s d W U 9 I n N C d 1 V G Q l F V R k J R V U Z C Z 1 V H Q m d B R 0 F B P T 0 i I C 8 + P E V u d H J 5 I F R 5 c G U 9 I k Z p b G x D b 2 x 1 b W 5 O Y W 1 l c y I g V m F s d W U 9 I n N b J n F 1 b 3 Q 7 R G F 0 Z S Z x d W 9 0 O y w m c X V v d D t v c G V u J n F 1 b 3 Q 7 L C Z x d W 9 0 O 2 h p Z 2 g m c X V v d D s s J n F 1 b 3 Q 7 b G 9 3 J n F 1 b 3 Q 7 L C Z x d W 9 0 O 2 N s b 3 N l I H B y a W N l J n F 1 b 3 Q 7 L C Z x d W 9 0 O 3 Z v b H V t Z S Z x d W 9 0 O y w m c X V v d D t t Y X J r Z X R D Y X A m c X V v d D s s J n F 1 b 3 Q 7 R G F p b H k g U m V 0 d X J u I C U m c X V v d D s s J n F 1 b 3 Q 7 V m 9 s Y X R p b G l 0 e S A l J n F 1 b 3 Q 7 L C Z x d W 9 0 O 1 R y Z W 5 k J n F 1 b 3 Q 7 L C Z x d W 9 0 O z c t R G F 5 I E 1 B I C h D b G 9 z Z S k m c X V v d D s s J n F 1 b 3 Q 7 V m 9 s d W 1 l I F N w a W t l I E Z s Y W c m c X V v d D s s J n F 1 b 3 Q 7 U 1 V N T U F S W S Z x d W 9 0 O y w m c X V v d D t D b 2 x 1 b W 4 x J n F 1 b 3 Q 7 L C Z x d W 9 0 O 1 F V R V N U S U 9 O U y Z x d W 9 0 O y w m c X V v d D t B T l N X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v c G V u L D F 9 J n F 1 b 3 Q 7 L C Z x d W 9 0 O 1 N l Y 3 R p b 2 4 x L 1 R h Y m x l M S 9 B d X R v U m V t b 3 Z l Z E N v b H V t b n M x L n t o a W d o L D J 9 J n F 1 b 3 Q 7 L C Z x d W 9 0 O 1 N l Y 3 R p b 2 4 x L 1 R h Y m x l M S 9 B d X R v U m V t b 3 Z l Z E N v b H V t b n M x L n t s b 3 c s M 3 0 m c X V v d D s s J n F 1 b 3 Q 7 U 2 V j d G l v b j E v V G F i b G U x L 0 F 1 d G 9 S Z W 1 v d m V k Q 2 9 s d W 1 u c z E u e 2 N s b 3 N l I H B y a W N l L D R 9 J n F 1 b 3 Q 7 L C Z x d W 9 0 O 1 N l Y 3 R p b 2 4 x L 1 R h Y m x l M S 9 B d X R v U m V t b 3 Z l Z E N v b H V t b n M x L n t 2 b 2 x 1 b W U s N X 0 m c X V v d D s s J n F 1 b 3 Q 7 U 2 V j d G l v b j E v V G F i b G U x L 0 F 1 d G 9 S Z W 1 v d m V k Q 2 9 s d W 1 u c z E u e 2 1 h c m t l d E N h c C w 2 f S Z x d W 9 0 O y w m c X V v d D t T Z W N 0 a W 9 u M S 9 U Y W J s Z T E v Q X V 0 b 1 J l b W 9 2 Z W R D b 2 x 1 b W 5 z M S 5 7 R G F p b H k g U m V 0 d X J u I C U s N 3 0 m c X V v d D s s J n F 1 b 3 Q 7 U 2 V j d G l v b j E v V G F i b G U x L 0 F 1 d G 9 S Z W 1 v d m V k Q 2 9 s d W 1 u c z E u e 1 Z v b G F 0 a W x p d H k g J S w 4 f S Z x d W 9 0 O y w m c X V v d D t T Z W N 0 a W 9 u M S 9 U Y W J s Z T E v Q X V 0 b 1 J l b W 9 2 Z W R D b 2 x 1 b W 5 z M S 5 7 V H J l b m Q s O X 0 m c X V v d D s s J n F 1 b 3 Q 7 U 2 V j d G l v b j E v V G F i b G U x L 0 F 1 d G 9 S Z W 1 v d m V k Q 2 9 s d W 1 u c z E u e z c t R G F 5 I E 1 B I C h D b G 9 z Z S k s M T B 9 J n F 1 b 3 Q 7 L C Z x d W 9 0 O 1 N l Y 3 R p b 2 4 x L 1 R h Y m x l M S 9 B d X R v U m V t b 3 Z l Z E N v b H V t b n M x L n t W b 2 x 1 b W U g U 3 B p a 2 U g R m x h Z y w x M X 0 m c X V v d D s s J n F 1 b 3 Q 7 U 2 V j d G l v b j E v V G F i b G U x L 0 F 1 d G 9 S Z W 1 v d m V k Q 2 9 s d W 1 u c z E u e 1 N V T U 1 B U l k s M T J 9 J n F 1 b 3 Q 7 L C Z x d W 9 0 O 1 N l Y 3 R p b 2 4 x L 1 R h Y m x l M S 9 B d X R v U m V t b 3 Z l Z E N v b H V t b n M x L n t D b 2 x 1 b W 4 x L D E z f S Z x d W 9 0 O y w m c X V v d D t T Z W N 0 a W 9 u M S 9 U Y W J s Z T E v Q X V 0 b 1 J l b W 9 2 Z W R D b 2 x 1 b W 5 z M S 5 7 U V V F U 1 R J T 0 5 T L D E 0 f S Z x d W 9 0 O y w m c X V v d D t T Z W N 0 a W 9 u M S 9 U Y W J s Z T E v Q X V 0 b 1 J l b W 9 2 Z W R D b 2 x 1 b W 5 z M S 5 7 Q U 5 T V 0 V S U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v c G V u L D F 9 J n F 1 b 3 Q 7 L C Z x d W 9 0 O 1 N l Y 3 R p b 2 4 x L 1 R h Y m x l M S 9 B d X R v U m V t b 3 Z l Z E N v b H V t b n M x L n t o a W d o L D J 9 J n F 1 b 3 Q 7 L C Z x d W 9 0 O 1 N l Y 3 R p b 2 4 x L 1 R h Y m x l M S 9 B d X R v U m V t b 3 Z l Z E N v b H V t b n M x L n t s b 3 c s M 3 0 m c X V v d D s s J n F 1 b 3 Q 7 U 2 V j d G l v b j E v V G F i b G U x L 0 F 1 d G 9 S Z W 1 v d m V k Q 2 9 s d W 1 u c z E u e 2 N s b 3 N l I H B y a W N l L D R 9 J n F 1 b 3 Q 7 L C Z x d W 9 0 O 1 N l Y 3 R p b 2 4 x L 1 R h Y m x l M S 9 B d X R v U m V t b 3 Z l Z E N v b H V t b n M x L n t 2 b 2 x 1 b W U s N X 0 m c X V v d D s s J n F 1 b 3 Q 7 U 2 V j d G l v b j E v V G F i b G U x L 0 F 1 d G 9 S Z W 1 v d m V k Q 2 9 s d W 1 u c z E u e 2 1 h c m t l d E N h c C w 2 f S Z x d W 9 0 O y w m c X V v d D t T Z W N 0 a W 9 u M S 9 U Y W J s Z T E v Q X V 0 b 1 J l b W 9 2 Z W R D b 2 x 1 b W 5 z M S 5 7 R G F p b H k g U m V 0 d X J u I C U s N 3 0 m c X V v d D s s J n F 1 b 3 Q 7 U 2 V j d G l v b j E v V G F i b G U x L 0 F 1 d G 9 S Z W 1 v d m V k Q 2 9 s d W 1 u c z E u e 1 Z v b G F 0 a W x p d H k g J S w 4 f S Z x d W 9 0 O y w m c X V v d D t T Z W N 0 a W 9 u M S 9 U Y W J s Z T E v Q X V 0 b 1 J l b W 9 2 Z W R D b 2 x 1 b W 5 z M S 5 7 V H J l b m Q s O X 0 m c X V v d D s s J n F 1 b 3 Q 7 U 2 V j d G l v b j E v V G F i b G U x L 0 F 1 d G 9 S Z W 1 v d m V k Q 2 9 s d W 1 u c z E u e z c t R G F 5 I E 1 B I C h D b G 9 z Z S k s M T B 9 J n F 1 b 3 Q 7 L C Z x d W 9 0 O 1 N l Y 3 R p b 2 4 x L 1 R h Y m x l M S 9 B d X R v U m V t b 3 Z l Z E N v b H V t b n M x L n t W b 2 x 1 b W U g U 3 B p a 2 U g R m x h Z y w x M X 0 m c X V v d D s s J n F 1 b 3 Q 7 U 2 V j d G l v b j E v V G F i b G U x L 0 F 1 d G 9 S Z W 1 v d m V k Q 2 9 s d W 1 u c z E u e 1 N V T U 1 B U l k s M T J 9 J n F 1 b 3 Q 7 L C Z x d W 9 0 O 1 N l Y 3 R p b 2 4 x L 1 R h Y m x l M S 9 B d X R v U m V t b 3 Z l Z E N v b H V t b n M x L n t D b 2 x 1 b W 4 x L D E z f S Z x d W 9 0 O y w m c X V v d D t T Z W N 0 a W 9 u M S 9 U Y W J s Z T E v Q X V 0 b 1 J l b W 9 2 Z W R D b 2 x 1 b W 5 z M S 5 7 U V V F U 1 R J T 0 5 T L D E 0 f S Z x d W 9 0 O y w m c X V v d D t T Z W N 0 a W 9 u M S 9 U Y W J s Z T E v Q X V 0 b 1 J l b W 9 2 Z W R D b 2 x 1 b W 5 z M S 5 7 Q U 5 T V 0 V S U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a + k u r O k U y e Y c J w 4 3 c K I A A A A A A C A A A A A A A Q Z g A A A A E A A C A A A A C M x N U p F i + w 0 3 w b Z 1 g P O X w O C G P z W p 4 k j A 5 w H 4 6 3 1 h + Z r g A A A A A O g A A A A A I A A C A A A A D 8 m I 0 3 x j 9 m c s m E e B p d z g C A 4 2 W 8 V k W d l S + z p L 4 D b 7 z / n l A A A A A 3 / F Y s o w S g M x n 5 8 W E w 3 X I P R k W K Y 3 J O 7 o 5 1 1 6 V 6 U u S I 5 X b O 5 W H c / d w C l H M X f t x + o l C P / o 5 D j l S M p E u s 2 f 3 q Y K r J 6 Q 9 j 1 Y 9 G j M 9 G B 9 b d + z P 1 b 0 A A A A C U 9 h z T E + G f 4 n t Q X J / W B S e d b M l Z 8 A 3 J s f T u Z v X 7 w F A E 1 G S 0 y S L 0 t u c T 3 6 1 W + t U g y U X b d G W J F X o I 9 M 8 u H K 3 l h o + 7 < / D a t a M a s h u p > 
</file>

<file path=customXml/itemProps1.xml><?xml version="1.0" encoding="utf-8"?>
<ds:datastoreItem xmlns:ds="http://schemas.openxmlformats.org/officeDocument/2006/customXml" ds:itemID="{2E360695-E7C7-49AD-9521-7424E32D7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tejaswini mora</cp:lastModifiedBy>
  <dcterms:created xsi:type="dcterms:W3CDTF">2025-07-18T09:00:53Z</dcterms:created>
  <dcterms:modified xsi:type="dcterms:W3CDTF">2025-07-20T22:21:41Z</dcterms:modified>
</cp:coreProperties>
</file>