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kunleadeniran\nafdac\lasa\"/>
    </mc:Choice>
  </mc:AlternateContent>
  <xr:revisionPtr revIDLastSave="0" documentId="13_ncr:1_{446C1D51-07A5-4CF3-8CE6-5B027AC1D4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9" i="1" l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<sst xmlns="http://schemas.openxmlformats.org/spreadsheetml/2006/main" count="1797" uniqueCount="1165">
  <si>
    <t>S/N</t>
  </si>
  <si>
    <t>NAFDACNumber</t>
  </si>
  <si>
    <t>ApplicationID</t>
  </si>
  <si>
    <t>ProductBrandName</t>
  </si>
  <si>
    <t>GenericName</t>
  </si>
  <si>
    <t>ProductCategory_Group</t>
  </si>
  <si>
    <t>TIN</t>
  </si>
  <si>
    <t>ProductFrontViewArtwork</t>
  </si>
  <si>
    <t>ProductWholeViewArtwork</t>
  </si>
  <si>
    <t>Superfingers Non-Sterile Latex Examination Gloves, Powder Free</t>
  </si>
  <si>
    <t>Aspee Surgicare Scalp Vein Set</t>
  </si>
  <si>
    <t>Aspee Surgicare Iv Cannula</t>
  </si>
  <si>
    <t>Global Young Surgical Suture Chromic Catgut</t>
  </si>
  <si>
    <t>Ug Iv Cannula</t>
  </si>
  <si>
    <t>Ug Infusion Set</t>
  </si>
  <si>
    <t>Ug Blood Transfusion Set</t>
  </si>
  <si>
    <t>Nasofaes Triple Action Nasal Spray</t>
  </si>
  <si>
    <t>Gastropack</t>
  </si>
  <si>
    <t>Boson Biotech Rapid Drug Of Abuse (Doa) Panel Test Card</t>
  </si>
  <si>
    <t>Wondfo Malaria P.F (Hrp2/Pldh) Test Kit</t>
  </si>
  <si>
    <t>Global Young Sterile Surgical Glove</t>
  </si>
  <si>
    <t xml:space="preserve">Fab Foleys Catheter Size 16 </t>
  </si>
  <si>
    <t>Fab Sterile Surgical Latex Gloves (Powdered)</t>
  </si>
  <si>
    <t>Durex Nude Condom</t>
  </si>
  <si>
    <t xml:space="preserve"> Surgbond Tissue Adhessive 0.5G/Ml </t>
  </si>
  <si>
    <t>Surgbond Tissue Adhesive 1.0G/Ml</t>
  </si>
  <si>
    <t>Kamsmic Infusion Set</t>
  </si>
  <si>
    <t>Luv Jelly Personal Lubricant</t>
  </si>
  <si>
    <t>Myairshield Badge</t>
  </si>
  <si>
    <t>First Response Hiv 1+2/Syphilis Combo Card Test</t>
  </si>
  <si>
    <t>First Response Syphilis Anti - Tp Card Test</t>
  </si>
  <si>
    <t>Agary Chromic Catgut Sutures</t>
  </si>
  <si>
    <t>Agary Silk Braided Suture With Needle</t>
  </si>
  <si>
    <t>U-Mec I.V. Administration Set</t>
  </si>
  <si>
    <t>Cussons Baby Wipes (Mild And Gentle)</t>
  </si>
  <si>
    <t>Cussons Baby Lotion (Almond And Rose Oil)</t>
  </si>
  <si>
    <t>Uni-Gold Hiv Test Device</t>
  </si>
  <si>
    <t>Agary Face Mask</t>
  </si>
  <si>
    <t>U-Mec  Lancets</t>
  </si>
  <si>
    <t>Mission Expert Urinalysis Reagent Strips ( 10 Sw)</t>
  </si>
  <si>
    <t>Medi -Test Combi 2</t>
  </si>
  <si>
    <t>Medi Test Combi 9</t>
  </si>
  <si>
    <t xml:space="preserve">Carex Multi Pleasure Condoms </t>
  </si>
  <si>
    <t>Premilene Polyprorylene Synthetic Non Absorbable Suture- Blue</t>
  </si>
  <si>
    <t>Monosyn Glyconate Monofilament Absorbable Surgical Suture - Violet</t>
  </si>
  <si>
    <t>Silkam Silk Braided Coated Non-Absorbable Suture - Black)</t>
  </si>
  <si>
    <t>Primaflon I.V Cannula</t>
  </si>
  <si>
    <t>Dappy Baby Diapers (Small)</t>
  </si>
  <si>
    <t>Always Daily Panty Liners Comfort Protect Normal</t>
  </si>
  <si>
    <t>Dappy Baby Diapers (Medium)</t>
  </si>
  <si>
    <t>Fedeco Syringes With Needle</t>
  </si>
  <si>
    <t>Fedeco Disposable Needles</t>
  </si>
  <si>
    <t>Oral B Babies Toothbrush (0-2 Years)</t>
  </si>
  <si>
    <t>Oral B Junior Toothbrush</t>
  </si>
  <si>
    <t>Trang Gloves Medium &amp; Large</t>
  </si>
  <si>
    <t>Drylove Maternity Pad</t>
  </si>
  <si>
    <t>Sureject Disposable Syringes</t>
  </si>
  <si>
    <t>Oral B Kids Toothbrush</t>
  </si>
  <si>
    <t>Oral B Ultrathin Sensitive Toothbrush</t>
  </si>
  <si>
    <t>Oral B Ultrathin Sensitive Black Toothbrush</t>
  </si>
  <si>
    <t>Vidas Vwf</t>
  </si>
  <si>
    <t>Vidas C. Difficile Toxin A &amp; B</t>
  </si>
  <si>
    <t>Vidas C. Difficile Gdh (Gdh)</t>
  </si>
  <si>
    <t>Vidas Galectin-3 (Gal3)</t>
  </si>
  <si>
    <t>Vidas Ss2 Microglobulin (B2M)</t>
  </si>
  <si>
    <t>Vidas Hiv P24 Ii (P24)</t>
  </si>
  <si>
    <t>Vidas Hiv Duo Quick (Hiv6)</t>
  </si>
  <si>
    <t>Vidas 3 Assay Dilution Cup</t>
  </si>
  <si>
    <t>Vidas 3 Sample Tip</t>
  </si>
  <si>
    <t>Rapidec Carba Np</t>
  </si>
  <si>
    <t>Serum Free</t>
  </si>
  <si>
    <t>Sabouraud 2 Agar (Sab2-D)</t>
  </si>
  <si>
    <t>D-Coccosel Agar (Dco-D)</t>
  </si>
  <si>
    <t>Mac Conkey Agar Without Crystal Violet (Mc-D)</t>
  </si>
  <si>
    <t>Eosin Methylene Blue Agar (Emb-D)</t>
  </si>
  <si>
    <t>Rpmi Agar</t>
  </si>
  <si>
    <t>Mueller Hinton 2 Agar (Mh2-D)</t>
  </si>
  <si>
    <t>Cled (Cystine Lactose Electrolyte Deficient) Agar</t>
  </si>
  <si>
    <t>Hektoen Agar (Hekt-D)</t>
  </si>
  <si>
    <t>Xld Agar (Xld-D)</t>
  </si>
  <si>
    <t>Oral B Ultrathin Sensitive Green Toothbrush</t>
  </si>
  <si>
    <t>Oral B All Rounder Black Toothbrush</t>
  </si>
  <si>
    <t>Underlock Sanitary Pad</t>
  </si>
  <si>
    <t xml:space="preserve">Ico  Smooth  Inject  Auto  Disable  Syringe </t>
  </si>
  <si>
    <t xml:space="preserve">Ico  Smooth  Inject Re-Use Prevention Syringe </t>
  </si>
  <si>
    <t>Accu-Answer Multi-Monitoring System</t>
  </si>
  <si>
    <t>Axoject Syringes With Needle</t>
  </si>
  <si>
    <t>Bacitracin Test (Bac-F)</t>
  </si>
  <si>
    <t>Api Of Medium</t>
  </si>
  <si>
    <t>Api M Medium</t>
  </si>
  <si>
    <t>Api 50 Chl Medium</t>
  </si>
  <si>
    <t>Pyz Reagents</t>
  </si>
  <si>
    <t>Mycoplasma Preparation</t>
  </si>
  <si>
    <t>Urea-Arginine Lyo 2 Broth</t>
  </si>
  <si>
    <t>Lyophilized Rabbit Plasma (Staph-Ase)</t>
  </si>
  <si>
    <t>Sabouraud Chloramphenicol 2 Agar (Sab Chl 2 -D)</t>
  </si>
  <si>
    <t>Extended Spectrum Beta-Lactamaseproducing Enterobacteriaceae (Esble) Agar</t>
  </si>
  <si>
    <t>Casa Agar</t>
  </si>
  <si>
    <t>Blood Agar (Basa-D)</t>
  </si>
  <si>
    <t xml:space="preserve">Globaldx Herdsreen 51-2 Fmd Nsp Ab- Test </t>
  </si>
  <si>
    <t>Globaldx Herdsreen 61-2 Brucellosis Ab (Bovine)  Test</t>
  </si>
  <si>
    <t>Globaldx Herdsreen 65-2 Bovine Brucella/Tb/Fmb Combo Test</t>
  </si>
  <si>
    <t>Globaldx Herdsreen 81-2 Ndv Ab- Test</t>
  </si>
  <si>
    <t>Globaldx Herdsreen 85-2 Ndv Test</t>
  </si>
  <si>
    <t>Ak-Freedom Sanitary Napkins (22Cm With Wings 9.5G)</t>
  </si>
  <si>
    <t>Ak-Freedom Sanitary Napkins (28Cm With Wings 12G</t>
  </si>
  <si>
    <t>Divacup</t>
  </si>
  <si>
    <t>Ak-Freedom Baby Diapers (Midi)</t>
  </si>
  <si>
    <t>Vidas® Pth (1-84) (Pth)</t>
  </si>
  <si>
    <t>Brain-Heart Infusion Broth (Bhi-D)</t>
  </si>
  <si>
    <t>Etest Ceftazidime/Avibactam (Cza) (0.016-256 Μg/M</t>
  </si>
  <si>
    <t>Omega Visitect Cd4 200 Rapid Test Kit</t>
  </si>
  <si>
    <t xml:space="preserve">Haiou Re-Use Prevention Syringe </t>
  </si>
  <si>
    <t xml:space="preserve">Nelbject Disposible Scalp Vein Set 21G </t>
  </si>
  <si>
    <t>Dozject Sterile Auto Disable Syringe</t>
  </si>
  <si>
    <t>Ak-Freedom Baby Diapers (Mini)</t>
  </si>
  <si>
    <t>Ak-Freedom Baby Diapers (Maxi)</t>
  </si>
  <si>
    <t xml:space="preserve">Dimegrine </t>
  </si>
  <si>
    <t>Jodascan Injection 300Mg</t>
  </si>
  <si>
    <t>Jodascan Injection  350Mg/Ml(100Mls)</t>
  </si>
  <si>
    <t>Gozzby Latex Powdered Examination Gloves(Medium)</t>
  </si>
  <si>
    <t>Always Cotton Soft Ultra-Thin Long Sanitary Pads</t>
  </si>
  <si>
    <t>Always Cotton Soft Ultra-Thin Night Sanitary Pads</t>
  </si>
  <si>
    <t>Healthcheck Typhoid Check Test Kit</t>
  </si>
  <si>
    <t>Pil Cotton Wool</t>
  </si>
  <si>
    <t>Bec-Med Umbilical Cord Clamp</t>
  </si>
  <si>
    <t>Bec-Med Surgical Gloves 7.5 50Pairs</t>
  </si>
  <si>
    <t>Bec-Med Infusion Set</t>
  </si>
  <si>
    <t>Bec-Med Blood Transfusion Set</t>
  </si>
  <si>
    <t>Healthcheck Prostate Specific Antigen Test Cassette</t>
  </si>
  <si>
    <t>Ak-Freedom Baby Diapers (Newborn)</t>
  </si>
  <si>
    <t>Rapid 20 E</t>
  </si>
  <si>
    <t>Determine Tb Lam Ag</t>
  </si>
  <si>
    <t>Crystal All Day Baby Sensitive Wipes (Pink)</t>
  </si>
  <si>
    <t>Crystal All Day Baby Sensitive Wipes (Blue)</t>
  </si>
  <si>
    <t xml:space="preserve"> Crystal All Day Make-Up Remover Wipes</t>
  </si>
  <si>
    <t>Crystal All Day Alcohol Wipes (70%Ip)</t>
  </si>
  <si>
    <t>Crystal All Day Antibacterial Wet Wipes</t>
  </si>
  <si>
    <t>Crystal All Day Baby Sensitive Wipes (Green)</t>
  </si>
  <si>
    <t>Terumo Syringes</t>
  </si>
  <si>
    <t xml:space="preserve">Nelbject Blood Transfusion Set </t>
  </si>
  <si>
    <t xml:space="preserve">Fedeco Gauze Bandages (7.5Cm X 4.5M) </t>
  </si>
  <si>
    <t>Uch-Med I.V Cannula With Catheter &amp; Injection Valve</t>
  </si>
  <si>
    <t>Gammex Latex Textured Surgical Gloves</t>
  </si>
  <si>
    <t>Sanizyme X Multi Enzymatic Cleaner</t>
  </si>
  <si>
    <t>Saniscope Instrument Sterilant</t>
  </si>
  <si>
    <t>Ak-Freedom Sanitary Napkins Ultra (Flexi Alas) (7.4G Long</t>
  </si>
  <si>
    <t>Ak-Freedom Sanitary Napkins Ultra (Long 7.4G)</t>
  </si>
  <si>
    <t>Ak-Freedom Ultrafina Sanitary Napkins (Extra Long 8.4G)</t>
  </si>
  <si>
    <t>Ak-Freedom Sanitary Napkins Classic Thick (Normal)</t>
  </si>
  <si>
    <t>Zidek Disposable Needle</t>
  </si>
  <si>
    <t>Agary Blood Glucose Monitoring System</t>
  </si>
  <si>
    <t>Agary Blood Glucose Test Strips</t>
  </si>
  <si>
    <t>Bec-Med Insulin Syringe With Needle</t>
  </si>
  <si>
    <t>Vidas Anti-Hev Igg (Hevg)</t>
  </si>
  <si>
    <t>Vidas Anti-Hev Igm (Hevm)</t>
  </si>
  <si>
    <t>Crystal All Day Hand Sanitizer Gel</t>
  </si>
  <si>
    <t>Crystal All Day Hand Sanitizer Spray</t>
  </si>
  <si>
    <t>We Care Hand Sanitizer</t>
  </si>
  <si>
    <t xml:space="preserve">Mylan Hiv Self Test </t>
  </si>
  <si>
    <t>Judon Hypodermic  Needle</t>
  </si>
  <si>
    <t>Judon Scalp Vein Set</t>
  </si>
  <si>
    <t>Judon Absorbent Gauze Bandages</t>
  </si>
  <si>
    <t>Judon Blood Bag</t>
  </si>
  <si>
    <t>Judo-Ject Disposable Syringe With Needle</t>
  </si>
  <si>
    <t xml:space="preserve">Bec-Med Burette Measured Volume Set </t>
  </si>
  <si>
    <t>Vitek 2 Antimicrobial Susceptible Test Kit  P631</t>
  </si>
  <si>
    <t>De Big Dan Scalp Vein Set</t>
  </si>
  <si>
    <t>Ogotex Blood Transfusion Set</t>
  </si>
  <si>
    <t>Ogotex Suture With Needle</t>
  </si>
  <si>
    <t>Ogotex Needle</t>
  </si>
  <si>
    <t>Ogotex Infusion Set</t>
  </si>
  <si>
    <t xml:space="preserve">Easycare Blood Transfusion Set </t>
  </si>
  <si>
    <t>Easycare I.V. Infusion Set</t>
  </si>
  <si>
    <t>Ogotex Syringe And Needle</t>
  </si>
  <si>
    <t>Intravenous Cannula</t>
  </si>
  <si>
    <t>Easycare Sterile Latex Surgical Gloves</t>
  </si>
  <si>
    <t>Nci Blood Administration Set</t>
  </si>
  <si>
    <t>Nci Latex Examination Gloves (Powdered)</t>
  </si>
  <si>
    <t>Supar+Care I.V Administration Set</t>
  </si>
  <si>
    <t>Venchura Latex Powdered Examination Gloves</t>
  </si>
  <si>
    <t xml:space="preserve">Topcare Crepe Bandages </t>
  </si>
  <si>
    <t>Topcare Burette  Infusion Set</t>
  </si>
  <si>
    <t>Nci Sterile Latex Surgical Gloves Powedered</t>
  </si>
  <si>
    <t>Easycare I.V. Cannula</t>
  </si>
  <si>
    <t>Easycare Foley'S Balloon Catheter</t>
  </si>
  <si>
    <t>Flamingo Flamigrip (Iv Cannula Fixator)</t>
  </si>
  <si>
    <t>Parahit-F Ver.1.0 (Rapid Test For P. Falciparum Malaria-Device)</t>
  </si>
  <si>
    <t>Surelife Natural Dotted Strawberry Lubricated Condoms</t>
  </si>
  <si>
    <t>Prosense Sterile Latex Surgical Gloves</t>
  </si>
  <si>
    <t>Hansel Burette Set</t>
  </si>
  <si>
    <t xml:space="preserve">Hansel Foley'S Balloon Catheter </t>
  </si>
  <si>
    <t>Frangly Hypodermic Needle</t>
  </si>
  <si>
    <t>Frangly Infusion Set</t>
  </si>
  <si>
    <t>Frangly Scalp Vein Set</t>
  </si>
  <si>
    <t>Frangly Crepe Bandage</t>
  </si>
  <si>
    <t>Stripp Condom (Vanilla Flavoured Afro Mamba)</t>
  </si>
  <si>
    <t>Stripp Condom (Rose Strawberry Flavoured Skin To Skin)</t>
  </si>
  <si>
    <t>Stripp Condom (Extra Sensitive Pineapple Flavoured)</t>
  </si>
  <si>
    <t>Topcare Gauze Roll</t>
  </si>
  <si>
    <t>Topcare Foley Catheter</t>
  </si>
  <si>
    <t>Obigod Scalp Vein Set</t>
  </si>
  <si>
    <t>Obigod I.V  Infusion Set</t>
  </si>
  <si>
    <t>Obigod Pregnancy Test Strip(Urine)</t>
  </si>
  <si>
    <t>Rapid Anti-Hcv Test (Whole Blood/Serum/Plasma)</t>
  </si>
  <si>
    <t>Leomedic  Disposable Syringe With Needle</t>
  </si>
  <si>
    <t>One Step Anti-Hiv(1&amp;2) Test (Whole Blood/Seru/Plasma)</t>
  </si>
  <si>
    <t>One Step Anti-Hiv(1&amp;2) Test (Whole Blood/Serum/Plasma)</t>
  </si>
  <si>
    <t>Bullant Hand Sanitizer</t>
  </si>
  <si>
    <t>Frangly Gauze Bandage</t>
  </si>
  <si>
    <t>Frangly Zinc Oxide Adhesive Plaster Roll</t>
  </si>
  <si>
    <t xml:space="preserve">Frangly Blood Bag </t>
  </si>
  <si>
    <t>De Big Dan Disposable Infusion Set</t>
  </si>
  <si>
    <t>Woxheal Diabetic-Wound Care Kit</t>
  </si>
  <si>
    <t>Mcfarland Standard</t>
  </si>
  <si>
    <t>Ucan Microkleen (Rapid Surface &amp; Equipment Disinfectant)</t>
  </si>
  <si>
    <t>Cannoral Iv Cannula With Wings &amp;  Injection  Port</t>
  </si>
  <si>
    <t>Tingle Me Condoms (Classic)</t>
  </si>
  <si>
    <t>Ndco Cotton Crepe Bandage</t>
  </si>
  <si>
    <t>Vitek 2 Ast St03 Test Kit</t>
  </si>
  <si>
    <t>Easycare Blood Bag 250Ml</t>
  </si>
  <si>
    <t xml:space="preserve">Physiodose Physiological Saline Solution </t>
  </si>
  <si>
    <t>Frangly Foley Catheter</t>
  </si>
  <si>
    <t>Caresville Infusion Set</t>
  </si>
  <si>
    <t>Caresville Needle</t>
  </si>
  <si>
    <t>Caresville Syringe</t>
  </si>
  <si>
    <t>Juvederm  Ultra 3</t>
  </si>
  <si>
    <t>Juvederm Voluma Injection</t>
  </si>
  <si>
    <t>Miss White Hand Sanitizer</t>
  </si>
  <si>
    <t xml:space="preserve">Ucan Public Places </t>
  </si>
  <si>
    <t>7Riverlabs Cervical Self Sampling Kit</t>
  </si>
  <si>
    <t>Blood Bag</t>
  </si>
  <si>
    <t>Century Care Infusion Set</t>
  </si>
  <si>
    <t>Jimmi-Well Intravenous Cannula With Wings &amp; Injection Port</t>
  </si>
  <si>
    <t>Accu-Chek Sugarview Starter Set</t>
  </si>
  <si>
    <t>Jimmi-Well Latex Examination Gloves(Powdered)</t>
  </si>
  <si>
    <t xml:space="preserve">Sritrang Latex Powder Free Examination Gloves </t>
  </si>
  <si>
    <t>Sritrang Nitrile Powder Free Examination Gloves</t>
  </si>
  <si>
    <t>Jimmi-Well Infusion Giving Set</t>
  </si>
  <si>
    <t>3Sistas Pantyliner</t>
  </si>
  <si>
    <t>Bd Neoflon™ Pro</t>
  </si>
  <si>
    <t xml:space="preserve">Bd Discardit Ii  </t>
  </si>
  <si>
    <t>Aya Sanitary Pad (Large)</t>
  </si>
  <si>
    <t>Aya Sanitary Pad (Medium)</t>
  </si>
  <si>
    <t>Reign Sanitary Napkins(Over Night Super Heavy Flow) - Ultra Thin 7 Pads</t>
  </si>
  <si>
    <t>Reign Premium Sanitary Napkins  (Ultra Thin Panty Liner)- Ultra Thin 30 Pads</t>
  </si>
  <si>
    <t>Reign Premium Sanitary Napkins ( Very Light Panty Liner)- Ultra Thin 20 Pads</t>
  </si>
  <si>
    <t>Reign Premium Premium Sanitary Napkins (Moderate Flow) - Ultra Thin 10 Pads</t>
  </si>
  <si>
    <t>Rightest Blood Glucose Monitoring System Gm700Sb</t>
  </si>
  <si>
    <t>Rightest Blood Glucose Test Strip Gs700</t>
  </si>
  <si>
    <t>De Big Dan Hypodermic Needle</t>
  </si>
  <si>
    <t>Emzor Hesco Disposable Sterile Cesarean Pack</t>
  </si>
  <si>
    <t>Emzor Hesco Disposable Sterile General Surgery Pack</t>
  </si>
  <si>
    <t>Emzor Hesco Disposable Sterile Reinforced Surgical Gown</t>
  </si>
  <si>
    <t xml:space="preserve">Caldenor Silk </t>
  </si>
  <si>
    <t>Bd™ Emerald Pro Syringe</t>
  </si>
  <si>
    <t>Maxitulle ( Povidone Iodine Non-Adherent Wound Dressing)</t>
  </si>
  <si>
    <t>Reign Premium Sanitary Napkins (Heavy Flow)-Ultra Thin 8 Pads</t>
  </si>
  <si>
    <t>Xoc Toothbrush</t>
  </si>
  <si>
    <t xml:space="preserve">Anosan  Sanitizer </t>
  </si>
  <si>
    <t>Kingston Syringes</t>
  </si>
  <si>
    <t>Og Needle</t>
  </si>
  <si>
    <t>Sd Ght Pure Soft Sanitary Pad</t>
  </si>
  <si>
    <t>Karknee  Blood  Glucose  Meter</t>
  </si>
  <si>
    <t>Curaty Syphilis  Test Kit</t>
  </si>
  <si>
    <t>Chidalex Antibiotic Tulle</t>
  </si>
  <si>
    <t>Debinco-Ject Dipsposable Needles</t>
  </si>
  <si>
    <t>Supar + Care Syringe With Needle 21G</t>
  </si>
  <si>
    <t>Nxtek™ Malaria Pf</t>
  </si>
  <si>
    <t>Paras Syringe</t>
  </si>
  <si>
    <t xml:space="preserve">Fizone-Ject Disposable Syringe Needle </t>
  </si>
  <si>
    <t>Diagno-P Pregnancy Test Strips</t>
  </si>
  <si>
    <t>Tex Care Steritin (Framycetin Antibiotics)</t>
  </si>
  <si>
    <t xml:space="preserve">Tex Care Chromic Cat Gut </t>
  </si>
  <si>
    <t>Tamh Sterile Hypodermic Syringes With Needles (For Single Use)</t>
  </si>
  <si>
    <t>Fab Mucus Extractor</t>
  </si>
  <si>
    <t>Century Care Syphilis Rapid Diagnostic Test Strip</t>
  </si>
  <si>
    <t>Sky-Ject Infusion Set</t>
  </si>
  <si>
    <t>Fab Infusion Set</t>
  </si>
  <si>
    <t xml:space="preserve">Fab Blood Transfusion Set </t>
  </si>
  <si>
    <t>Sadante Cotton Wool</t>
  </si>
  <si>
    <t>Sky-Ject Needle</t>
  </si>
  <si>
    <t>Idl Adhesive Tape</t>
  </si>
  <si>
    <t>Idl Cast Padding</t>
  </si>
  <si>
    <t>Sukkar Blood Glucose Monitoring Device</t>
  </si>
  <si>
    <t xml:space="preserve">Sukkar Blood Glucose Test Strips </t>
  </si>
  <si>
    <t>Azmu Auto Disable Syringe</t>
  </si>
  <si>
    <t>Biocredit Malaria Ag Pf(Pldh)</t>
  </si>
  <si>
    <t>Kingston One Step  Hcv Test Strips</t>
  </si>
  <si>
    <t xml:space="preserve">Accu-Vein Iv Cannula With Wings And Injection Port </t>
  </si>
  <si>
    <t>Impex Disposable Infusion Set</t>
  </si>
  <si>
    <t>Super + Care Gynaecology Gloves</t>
  </si>
  <si>
    <t>First Response Hiv 1-2.0 Card Test (Self-Test)</t>
  </si>
  <si>
    <t>Wellguard Latex Powdered Examination Gloves</t>
  </si>
  <si>
    <t xml:space="preserve">Wellguard Powder - Free Examination Nitrile Gloves </t>
  </si>
  <si>
    <t>Pil Pyrochy Hypodermic Needle</t>
  </si>
  <si>
    <t>Ndco Softban Cast Padding Bandage</t>
  </si>
  <si>
    <t>Bd Vacutainer Naf 6.0Mg Na2Edta 12.0Mg Plus Blood Collection Tubes</t>
  </si>
  <si>
    <t>Swe - Health H-Pylori Rapid Test Kit</t>
  </si>
  <si>
    <t xml:space="preserve"> Apex I. V Cannular</t>
  </si>
  <si>
    <t>Bd Vacutainer Fx 5Mg 4Mg Blood Collection Tubes</t>
  </si>
  <si>
    <t>Chlorux Hand And Surface Sanitizer</t>
  </si>
  <si>
    <t>Tropis Immunization System</t>
  </si>
  <si>
    <t>Tropis Disposable Dispensers</t>
  </si>
  <si>
    <t>Medi-Test Combi 2</t>
  </si>
  <si>
    <t>Oral B Toothbrush</t>
  </si>
  <si>
    <t>Sabouraud Agar</t>
  </si>
  <si>
    <t>Toothbrushes</t>
  </si>
  <si>
    <t xml:space="preserve">Bacitracin Test </t>
  </si>
  <si>
    <t xml:space="preserve">Scalp Vein </t>
  </si>
  <si>
    <t>Syringe</t>
  </si>
  <si>
    <t>Always Sanitary Pads</t>
  </si>
  <si>
    <t>Sanitary Pads</t>
  </si>
  <si>
    <t>Test Kits</t>
  </si>
  <si>
    <t>I.V. Infusion Set</t>
  </si>
  <si>
    <t>Sterile Latex Surgical Gloves 7.5</t>
  </si>
  <si>
    <t>Test Device, Reaction Buffer, Sterile Wipes, Sterile Lancets, Disposable Plastic Pipettes</t>
  </si>
  <si>
    <t>Burette Set</t>
  </si>
  <si>
    <t>Catheter</t>
  </si>
  <si>
    <t>Newlife</t>
  </si>
  <si>
    <t>Accu-Chek</t>
  </si>
  <si>
    <t>Syringes</t>
  </si>
  <si>
    <t>Disposable Needles</t>
  </si>
  <si>
    <t>Cotton Wool</t>
  </si>
  <si>
    <t>Blood Glucose Monitoring Device Test Kit</t>
  </si>
  <si>
    <t>Examination Nitrile Gloves</t>
  </si>
  <si>
    <t>Pil Pyrochy</t>
  </si>
  <si>
    <t>Apex</t>
  </si>
  <si>
    <t>Medical Devices</t>
  </si>
  <si>
    <t>21008239-0001</t>
  </si>
  <si>
    <t>24147391-0001</t>
  </si>
  <si>
    <t>15655631-0001</t>
  </si>
  <si>
    <t>17893051-0001</t>
  </si>
  <si>
    <t>19553103-0001</t>
  </si>
  <si>
    <t>18350447-0001</t>
  </si>
  <si>
    <t>22173260-0001</t>
  </si>
  <si>
    <t>20602873-0001</t>
  </si>
  <si>
    <t>17900601-0001</t>
  </si>
  <si>
    <t>01060209-0001</t>
  </si>
  <si>
    <t>03651398-0001</t>
  </si>
  <si>
    <t>22687860-0001</t>
  </si>
  <si>
    <t>16453378-0001</t>
  </si>
  <si>
    <t>16534413-0001</t>
  </si>
  <si>
    <t>05095020-0001</t>
  </si>
  <si>
    <t>00104946-0001</t>
  </si>
  <si>
    <t>00013001-0001</t>
  </si>
  <si>
    <t>00170729-0001</t>
  </si>
  <si>
    <t>17338142-0001</t>
  </si>
  <si>
    <t>00078898-0001</t>
  </si>
  <si>
    <t>02785379-0001</t>
  </si>
  <si>
    <t>16921488-0001</t>
  </si>
  <si>
    <t>19228835-0001</t>
  </si>
  <si>
    <t>00081241-0001</t>
  </si>
  <si>
    <t>11701605-0001</t>
  </si>
  <si>
    <t>01430721-0001</t>
  </si>
  <si>
    <t>02484028-0001</t>
  </si>
  <si>
    <t>19737399-0001</t>
  </si>
  <si>
    <t>20715273-0001</t>
  </si>
  <si>
    <t>17937659-0001</t>
  </si>
  <si>
    <t>01169015-0001</t>
  </si>
  <si>
    <t>03892048-0001</t>
  </si>
  <si>
    <t>20022611-0001</t>
  </si>
  <si>
    <t>14295341-0001</t>
  </si>
  <si>
    <t>12298862-0001</t>
  </si>
  <si>
    <t>09306984-0001</t>
  </si>
  <si>
    <t>01621298-0001</t>
  </si>
  <si>
    <t>01861384-0001</t>
  </si>
  <si>
    <t>09612245-0001</t>
  </si>
  <si>
    <t>01224747-0001</t>
  </si>
  <si>
    <t>02813548-0001</t>
  </si>
  <si>
    <t>17643930-0001</t>
  </si>
  <si>
    <t>21275077-0001</t>
  </si>
  <si>
    <t>11484775-0001</t>
  </si>
  <si>
    <t>19044601-0001</t>
  </si>
  <si>
    <t>00782180-0001</t>
  </si>
  <si>
    <t>01504878-0001</t>
  </si>
  <si>
    <t>00340482-0001</t>
  </si>
  <si>
    <t>01823324-0001</t>
  </si>
  <si>
    <t>00763233-0001</t>
  </si>
  <si>
    <t>21268471-0001</t>
  </si>
  <si>
    <t>10312775-0001</t>
  </si>
  <si>
    <t>03555487-0001</t>
  </si>
  <si>
    <t>23104859-0001</t>
  </si>
  <si>
    <t>00159981-0001</t>
  </si>
  <si>
    <t>13568718-0001</t>
  </si>
  <si>
    <t>19943939-0001</t>
  </si>
  <si>
    <t>02555654-0001</t>
  </si>
  <si>
    <t>01509569-0001</t>
  </si>
  <si>
    <t>01623305-0001</t>
  </si>
  <si>
    <t>01512270-0001</t>
  </si>
  <si>
    <t>01191579-0001</t>
  </si>
  <si>
    <t>18241381-0001</t>
  </si>
  <si>
    <t>22720080-0001</t>
  </si>
  <si>
    <t>19873491-0001</t>
  </si>
  <si>
    <t>17787965-0001</t>
  </si>
  <si>
    <t>02366594-0001</t>
  </si>
  <si>
    <t>19932875-0001</t>
  </si>
  <si>
    <t>00268465-0001</t>
  </si>
  <si>
    <t>01617131-0001</t>
  </si>
  <si>
    <t>19231669-0001</t>
  </si>
  <si>
    <t>21096397-0001</t>
  </si>
  <si>
    <t>19232103-0001</t>
  </si>
  <si>
    <t>13414916-0001</t>
  </si>
  <si>
    <t>18955483-0001</t>
  </si>
  <si>
    <t>19736037-0001</t>
  </si>
  <si>
    <t>21257161-0001</t>
  </si>
  <si>
    <t>02606145-0001</t>
  </si>
  <si>
    <t>20658613-0001</t>
  </si>
  <si>
    <t>01286734-0001</t>
  </si>
  <si>
    <t>14541144-0001</t>
  </si>
  <si>
    <t>19234855-0001</t>
  </si>
  <si>
    <t>23973511-0001</t>
  </si>
  <si>
    <t>23877845-0001</t>
  </si>
  <si>
    <t>23693949-0001</t>
  </si>
  <si>
    <t>20630823-0001</t>
  </si>
  <si>
    <t>01677784-0001</t>
  </si>
  <si>
    <t>22506753-0001</t>
  </si>
  <si>
    <t>20753523-0001</t>
  </si>
  <si>
    <t>18387919-0001</t>
  </si>
  <si>
    <t>23983551-0001</t>
  </si>
  <si>
    <t>16476766-0001</t>
  </si>
  <si>
    <t>17557449-0001</t>
  </si>
  <si>
    <t>21312291-0001</t>
  </si>
  <si>
    <t>17795017-0001</t>
  </si>
  <si>
    <t>20419784-0001</t>
  </si>
  <si>
    <t>03556246-0001</t>
  </si>
  <si>
    <t>01623913-0001</t>
  </si>
  <si>
    <t>20863537-0001</t>
  </si>
  <si>
    <t>01799833-0001</t>
  </si>
  <si>
    <t>17475584-0001</t>
  </si>
  <si>
    <t>31277003-0001</t>
  </si>
  <si>
    <t>17956339-0001</t>
  </si>
  <si>
    <t>23980629-0001</t>
  </si>
  <si>
    <t>15180856-0001</t>
  </si>
  <si>
    <t>02697621-0001</t>
  </si>
  <si>
    <t>21188309-0001</t>
  </si>
  <si>
    <t>20886453-0001</t>
  </si>
  <si>
    <t>13569459-0001</t>
  </si>
  <si>
    <t>18057463-0001</t>
  </si>
  <si>
    <t>00211900-0001</t>
  </si>
  <si>
    <t>http://docs.napams.org/NapamsDocuments/NAFRC15115672018/Product_359179/ProductFrontViewImage.jpg</t>
  </si>
  <si>
    <t>http://docs.napams.org/NapamsDocuments/NAF18969382022/Product_233727/ProductFrontViewImage.jpg</t>
  </si>
  <si>
    <t>http://docs.napams.org/NapamsDocuments/NAF18969382022/Product_233734/ProductFrontViewImage.jpg</t>
  </si>
  <si>
    <t>http://docs.napams.org/NapamsDocuments/NAFRC10841432012/Product_263974/ProductFrontViewImage.jpg</t>
  </si>
  <si>
    <t>http://docs.napams.org/NapamsDocuments/NAF12077882014/Product_344760/ProductFrontViewImage.jpg</t>
  </si>
  <si>
    <t>http://docs.napams.org/NapamsDocuments/NAF12077882014/Product_345015/ProductFrontViewImage.jpg</t>
  </si>
  <si>
    <t>http://docs.napams.org/NapamsDocuments/NAF12077882014/Product_345039/ProductFrontViewImage.jpg</t>
  </si>
  <si>
    <t>http://docs.napams.org/NapamsDocuments/NAFRC13010252015/Product_354978/ProductFrontViewImage.jpg</t>
  </si>
  <si>
    <t>http://docs.napams.org/NapamsDocuments/NAFRC12495092015/Product_365401/ProductFrontViewImage.jpeg</t>
  </si>
  <si>
    <t>http://docs.napams.org/NapamsDocuments/NAFBN26276762018/Product_225239/ProductFrontViewImage.jpg</t>
  </si>
  <si>
    <t>http://docs.napams.org/NapamsDocuments/NAF14467462017/Product_410504/ProductFrontViewImage.jpg</t>
  </si>
  <si>
    <t>http://docs.napams.org/NapamsDocuments/NAFRC10841432012/Product_264179/ProductFrontViewImage.jpg</t>
  </si>
  <si>
    <t>http://docs.napams.org/NapamsDocuments/NAFRC12089312014/Product_343101/ProductFrontViewImage.jpg</t>
  </si>
  <si>
    <t>http://docs.napams.org/NapamsDocuments/NAFRC12089312014/Product_343112/ProductFrontViewImage.jpg</t>
  </si>
  <si>
    <t>http://docs.napams.org/NapamsDocuments/NAF31591962/Product_278911/ProductFrontViewImage.jpg</t>
  </si>
  <si>
    <t>http://docs.napams.org/NapamsDocuments/NAFRC7311432008/Product_380648/ProductFrontViewImage.jpg</t>
  </si>
  <si>
    <t>http://docs.napams.org/NapamsDocuments/NAFRC7311432008/Product_381154/ProductFrontViewImage.jpg</t>
  </si>
  <si>
    <t>http://docs.napams.org/NapamsDocuments/NAF28849282019/Product_413353/ProductFrontViewImage.jpg</t>
  </si>
  <si>
    <t>http://docs.napams.org/NapamsDocuments/NAF11200252013/Product_395835/ProductFrontViewImage.jpeg</t>
  </si>
  <si>
    <t>http://docs.napams.org/NapamsDocuments/NAFRC11193192013/Product_387811/ProductFrontViewImage.jpg</t>
  </si>
  <si>
    <t>http://docs.napams.org/NapamsDocuments/NAF6241922005/Product_375793/ProductFrontViewImage.jpg</t>
  </si>
  <si>
    <t>http://docs.napams.org/NapamsDocuments/NAF6241922005/Product_375795/ProductFrontViewImage.jpg</t>
  </si>
  <si>
    <t>http://docs.napams.org/NapamsDocuments/NAF2039501992/Product_97344/ProductFrontViewImage.jpg</t>
  </si>
  <si>
    <t>http://docs.napams.org/NapamsDocuments/NAF2039501992/Product_97323/ProductFrontViewImage.jpg</t>
  </si>
  <si>
    <t>http://docs.napams.org/NapamsDocuments/NAF1124021988/Product_80357/ProductFrontViewImage.jpg</t>
  </si>
  <si>
    <t>http://docs.napams.org/NapamsDocuments/NAFRC6931948/Product_64617/ProductFrontViewImage.jpg</t>
  </si>
  <si>
    <t>http://docs.napams.org/NapamsDocuments/NAFRC6931948/Product_64621/ProductFrontViewImage.jpg</t>
  </si>
  <si>
    <t>http://docs.napams.org/NapamsDocuments/NAFRC9614072011/Product_355249/ProductFrontViewImage.jpeg</t>
  </si>
  <si>
    <t>http://docs.napams.org/NapamsDocuments/NAF2039501992/Product_51845/ProductFrontViewImage.jpg</t>
  </si>
  <si>
    <t>http://docs.napams.org/NapamsDocuments/NAF1124021988/Product_64808/ProductFrontViewImage.jpeg</t>
  </si>
  <si>
    <t>http://docs.napams.org/NapamsDocuments/NAF1777902000/Product_322888/ProductFrontViewImage.jpg</t>
  </si>
  <si>
    <t>http://docs.napams.org/NapamsDocuments/NAF2039501992/Product_7029/ProductFrontViewImage.jpg</t>
  </si>
  <si>
    <t>http://docs.napams.org/NapamsDocuments/NAF2039501992/Product_7033/ProductFrontViewImage.jpg</t>
  </si>
  <si>
    <t>http://docs.napams.org/NapamsDocuments/NAF2534111994/Product_181221/ProductFrontViewImage.jpeg</t>
  </si>
  <si>
    <t>http://docs.napams.org/NapamsDocuments/NAFRC9593932011/Product_138098/ProductFrontViewImage.jpeg</t>
  </si>
  <si>
    <t>http://docs.napams.org/NapamsDocuments/NAFRC9593932011/Product_138733/ProductFrontViewImage.jpeg</t>
  </si>
  <si>
    <t>http://docs.napams.org/NapamsDocuments/NAFRC9593932011/Product_138772/ProductFrontViewImage.jpeg</t>
  </si>
  <si>
    <t>http://docs.napams.org/NapamsDocuments/NAF1124021988/Product_80232/ProductFrontViewImage.jpg</t>
  </si>
  <si>
    <t>http://docs.napams.org/NapamsDocuments/NAFRNO.11227632013/Product_55216/ProductFrontViewImage.jpeg</t>
  </si>
  <si>
    <t>http://docs.napams.org/NapamsDocuments/NAFRC1804341991/Product_57688/ProductFrontViewImage.JPG</t>
  </si>
  <si>
    <t>http://docs.napams.org/NapamsDocuments/NAFRNO.11227632013/Product_57990/ProductFrontViewImage.jpeg</t>
  </si>
  <si>
    <t>http://docs.napams.org/NapamsDocuments/NAF6420042005/Product_54666/ProductFrontViewImage.jpg</t>
  </si>
  <si>
    <t>http://docs.napams.org/NapamsDocuments/NAF6420042005/Product_54671/ProductFrontViewImage.jpg</t>
  </si>
  <si>
    <t>http://docs.napams.org/NapamsDocuments/NAFRC1804341991/Product_59254/ProductFrontViewImage.JPG</t>
  </si>
  <si>
    <t>http://docs.napams.org/NapamsDocuments/NAFRC1804341991/Product_59371/ProductFrontViewImage.JPG</t>
  </si>
  <si>
    <t>http://docs.napams.org/NapamsDocuments/NAF2039501992/Product_69615/ProductFrontViewImage.jpg</t>
  </si>
  <si>
    <t>http://docs.napams.org/NapamsDocuments/NAFRC3722701999/Product_69287/ProductFrontViewImage.jpg</t>
  </si>
  <si>
    <t>http://docs.napams.org/NapamsDocuments/NAF6695562006/Product_64777/ProductFrontViewImage.jpg</t>
  </si>
  <si>
    <t>http://docs.napams.org/NapamsDocuments/NAFRC1804341991/Product_59392/ProductFrontViewImage.JPG</t>
  </si>
  <si>
    <t>http://docs.napams.org/NapamsDocuments/NAFRC1804341991/Product_64571/ProductFrontViewImage.JPG</t>
  </si>
  <si>
    <t>http://docs.napams.org/NapamsDocuments/NAFRC1804341991/Product_64580/ProductFrontViewImage.JPG</t>
  </si>
  <si>
    <t>http://docs.napams.org/NapamsDocuments/NAFRC13257932016/Product_64716/ProductFrontViewImage.jpg</t>
  </si>
  <si>
    <t>http://docs.napams.org/NapamsDocuments/NAFRC13257932016/Product_64717/ProductFrontViewImage.jpg</t>
  </si>
  <si>
    <t>http://docs.napams.org/NapamsDocuments/NAFRC13257932016/Product_64718/ProductFrontViewImage.jpg</t>
  </si>
  <si>
    <t>http://docs.napams.org/NapamsDocuments/NAFRC13257932016/Product_64719/ProductFrontViewImage.jpg</t>
  </si>
  <si>
    <t>http://docs.napams.org/NapamsDocuments/NAFRC13257932016/Product_64721/ProductFrontViewImage.jpg</t>
  </si>
  <si>
    <t>http://docs.napams.org/NapamsDocuments/NAFRC13257932016/Product_64722/ProductFrontViewImage.jpg</t>
  </si>
  <si>
    <t>http://docs.napams.org/NapamsDocuments/NAFRC13257932016/Product_64723/ProductFrontViewImage.jpg</t>
  </si>
  <si>
    <t>http://docs.napams.org/NapamsDocuments/NAFRC13257932016/Product_64724/ProductFrontViewImage.jpg</t>
  </si>
  <si>
    <t>http://docs.napams.org/NapamsDocuments/NAFRC13257932016/Product_64725/ProductFrontViewImage.jpg</t>
  </si>
  <si>
    <t>http://docs.napams.org/NapamsDocuments/NAFRC13257932016/Product_66024/ProductFrontViewImage.jpg</t>
  </si>
  <si>
    <t>http://docs.napams.org/NapamsDocuments/NAFRC13257932016/Product_66026/ProductFrontViewImage.jpg</t>
  </si>
  <si>
    <t>http://docs.napams.org/NapamsDocuments/NAFRC13257932016/Product_66029/ProductFrontViewImage.jpg</t>
  </si>
  <si>
    <t>http://docs.napams.org/NapamsDocuments/NAFRC13257932016/Product_66031/ProductFrontViewImage.jpg</t>
  </si>
  <si>
    <t>http://docs.napams.org/NapamsDocuments/NAFRC13257932016/Product_66034/ProductFrontViewImage.jpg</t>
  </si>
  <si>
    <t>http://docs.napams.org/NapamsDocuments/NAFRC13257932016/Product_66035/ProductFrontViewImage.jpg</t>
  </si>
  <si>
    <t>http://docs.napams.org/NapamsDocuments/NAFRC13257932016/Product_66038/ProductFrontViewImage.JPG</t>
  </si>
  <si>
    <t>http://docs.napams.org/NapamsDocuments/NAFRC13257932016/Product_66040/ProductFrontViewImage.jpg</t>
  </si>
  <si>
    <t>http://docs.napams.org/NapamsDocuments/NAFRC13257932016/Product_66042/ProductFrontViewImage.jpg</t>
  </si>
  <si>
    <t>http://docs.napams.org/NapamsDocuments/NAFRC13257932016/Product_66043/ProductFrontViewImage.jpg</t>
  </si>
  <si>
    <t>http://docs.napams.org/NapamsDocuments/NAFRC13257932016/Product_66044/ProductFrontViewImage.jpg</t>
  </si>
  <si>
    <t>http://docs.napams.org/NapamsDocuments/NAFRC1804341991/Product_69148/ProductFrontViewImage.JPG</t>
  </si>
  <si>
    <t>http://docs.napams.org/NapamsDocuments/NAFRC1804341991/Product_69158/ProductFrontViewImage.JPG</t>
  </si>
  <si>
    <t>http://docs.napams.org/NapamsDocuments/NAFRNO.11227632013/Product_55217/ProductFrontViewImage.jpeg</t>
  </si>
  <si>
    <t>http://docs.napams.org/NapamsDocuments/NAFRCN14616172017/Product_68999/ProductFrontViewImage.jpg</t>
  </si>
  <si>
    <t>http://docs.napams.org/NapamsDocuments/NAFRCN14616172017/Product_69000/ProductFrontViewImage.jpg</t>
  </si>
  <si>
    <t>http://docs.napams.org/NapamsDocuments/NAF12201642014/Product_64081/ProductFrontViewImage.jpg</t>
  </si>
  <si>
    <t>http://docs.napams.org/NapamsDocuments/NAF0023356732014/Product_69701/ProductFrontViewImage.jpg</t>
  </si>
  <si>
    <t>http://docs.napams.org/NapamsDocuments/NAFRC13257932016/Product_65928/ProductFrontViewImage.jpg</t>
  </si>
  <si>
    <t>http://docs.napams.org/NapamsDocuments/NAFRC13257932016/Product_65929/ProductFrontViewImage.jpg</t>
  </si>
  <si>
    <t>http://docs.napams.org/NapamsDocuments/NAFRC13257932016/Product_65933/ProductFrontViewImage.jpg</t>
  </si>
  <si>
    <t>http://docs.napams.org/NapamsDocuments/NAFRC13257932016/Product_65934/ProductFrontViewImage.jpg</t>
  </si>
  <si>
    <t>http://docs.napams.org/NapamsDocuments/NAFRC13257932016/Product_65935/ProductFrontViewImage.jpg</t>
  </si>
  <si>
    <t>http://docs.napams.org/NapamsDocuments/NAFRC13257932016/Product_65940/ProductFrontViewImage.jpg</t>
  </si>
  <si>
    <t>http://docs.napams.org/NapamsDocuments/NAFRC13257932016/Product_65941/ProductFrontViewImage.jpg</t>
  </si>
  <si>
    <t>http://docs.napams.org/NapamsDocuments/NAFRC13257932016/Product_66025/ProductFrontViewImage.jpg</t>
  </si>
  <si>
    <t>http://docs.napams.org/NapamsDocuments/NAFRC13257932016/Product_66030/ProductFrontViewImage.jpg</t>
  </si>
  <si>
    <t>http://docs.napams.org/NapamsDocuments/NAFRC13257932016/Product_66037/ProductFrontViewImage.jpg</t>
  </si>
  <si>
    <t>http://docs.napams.org/NapamsDocuments/NAFRC13257932016/Product_66039/ProductFrontViewImage.jpg</t>
  </si>
  <si>
    <t>http://docs.napams.org/NapamsDocuments/NAFRC13257932016/Product_66046/ProductFrontViewImage.jpg</t>
  </si>
  <si>
    <t>http://docs.napams.org/NapamsDocuments/NAFRC.4724482003/Product_68442/ProductFrontViewImage.jpg</t>
  </si>
  <si>
    <t>http://docs.napams.org/NapamsDocuments/NAFRC.4724482003/Product_68465/ProductFrontViewImage.jpg</t>
  </si>
  <si>
    <t>http://docs.napams.org/NapamsDocuments/NAFRC.4724482003/Product_68466/ProductFrontViewImage.jpg</t>
  </si>
  <si>
    <t>http://docs.napams.org/NapamsDocuments/NAFRC.4724482003/Product_68467/ProductFrontViewImage.jpg</t>
  </si>
  <si>
    <t>http://docs.napams.org/NapamsDocuments/NAFRC.4724482003/Product_68468/ProductFrontViewImage.jpg</t>
  </si>
  <si>
    <t>http://docs.napams.org/NapamsDocuments/NAFRC13695902016/Product_71799/ProductFrontViewImage.jpg</t>
  </si>
  <si>
    <t>http://docs.napams.org/NapamsDocuments/NAFRC13695902016/Product_71800/ProductFrontViewImage.jpg</t>
  </si>
  <si>
    <t>http://docs.napams.org/NapamsDocuments/NAFRC8070602011/Product_66406/ProductFrontViewImage.JPG</t>
  </si>
  <si>
    <t>http://docs.napams.org/NapamsDocuments/NAFRC13695902016/Product_57664/ProductFrontViewImage.jpg</t>
  </si>
  <si>
    <t>http://docs.napams.org/NapamsDocuments/NAFRC13257932016/Product_66036/ProductFrontViewImage.jpg</t>
  </si>
  <si>
    <t>http://docs.napams.org/NapamsDocuments/NAFRC13257932016/Product_66028/ProductFrontViewImage.jpg</t>
  </si>
  <si>
    <t>http://docs.napams.org/NapamsDocuments/NAFRC13257932016/Product_66027/ProductFrontViewImage.jpg</t>
  </si>
  <si>
    <t>http://docs.napams.org/NapamsDocuments/NAFRC.4724482003/Product_87831/ProductFrontViewImage.jpg</t>
  </si>
  <si>
    <t>http://docs.napams.org/NapamsDocuments/NAFRC9981992011/Product_77337/ProductFrontViewImage.jpeg</t>
  </si>
  <si>
    <t>http://docs.napams.org/NapamsDocuments/NAF6505912006/Product_71722/ProductFrontViewImage.jpg</t>
  </si>
  <si>
    <t>http://docs.napams.org/NapamsDocuments/NAF1593871990/Product_69755/ProductFrontViewImage.jpg</t>
  </si>
  <si>
    <t>http://docs.napams.org/NapamsDocuments/NAFRC13695902016/Product_57662/ProductFrontViewImage.jpg</t>
  </si>
  <si>
    <t>http://docs.napams.org/NapamsDocuments/NAFRC13695902016/Product_57666/ProductFrontViewImage.jpg</t>
  </si>
  <si>
    <t>http://docs.napams.org/NapamsDocuments/NAFRC7452222008/Product_71584/ProductFrontViewImage.jpg</t>
  </si>
  <si>
    <t>http://docs.napams.org/NapamsDocuments/NAFRC7452222008/Product_71597/ProductFrontViewImage.jpg</t>
  </si>
  <si>
    <t>http://docs.napams.org/NapamsDocuments/NAFRC7452222008/Product_74008/ProductFrontViewImage.jpg</t>
  </si>
  <si>
    <t>http://docs.napams.org/NapamsDocuments/NAFDE201662010/Product_80171/ProductFrontViewImage.jpeg</t>
  </si>
  <si>
    <t>http://docs.napams.org/NapamsDocuments/NAFRC1804341991/Product_72115/ProductFrontViewImage.JPG</t>
  </si>
  <si>
    <t>http://docs.napams.org/NapamsDocuments/NAFRC1804341991/Product_72206/ProductFrontViewImage.JPG</t>
  </si>
  <si>
    <t>http://docs.napams.org/NapamsDocuments/NAFRC6040072004/Product_52373/ProductFrontViewImage.jpg</t>
  </si>
  <si>
    <t>http://docs.napams.org/NapamsDocuments/NAF30041522000/Product_55258/ProductFrontViewImage.jpg</t>
  </si>
  <si>
    <t>http://docs.napams.org/NapamsDocuments/NAF1124021988/Product_74517/ProductFrontViewImage.jpg</t>
  </si>
  <si>
    <t>http://docs.napams.org/NapamsDocuments/NAF1124021988/Product_74464/ProductFrontViewImage.jpg</t>
  </si>
  <si>
    <t>http://docs.napams.org/NapamsDocuments/NAF1124021988/Product_74492/ProductFrontViewImage.jpg</t>
  </si>
  <si>
    <t>http://docs.napams.org/NapamsDocuments/NAF1124021988/Product_74499/ProductFrontViewImage.jpg</t>
  </si>
  <si>
    <t>http://docs.napams.org/NapamsDocuments/NAFRC6040072004/Product_49501/ProductFrontViewImage.jpg</t>
  </si>
  <si>
    <t>http://docs.napams.org/NapamsDocuments/NAFRC13695902016/Product_57667/ProductFrontViewImage.jpg</t>
  </si>
  <si>
    <t>http://docs.napams.org/NapamsDocuments/NAFRC13257932016/Product_65925/ProductFrontViewImage.jpg</t>
  </si>
  <si>
    <t>http://docs.napams.org/NapamsDocuments/NAFRC11244172013/Product_58424/ProductFrontViewImage.jpg</t>
  </si>
  <si>
    <t>http://docs.napams.org/NapamsDocuments/NAFRCI/06042015/Product_129475/ProductFrontViewImage.jpg</t>
  </si>
  <si>
    <t>http://docs.napams.org/NapamsDocuments/NAFRCI/06042015/Product_129727/ProductFrontViewImage.jpg</t>
  </si>
  <si>
    <t>http://docs.napams.org/NapamsDocuments/NAFRCI/06042015/Product_129733/ProductFrontViewImage.jpg</t>
  </si>
  <si>
    <t>http://docs.napams.org/NapamsDocuments/NAFRCI/06042015/Product_129736/ProductFrontViewImage.jpg</t>
  </si>
  <si>
    <t>http://docs.napams.org/NapamsDocuments/NAFRCI/06042015/Product_129742/ProductFrontViewImage.jpg</t>
  </si>
  <si>
    <t>http://docs.napams.org/NapamsDocuments/NAFRCI/06042015/Product_129747/ProductFrontViewImage.jpg</t>
  </si>
  <si>
    <t>http://docs.napams.org/NapamsDocuments/NAFRC.9634312011/Product_66395/ProductFrontViewImage.jpg</t>
  </si>
  <si>
    <t>http://docs.napams.org/NapamsDocuments/NAF6505912006/Product_71724/ProductFrontViewImage.jpg</t>
  </si>
  <si>
    <t>http://docs.napams.org/NapamsDocuments/NAF6420042005/Product_82548/ProductFrontViewImage.jpg</t>
  </si>
  <si>
    <t>http://docs.napams.org/NapamsDocuments/NAF10819142012/Product_110715/ProductFrontViewImage.jpg</t>
  </si>
  <si>
    <t>http://docs.napams.org/NapamsDocuments/NAF6278352005/Product_73285/ProductFrontViewImage.jpg</t>
  </si>
  <si>
    <t>http://docs.napams.org/NapamsDocuments/NAFRC4137142001/Product_87563/ProductFrontViewImage.jpg</t>
  </si>
  <si>
    <t>http://docs.napams.org/NapamsDocuments/NAFRC4137142001/Product_87583/ProductFrontViewImage.jpg</t>
  </si>
  <si>
    <t>http://docs.napams.org/NapamsDocuments/NAFRC13695902016/Product_71791/ProductFrontViewImage.jpg</t>
  </si>
  <si>
    <t>http://docs.napams.org/NapamsDocuments/NAFRC13695902016/Product_71794/ProductFrontViewImage.jpg</t>
  </si>
  <si>
    <t>http://docs.napams.org/NapamsDocuments/NAFRC13695902016/Product_71796/ProductFrontViewImage.jpg</t>
  </si>
  <si>
    <t>http://docs.napams.org/NapamsDocuments/NAFRC13695902016/Product_71797/ProductFrontViewImage.jpg</t>
  </si>
  <si>
    <t>http://docs.napams.org/NapamsDocuments/NAFRC13695902016/Product_71714/ProductFrontViewImage.jpg</t>
  </si>
  <si>
    <t>http://docs.napams.org/NapamsDocuments/NAF46644392002/Product_59216/ProductFrontViewImage.jpg</t>
  </si>
  <si>
    <t>http://docs.napams.org/NapamsDocuments/NAF2039501992/Product_62772/ProductFrontViewImage.jpg</t>
  </si>
  <si>
    <t>http://docs.napams.org/NapamsDocuments/NAF2039501992/Product_62804/ProductFrontViewImage.jpg</t>
  </si>
  <si>
    <t>http://docs.napams.org/NapamsDocuments/NAF1124021988/Product_74465/ProductFrontViewImage.jpg</t>
  </si>
  <si>
    <t>http://docs.napams.org/NapamsDocuments/NAFRC13257932016/Product_78061/ProductFrontViewImage.jpg</t>
  </si>
  <si>
    <t>http://docs.napams.org/NapamsDocuments/NAFRC13257932016/Product_78063/ProductFrontViewImage.jpg</t>
  </si>
  <si>
    <t>http://docs.napams.org/NapamsDocuments/NAFRCI/06042015/Product_134208/ProductFrontViewImage.jpg</t>
  </si>
  <si>
    <t>http://docs.napams.org/NapamsDocuments/NAFRCI/06042015/Product_134209/ProductFrontViewImage.jpg</t>
  </si>
  <si>
    <t>http://docs.napams.org/NapamsDocuments/NAF346181998/Product_103943/ProductFrontViewImage.jpg</t>
  </si>
  <si>
    <t>http://docs.napams.org/NapamsDocuments/NAF3250741997/Product_58209/ProductFrontViewImage.jpg</t>
  </si>
  <si>
    <t>http://docs.napams.org/NapamsDocuments/NAF15588672019/Product_112674/ProductFrontViewImage.jpg</t>
  </si>
  <si>
    <t>http://docs.napams.org/NapamsDocuments/NAF15588672019/Product_112702/ProductFrontViewImage.jpg</t>
  </si>
  <si>
    <t>http://docs.napams.org/NapamsDocuments/NAF15588672019/Product_112704/ProductFrontViewImage.jpg</t>
  </si>
  <si>
    <t>http://docs.napams.org/NapamsDocuments/NAF15588672019/Product_112705/ProductFrontViewImage.jpg</t>
  </si>
  <si>
    <t>http://docs.napams.org/NapamsDocuments/NAF15588672019/Product_116143/ProductFrontViewImage.jpg</t>
  </si>
  <si>
    <t>http://docs.napams.org/NapamsDocuments/NAF1124021988/Product_74497/ProductFrontViewImage.jpg</t>
  </si>
  <si>
    <t>http://docs.napams.org/NapamsDocuments/NAFRC13257932016/Product_78053/ProductFrontViewImage.jpg</t>
  </si>
  <si>
    <t>http://docs.napams.org/NapamsDocuments/NAF8673212010/Product_69826/ProductFrontViewImage.jpg</t>
  </si>
  <si>
    <t>http://docs.napams.org/NapamsDocuments/NAF4301502001/Product_71106/ProductFrontViewImage.jpg</t>
  </si>
  <si>
    <t>http://docs.napams.org/NapamsDocuments/NAF4301502001/Product_71107/ProductFrontViewImage.jpg</t>
  </si>
  <si>
    <t>http://docs.napams.org/NapamsDocuments/NAF4301502001/Product_71137/ProductFrontViewImage.jpg</t>
  </si>
  <si>
    <t>http://docs.napams.org/NapamsDocuments/NAF4301502001/Product_71138/ProductFrontViewImage.jpg</t>
  </si>
  <si>
    <t>http://docs.napams.org/NapamsDocuments/NAF16959112020/Product_160063/ProductFrontViewImage.jpg</t>
  </si>
  <si>
    <t>http://docs.napams.org/NapamsDocuments/NAF16959112020/Product_160065/ProductFrontViewImage.jpg</t>
  </si>
  <si>
    <t>http://docs.napams.org/NapamsDocuments/NAF4301502001/Product_71139/ProductFrontViewImage.jpg</t>
  </si>
  <si>
    <t>http://docs.napams.org/NapamsDocuments/NAFRC.2576091994/Product_137329/ProductFrontViewImage.jpg</t>
  </si>
  <si>
    <t>http://docs.napams.org/NapamsDocuments/NAF16959112020/Product_159374/ProductFrontViewImage.jpg</t>
  </si>
  <si>
    <t>http://docs.napams.org/NapamsDocuments/NAFRC.2576091994/Product_137350/ProductFrontViewImage.jpg</t>
  </si>
  <si>
    <t>http://docs.napams.org/NapamsDocuments/NAFRC.2576091994/Product_67583/ProductFrontViewImage.jpg</t>
  </si>
  <si>
    <t>http://docs.napams.org/NapamsDocuments/NAF10391552012/Product_177547/ProductFrontViewImage.jpg</t>
  </si>
  <si>
    <t>http://docs.napams.org/NapamsDocuments/NAF13432912016/Product_177418/ProductFrontViewImage.jpg</t>
  </si>
  <si>
    <t>http://docs.napams.org/NapamsDocuments/NAF4059082001/Product_168578/ProductFrontViewImage.jpg</t>
  </si>
  <si>
    <t>http://docs.napams.org/NapamsDocuments/NAF4059082001/Product_170640/ProductFrontViewImage.jpg</t>
  </si>
  <si>
    <t>http://docs.napams.org/NapamsDocuments/NAFRC.2576091994/Product_67684/ProductFrontViewImage.jpg</t>
  </si>
  <si>
    <t>http://docs.napams.org/NapamsDocuments/NAF16959112020/Product_159381/ProductFrontViewImage.jpg</t>
  </si>
  <si>
    <t>http://docs.napams.org/NapamsDocuments/NAF16959112020/Product_160006/ProductFrontViewImage.jpg</t>
  </si>
  <si>
    <t>http://docs.napams.org/NapamsDocuments/NAF3000511996/Product_126143/ProductFrontViewImage.jpg</t>
  </si>
  <si>
    <t>http://docs.napams.org/NapamsDocuments/NAFRC-2722361995/Product_166832/ProductFrontViewImage.pdf</t>
  </si>
  <si>
    <t>http://docs.napams.org/NapamsDocuments/NAF2558831994/Product_189191/ProductFrontViewImage.jpg</t>
  </si>
  <si>
    <t>http://docs.napams.org/NapamsDocuments/NAFRC4097952001/Product_167292/ProductFrontViewImage.jpg</t>
  </si>
  <si>
    <t>http://docs.napams.org/NapamsDocuments/NAF6248982005/Product_87185/ProductFrontViewImage.jpg</t>
  </si>
  <si>
    <t>http://docs.napams.org/NapamsDocuments/NAF6248982005/Product_87747/ProductFrontViewImage.jpg</t>
  </si>
  <si>
    <t>http://docs.napams.org/NapamsDocuments/NAF29046952019/Product_77246/ProductFrontViewImage.jpg</t>
  </si>
  <si>
    <t>http://docs.napams.org/NapamsDocuments/NAF29046952019/Product_77248/ProductFrontViewImage.jpg</t>
  </si>
  <si>
    <t>http://docs.napams.org/NapamsDocuments/NAF29046952019/Product_77249/ProductFrontViewImage.jpg</t>
  </si>
  <si>
    <t>http://docs.napams.org/NapamsDocuments/NAF29046952019/Product_77251/ProductFrontViewImage.jpg</t>
  </si>
  <si>
    <t>http://docs.napams.org/NapamsDocuments/NAF13591302016/Product_158358/ProductFrontViewImage.JPG</t>
  </si>
  <si>
    <t>http://docs.napams.org/NapamsDocuments/NAF13591302016/Product_158360/ProductFrontViewImage.JPG</t>
  </si>
  <si>
    <t>http://docs.napams.org/NapamsDocuments/NAF13591302016/Product_158361/ProductFrontViewImage.JPG</t>
  </si>
  <si>
    <t>http://docs.napams.org/NapamsDocuments/NAF4059082001/Product_168491/ProductFrontViewImage.jpg</t>
  </si>
  <si>
    <t>http://docs.napams.org/NapamsDocuments/NAF4059082001/Product_168510/ProductFrontViewImage.jpg</t>
  </si>
  <si>
    <t>http://docs.napams.org/NapamsDocuments/NAF10728192012/Product_124041/ProductFrontViewImage.jpg</t>
  </si>
  <si>
    <t>http://docs.napams.org/NapamsDocuments/NAF10728192012/Product_124092/ProductFrontViewImage.jpg</t>
  </si>
  <si>
    <t>http://docs.napams.org/NapamsDocuments/NAF10728192012/Product_124097/ProductFrontViewImage.jpg</t>
  </si>
  <si>
    <t>http://docs.napams.org/NapamsDocuments/NAF6108482004/Product_179367/ProductFrontViewImage.jpeg</t>
  </si>
  <si>
    <t>http://docs.napams.org/NapamsDocuments/NAF10728192012/Product_124099/ProductFrontViewImage.jpg</t>
  </si>
  <si>
    <t>http://docs.napams.org/NapamsDocuments/NAF6108482004/Product_181773/ProductFrontViewImage.jpeg</t>
  </si>
  <si>
    <t>http://docs.napams.org/NapamsDocuments/NAF6108482004/Product_97404/ProductFrontViewImage.jpg</t>
  </si>
  <si>
    <t>http://docs.napams.org/NapamsDocuments/NAFRC13440172016/Product_182016/ProductFrontViewImage.jpg</t>
  </si>
  <si>
    <t>http://docs.napams.org/NapamsDocuments/NAF29046952019/Product_77250/ProductFrontViewImage.jpg</t>
  </si>
  <si>
    <t>http://docs.napams.org/NapamsDocuments/NAF29046952019/Product_77252/ProductFrontViewImage.jpg</t>
  </si>
  <si>
    <t>http://docs.napams.org/NapamsDocuments/NAF29046952019/Product_77255/ProductFrontViewImage.jpg</t>
  </si>
  <si>
    <t>http://docs.napams.org/NapamsDocuments/NAF8673212010/Product_69827/ProductFrontViewImage.jpg</t>
  </si>
  <si>
    <t>http://docs.napams.org/NapamsDocuments/NAFRC3707531999/Product_190591/ProductFrontViewImage.pdf</t>
  </si>
  <si>
    <t>http://docs.napams.org/NapamsDocuments/NAFRC13257932016/Product_78057/ProductFrontViewImage.jpg</t>
  </si>
  <si>
    <t>http://docs.napams.org/NapamsDocuments/NAFRC6067932004/Product_190356/ProductFrontViewImage.jpeg</t>
  </si>
  <si>
    <t>http://docs.napams.org/NapamsDocuments/NAFRC6493082006/Product_189600/ProductFrontViewImage.pdf</t>
  </si>
  <si>
    <t>http://docs.napams.org/NapamsDocuments/NAF15222962018/Product_64239/ProductFrontViewImage.jpg</t>
  </si>
  <si>
    <t>http://docs.napams.org/NapamsDocuments/NAF9580572011/Product_126434/ProductFrontViewImage.jpg</t>
  </si>
  <si>
    <t>http://docs.napams.org/NapamsDocuments/NAFRC13257932016/Product_179096/ProductFrontViewImage.jpg</t>
  </si>
  <si>
    <t>http://docs.napams.org/NapamsDocuments/NAF16959112020/Product_187824/ProductFrontViewImage.jpg</t>
  </si>
  <si>
    <t>http://docs.napams.org/NapamsDocuments/NAFRC10358192012/Product_110756/ProductFrontViewImage.JPG</t>
  </si>
  <si>
    <t>http://docs.napams.org/NapamsDocuments/NAF29046952019/Product_77256/ProductFrontViewImage.jpg</t>
  </si>
  <si>
    <t>http://docs.napams.org/NapamsDocuments/NAFRC9875202011/Product_74899/ProductFrontViewImage.jpg</t>
  </si>
  <si>
    <t>http://docs.napams.org/NapamsDocuments/NAFRC9875202011/Product_74908/ProductFrontViewImage.jpg</t>
  </si>
  <si>
    <t>http://docs.napams.org/NapamsDocuments/NAFRC9875202011/Product_74912/ProductFrontViewImage.jpg</t>
  </si>
  <si>
    <t>http://docs.napams.org/NapamsDocuments/NAF6278352005/Product_192339/ProductFrontViewImage.jpg</t>
  </si>
  <si>
    <t>http://docs.napams.org/NapamsDocuments/NAF6278352005/Product_192421/ProductFrontViewImage.jpg</t>
  </si>
  <si>
    <t>http://docs.napams.org/NapamsDocuments/NAF13226302016/Product_99658/ProductFrontViewImage.jpg</t>
  </si>
  <si>
    <t>http://docs.napams.org/NapamsDocuments/NAFRC6067932004/Product_190347/ProductFrontViewImage.jpg</t>
  </si>
  <si>
    <t>http://docs.napams.org/NapamsDocuments/NAFRC15619212019/Product_139175/ProductFrontViewImage.jpg</t>
  </si>
  <si>
    <t>http://docs.napams.org/NapamsDocuments/NAFRC7702902003/Product_71115/ProductFrontViewImage.jpg</t>
  </si>
  <si>
    <t>http://docs.napams.org/NapamsDocuments/NAF14523932017/Product_228576/ProductFrontViewImage.jpeg</t>
  </si>
  <si>
    <t>http://docs.napams.org/NapamsDocuments/NAF0012010/Product_208652/ProductFrontViewImage.jpg</t>
  </si>
  <si>
    <t>http://docs.napams.org/NapamsDocuments/NAF10646452012/Product_209209/ProductFrontViewImage.JPG</t>
  </si>
  <si>
    <t>http://docs.napams.org/NapamsDocuments/NAF0012010/Product_208695/ProductFrontViewImage.jpg</t>
  </si>
  <si>
    <t>http://docs.napams.org/NapamsDocuments/NAFRc10432362012/Product_200257/ProductFrontViewImage.jpg</t>
  </si>
  <si>
    <t>http://docs.napams.org/NapamsDocuments/NAFRc10432362012/Product_200261/ProductFrontViewImage.jpg</t>
  </si>
  <si>
    <t>http://docs.napams.org/NapamsDocuments/NAF0012010/Product_208656/ProductFrontViewImage.jpg</t>
  </si>
  <si>
    <t>http://docs.napams.org/NapamsDocuments/NAF188200732021/Product_236816/ProductFrontViewImage.jpg</t>
  </si>
  <si>
    <t>http://docs.napams.org/NapamsDocuments/NAFRC8070602011/Product_127323/ProductFrontViewImage.jpg</t>
  </si>
  <si>
    <t>http://docs.napams.org/NapamsDocuments/NAFRC8070602011/Product_133749/ProductFrontViewImage.jpg</t>
  </si>
  <si>
    <t>http://docs.napams.org/NapamsDocuments/NAF17801862021/Product_205461/ProductFrontViewImage.jpg</t>
  </si>
  <si>
    <t>http://docs.napams.org/NapamsDocuments/NAF17801862021/Product_205461/ProductFrontViewImage.jpeg</t>
  </si>
  <si>
    <t>http://docs.napams.org/NapamsDocuments/NAFRC17171262020/Product_230783/ProductFrontViewImage.jpg</t>
  </si>
  <si>
    <t>http://docs.napams.org/NapamsDocuments/NAFRC17171262020/Product_231857/ProductFrontViewImage.jpg</t>
  </si>
  <si>
    <t>http://docs.napams.org/NapamsDocuments/NAFRC17171262020/Product_232406/ProductFrontViewImage.jpg</t>
  </si>
  <si>
    <t>http://docs.napams.org/NapamsDocuments/NAFRC17171262020/Product_238755/ProductFrontViewImage.jpg</t>
  </si>
  <si>
    <t>http://docs.napams.org/NapamsDocuments/NAF13452132016/Product_74705/ProductFrontViewImage.jpg</t>
  </si>
  <si>
    <t>http://docs.napams.org/NapamsDocuments/NAF13452132016/Product_74711/ProductFrontViewImage.jpg</t>
  </si>
  <si>
    <t>http://docs.napams.org/NapamsDocuments/NAF8673212010/Product_69822/ProductFrontViewImage.jpg</t>
  </si>
  <si>
    <t>http://docs.napams.org/NapamsDocuments/NAFRC618941983/Product_78086/ProductFrontViewImage.jpg</t>
  </si>
  <si>
    <t>http://docs.napams.org/NapamsDocuments/NAFRC618941983/Product_78112/ProductFrontViewImage.jpg</t>
  </si>
  <si>
    <t>http://docs.napams.org/NapamsDocuments/NAFRC618941983/Product_78113/ProductFrontViewImage.jpg</t>
  </si>
  <si>
    <t>http://docs.napams.org/NapamsDocuments/NAF16787802020/Product_206832/ProductFrontViewImage.jpeg</t>
  </si>
  <si>
    <t>http://docs.napams.org/NapamsDocuments/NAFRC8070602011/Product_133697/ProductFrontViewImage.jpg</t>
  </si>
  <si>
    <t>http://docs.napams.org/NapamsDocuments/NAF14694692018/Product_179524/ProductFrontViewImage.jpg</t>
  </si>
  <si>
    <t>http://docs.napams.org/NapamsDocuments/NAFRC17171262020/Product_229174/ProductFrontViewImage.jpeg</t>
  </si>
  <si>
    <t>http://docs.napams.org/NapamsDocuments/NAF12917302015/Product_253477/ProductFrontViewImage.jpg</t>
  </si>
  <si>
    <t>http://docs.napams.org/NapamsDocuments/NAFRC18247232020/Product_220172/ProductFrontViewImage.jpeg</t>
  </si>
  <si>
    <t>http://docs.napams.org/NapamsDocuments/NAF10452912012/Medical DeviceProduct_47919/Product Front View Image.jpg</t>
  </si>
  <si>
    <t>http://docs.napams.org/NapamsDocuments/NAFRC11483842013/Product_168960/ProductFrontViewImage.JPG</t>
  </si>
  <si>
    <t>http://docs.napams.org/NapamsDocuments/NAFRC15787542019/Product_224894/ProductFrontViewImage.jpg</t>
  </si>
  <si>
    <t>http://docs.napams.org/NapamsDocuments/NAFRC11785702021/Product_234814/ProductFrontViewImage.jpg</t>
  </si>
  <si>
    <t>http://docs.napams.org/NapamsDocuments/NAFBN24395152016/Product_182264/ProductFrontViewImage.jpeg</t>
  </si>
  <si>
    <t>http://docs.napams.org/NapamsDocuments/NAFrc 900092014/Medical DeviceProduct_51832/Product Front View Image.jpeg</t>
  </si>
  <si>
    <t>http://docs.napams.org/NapamsDocuments/NAF775271985/Product_206692/ProductFrontViewImage.jpg</t>
  </si>
  <si>
    <t>http://docs.napams.org/NapamsDocuments/NAF10391552012/Product_265885/ProductFrontViewImage.jpg</t>
  </si>
  <si>
    <t>http://docs.napams.org/NapamsDocuments/NAFRC11244172013/Product_97033/ProductFrontViewImage.pdf</t>
  </si>
  <si>
    <t>http://docs.napams.org/NapamsDocuments/NAF10841432012/Product_259606/ProductFrontViewImage.jpg</t>
  </si>
  <si>
    <t>http://docs.napams.org/NapamsDocuments/NAFRC.N0.14802072022/Product_241384/ProductFrontViewImage.jpg</t>
  </si>
  <si>
    <t>http://docs.napams.org/NapamsDocuments/NAFBC-4853572003/Product_193360/ProductFrontViewImage.jpg</t>
  </si>
  <si>
    <t>http://docs.napams.org/NapamsDocuments/NAF7647932008/Product_219270/ProductFrontViewImage.jpg</t>
  </si>
  <si>
    <t>http://docs.napams.org/NapamsDocuments/NAF7647932008/Product_219688/ProductFrontViewImage.jpg</t>
  </si>
  <si>
    <t>http://docs.napams.org/NapamsDocuments/NAFRC16078962019/Product_195188/ProductFrontViewImage.jpg</t>
  </si>
  <si>
    <t>http://docs.napams.org/NapamsDocuments/NAFRC12089312014/Product_255242/ProductFrontViewImage.jpg</t>
  </si>
  <si>
    <t>http://docs.napams.org/NapamsDocuments/NAF14523932017/Product_280718/ProductFrontViewImage.jpg</t>
  </si>
  <si>
    <t>http://docs.napams.org/NapamsDocuments/NAFRC9058342010/Product_242584/ProductFrontViewImage.jpg</t>
  </si>
  <si>
    <t>http://docs.napams.org/NapamsDocuments/NAFRC12089312014/Product_255235/ProductFrontViewImage.jpg</t>
  </si>
  <si>
    <t>http://docs.napams.org/NapamsDocuments/NAFRC12089312014/Product_255240/ProductFrontViewImage.jpg</t>
  </si>
  <si>
    <t>http://docs.napams.org/NapamsDocuments/NAF18173172021/Product_253491/ProductFrontViewImage.jpg</t>
  </si>
  <si>
    <t>http://docs.napams.org/NapamsDocuments/NAFRC9058342010/Product_242583/ProductFrontViewImage.jpg</t>
  </si>
  <si>
    <t>http://docs.napams.org/NapamsDocuments/NAF1124021988/Product_158507/ProductFrontViewImage.jpg</t>
  </si>
  <si>
    <t>http://docs.napams.org/NapamsDocuments/NAF1124021988/Product_158503/ProductFrontViewImage.jpg</t>
  </si>
  <si>
    <t>http://docs.napams.org/NapamsDocuments/NAF10476652012/Product_235411/ProductFrontViewImage.jpg</t>
  </si>
  <si>
    <t>http://docs.napams.org/NapamsDocuments/NAF10476652012/Product_239931/ProductFrontViewImage.jpg</t>
  </si>
  <si>
    <t>http://docs.napams.org/NapamsDocuments/NAFRC4675592002/Product_286038/ProductFrontViewImage.jpg</t>
  </si>
  <si>
    <t>http://docs.napams.org/NapamsDocuments/NAFRC4675592002/Product_286066/ProductFrontViewImage.jpg</t>
  </si>
  <si>
    <t>http://docs.napams.org/NapamsDocuments/NAF15488602018/Product_186086/ProductFrontViewImage.jpg</t>
  </si>
  <si>
    <t>http://docs.napams.org/NapamsDocuments/NAF10452912012/Product_162734/ProductFrontViewImage.jpeg</t>
  </si>
  <si>
    <t>http://docs.napams.org/NapamsDocuments/NAF14554172017/Product_207794/ProductFrontViewImage.jpg</t>
  </si>
  <si>
    <t>http://docs.napams.org/NapamsDocuments/NAF14554172017/Product_207799/ProductFrontViewImage.jpg</t>
  </si>
  <si>
    <t>http://docs.napams.org/NapamsDocuments/NAF10391552012/Product_319118/ProductFrontViewImage.jpg</t>
  </si>
  <si>
    <t>http://docs.napams.org/NapamsDocuments/NAF6241922005/Product_327056/ProductFrontViewImage.jpg</t>
  </si>
  <si>
    <t>http://docs.napams.org/NapamsDocuments/NAF6248982005/Product_117540/ProductFrontViewImage.jpg</t>
  </si>
  <si>
    <t>http://docs.napams.org/NapamsDocuments/NAF6248982005/Product_117688/ProductFrontViewImage.jpg</t>
  </si>
  <si>
    <t>http://docs.napams.org/NapamsDocuments/NAF30041522000/Product_264346/ProductFrontViewImage.jpg</t>
  </si>
  <si>
    <t>http://docs.napams.org/NapamsDocuments/NAF9580572011/Product_282083/ProductFrontViewImage.jpg</t>
  </si>
  <si>
    <t>http://docs.napams.org/NapamsDocuments/NAFRC8070602011/Product_102027/ProductFrontViewImage.jpg</t>
  </si>
  <si>
    <t>http://docs.napams.org/NapamsDocuments/NAFRC10392152012/Product_160920/ProductFrontViewImage.jpg</t>
  </si>
  <si>
    <t>http://docs.napams.org/NapamsDocuments/NAFRC12580832015/Product_346608/ProductFrontViewImage.jpg</t>
  </si>
  <si>
    <t>http://docs.napams.org/NapamsDocuments/NAFRC8070602011/Product_101917/ProductFrontViewImage.jpg</t>
  </si>
  <si>
    <t>http://docs.napams.org/NapamsDocuments/NAF3120121997/Product_217660/ProductFrontViewImage.jpg</t>
  </si>
  <si>
    <t>http://docs.napams.org/NapamsDocuments/NAF15488602018/Product_242094/ProductFrontViewImage.jpg</t>
  </si>
  <si>
    <t>http://docs.napams.org/NapamsDocuments/NAF15488602018/Product_351891/ProductFrontViewImage.jpg</t>
  </si>
  <si>
    <t>http://docs.napams.org/NapamsDocuments/NAFRC15115672018/Product_359179/ProductWholeViewImage.jpg</t>
  </si>
  <si>
    <t>http://docs.napams.org/NapamsDocuments/NAF18969382022/Product_233727/ProductWholeViewImage.jpg</t>
  </si>
  <si>
    <t>http://docs.napams.org/NapamsDocuments/NAF18969382022/Product_233734/ProductWholeViewImage.jpg</t>
  </si>
  <si>
    <t>http://docs.napams.org/NapamsDocuments/NAFRC10841432012/Product_263974/ProductWholeViewImage.jpg</t>
  </si>
  <si>
    <t>http://docs.napams.org/NapamsDocuments/NAF12077882014/Product_344760/ProductWholeViewImage.jpg</t>
  </si>
  <si>
    <t>http://docs.napams.org/NapamsDocuments/NAF12077882014/Product_345015/ProductWholeViewImage.jpg</t>
  </si>
  <si>
    <t>http://docs.napams.org/NapamsDocuments/NAF12077882014/Product_345039/ProductWholeViewImage.jpg</t>
  </si>
  <si>
    <t>http://docs.napams.org/NapamsDocuments/NAFRC13010252015/Product_354978/ProductWholeViewImage.jpg</t>
  </si>
  <si>
    <t>http://docs.napams.org/NapamsDocuments/NAFRC12495092015/Product_365401/ProductWholeViewImage.jpeg</t>
  </si>
  <si>
    <t>http://docs.napams.org/NapamsDocuments/NAFBN26276762018/Product_225239/ProductWholeViewImage.jpg</t>
  </si>
  <si>
    <t>http://docs.napams.org/NapamsDocuments/NAF14467462017/Product_410504/ProductWholeViewImage.jpg</t>
  </si>
  <si>
    <t>http://docs.napams.org/NapamsDocuments/NAFRC10841432012/Product_264179/ProductWholeViewImage.jpg</t>
  </si>
  <si>
    <t>http://docs.napams.org/NapamsDocuments/NAFRC12089312014/Product_343101/ProductWholeViewImage.jpg</t>
  </si>
  <si>
    <t>http://docs.napams.org/NapamsDocuments/NAFRC12089312014/Product_343112/ProductWholeViewImage.jpg</t>
  </si>
  <si>
    <t>http://docs.napams.org/NapamsDocuments/NAF31591962/Product_278911/ProductWholeViewImage.jpg</t>
  </si>
  <si>
    <t>http://docs.napams.org/NapamsDocuments/NAFRC7311432008/Product_380648/ProductWholeViewImage.jpeg</t>
  </si>
  <si>
    <t>http://docs.napams.org/NapamsDocuments/NAFRC7311432008/Product_381154/ProductWholeViewImage.jpg</t>
  </si>
  <si>
    <t>http://docs.napams.org/NapamsDocuments/NAF28849282019/Product_413353/ProductWholeViewImage.jpg</t>
  </si>
  <si>
    <t>http://docs.napams.org/NapamsDocuments/NAF11200252013/Product_395835/ProductWholeViewImage.jpeg</t>
  </si>
  <si>
    <t>http://docs.napams.org/NapamsDocuments/NAFRC11193192013/Product_387811/ProductWholeViewImage.jpg</t>
  </si>
  <si>
    <t>http://docs.napams.org/NapamsDocuments/NAF6241922005/Product_375793/ProductWholeViewImage.jpg</t>
  </si>
  <si>
    <t>http://docs.napams.org/NapamsDocuments/NAF6241922005/Product_375795/ProductWholeViewImage.jpg</t>
  </si>
  <si>
    <t>http://docs.napams.org/NapamsDocuments/NAF2039501992/Product_97344/ProductWholeViewImage.jpg</t>
  </si>
  <si>
    <t>http://docs.napams.org/NapamsDocuments/NAF2039501992/Product_97323/ProductWholeViewImage.jpg</t>
  </si>
  <si>
    <t>http://docs.napams.org/NapamsDocuments/NAF1124021988/Product_80357/ProductWholeViewImage.jpg</t>
  </si>
  <si>
    <t>http://docs.napams.org/NapamsDocuments/NAFRC6931948/Product_64617/ProductWholeViewImage.jpg</t>
  </si>
  <si>
    <t>http://docs.napams.org/NapamsDocuments/NAFRC6931948/Product_64621/ProductWholeViewImage.jpg</t>
  </si>
  <si>
    <t>http://docs.napams.org/NapamsDocuments/NAFRC9614072011/Product_355249/ProductWholeViewImage.jpeg</t>
  </si>
  <si>
    <t>http://docs.napams.org/NapamsDocuments/NAF2039501992/Product_51845/ProductWholeViewImage.jpg</t>
  </si>
  <si>
    <t>http://docs.napams.org/NapamsDocuments/NAF1124021988/Product_64808/ProductWholeViewImage.jpeg</t>
  </si>
  <si>
    <t>http://docs.napams.org/NapamsDocuments/NAF1777902000/Product_322888/ProductWholeViewImage.jpg</t>
  </si>
  <si>
    <t>http://docs.napams.org/NapamsDocuments/NAF2039501992/Product_7029/ProductWholeViewImage.jpg</t>
  </si>
  <si>
    <t>http://docs.napams.org/NapamsDocuments/NAF2039501992/Product_7033/ProductWholeViewImage.jpg</t>
  </si>
  <si>
    <t>http://docs.napams.org/NapamsDocuments/NAF2534111994/Product_181221/ProductWholeViewImage.jpeg</t>
  </si>
  <si>
    <t>http://docs.napams.org/NapamsDocuments/NAFRC9593932011/Product_138098/ProductWholeViewImage.jpeg</t>
  </si>
  <si>
    <t>http://docs.napams.org/NapamsDocuments/NAFRC9593932011/Product_138733/ProductWholeViewImage.jpeg</t>
  </si>
  <si>
    <t>http://docs.napams.org/NapamsDocuments/NAFRC9593932011/Product_138772/ProductWholeViewImage.jpg</t>
  </si>
  <si>
    <t>http://docs.napams.org/NapamsDocuments/NAF1124021988/Product_80232/ProductWholeViewImage.jpg</t>
  </si>
  <si>
    <t>http://docs.napams.org/NapamsDocuments/NAFRNO.11227632013/Product_55216/ProductWholeViewImage.jpeg</t>
  </si>
  <si>
    <t>http://docs.napams.org/NapamsDocuments/NAFRC1804341991/Product_57688/ProductWholeViewImage.JPG</t>
  </si>
  <si>
    <t>http://docs.napams.org/NapamsDocuments/NAFRNO.11227632013/Product_57990/ProductWholeViewImage.jpeg</t>
  </si>
  <si>
    <t>http://docs.napams.org/NapamsDocuments/NAF6420042005/Product_54666/ProductWholeViewImage.jpg</t>
  </si>
  <si>
    <t>http://docs.napams.org/NapamsDocuments/NAF6420042005/Product_54671/ProductWholeViewImage.JPG</t>
  </si>
  <si>
    <t>http://docs.napams.org/NapamsDocuments/NAFRC1804341991/Product_59254/ProductWholeViewImage.JPG</t>
  </si>
  <si>
    <t>http://docs.napams.org/NapamsDocuments/NAFRC1804341991/Product_59371/ProductWholeViewImage.JPG</t>
  </si>
  <si>
    <t>http://docs.napams.org/NapamsDocuments/NAF2039501992/Product_69615/ProductWholeViewImage.jpg</t>
  </si>
  <si>
    <t>http://docs.napams.org/NapamsDocuments/NAFRC3722701999/Product_69287/ProductWholeViewImage.jpg</t>
  </si>
  <si>
    <t>http://docs.napams.org/NapamsDocuments/NAF6695562006/Product_64777/ProductWholeViewImage.jpg</t>
  </si>
  <si>
    <t>http://docs.napams.org/NapamsDocuments/NAFRC1804341991/Product_59392/ProductWholeViewImage.JPG</t>
  </si>
  <si>
    <t>http://docs.napams.org/NapamsDocuments/NAFRC1804341991/Product_64571/ProductWholeViewImage.JPG</t>
  </si>
  <si>
    <t>http://docs.napams.org/NapamsDocuments/NAFRC1804341991/Product_64580/ProductWholeViewImage.JPG</t>
  </si>
  <si>
    <t>http://docs.napams.org/NapamsDocuments/NAFRC13257932016/Product_64716/ProductWholeViewImage.jpg</t>
  </si>
  <si>
    <t>http://docs.napams.org/NapamsDocuments/NAFRC13257932016/Product_64717/ProductWholeViewImage.jpg</t>
  </si>
  <si>
    <t>http://docs.napams.org/NapamsDocuments/NAFRC13257932016/Product_64718/ProductWholeViewImage.jpg</t>
  </si>
  <si>
    <t>http://docs.napams.org/NapamsDocuments/NAFRC13257932016/Product_64719/ProductWholeViewImage.jpg</t>
  </si>
  <si>
    <t>http://docs.napams.org/NapamsDocuments/NAFRC13257932016/Product_64721/ProductWholeViewImage.jpg</t>
  </si>
  <si>
    <t>http://docs.napams.org/NapamsDocuments/NAFRC13257932016/Product_64722/ProductWholeViewImage.jpg</t>
  </si>
  <si>
    <t>http://docs.napams.org/NapamsDocuments/NAFRC13257932016/Product_64723/ProductWholeViewImage.jpg</t>
  </si>
  <si>
    <t>http://docs.napams.org/NapamsDocuments/NAFRC13257932016/Product_64724/ProductWholeViewImage.jpg</t>
  </si>
  <si>
    <t>http://docs.napams.org/NapamsDocuments/NAFRC13257932016/Product_64725/ProductWholeViewImage.jpg</t>
  </si>
  <si>
    <t>http://docs.napams.org/NapamsDocuments/NAFRC13257932016/Product_66024/ProductWholeViewImage.jpg</t>
  </si>
  <si>
    <t>http://docs.napams.org/NapamsDocuments/NAFRC13257932016/Product_66026/ProductWholeViewImage.jpg</t>
  </si>
  <si>
    <t>http://docs.napams.org/NapamsDocuments/NAFRC13257932016/Product_66029/ProductWholeViewImage.jpg</t>
  </si>
  <si>
    <t>http://docs.napams.org/NapamsDocuments/NAFRC13257932016/Product_66031/ProductWholeViewImage.jpg</t>
  </si>
  <si>
    <t>http://docs.napams.org/NapamsDocuments/NAFRC13257932016/Product_66034/ProductWholeViewImage.jpg</t>
  </si>
  <si>
    <t>http://docs.napams.org/NapamsDocuments/NAFRC13257932016/Product_66035/ProductWholeViewImage.jpg</t>
  </si>
  <si>
    <t>http://docs.napams.org/NapamsDocuments/NAFRC13257932016/Product_66038/ProductWholeViewImage.JPG</t>
  </si>
  <si>
    <t>http://docs.napams.org/NapamsDocuments/NAFRC13257932016/Product_66040/ProductWholeViewImage.jpg</t>
  </si>
  <si>
    <t>http://docs.napams.org/NapamsDocuments/NAFRC13257932016/Product_66042/ProductWholeViewImage.jpg</t>
  </si>
  <si>
    <t>http://docs.napams.org/NapamsDocuments/NAFRC13257932016/Product_66043/ProductWholeViewImage.jpg</t>
  </si>
  <si>
    <t>http://docs.napams.org/NapamsDocuments/NAFRC13257932016/Product_66044/ProductWholeViewImage.jpg</t>
  </si>
  <si>
    <t>http://docs.napams.org/NapamsDocuments/NAFRC1804341991/Product_69148/ProductWholeViewImage.JPG</t>
  </si>
  <si>
    <t>http://docs.napams.org/NapamsDocuments/NAFRC1804341991/Product_69158/ProductWholeViewImage.JPG</t>
  </si>
  <si>
    <t>http://docs.napams.org/NapamsDocuments/NAFRNO.11227632013/Product_55217/ProductWholeViewImage.jpeg</t>
  </si>
  <si>
    <t>http://docs.napams.org/NapamsDocuments/NAFRCN14616172017/Product_68999/ProductWholeViewImage.jpg</t>
  </si>
  <si>
    <t>http://docs.napams.org/NapamsDocuments/NAFRCN14616172017/Product_69000/ProductWholeViewImage.jpg</t>
  </si>
  <si>
    <t>http://docs.napams.org/NapamsDocuments/NAF12201642014/Product_294927/ProductWholeViewImage.jpg</t>
  </si>
  <si>
    <t>http://docs.napams.org/NapamsDocuments/NAF0023356732014/Product_69701/ProductWholeViewImage.jpg</t>
  </si>
  <si>
    <t>http://docs.napams.org/NapamsDocuments/NAFRC13257932016/Product_65928/ProductWholeViewImage.jpg</t>
  </si>
  <si>
    <t>http://docs.napams.org/NapamsDocuments/NAFRC13257932016/Product_65929/ProductWholeViewImage.jpg</t>
  </si>
  <si>
    <t>http://docs.napams.org/NapamsDocuments/NAFRC13257932016/Product_65933/ProductWholeViewImage.jpg</t>
  </si>
  <si>
    <t>http://docs.napams.org/NapamsDocuments/NAFRC13257932016/Product_65934/ProductWholeViewImage.jpg</t>
  </si>
  <si>
    <t>http://docs.napams.org/NapamsDocuments/NAFRC13257932016/Product_65935/ProductWholeViewImage.jpg</t>
  </si>
  <si>
    <t>http://docs.napams.org/NapamsDocuments/NAFRC13257932016/Product_65940/ProductWholeViewImage.jpg</t>
  </si>
  <si>
    <t>http://docs.napams.org/NapamsDocuments/NAFRC13257932016/Product_65941/ProductWholeViewImage.jpg</t>
  </si>
  <si>
    <t>http://docs.napams.org/NapamsDocuments/NAFRC13257932016/Product_66025/ProductWholeViewImage.jpg</t>
  </si>
  <si>
    <t>http://docs.napams.org/NapamsDocuments/NAFRC13257932016/Product_66030/ProductWholeViewImage.jpg</t>
  </si>
  <si>
    <t>http://docs.napams.org/NapamsDocuments/NAFRC13257932016/Product_66037/ProductWholeViewImage.jpg</t>
  </si>
  <si>
    <t>http://docs.napams.org/NapamsDocuments/NAFRC13257932016/Product_66039/ProductWholeViewImage.jpg</t>
  </si>
  <si>
    <t>http://docs.napams.org/NapamsDocuments/NAFRC13257932016/Product_66046/ProductWholeViewImage.jpg</t>
  </si>
  <si>
    <t>http://docs.napams.org/NapamsDocuments/NAFRC.4724482003/Product_68442/ProductWholeViewImage.jpg</t>
  </si>
  <si>
    <t>http://docs.napams.org/NapamsDocuments/NAFRC.4724482003/Product_68465/ProductWholeViewImage.jpg</t>
  </si>
  <si>
    <t>http://docs.napams.org/NapamsDocuments/NAFRC.4724482003/Product_68466/ProductWholeViewImage.jpg</t>
  </si>
  <si>
    <t>http://docs.napams.org/NapamsDocuments/NAFRC.4724482003/Product_68467/ProductWholeViewImage.jpg</t>
  </si>
  <si>
    <t>http://docs.napams.org/NapamsDocuments/NAFRC.4724482003/Product_68468/ProductWholeViewImage.jpg</t>
  </si>
  <si>
    <t>http://docs.napams.org/NapamsDocuments/NAFRC13695902016/Product_71799/ProductWholeViewImage.jpg</t>
  </si>
  <si>
    <t>http://docs.napams.org/NapamsDocuments/NAFRC13695902016/Product_71800/ProductWholeViewImage.jpg</t>
  </si>
  <si>
    <t>http://docs.napams.org/NapamsDocuments/NAFRC8070602011/Product_66406/ProductWholeViewImage.JPG</t>
  </si>
  <si>
    <t>http://docs.napams.org/NapamsDocuments/NAFRC13695902016/Product_57664/ProductWholeViewImage.jpg</t>
  </si>
  <si>
    <t>http://docs.napams.org/NapamsDocuments/NAFRC13257932016/Product_66036/ProductWholeViewImage.jpg</t>
  </si>
  <si>
    <t>http://docs.napams.org/NapamsDocuments/NAFRC13257932016/Product_66028/ProductWholeViewImage.jpg</t>
  </si>
  <si>
    <t>http://docs.napams.org/NapamsDocuments/NAFRC13257932016/Product_66027/ProductWholeViewImage.jpg</t>
  </si>
  <si>
    <t>http://docs.napams.org/NapamsDocuments/NAFRC.4724482003/Product_87831/ProductWholeViewImage.jpg</t>
  </si>
  <si>
    <t>http://docs.napams.org/NapamsDocuments/NAFRC9981992011/Product_77337/ProductWholeViewImage.jpeg</t>
  </si>
  <si>
    <t>http://docs.napams.org/NapamsDocuments/NAF6505912006/Product_71722/ProductWholeViewImage.jpg</t>
  </si>
  <si>
    <t>http://docs.napams.org/NapamsDocuments/NAF1593871990/Product_69755/ProductWholeViewImage.jpg</t>
  </si>
  <si>
    <t>http://docs.napams.org/NapamsDocuments/NAFRC13695902016/Product_57662/ProductWholeViewImage.jpg</t>
  </si>
  <si>
    <t>http://docs.napams.org/NapamsDocuments/NAFRC13695902016/Product_57666/ProductWholeViewImage.jpg</t>
  </si>
  <si>
    <t>http://docs.napams.org/NapamsDocuments/NAFRC7452222008/Product_71584/ProductWholeViewImage.jpg</t>
  </si>
  <si>
    <t>http://docs.napams.org/NapamsDocuments/NAFRC7452222008/Product_71597/ProductWholeViewImage.jpg</t>
  </si>
  <si>
    <t>http://docs.napams.org/NapamsDocuments/NAFRC7452222008/Product_74008/ProductWholeViewImage.jpg</t>
  </si>
  <si>
    <t>http://docs.napams.org/NapamsDocuments/NAFDE201662010/Product_80171/ProductWholeViewImage.jpeg</t>
  </si>
  <si>
    <t>http://docs.napams.org/NapamsDocuments/NAFRC1804341991/Product_72115/ProductWholeViewImage.JPG</t>
  </si>
  <si>
    <t>http://docs.napams.org/NapamsDocuments/NAFRC1804341991/Product_72206/ProductWholeViewImage.JPG</t>
  </si>
  <si>
    <t>http://docs.napams.org/NapamsDocuments/NAFRC6040072004/Product_52373/ProductWholeViewImage.jpg</t>
  </si>
  <si>
    <t>http://docs.napams.org/NapamsDocuments/NAF30041522000/Product_55258/ProductWholeViewImage.jpg</t>
  </si>
  <si>
    <t>http://docs.napams.org/NapamsDocuments/NAF1124021988/Product_74517/ProductWholeViewImage.jpg</t>
  </si>
  <si>
    <t>http://docs.napams.org/NapamsDocuments/NAF1124021988/Product_74464/ProductWholeViewImage.jpg</t>
  </si>
  <si>
    <t>http://docs.napams.org/NapamsDocuments/NAF1124021988/Product_74492/ProductWholeViewImage.jpg</t>
  </si>
  <si>
    <t>http://docs.napams.org/NapamsDocuments/NAF1124021988/Product_74499/ProductWholeViewImage.jpg</t>
  </si>
  <si>
    <t>http://docs.napams.org/NapamsDocuments/NAFRC6040072004/Product_49501/ProductWholeViewImage.jpg</t>
  </si>
  <si>
    <t>http://docs.napams.org/NapamsDocuments/NAFRC13695902016/Product_57667/ProductWholeViewImage.jpg</t>
  </si>
  <si>
    <t>http://docs.napams.org/NapamsDocuments/NAFRC13257932016/Product_65925/ProductWholeViewImage.jpg</t>
  </si>
  <si>
    <t>http://docs.napams.org/NapamsDocuments/NAFRC11244172013/Product_58424/ProductWholeViewImage.jpg</t>
  </si>
  <si>
    <t>http://docs.napams.org/NapamsDocuments/NAFRCI/06042015/Product_129475/ProductWholeViewImage.jpg</t>
  </si>
  <si>
    <t>http://docs.napams.org/NapamsDocuments/NAFRCI/06042015/Product_129727/ProductWholeViewImage.jpg</t>
  </si>
  <si>
    <t>http://docs.napams.org/NapamsDocuments/NAFRCI/06042015/Product_129733/ProductWholeViewImage.pdf</t>
  </si>
  <si>
    <t>http://docs.napams.org/NapamsDocuments/NAFRCI/06042015/Product_129736/ProductWholeViewImage.pdf</t>
  </si>
  <si>
    <t>http://docs.napams.org/NapamsDocuments/NAFRCI/06042015/Product_129742/ProductWholeViewImage.pdf</t>
  </si>
  <si>
    <t>http://docs.napams.org/NapamsDocuments/NAFRCI/06042015/Product_129747/ProductWholeViewImage.jpg</t>
  </si>
  <si>
    <t>http://docs.napams.org/NapamsDocuments/NAFRC.9634312011/Product_66395/ProductWholeViewImage.jpg</t>
  </si>
  <si>
    <t>http://docs.napams.org/NapamsDocuments/NAF6505912006/Product_71724/ProductWholeViewImage.jpg</t>
  </si>
  <si>
    <t>http://docs.napams.org/NapamsDocuments/NAF6420042005/Product_82548/ProductWholeViewImage.jpg</t>
  </si>
  <si>
    <t>http://docs.napams.org/NapamsDocuments/NAF10819142012/Product_110715/ProductWholeViewImage.jpg</t>
  </si>
  <si>
    <t>http://docs.napams.org/NapamsDocuments/NAF6278352005/Product_73285/ProductWholeViewImage.jpg</t>
  </si>
  <si>
    <t>http://docs.napams.org/NapamsDocuments/NAFRC4137142001/Product_87563/ProductWholeViewImage.jpg</t>
  </si>
  <si>
    <t>http://docs.napams.org/NapamsDocuments/NAFRC4137142001/Product_87583/ProductWholeViewImage.jpg</t>
  </si>
  <si>
    <t>http://docs.napams.org/NapamsDocuments/NAFRC13695902016/Product_71791/ProductWholeViewImage.jpg</t>
  </si>
  <si>
    <t>http://docs.napams.org/NapamsDocuments/NAFRC13695902016/Product_71794/ProductWholeViewImage.jpg</t>
  </si>
  <si>
    <t>http://docs.napams.org/NapamsDocuments/NAFRC13695902016/Product_71796/ProductWholeViewImage.jpg</t>
  </si>
  <si>
    <t>http://docs.napams.org/NapamsDocuments/NAFRC13695902016/Product_71797/ProductWholeViewImage.jpg</t>
  </si>
  <si>
    <t>http://docs.napams.org/NapamsDocuments/NAFRC13695902016/Product_71714/ProductWholeViewImage.jpg</t>
  </si>
  <si>
    <t>http://docs.napams.org/NapamsDocuments/NAF46644392002/Product_59216/ProductWholeViewImage.jpg</t>
  </si>
  <si>
    <t>http://docs.napams.org/NapamsDocuments/NAF2039501992/Product_62772/ProductWholeViewImage.jpg</t>
  </si>
  <si>
    <t>http://docs.napams.org/NapamsDocuments/NAF2039501992/Product_62804/ProductWholeViewImage.jpg</t>
  </si>
  <si>
    <t>http://docs.napams.org/NapamsDocuments/NAF1124021988/Product_74465/ProductWholeViewImage.jpg</t>
  </si>
  <si>
    <t>http://docs.napams.org/NapamsDocuments/NAFRC13257932016/Product_78061/ProductWholeViewImage.jpg</t>
  </si>
  <si>
    <t>http://docs.napams.org/NapamsDocuments/NAFRC13257932016/Product_78063/ProductWholeViewImage.jpg</t>
  </si>
  <si>
    <t>http://docs.napams.org/NapamsDocuments/NAFRCI/06042015/Product_134208/ProductWholeViewImage.jpg</t>
  </si>
  <si>
    <t>http://docs.napams.org/NapamsDocuments/NAFRCI/06042015/Product_134209/ProductWholeViewImage.jpg</t>
  </si>
  <si>
    <t>http://docs.napams.org/NapamsDocuments/NAF346181998/Product_103943/ProductWholeViewImage.jpg</t>
  </si>
  <si>
    <t>http://docs.napams.org/NapamsDocuments/NAF3250741997/Product_58209/ProductWholeViewImage.jpg</t>
  </si>
  <si>
    <t>http://docs.napams.org/NapamsDocuments/NAF15588672019/Product_112674/ProductWholeViewImage.jpg</t>
  </si>
  <si>
    <t>http://docs.napams.org/NapamsDocuments/NAF15588672019/Product_112702/ProductWholeViewImage.jpg</t>
  </si>
  <si>
    <t>http://docs.napams.org/NapamsDocuments/NAF15588672019/Product_112704/ProductWholeViewImage.jpg</t>
  </si>
  <si>
    <t>http://docs.napams.org/NapamsDocuments/NAF15588672019/Product_112705/ProductWholeViewImage.jpg</t>
  </si>
  <si>
    <t>http://docs.napams.org/NapamsDocuments/NAF15588672019/Product_116143/ProductWholeViewImage.jpg</t>
  </si>
  <si>
    <t>http://docs.napams.org/NapamsDocuments/NAF1124021988/Product_74497/ProductWholeViewImage.jpg</t>
  </si>
  <si>
    <t>http://docs.napams.org/NapamsDocuments/NAFRC13257932016/Product_78053/ProductWholeViewImage.jpg</t>
  </si>
  <si>
    <t>http://docs.napams.org/NapamsDocuments/NAF8673212010/Product_69826/ProductWholeViewImage.jpg</t>
  </si>
  <si>
    <t>http://docs.napams.org/NapamsDocuments/NAF4301502001/Product_71106/ProductWholeViewImage.jpg</t>
  </si>
  <si>
    <t>http://docs.napams.org/NapamsDocuments/NAF4301502001/Product_71107/ProductWholeViewImage.jpg</t>
  </si>
  <si>
    <t>http://docs.napams.org/NapamsDocuments/NAF4301502001/Product_71137/ProductWholeViewImage.jpg</t>
  </si>
  <si>
    <t>http://docs.napams.org/NapamsDocuments/NAF4301502001/Product_71138/ProductWholeViewImage.jpg</t>
  </si>
  <si>
    <t>http://docs.napams.org/NapamsDocuments/NAF16959112020/Product_160063/ProductWholeViewImage.jpg</t>
  </si>
  <si>
    <t>http://docs.napams.org/NapamsDocuments/NAF16959112020/Product_160065/ProductWholeViewImage.jpg</t>
  </si>
  <si>
    <t>http://docs.napams.org/NapamsDocuments/NAF4301502001/Product_71139/ProductWholeViewImage.jpg</t>
  </si>
  <si>
    <t>http://docs.napams.org/NapamsDocuments/NAFRC.2576091994/Product_137329/ProductWholeViewImage.jpg</t>
  </si>
  <si>
    <t>http://docs.napams.org/NapamsDocuments/NAF16959112020/Product_159374/ProductWholeViewImage.jpg</t>
  </si>
  <si>
    <t>http://docs.napams.org/NapamsDocuments/NAFRC.2576091994/Product_137350/ProductWholeViewImage.jpg</t>
  </si>
  <si>
    <t>http://docs.napams.org/NapamsDocuments/NAFRC.2576091994/Product_67583/ProductWholeViewImage.jpg</t>
  </si>
  <si>
    <t>http://docs.napams.org/NapamsDocuments/NAF10391552012/Product_177547/ProductWholeViewImage.jpg</t>
  </si>
  <si>
    <t>http://docs.napams.org/NapamsDocuments/NAF13432912016/Product_177418/ProductWholeViewImage.jpg</t>
  </si>
  <si>
    <t>http://docs.napams.org/NapamsDocuments/NAF4059082001/Product_168578/ProductWholeViewImage.jpg</t>
  </si>
  <si>
    <t>http://docs.napams.org/NapamsDocuments/NAF4059082001/Product_170640/ProductWholeViewImage.jpg</t>
  </si>
  <si>
    <t>http://docs.napams.org/NapamsDocuments/NAFRC.2576091994/Product_67684/ProductWholeViewImage.jpg</t>
  </si>
  <si>
    <t>http://docs.napams.org/NapamsDocuments/NAF16959112020/Product_159381/ProductWholeViewImage.jpg</t>
  </si>
  <si>
    <t>http://docs.napams.org/NapamsDocuments/NAF16959112020/Product_160006/ProductWholeViewImage.jpg</t>
  </si>
  <si>
    <t>http://docs.napams.org/NapamsDocuments/NAF3000511996/Product_126143/ProductWholeViewImage.jpg</t>
  </si>
  <si>
    <t>http://docs.napams.org/NapamsDocuments/NAFRC-2722361995/Product_166832/ProductWholeViewImage.pdf</t>
  </si>
  <si>
    <t>http://docs.napams.org/NapamsDocuments/NAF2558831994/Product_189191/ProductWholeViewImage.jpg</t>
  </si>
  <si>
    <t>http://docs.napams.org/NapamsDocuments/NAFRC4097952001/Product_167292/ProductWholeViewImage.jpg</t>
  </si>
  <si>
    <t>http://docs.napams.org/NapamsDocuments/NAF6248982005/Product_87185/ProductWholeViewImage.jpg</t>
  </si>
  <si>
    <t>http://docs.napams.org/NapamsDocuments/NAF6248982005/Product_87747/ProductWholeViewImage.jpg</t>
  </si>
  <si>
    <t>http://docs.napams.org/NapamsDocuments/NAF29046952019/Product_77246/ProductWholeViewImage.jpg</t>
  </si>
  <si>
    <t>http://docs.napams.org/NapamsDocuments/NAF29046952019/Product_77248/ProductWholeViewImage.jpg</t>
  </si>
  <si>
    <t>http://docs.napams.org/NapamsDocuments/NAF29046952019/Product_77249/ProductWholeViewImage.jpg</t>
  </si>
  <si>
    <t>http://docs.napams.org/NapamsDocuments/NAF29046952019/Product_77251/ProductWholeViewImage.jpg</t>
  </si>
  <si>
    <t>http://docs.napams.org/NapamsDocuments/NAF13591302016/Product_158358/ProductWholeViewImage.JPG</t>
  </si>
  <si>
    <t>http://docs.napams.org/NapamsDocuments/NAF13591302016/Product_158360/ProductWholeViewImage.JPG</t>
  </si>
  <si>
    <t>http://docs.napams.org/NapamsDocuments/NAF13591302016/Product_158361/ProductWholeViewImage.JPG</t>
  </si>
  <si>
    <t>http://docs.napams.org/NapamsDocuments/NAF4059082001/Product_168491/ProductWholeViewImage.jpg</t>
  </si>
  <si>
    <t>http://docs.napams.org/NapamsDocuments/NAF4059082001/Product_168510/ProductWholeViewImage.jpg</t>
  </si>
  <si>
    <t>http://docs.napams.org/NapamsDocuments/NAF10728192012/Product_124041/ProductWholeViewImage.jpg</t>
  </si>
  <si>
    <t>http://docs.napams.org/NapamsDocuments/NAF10728192012/Product_124092/ProductWholeViewImage.jpg</t>
  </si>
  <si>
    <t>http://docs.napams.org/NapamsDocuments/NAF10728192012/Product_124097/ProductWholeViewImage.jpg</t>
  </si>
  <si>
    <t>http://docs.napams.org/NapamsDocuments/NAF6108482004/Product_179367/ProductWholeViewImage.jpeg</t>
  </si>
  <si>
    <t>http://docs.napams.org/NapamsDocuments/NAF10728192012/Product_124099/ProductWholeViewImage.jpg</t>
  </si>
  <si>
    <t>http://docs.napams.org/NapamsDocuments/NAF6108482004/Product_181773/ProductWholeViewImage.jpeg</t>
  </si>
  <si>
    <t>http://docs.napams.org/NapamsDocuments/NAF6108482004/Product_97404/ProductWholeViewImage.jpg</t>
  </si>
  <si>
    <t>http://docs.napams.org/NapamsDocuments/NAFRC13440172016/Product_182016/ProductWholeViewImage.jpg</t>
  </si>
  <si>
    <t>http://docs.napams.org/NapamsDocuments/NAF29046952019/Product_77250/ProductWholeViewImage.jpg</t>
  </si>
  <si>
    <t>http://docs.napams.org/NapamsDocuments/NAF29046952019/Product_77252/ProductWholeViewImage.jpg</t>
  </si>
  <si>
    <t>http://docs.napams.org/NapamsDocuments/NAF29046952019/Product_77255/ProductWholeViewImage.jpg</t>
  </si>
  <si>
    <t>http://docs.napams.org/NapamsDocuments/NAF8673212010/Product_69827/ProductWholeViewImage.jpg</t>
  </si>
  <si>
    <t>http://docs.napams.org/NapamsDocuments/NAFRC3707531999/Product_190591/ProductWholeViewImage.pdf</t>
  </si>
  <si>
    <t>http://docs.napams.org/NapamsDocuments/NAFRC13257932016/Product_78057/ProductWholeViewImage.jpg</t>
  </si>
  <si>
    <t>http://docs.napams.org/NapamsDocuments/NAFRC6067932004/Product_190356/ProductWholeViewImage.jpeg</t>
  </si>
  <si>
    <t>http://docs.napams.org/NapamsDocuments/NAFRC6493082006/Product_189600/ProductWholeViewImage.jpg</t>
  </si>
  <si>
    <t>http://docs.napams.org/NapamsDocuments/NAF15222962018/Product_64239/ProductWholeViewImage.jpg</t>
  </si>
  <si>
    <t>http://docs.napams.org/NapamsDocuments/NAF9580572011/Product_126434/ProductWholeViewImage.jpg</t>
  </si>
  <si>
    <t>http://docs.napams.org/NapamsDocuments/NAFRC13257932016/Product_179096/ProductWholeViewImage.jpg</t>
  </si>
  <si>
    <t>http://docs.napams.org/NapamsDocuments/NAF16959112020/Product_187824/ProductWholeViewImage.jpg</t>
  </si>
  <si>
    <t>http://docs.napams.org/NapamsDocuments/NAFRC10358192012/Product_110756/ProductWholeViewImage.JPG</t>
  </si>
  <si>
    <t>http://docs.napams.org/NapamsDocuments/NAF29046952019/Product_77256/ProductWholeViewImage.jpg</t>
  </si>
  <si>
    <t>http://docs.napams.org/NapamsDocuments/NAFRC9875202011/Product_74899/ProductWholeViewImage.jpg</t>
  </si>
  <si>
    <t>http://docs.napams.org/NapamsDocuments/NAFRC9875202011/Product_74908/ProductWholeViewImage.jpg</t>
  </si>
  <si>
    <t>http://docs.napams.org/NapamsDocuments/NAFRC9875202011/Product_74912/ProductWholeViewImage.jpg</t>
  </si>
  <si>
    <t>http://docs.napams.org/NapamsDocuments/NAF6278352005/Product_192339/ProductWholeViewImage.jpg</t>
  </si>
  <si>
    <t>http://docs.napams.org/NapamsDocuments/NAF6278352005/Product_192421/ProductWholeViewImage.jpg</t>
  </si>
  <si>
    <t>http://docs.napams.org/NapamsDocuments/NAF13226302016/Product_99658/ProductWholeViewImage.jpg</t>
  </si>
  <si>
    <t>http://docs.napams.org/NapamsDocuments/NAFRC6067932004/Product_190347/ProductWholeViewImage.jpeg</t>
  </si>
  <si>
    <t>http://docs.napams.org/NapamsDocuments/NAFRC15619212019/Product_139175/ProductWholeViewImage.jpg</t>
  </si>
  <si>
    <t>http://docs.napams.org/NapamsDocuments/NAFRC7702902003/Product_71115/ProductWholeViewImage.jpg</t>
  </si>
  <si>
    <t>http://docs.napams.org/NapamsDocuments/NAF14523932017/Product_228576/ProductWholeViewImage.jpeg</t>
  </si>
  <si>
    <t>http://docs.napams.org/NapamsDocuments/NAF0012010/Product_208652/ProductWholeViewImage.jpg</t>
  </si>
  <si>
    <t>http://docs.napams.org/NapamsDocuments/NAF10646452012/Product_209209/ProductWholeViewImage.JPG</t>
  </si>
  <si>
    <t>http://docs.napams.org/NapamsDocuments/NAF0012010/Product_208695/ProductWholeViewImage.jpg</t>
  </si>
  <si>
    <t>http://docs.napams.org/NapamsDocuments/NAFRc10432362012/Product_200257/ProductWholeViewImage.jpg</t>
  </si>
  <si>
    <t>http://docs.napams.org/NapamsDocuments/NAFRc10432362012/Product_200261/ProductWholeViewImage.jpg</t>
  </si>
  <si>
    <t>http://docs.napams.org/NapamsDocuments/NAF0012010/Product_208656/ProductWholeViewImage.jpg</t>
  </si>
  <si>
    <t>http://docs.napams.org/NapamsDocuments/NAF188200732021/Product_236816/ProductWholeViewImage.jpg</t>
  </si>
  <si>
    <t>http://docs.napams.org/NapamsDocuments/NAFRC8070602011/Product_127323/ProductWholeViewImage.jpg</t>
  </si>
  <si>
    <t>http://docs.napams.org/NapamsDocuments/NAFRC8070602011/Product_133749/ProductWholeViewImage.jpg</t>
  </si>
  <si>
    <t>http://docs.napams.org/NapamsDocuments/NAF17801862021/Product_205461/ProductWholeViewImage.jpeg</t>
  </si>
  <si>
    <t>http://docs.napams.org/NapamsDocuments/NAFRC17171262020/Product_230783/ProductWholeViewImage.jpg</t>
  </si>
  <si>
    <t>http://docs.napams.org/NapamsDocuments/NAFRC17171262020/Product_231857/ProductWholeViewImage.jpg</t>
  </si>
  <si>
    <t>http://docs.napams.org/NapamsDocuments/NAFRC17171262020/Product_232406/ProductWholeViewImage.jpg</t>
  </si>
  <si>
    <t>http://docs.napams.org/NapamsDocuments/NAFRC17171262020/Product_238755/ProductWholeViewImage.jpg</t>
  </si>
  <si>
    <t>http://docs.napams.org/NapamsDocuments/NAF13452132016/Product_74705/ProductWholeViewImage.jpg</t>
  </si>
  <si>
    <t>http://docs.napams.org/NapamsDocuments/NAF13452132016/Product_74711/ProductWholeViewImage.jpg</t>
  </si>
  <si>
    <t>http://docs.napams.org/NapamsDocuments/NAF8673212010/Product_69822/ProductWholeViewImage.jpg</t>
  </si>
  <si>
    <t>http://docs.napams.org/NapamsDocuments/NAFRC618941983/Product_78086/ProductWholeViewImage.jpg</t>
  </si>
  <si>
    <t>http://docs.napams.org/NapamsDocuments/NAFRC618941983/Product_78112/ProductWholeViewImage.jpg</t>
  </si>
  <si>
    <t>http://docs.napams.org/NapamsDocuments/NAFRC618941983/Product_78113/ProductWholeViewImage.jpg</t>
  </si>
  <si>
    <t>http://docs.napams.org/NapamsDocuments/NAF16787802020/Product_206832/ProductWholeViewImage.jpeg</t>
  </si>
  <si>
    <t>http://docs.napams.org/NapamsDocuments/NAFRC8070602011/Product_133697/ProductWholeViewImage.jpg</t>
  </si>
  <si>
    <t>http://docs.napams.org/NapamsDocuments/NAF14694692018/Product_179524/ProductWholeViewImage.JPG</t>
  </si>
  <si>
    <t>http://docs.napams.org/NapamsDocuments/NAFRC17171262020/Product_229174/ProductWholeViewImage.jpeg</t>
  </si>
  <si>
    <t>http://docs.napams.org/NapamsDocuments/NAF12917302015/Product_253477/ProductWholeViewImage.jpg</t>
  </si>
  <si>
    <t>http://docs.napams.org/NapamsDocuments/NAFRC18247232020/Product_220172/ProductWholeViewImage.jpeg</t>
  </si>
  <si>
    <t>http://docs.napams.org/NapamsDocuments/NAF10452912012/Medical DeviceProduct_47919/Product Whole View Image.jpg</t>
  </si>
  <si>
    <t>http://docs.napams.org/NapamsDocuments/NAFRC11483842013/Product_168960/ProductWholeViewImage.JPG</t>
  </si>
  <si>
    <t>http://docs.napams.org/NapamsDocuments/NAFRC15787542019/Product_224894/ProductWholeViewImage.jpg</t>
  </si>
  <si>
    <t>http://docs.napams.org/NapamsDocuments/NAFRC11785702021/Product_234814/ProductWholeViewImage.jpg</t>
  </si>
  <si>
    <t>http://docs.napams.org/NapamsDocuments/NAFBN24395152016/Product_182264/ProductWholeViewImage.jpeg</t>
  </si>
  <si>
    <t>http://docs.napams.org/NapamsDocuments/NAFrc900092014/Product_51832/ProductWholeViewImage.jpg</t>
  </si>
  <si>
    <t>http://docs.napams.org/NapamsDocuments/NAF775271985/Product_206692/ProductWholeViewImage.jpg</t>
  </si>
  <si>
    <t>http://docs.napams.org/NapamsDocuments/NAF10391552012/Product_265885/ProductWholeViewImage.jpg</t>
  </si>
  <si>
    <t>http://docs.napams.org/NapamsDocuments/NAFRC11244172013/Product_97033/ProductWholeViewImage.pdf</t>
  </si>
  <si>
    <t>http://docs.napams.org/NapamsDocuments/NAF10841432012/Product_259606/ProductWholeViewImage.jpg</t>
  </si>
  <si>
    <t>http://docs.napams.org/NapamsDocuments/NAFRC.N0.14802072022/Product_241384/ProductWholeViewImage.jpg</t>
  </si>
  <si>
    <t>http://docs.napams.org/NapamsDocuments/NAFBC-4853572003/Product_193360/ProductWholeViewImage.jpg</t>
  </si>
  <si>
    <t>http://docs.napams.org/NapamsDocuments/NAF7647932008/Product_219270/ProductWholeViewImage.jpg</t>
  </si>
  <si>
    <t>http://docs.napams.org/NapamsDocuments/NAF7647932008/Product_219688/ProductWholeViewImage.jpg</t>
  </si>
  <si>
    <t>http://docs.napams.org/NapamsDocuments/NAFRC16078962019/Product_195188/ProductWholeViewImage.jpg</t>
  </si>
  <si>
    <t>http://docs.napams.org/NapamsDocuments/NAFRC12089312014/Product_255242/ProductWholeViewImage.jpg</t>
  </si>
  <si>
    <t>http://docs.napams.org/NapamsDocuments/NAF14523932017/Product_280718/ProductWholeViewImage.jpg</t>
  </si>
  <si>
    <t>http://docs.napams.org/NapamsDocuments/NAFRC9058342010/Product_242584/ProductWholeViewImage.jpg</t>
  </si>
  <si>
    <t>http://docs.napams.org/NapamsDocuments/NAFRC12089312014/Product_255235/ProductWholeViewImage.jpg</t>
  </si>
  <si>
    <t>http://docs.napams.org/NapamsDocuments/NAFRC12089312014/Product_255240/ProductWholeViewImage.jpg</t>
  </si>
  <si>
    <t>http://docs.napams.org/NapamsDocuments/NAF18173172021/Product_253491/ProductWholeViewImage.jpg</t>
  </si>
  <si>
    <t>http://docs.napams.org/NapamsDocuments/NAFRC9058342010/Product_242583/ProductWholeViewImage.jpg</t>
  </si>
  <si>
    <t>http://docs.napams.org/NapamsDocuments/NAF1124021988/Product_158507/ProductWholeViewImage.jpg</t>
  </si>
  <si>
    <t>http://docs.napams.org/NapamsDocuments/NAF1124021988/Product_158503/ProductWholeViewImage.jpg</t>
  </si>
  <si>
    <t>http://docs.napams.org/NapamsDocuments/NAF10476652012/Product_235411/ProductWholeViewImage.jpg</t>
  </si>
  <si>
    <t>http://docs.napams.org/NapamsDocuments/NAF10476652012/Product_239931/ProductWholeViewImage.jpg</t>
  </si>
  <si>
    <t>http://docs.napams.org/NapamsDocuments/NAFRC4675592002/Product_286038/ProductWholeViewImage.jpg</t>
  </si>
  <si>
    <t>http://docs.napams.org/NapamsDocuments/NAFRC4675592002/Product_286066/ProductWholeViewImage.jpg</t>
  </si>
  <si>
    <t>http://docs.napams.org/NapamsDocuments/NAF15488602018/Product_186086/ProductWholeViewImage.jpg</t>
  </si>
  <si>
    <t>http://docs.napams.org/NapamsDocuments/NAF10452912012/Product_162734/ProductWholeViewImage.jpeg</t>
  </si>
  <si>
    <t>http://docs.napams.org/NapamsDocuments/NAF14554172017/Product_207794/ProductWholeViewImage.jpg</t>
  </si>
  <si>
    <t>http://docs.napams.org/NapamsDocuments/NAF14554172017/Product_207799/ProductWholeViewImage.jpg</t>
  </si>
  <si>
    <t>http://docs.napams.org/NapamsDocuments/NAF10391552012/Product_319118/ProductWholeViewImage.jpg</t>
  </si>
  <si>
    <t>http://docs.napams.org/NapamsDocuments/NAF6241922005/Product_327056/ProductWholeViewImage.jpg</t>
  </si>
  <si>
    <t>http://docs.napams.org/NapamsDocuments/NAF6248982005/Product_117540/ProductWholeViewImage.jpg</t>
  </si>
  <si>
    <t>http://docs.napams.org/NapamsDocuments/NAF6248982005/Product_117688/ProductWholeViewImage.jpg</t>
  </si>
  <si>
    <t>http://docs.napams.org/NapamsDocuments/NAF30041522000/Product_264346/ProductWholeViewImage.jpg</t>
  </si>
  <si>
    <t>http://docs.napams.org/NapamsDocuments/NAF9580572011/Product_282083/ProductWholeViewImage.jpg</t>
  </si>
  <si>
    <t>http://docs.napams.org/NapamsDocuments/NAFRC8070602011/Product_102027/ProductWholeViewImage.pdf</t>
  </si>
  <si>
    <t>http://docs.napams.org/NapamsDocuments/NAFRC10392152012/Product_160920/ProductWholeViewImage.jpg</t>
  </si>
  <si>
    <t>http://docs.napams.org/NapamsDocuments/NAFRC12580832015/Product_346608/ProductWholeViewImage.jpg</t>
  </si>
  <si>
    <t>http://docs.napams.org/NapamsDocuments/NAFRC8070602011/Product_101917/ProductWholeViewImage.jpg</t>
  </si>
  <si>
    <t>http://docs.napams.org/NapamsDocuments/NAF3120121997/Product_217660/ProductWholeViewImage.pdf</t>
  </si>
  <si>
    <t>http://docs.napams.org/NapamsDocuments/NAF15488602018/Product_242094/ProductWholeViewImage.jpg</t>
  </si>
  <si>
    <t>http://docs.napams.org/NapamsDocuments/NAF15488602018/Product_351891/ProductWholeViewImage.jpg</t>
  </si>
  <si>
    <t>Non-Sterile Latex Examination Gloves, Powder Free</t>
  </si>
  <si>
    <t>Scalp Vein Set</t>
  </si>
  <si>
    <t xml:space="preserve"> Intravenous Cannula</t>
  </si>
  <si>
    <t>Surgical Suture</t>
  </si>
  <si>
    <t>Iv Cannula</t>
  </si>
  <si>
    <t>Infusion Set</t>
  </si>
  <si>
    <t>Blood Transfusion Set</t>
  </si>
  <si>
    <t>100% Marine Solution (9G/L Of Nacl) And  Sodium Hyaluronate(1G/L)</t>
  </si>
  <si>
    <t>Rapid Drug Of Abuse (Doa) Panel Test Card</t>
  </si>
  <si>
    <t>Malaria P.F (Hrp2/Pldh) Test Kit</t>
  </si>
  <si>
    <t>Medical Glov</t>
  </si>
  <si>
    <t>Fab Foleys Catheter Size 16</t>
  </si>
  <si>
    <t>Fab Sterile Surgical Latex Gloves (Powdered) Size 7 (50 X 10Packs)</t>
  </si>
  <si>
    <t>Durex</t>
  </si>
  <si>
    <t xml:space="preserve">N-Butyl Cyanoacrylate </t>
  </si>
  <si>
    <t>N-Butyl Cyanoacrylate 1.0G/Ml</t>
  </si>
  <si>
    <t>Glycerin Bp 0.15 Grams</t>
  </si>
  <si>
    <t>Sodium Chloride&lt;2,5G, Aluminum Sodium Oxide &lt;1G</t>
  </si>
  <si>
    <t/>
  </si>
  <si>
    <t>I.V. Administration Set</t>
  </si>
  <si>
    <t xml:space="preserve">Medical Devices </t>
  </si>
  <si>
    <t>Hiv Test Kit</t>
  </si>
  <si>
    <t>Face Mask</t>
  </si>
  <si>
    <t>Lancets</t>
  </si>
  <si>
    <t>Urine Reagent  Test Strips</t>
  </si>
  <si>
    <t>Carex Condoms</t>
  </si>
  <si>
    <t>Suture</t>
  </si>
  <si>
    <t>I.V Cannula</t>
  </si>
  <si>
    <t>Baby Diapers</t>
  </si>
  <si>
    <t>Baby Diaper</t>
  </si>
  <si>
    <t>Syringes With Needle</t>
  </si>
  <si>
    <t>Latex Powdered Examination Gloves</t>
  </si>
  <si>
    <t>Pad</t>
  </si>
  <si>
    <t xml:space="preserve"> Sureject Disposable Syringes </t>
  </si>
  <si>
    <t>Ivd</t>
  </si>
  <si>
    <t>Hiv P24 Ii (P24)</t>
  </si>
  <si>
    <t>Hiv Duo Quick (Hiv6)</t>
  </si>
  <si>
    <t>Sanitary Pad</t>
  </si>
  <si>
    <t xml:space="preserve">Auto  Disable  Syringe </t>
  </si>
  <si>
    <t xml:space="preserve">Re-Use Prevention Syringe </t>
  </si>
  <si>
    <t>Pyz</t>
  </si>
  <si>
    <t>Etest Ceftazidime/Avibactam (Cza) (0.016-256 µg/M</t>
  </si>
  <si>
    <t>Ak-Afreedom Baby Diapers (Mini)</t>
  </si>
  <si>
    <t>Gadodiamide</t>
  </si>
  <si>
    <t>Iohexol Injection 300Mg</t>
  </si>
  <si>
    <t>Iohexol Injection 350Mg/Ml(100Mls)</t>
  </si>
  <si>
    <t>Examination Gloves</t>
  </si>
  <si>
    <t>Umbilical Cord Clamp</t>
  </si>
  <si>
    <t>Surgicalgloves</t>
  </si>
  <si>
    <t>Psa Test Kits</t>
  </si>
  <si>
    <t>Alere Determine Tb Lam Ag</t>
  </si>
  <si>
    <t>Wipes</t>
  </si>
  <si>
    <t>0.96 Ml With Fixed Needle Tube 27G X 1/2'' 0.4 X12</t>
  </si>
  <si>
    <t xml:space="preserve">Blood Transfusion </t>
  </si>
  <si>
    <t>Gauze Bandages</t>
  </si>
  <si>
    <t>Latex Surgical Gloves.</t>
  </si>
  <si>
    <t>Sanizyme X</t>
  </si>
  <si>
    <t>Needle</t>
  </si>
  <si>
    <t>Blood Glucose Monitoring System</t>
  </si>
  <si>
    <t>Blood Glucose Test Strips</t>
  </si>
  <si>
    <t>Insulin Syringe</t>
  </si>
  <si>
    <t>Anti-Hev Igg</t>
  </si>
  <si>
    <t>Anti-Hev Igm</t>
  </si>
  <si>
    <t>Sanitizer</t>
  </si>
  <si>
    <t>We Care</t>
  </si>
  <si>
    <t xml:space="preserve"> Hypodermic  Needle 21G</t>
  </si>
  <si>
    <t>Scalp Vein Set 21G</t>
  </si>
  <si>
    <t xml:space="preserve"> Absorbent Gauze Bandages </t>
  </si>
  <si>
    <t>Blood Bag 450Ml, 16G</t>
  </si>
  <si>
    <t>Disposable Syringe With Needle 5Ml,21G</t>
  </si>
  <si>
    <t>Burette Measured Volume Set</t>
  </si>
  <si>
    <t>Transfusion Set</t>
  </si>
  <si>
    <t xml:space="preserve"> Infusion Set</t>
  </si>
  <si>
    <t>Blood Administration Set</t>
  </si>
  <si>
    <t>Latex Examination Gloves</t>
  </si>
  <si>
    <t>Crepe Bandages 10Cm X 4.5M</t>
  </si>
  <si>
    <t>Burette  Infusion Set</t>
  </si>
  <si>
    <t>Surgical Gloves</t>
  </si>
  <si>
    <t>I.V. Cannula</t>
  </si>
  <si>
    <t>Foley'S Balloon Catheter</t>
  </si>
  <si>
    <t>Flamingo</t>
  </si>
  <si>
    <t>Condom</t>
  </si>
  <si>
    <t>Sterile Latex Surgical Gloves</t>
  </si>
  <si>
    <t>Foley'S Ballon Catheter</t>
  </si>
  <si>
    <t>Infusion</t>
  </si>
  <si>
    <t>Scalp</t>
  </si>
  <si>
    <t>Bandage</t>
  </si>
  <si>
    <t xml:space="preserve"> Gauze Roll 36" X 100Yrds Bandages</t>
  </si>
  <si>
    <t>Silicon Foley Catheter 18G</t>
  </si>
  <si>
    <t>Pregnancy Test Strip (Urine)</t>
  </si>
  <si>
    <t>Disposable Syringe With Needle 5Ml</t>
  </si>
  <si>
    <t xml:space="preserve"> Hand Sanitizer </t>
  </si>
  <si>
    <t>Gauze</t>
  </si>
  <si>
    <t>Plaster</t>
  </si>
  <si>
    <t>Bag</t>
  </si>
  <si>
    <t>Diperoxochloric Acid Topical Solution</t>
  </si>
  <si>
    <t>N-Propanol Bp, Isopropyl Alcohol Bp, Benzalkonium Chloride, Didecyl Dimethyl Ammonium Chloride, Polyhexamethylene Biguanide Hydrocloride</t>
  </si>
  <si>
    <t>Cannula</t>
  </si>
  <si>
    <t>Ast Sto3</t>
  </si>
  <si>
    <t>Blood Bag Cpda-1 Solution Whole Blood Bag 250Ml, 16G Needle</t>
  </si>
  <si>
    <t>Saline Soluton</t>
  </si>
  <si>
    <t>24Mg/Ml Hyalauric Acid</t>
  </si>
  <si>
    <t>Hyalauric Acid 22Mg/Ml</t>
  </si>
  <si>
    <t>Benzalkonium Chloride Solution Bp 4%W/V</t>
  </si>
  <si>
    <t>Cervical Self-Sampling Kit</t>
  </si>
  <si>
    <t xml:space="preserve">Bd Neoflon™ Pro </t>
  </si>
  <si>
    <t>Pads</t>
  </si>
  <si>
    <t>Reign Premium Sanitary Napkins</t>
  </si>
  <si>
    <t>Disposable Sterile Cesarean Pack</t>
  </si>
  <si>
    <t>Disposable Sterile General Surgery Pack</t>
  </si>
  <si>
    <t>Sterile Reinforced Surgical Gown</t>
  </si>
  <si>
    <t>Caldenor</t>
  </si>
  <si>
    <t xml:space="preserve">Bd™ Emerald Pro Syringe </t>
  </si>
  <si>
    <t xml:space="preserve">Povidone Iodine (10%) Non-Adherent Gauze Dressing </t>
  </si>
  <si>
    <t xml:space="preserve"> Sanitizer  </t>
  </si>
  <si>
    <t xml:space="preserve">  Blood  Glucose  Meter</t>
  </si>
  <si>
    <t>Syphilis  Test Kit</t>
  </si>
  <si>
    <t>Chidalex</t>
  </si>
  <si>
    <t>Sterile Hypodermic  Syringe And Needle</t>
  </si>
  <si>
    <t>Disposable Syringe Needle</t>
  </si>
  <si>
    <t>Pregnancy Test Strips</t>
  </si>
  <si>
    <t>Tex Care</t>
  </si>
  <si>
    <t>Fab</t>
  </si>
  <si>
    <t>Adhesive Bandage</t>
  </si>
  <si>
    <t>Cast Padding</t>
  </si>
  <si>
    <t>Hcv Test Strips</t>
  </si>
  <si>
    <t xml:space="preserve"> Iv Cannula With Wings And Injection Port </t>
  </si>
  <si>
    <t>Hiv 1-2.0 Card Test (Self -Test)</t>
  </si>
  <si>
    <t xml:space="preserve">Zinc Chloride Adhesive Plaster </t>
  </si>
  <si>
    <t>Bd Vacutainer Glucose Tubes</t>
  </si>
  <si>
    <t>Pylori Rapid Test Kit</t>
  </si>
  <si>
    <t>Hand And Surface Sanitiser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</si>
</sst>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ocs.napams.org/NapamsDocuments/NAFRC13257932016/Product_64723/ProductFrontViewImage.jpg" TargetMode="External"/><Relationship Id="rId21" Type="http://schemas.openxmlformats.org/officeDocument/2006/relationships/hyperlink" Target="http://docs.napams.org/NapamsDocuments/NAF14467462017/Product_410504/ProductFrontViewImage.jpg" TargetMode="External"/><Relationship Id="rId324" Type="http://schemas.openxmlformats.org/officeDocument/2006/relationships/hyperlink" Target="http://docs.napams.org/NapamsDocuments/NAF4301502001/Product_71106/ProductWholeViewImage.jpg" TargetMode="External"/><Relationship Id="rId531" Type="http://schemas.openxmlformats.org/officeDocument/2006/relationships/hyperlink" Target="http://docs.napams.org/NapamsDocuments/NAF7647932008/Product_219270/ProductFrontViewImage.jpg" TargetMode="External"/><Relationship Id="rId170" Type="http://schemas.openxmlformats.org/officeDocument/2006/relationships/hyperlink" Target="http://docs.napams.org/NapamsDocuments/NAFRC13257932016/Product_65940/ProductWholeViewImage.jpg" TargetMode="External"/><Relationship Id="rId268" Type="http://schemas.openxmlformats.org/officeDocument/2006/relationships/hyperlink" Target="http://docs.napams.org/NapamsDocuments/NAF6420042005/Product_82548/ProductWholeViewImage.jpg" TargetMode="External"/><Relationship Id="rId475" Type="http://schemas.openxmlformats.org/officeDocument/2006/relationships/hyperlink" Target="http://docs.napams.org/NapamsDocuments/NAFRC17171262020/Product_230783/ProductFrontViewImage.jpg" TargetMode="External"/><Relationship Id="rId32" Type="http://schemas.openxmlformats.org/officeDocument/2006/relationships/hyperlink" Target="http://docs.napams.org/NapamsDocuments/NAFRC7311432008/Product_380648/ProductWholeViewImage.jpeg" TargetMode="External"/><Relationship Id="rId128" Type="http://schemas.openxmlformats.org/officeDocument/2006/relationships/hyperlink" Target="http://docs.napams.org/NapamsDocuments/NAFRC13257932016/Product_66029/ProductWholeViewImage.jpg" TargetMode="External"/><Relationship Id="rId335" Type="http://schemas.openxmlformats.org/officeDocument/2006/relationships/hyperlink" Target="http://docs.napams.org/NapamsDocuments/NAF4301502001/Product_71139/ProductFrontViewImage.jpg" TargetMode="External"/><Relationship Id="rId542" Type="http://schemas.openxmlformats.org/officeDocument/2006/relationships/hyperlink" Target="http://docs.napams.org/NapamsDocuments/NAFRC9058342010/Product_242584/ProductWholeViewImage.jpg" TargetMode="External"/><Relationship Id="rId181" Type="http://schemas.openxmlformats.org/officeDocument/2006/relationships/hyperlink" Target="http://docs.napams.org/NapamsDocuments/NAFRC13257932016/Product_66046/ProductFrontViewImage.jpg" TargetMode="External"/><Relationship Id="rId402" Type="http://schemas.openxmlformats.org/officeDocument/2006/relationships/hyperlink" Target="http://docs.napams.org/NapamsDocuments/NAF6108482004/Product_97404/ProductWholeViewImage.jpg" TargetMode="External"/><Relationship Id="rId279" Type="http://schemas.openxmlformats.org/officeDocument/2006/relationships/hyperlink" Target="http://docs.napams.org/NapamsDocuments/NAFRC13695902016/Product_71794/ProductFrontViewImage.jpg" TargetMode="External"/><Relationship Id="rId486" Type="http://schemas.openxmlformats.org/officeDocument/2006/relationships/hyperlink" Target="http://docs.napams.org/NapamsDocuments/NAF13452132016/Product_74711/ProductWholeViewImage.jpg" TargetMode="External"/><Relationship Id="rId43" Type="http://schemas.openxmlformats.org/officeDocument/2006/relationships/hyperlink" Target="http://docs.napams.org/NapamsDocuments/NAF6241922005/Product_375793/ProductFrontViewImage.jpg" TargetMode="External"/><Relationship Id="rId139" Type="http://schemas.openxmlformats.org/officeDocument/2006/relationships/hyperlink" Target="http://docs.napams.org/NapamsDocuments/NAFRC13257932016/Product_66042/ProductFrontViewImage.jpg" TargetMode="External"/><Relationship Id="rId346" Type="http://schemas.openxmlformats.org/officeDocument/2006/relationships/hyperlink" Target="http://docs.napams.org/NapamsDocuments/NAF10391552012/Product_177547/ProductWholeViewImage.jpg" TargetMode="External"/><Relationship Id="rId553" Type="http://schemas.openxmlformats.org/officeDocument/2006/relationships/hyperlink" Target="http://docs.napams.org/NapamsDocuments/NAF1124021988/Product_158503/ProductFrontViewImage.jpg" TargetMode="External"/><Relationship Id="rId192" Type="http://schemas.openxmlformats.org/officeDocument/2006/relationships/hyperlink" Target="http://docs.napams.org/NapamsDocuments/NAFRC.4724482003/Product_68468/ProductWholeViewImage.jpg" TargetMode="External"/><Relationship Id="rId206" Type="http://schemas.openxmlformats.org/officeDocument/2006/relationships/hyperlink" Target="http://docs.napams.org/NapamsDocuments/NAFRC13257932016/Product_66027/ProductWholeViewImage.jpg" TargetMode="External"/><Relationship Id="rId413" Type="http://schemas.openxmlformats.org/officeDocument/2006/relationships/hyperlink" Target="http://docs.napams.org/NapamsDocuments/NAFRC3707531999/Product_190591/ProductFrontViewImage.pdf" TargetMode="External"/><Relationship Id="rId497" Type="http://schemas.openxmlformats.org/officeDocument/2006/relationships/hyperlink" Target="http://docs.napams.org/NapamsDocuments/NAFRC8070602011/Product_133697/ProductFrontViewImage.jpg" TargetMode="External"/><Relationship Id="rId357" Type="http://schemas.openxmlformats.org/officeDocument/2006/relationships/hyperlink" Target="http://docs.napams.org/NapamsDocuments/NAF16959112020/Product_160006/ProductFrontViewImage.jpg" TargetMode="External"/><Relationship Id="rId54" Type="http://schemas.openxmlformats.org/officeDocument/2006/relationships/hyperlink" Target="http://docs.napams.org/NapamsDocuments/NAFRC6931948/Product_64617/ProductWholeViewImage.jpg" TargetMode="External"/><Relationship Id="rId217" Type="http://schemas.openxmlformats.org/officeDocument/2006/relationships/hyperlink" Target="http://docs.napams.org/NapamsDocuments/NAFRC13695902016/Product_57666/ProductFrontViewImage.jpg" TargetMode="External"/><Relationship Id="rId564" Type="http://schemas.openxmlformats.org/officeDocument/2006/relationships/hyperlink" Target="http://docs.napams.org/NapamsDocuments/NAF15488602018/Product_186086/ProductWholeViewImage.jpg" TargetMode="External"/><Relationship Id="rId424" Type="http://schemas.openxmlformats.org/officeDocument/2006/relationships/hyperlink" Target="http://docs.napams.org/NapamsDocuments/NAF9580572011/Product_126434/ProductWholeViewImage.jpg" TargetMode="External"/><Relationship Id="rId270" Type="http://schemas.openxmlformats.org/officeDocument/2006/relationships/hyperlink" Target="http://docs.napams.org/NapamsDocuments/NAF10819142012/Product_110715/ProductWholeViewImage.jpg" TargetMode="External"/><Relationship Id="rId65" Type="http://schemas.openxmlformats.org/officeDocument/2006/relationships/hyperlink" Target="http://docs.napams.org/NapamsDocuments/NAF2039501992/Product_7029/ProductFrontViewImage.jpg" TargetMode="External"/><Relationship Id="rId130" Type="http://schemas.openxmlformats.org/officeDocument/2006/relationships/hyperlink" Target="http://docs.napams.org/NapamsDocuments/NAFRC13257932016/Product_66031/ProductWholeViewImage.jpg" TargetMode="External"/><Relationship Id="rId368" Type="http://schemas.openxmlformats.org/officeDocument/2006/relationships/hyperlink" Target="http://docs.napams.org/NapamsDocuments/NAF6248982005/Product_87185/ProductWholeViewImage.jpg" TargetMode="External"/><Relationship Id="rId575" Type="http://schemas.openxmlformats.org/officeDocument/2006/relationships/hyperlink" Target="http://docs.napams.org/NapamsDocuments/NAF6248982005/Product_117540/ProductFrontViewImage.jpg" TargetMode="External"/><Relationship Id="rId228" Type="http://schemas.openxmlformats.org/officeDocument/2006/relationships/hyperlink" Target="http://docs.napams.org/NapamsDocuments/NAFRC1804341991/Product_72115/ProductWholeViewImage.JPG" TargetMode="External"/><Relationship Id="rId435" Type="http://schemas.openxmlformats.org/officeDocument/2006/relationships/hyperlink" Target="http://docs.napams.org/NapamsDocuments/NAFRC9875202011/Product_74908/ProductFrontViewImage.jpg" TargetMode="External"/><Relationship Id="rId281" Type="http://schemas.openxmlformats.org/officeDocument/2006/relationships/hyperlink" Target="http://docs.napams.org/NapamsDocuments/NAFRC13695902016/Product_71796/ProductFrontViewImage.jpg" TargetMode="External"/><Relationship Id="rId502" Type="http://schemas.openxmlformats.org/officeDocument/2006/relationships/hyperlink" Target="http://docs.napams.org/NapamsDocuments/NAFRC17171262020/Product_229174/ProductWholeViewImage.jpeg" TargetMode="External"/><Relationship Id="rId76" Type="http://schemas.openxmlformats.org/officeDocument/2006/relationships/hyperlink" Target="http://docs.napams.org/NapamsDocuments/NAFRC9593932011/Product_138772/ProductWholeViewImage.jpg" TargetMode="External"/><Relationship Id="rId141" Type="http://schemas.openxmlformats.org/officeDocument/2006/relationships/hyperlink" Target="http://docs.napams.org/NapamsDocuments/NAFRC13257932016/Product_66043/ProductFrontViewImage.jpg" TargetMode="External"/><Relationship Id="rId379" Type="http://schemas.openxmlformats.org/officeDocument/2006/relationships/hyperlink" Target="http://docs.napams.org/NapamsDocuments/NAF13591302016/Product_158358/ProductFrontViewImage.JPG" TargetMode="External"/><Relationship Id="rId586" Type="http://schemas.openxmlformats.org/officeDocument/2006/relationships/hyperlink" Target="http://docs.napams.org/NapamsDocuments/NAFRC10392152012/Product_160920/ProductWholeViewImage.jpg" TargetMode="External"/><Relationship Id="rId7" Type="http://schemas.openxmlformats.org/officeDocument/2006/relationships/hyperlink" Target="http://docs.napams.org/NapamsDocuments/NAFRC10841432012/Product_263974/ProductFrontViewImage.jpg" TargetMode="External"/><Relationship Id="rId239" Type="http://schemas.openxmlformats.org/officeDocument/2006/relationships/hyperlink" Target="http://docs.napams.org/NapamsDocuments/NAF1124021988/Product_74492/ProductFrontViewImage.jpg" TargetMode="External"/><Relationship Id="rId446" Type="http://schemas.openxmlformats.org/officeDocument/2006/relationships/hyperlink" Target="http://docs.napams.org/NapamsDocuments/NAFRC6067932004/Product_190347/ProductWholeViewImage.jpeg" TargetMode="External"/><Relationship Id="rId292" Type="http://schemas.openxmlformats.org/officeDocument/2006/relationships/hyperlink" Target="http://docs.napams.org/NapamsDocuments/NAF2039501992/Product_62804/ProductWholeViewImage.jpg" TargetMode="External"/><Relationship Id="rId306" Type="http://schemas.openxmlformats.org/officeDocument/2006/relationships/hyperlink" Target="http://docs.napams.org/NapamsDocuments/NAF3250741997/Product_58209/ProductWholeViewImage.jpg" TargetMode="External"/><Relationship Id="rId87" Type="http://schemas.openxmlformats.org/officeDocument/2006/relationships/hyperlink" Target="http://docs.napams.org/NapamsDocuments/NAF6420042005/Product_54671/ProductFrontViewImage.jpg" TargetMode="External"/><Relationship Id="rId513" Type="http://schemas.openxmlformats.org/officeDocument/2006/relationships/hyperlink" Target="http://docs.napams.org/NapamsDocuments/NAFRC11785702021/Product_234814/ProductFrontViewImage.jpg" TargetMode="External"/><Relationship Id="rId152" Type="http://schemas.openxmlformats.org/officeDocument/2006/relationships/hyperlink" Target="http://docs.napams.org/NapamsDocuments/NAFRCN14616172017/Product_68999/ProductWholeViewImage.jpg" TargetMode="External"/><Relationship Id="rId194" Type="http://schemas.openxmlformats.org/officeDocument/2006/relationships/hyperlink" Target="http://docs.napams.org/NapamsDocuments/NAFRC13695902016/Product_71799/ProductWholeViewImage.jpg" TargetMode="External"/><Relationship Id="rId208" Type="http://schemas.openxmlformats.org/officeDocument/2006/relationships/hyperlink" Target="http://docs.napams.org/NapamsDocuments/NAFRC.4724482003/Product_87831/ProductWholeViewImage.jpg" TargetMode="External"/><Relationship Id="rId415" Type="http://schemas.openxmlformats.org/officeDocument/2006/relationships/hyperlink" Target="http://docs.napams.org/NapamsDocuments/NAFRC13257932016/Product_78057/ProductFrontViewImage.jpg" TargetMode="External"/><Relationship Id="rId457" Type="http://schemas.openxmlformats.org/officeDocument/2006/relationships/hyperlink" Target="http://docs.napams.org/NapamsDocuments/NAF0012010/Product_208695/ProductFrontViewImage.jpg" TargetMode="External"/><Relationship Id="rId261" Type="http://schemas.openxmlformats.org/officeDocument/2006/relationships/hyperlink" Target="http://docs.napams.org/NapamsDocuments/NAFRCI/06042015/Product_129747/ProductFrontViewImage.jpg" TargetMode="External"/><Relationship Id="rId499" Type="http://schemas.openxmlformats.org/officeDocument/2006/relationships/hyperlink" Target="http://docs.napams.org/NapamsDocuments/NAF14694692018/Product_179524/ProductFrontViewImage.jpg" TargetMode="External"/><Relationship Id="rId14" Type="http://schemas.openxmlformats.org/officeDocument/2006/relationships/hyperlink" Target="http://docs.napams.org/NapamsDocuments/NAF12077882014/Product_345039/ProductWholeViewImage.jpg" TargetMode="External"/><Relationship Id="rId56" Type="http://schemas.openxmlformats.org/officeDocument/2006/relationships/hyperlink" Target="http://docs.napams.org/NapamsDocuments/NAFRC6931948/Product_64621/ProductWholeViewImage.jpg" TargetMode="External"/><Relationship Id="rId317" Type="http://schemas.openxmlformats.org/officeDocument/2006/relationships/hyperlink" Target="http://docs.napams.org/NapamsDocuments/NAF1124021988/Product_74497/ProductFrontViewImage.jpg" TargetMode="External"/><Relationship Id="rId359" Type="http://schemas.openxmlformats.org/officeDocument/2006/relationships/hyperlink" Target="http://docs.napams.org/NapamsDocuments/NAF3000511996/Product_126143/ProductFrontViewImage.jpg" TargetMode="External"/><Relationship Id="rId524" Type="http://schemas.openxmlformats.org/officeDocument/2006/relationships/hyperlink" Target="http://docs.napams.org/NapamsDocuments/NAFRC11244172013/Product_97033/ProductWholeViewImage.pdf" TargetMode="External"/><Relationship Id="rId566" Type="http://schemas.openxmlformats.org/officeDocument/2006/relationships/hyperlink" Target="http://docs.napams.org/NapamsDocuments/NAF10452912012/Product_162734/ProductWholeViewImage.jpeg" TargetMode="External"/><Relationship Id="rId98" Type="http://schemas.openxmlformats.org/officeDocument/2006/relationships/hyperlink" Target="http://docs.napams.org/NapamsDocuments/NAF6695562006/Product_64777/ProductWholeViewImage.jpg" TargetMode="External"/><Relationship Id="rId121" Type="http://schemas.openxmlformats.org/officeDocument/2006/relationships/hyperlink" Target="http://docs.napams.org/NapamsDocuments/NAFRC13257932016/Product_64725/ProductFrontViewImage.jpg" TargetMode="External"/><Relationship Id="rId163" Type="http://schemas.openxmlformats.org/officeDocument/2006/relationships/hyperlink" Target="http://docs.napams.org/NapamsDocuments/NAFRC13257932016/Product_65933/ProductFrontViewImage.jpg" TargetMode="External"/><Relationship Id="rId219" Type="http://schemas.openxmlformats.org/officeDocument/2006/relationships/hyperlink" Target="http://docs.napams.org/NapamsDocuments/NAFRC7452222008/Product_71584/ProductFrontViewImage.jpg" TargetMode="External"/><Relationship Id="rId370" Type="http://schemas.openxmlformats.org/officeDocument/2006/relationships/hyperlink" Target="http://docs.napams.org/NapamsDocuments/NAF6248982005/Product_87747/ProductWholeViewImage.jpg" TargetMode="External"/><Relationship Id="rId426" Type="http://schemas.openxmlformats.org/officeDocument/2006/relationships/hyperlink" Target="http://docs.napams.org/NapamsDocuments/NAFRC13257932016/Product_179096/ProductWholeViewImage.jpg" TargetMode="External"/><Relationship Id="rId230" Type="http://schemas.openxmlformats.org/officeDocument/2006/relationships/hyperlink" Target="http://docs.napams.org/NapamsDocuments/NAFRC1804341991/Product_72206/ProductWholeViewImage.JPG" TargetMode="External"/><Relationship Id="rId468" Type="http://schemas.openxmlformats.org/officeDocument/2006/relationships/hyperlink" Target="http://docs.napams.org/NapamsDocuments/NAFRC8070602011/Product_127323/ProductWholeViewImage.jpg" TargetMode="External"/><Relationship Id="rId25" Type="http://schemas.openxmlformats.org/officeDocument/2006/relationships/hyperlink" Target="http://docs.napams.org/NapamsDocuments/NAFRC12089312014/Product_343101/ProductFrontViewImage.jpg" TargetMode="External"/><Relationship Id="rId67" Type="http://schemas.openxmlformats.org/officeDocument/2006/relationships/hyperlink" Target="http://docs.napams.org/NapamsDocuments/NAF2039501992/Product_7033/ProductFrontViewImage.jpg" TargetMode="External"/><Relationship Id="rId272" Type="http://schemas.openxmlformats.org/officeDocument/2006/relationships/hyperlink" Target="http://docs.napams.org/NapamsDocuments/NAF6278352005/Product_73285/ProductWholeViewImage.jpg" TargetMode="External"/><Relationship Id="rId328" Type="http://schemas.openxmlformats.org/officeDocument/2006/relationships/hyperlink" Target="http://docs.napams.org/NapamsDocuments/NAF4301502001/Product_71137/ProductWholeViewImage.jpg" TargetMode="External"/><Relationship Id="rId535" Type="http://schemas.openxmlformats.org/officeDocument/2006/relationships/hyperlink" Target="http://docs.napams.org/NapamsDocuments/NAFRC16078962019/Product_195188/ProductFrontViewImage.jpg" TargetMode="External"/><Relationship Id="rId577" Type="http://schemas.openxmlformats.org/officeDocument/2006/relationships/hyperlink" Target="http://docs.napams.org/NapamsDocuments/NAF6248982005/Product_117688/ProductFrontViewImage.jpg" TargetMode="External"/><Relationship Id="rId132" Type="http://schemas.openxmlformats.org/officeDocument/2006/relationships/hyperlink" Target="http://docs.napams.org/NapamsDocuments/NAFRC13257932016/Product_66034/ProductWholeViewImage.jpg" TargetMode="External"/><Relationship Id="rId174" Type="http://schemas.openxmlformats.org/officeDocument/2006/relationships/hyperlink" Target="http://docs.napams.org/NapamsDocuments/NAFRC13257932016/Product_66025/ProductWholeViewImage.jpg" TargetMode="External"/><Relationship Id="rId381" Type="http://schemas.openxmlformats.org/officeDocument/2006/relationships/hyperlink" Target="http://docs.napams.org/NapamsDocuments/NAF13591302016/Product_158360/ProductFrontViewImage.JPG" TargetMode="External"/><Relationship Id="rId241" Type="http://schemas.openxmlformats.org/officeDocument/2006/relationships/hyperlink" Target="http://docs.napams.org/NapamsDocuments/NAF1124021988/Product_74499/ProductFrontViewImage.jpg" TargetMode="External"/><Relationship Id="rId437" Type="http://schemas.openxmlformats.org/officeDocument/2006/relationships/hyperlink" Target="http://docs.napams.org/NapamsDocuments/NAFRC9875202011/Product_74912/ProductFrontViewImage.jpg" TargetMode="External"/><Relationship Id="rId479" Type="http://schemas.openxmlformats.org/officeDocument/2006/relationships/hyperlink" Target="http://docs.napams.org/NapamsDocuments/NAFRC17171262020/Product_232406/ProductFrontViewImage.jpg" TargetMode="External"/><Relationship Id="rId36" Type="http://schemas.openxmlformats.org/officeDocument/2006/relationships/hyperlink" Target="http://docs.napams.org/NapamsDocuments/NAFRC7311432008/Product_381154/ProductWholeViewImage.jpg" TargetMode="External"/><Relationship Id="rId283" Type="http://schemas.openxmlformats.org/officeDocument/2006/relationships/hyperlink" Target="http://docs.napams.org/NapamsDocuments/NAFRC13695902016/Product_71797/ProductFrontViewImage.jpg" TargetMode="External"/><Relationship Id="rId339" Type="http://schemas.openxmlformats.org/officeDocument/2006/relationships/hyperlink" Target="http://docs.napams.org/NapamsDocuments/NAF16959112020/Product_159374/ProductFrontViewImage.jpg" TargetMode="External"/><Relationship Id="rId490" Type="http://schemas.openxmlformats.org/officeDocument/2006/relationships/hyperlink" Target="http://docs.napams.org/NapamsDocuments/NAFRC618941983/Product_78086/ProductWholeViewImage.jpg" TargetMode="External"/><Relationship Id="rId504" Type="http://schemas.openxmlformats.org/officeDocument/2006/relationships/hyperlink" Target="http://docs.napams.org/NapamsDocuments/NAF12917302015/Product_253477/ProductWholeViewImage.jpg" TargetMode="External"/><Relationship Id="rId546" Type="http://schemas.openxmlformats.org/officeDocument/2006/relationships/hyperlink" Target="http://docs.napams.org/NapamsDocuments/NAFRC12089312014/Product_255240/ProductWholeViewImage.jpg" TargetMode="External"/><Relationship Id="rId78" Type="http://schemas.openxmlformats.org/officeDocument/2006/relationships/hyperlink" Target="http://docs.napams.org/NapamsDocuments/NAF1124021988/Product_80232/ProductWholeViewImage.jpg" TargetMode="External"/><Relationship Id="rId101" Type="http://schemas.openxmlformats.org/officeDocument/2006/relationships/hyperlink" Target="http://docs.napams.org/NapamsDocuments/NAFRC1804341991/Product_64571/ProductFrontViewImage.JPG" TargetMode="External"/><Relationship Id="rId143" Type="http://schemas.openxmlformats.org/officeDocument/2006/relationships/hyperlink" Target="http://docs.napams.org/NapamsDocuments/NAFRC13257932016/Product_66044/ProductFrontViewImage.jpg" TargetMode="External"/><Relationship Id="rId185" Type="http://schemas.openxmlformats.org/officeDocument/2006/relationships/hyperlink" Target="http://docs.napams.org/NapamsDocuments/NAFRC.4724482003/Product_68465/ProductFrontViewImage.jpg" TargetMode="External"/><Relationship Id="rId350" Type="http://schemas.openxmlformats.org/officeDocument/2006/relationships/hyperlink" Target="http://docs.napams.org/NapamsDocuments/NAF4059082001/Product_168578/ProductWholeViewImage.jpg" TargetMode="External"/><Relationship Id="rId406" Type="http://schemas.openxmlformats.org/officeDocument/2006/relationships/hyperlink" Target="http://docs.napams.org/NapamsDocuments/NAF29046952019/Product_77250/ProductWholeViewImage.jpg" TargetMode="External"/><Relationship Id="rId588" Type="http://schemas.openxmlformats.org/officeDocument/2006/relationships/hyperlink" Target="http://docs.napams.org/NapamsDocuments/NAFRC12580832015/Product_346608/ProductWholeViewImage.jpg" TargetMode="External"/><Relationship Id="rId9" Type="http://schemas.openxmlformats.org/officeDocument/2006/relationships/hyperlink" Target="http://docs.napams.org/NapamsDocuments/NAF12077882014/Product_344760/ProductFrontViewImage.jpg" TargetMode="External"/><Relationship Id="rId210" Type="http://schemas.openxmlformats.org/officeDocument/2006/relationships/hyperlink" Target="http://docs.napams.org/NapamsDocuments/NAFRC9981992011/Product_77337/ProductWholeViewImage.jpeg" TargetMode="External"/><Relationship Id="rId392" Type="http://schemas.openxmlformats.org/officeDocument/2006/relationships/hyperlink" Target="http://docs.napams.org/NapamsDocuments/NAF10728192012/Product_124092/ProductWholeViewImage.jpg" TargetMode="External"/><Relationship Id="rId448" Type="http://schemas.openxmlformats.org/officeDocument/2006/relationships/hyperlink" Target="http://docs.napams.org/NapamsDocuments/NAFRC15619212019/Product_139175/ProductWholeViewImage.jpg" TargetMode="External"/><Relationship Id="rId252" Type="http://schemas.openxmlformats.org/officeDocument/2006/relationships/hyperlink" Target="http://docs.napams.org/NapamsDocuments/NAFRCI/06042015/Product_129475/ProductWholeViewImage.jpg" TargetMode="External"/><Relationship Id="rId294" Type="http://schemas.openxmlformats.org/officeDocument/2006/relationships/hyperlink" Target="http://docs.napams.org/NapamsDocuments/NAF1124021988/Product_74465/ProductWholeViewImage.jpg" TargetMode="External"/><Relationship Id="rId308" Type="http://schemas.openxmlformats.org/officeDocument/2006/relationships/hyperlink" Target="http://docs.napams.org/NapamsDocuments/NAF15588672019/Product_112674/ProductWholeViewImage.jpg" TargetMode="External"/><Relationship Id="rId515" Type="http://schemas.openxmlformats.org/officeDocument/2006/relationships/hyperlink" Target="http://docs.napams.org/NapamsDocuments/NAFBN24395152016/Product_182264/ProductFrontViewImage.jpeg" TargetMode="External"/><Relationship Id="rId47" Type="http://schemas.openxmlformats.org/officeDocument/2006/relationships/hyperlink" Target="http://docs.napams.org/NapamsDocuments/NAF2039501992/Product_97344/ProductFrontViewImage.jpg" TargetMode="External"/><Relationship Id="rId89" Type="http://schemas.openxmlformats.org/officeDocument/2006/relationships/hyperlink" Target="http://docs.napams.org/NapamsDocuments/NAFRC1804341991/Product_59254/ProductFrontViewImage.JPG" TargetMode="External"/><Relationship Id="rId112" Type="http://schemas.openxmlformats.org/officeDocument/2006/relationships/hyperlink" Target="http://docs.napams.org/NapamsDocuments/NAFRC13257932016/Product_64719/ProductWholeViewImage.jpg" TargetMode="External"/><Relationship Id="rId154" Type="http://schemas.openxmlformats.org/officeDocument/2006/relationships/hyperlink" Target="http://docs.napams.org/NapamsDocuments/NAFRCN14616172017/Product_69000/ProductWholeViewImage.jpg" TargetMode="External"/><Relationship Id="rId361" Type="http://schemas.openxmlformats.org/officeDocument/2006/relationships/hyperlink" Target="http://docs.napams.org/NapamsDocuments/NAFRC-2722361995/Product_166832/ProductFrontViewImage.pdf" TargetMode="External"/><Relationship Id="rId557" Type="http://schemas.openxmlformats.org/officeDocument/2006/relationships/hyperlink" Target="http://docs.napams.org/NapamsDocuments/NAF10476652012/Product_239931/ProductFrontViewImage.jpg" TargetMode="External"/><Relationship Id="rId196" Type="http://schemas.openxmlformats.org/officeDocument/2006/relationships/hyperlink" Target="http://docs.napams.org/NapamsDocuments/NAFRC13695902016/Product_71800/ProductWholeViewImage.jpg" TargetMode="External"/><Relationship Id="rId417" Type="http://schemas.openxmlformats.org/officeDocument/2006/relationships/hyperlink" Target="http://docs.napams.org/NapamsDocuments/NAFRC6067932004/Product_190356/ProductFrontViewImage.jpeg" TargetMode="External"/><Relationship Id="rId459" Type="http://schemas.openxmlformats.org/officeDocument/2006/relationships/hyperlink" Target="http://docs.napams.org/NapamsDocuments/NAFRc10432362012/Product_200257/ProductFrontViewImage.jpg" TargetMode="External"/><Relationship Id="rId16" Type="http://schemas.openxmlformats.org/officeDocument/2006/relationships/hyperlink" Target="http://docs.napams.org/NapamsDocuments/NAFRC13010252015/Product_354978/ProductWholeViewImage.jpg" TargetMode="External"/><Relationship Id="rId221" Type="http://schemas.openxmlformats.org/officeDocument/2006/relationships/hyperlink" Target="http://docs.napams.org/NapamsDocuments/NAFRC7452222008/Product_71597/ProductFrontViewImage.jpg" TargetMode="External"/><Relationship Id="rId263" Type="http://schemas.openxmlformats.org/officeDocument/2006/relationships/hyperlink" Target="http://docs.napams.org/NapamsDocuments/NAFRC.9634312011/Product_66395/ProductFrontViewImage.jpg" TargetMode="External"/><Relationship Id="rId319" Type="http://schemas.openxmlformats.org/officeDocument/2006/relationships/hyperlink" Target="http://docs.napams.org/NapamsDocuments/NAFRC13257932016/Product_78053/ProductFrontViewImage.jpg" TargetMode="External"/><Relationship Id="rId470" Type="http://schemas.openxmlformats.org/officeDocument/2006/relationships/hyperlink" Target="http://docs.napams.org/NapamsDocuments/NAFRC8070602011/Product_133749/ProductWholeViewImage.jpg" TargetMode="External"/><Relationship Id="rId526" Type="http://schemas.openxmlformats.org/officeDocument/2006/relationships/hyperlink" Target="http://docs.napams.org/NapamsDocuments/NAF10841432012/Product_259606/ProductWholeViewImage.jpg" TargetMode="External"/><Relationship Id="rId58" Type="http://schemas.openxmlformats.org/officeDocument/2006/relationships/hyperlink" Target="http://docs.napams.org/NapamsDocuments/NAFRC9614072011/Product_355249/ProductWholeViewImage.jpeg" TargetMode="External"/><Relationship Id="rId123" Type="http://schemas.openxmlformats.org/officeDocument/2006/relationships/hyperlink" Target="http://docs.napams.org/NapamsDocuments/NAFRC13257932016/Product_66024/ProductFrontViewImage.jpg" TargetMode="External"/><Relationship Id="rId330" Type="http://schemas.openxmlformats.org/officeDocument/2006/relationships/hyperlink" Target="http://docs.napams.org/NapamsDocuments/NAF4301502001/Product_71138/ProductWholeViewImage.jpg" TargetMode="External"/><Relationship Id="rId568" Type="http://schemas.openxmlformats.org/officeDocument/2006/relationships/hyperlink" Target="http://docs.napams.org/NapamsDocuments/NAF14554172017/Product_207794/ProductWholeViewImage.jpg" TargetMode="External"/><Relationship Id="rId165" Type="http://schemas.openxmlformats.org/officeDocument/2006/relationships/hyperlink" Target="http://docs.napams.org/NapamsDocuments/NAFRC13257932016/Product_65934/ProductFrontViewImage.jpg" TargetMode="External"/><Relationship Id="rId372" Type="http://schemas.openxmlformats.org/officeDocument/2006/relationships/hyperlink" Target="http://docs.napams.org/NapamsDocuments/NAF29046952019/Product_77246/ProductWholeViewImage.jpg" TargetMode="External"/><Relationship Id="rId428" Type="http://schemas.openxmlformats.org/officeDocument/2006/relationships/hyperlink" Target="http://docs.napams.org/NapamsDocuments/NAF16959112020/Product_187824/ProductWholeViewImage.jpg" TargetMode="External"/><Relationship Id="rId232" Type="http://schemas.openxmlformats.org/officeDocument/2006/relationships/hyperlink" Target="http://docs.napams.org/NapamsDocuments/NAFRC6040072004/Product_52373/ProductWholeViewImage.jpg" TargetMode="External"/><Relationship Id="rId274" Type="http://schemas.openxmlformats.org/officeDocument/2006/relationships/hyperlink" Target="http://docs.napams.org/NapamsDocuments/NAFRC4137142001/Product_87563/ProductWholeViewImage.jpg" TargetMode="External"/><Relationship Id="rId481" Type="http://schemas.openxmlformats.org/officeDocument/2006/relationships/hyperlink" Target="http://docs.napams.org/NapamsDocuments/NAFRC17171262020/Product_238755/ProductFrontViewImage.jpg" TargetMode="External"/><Relationship Id="rId27" Type="http://schemas.openxmlformats.org/officeDocument/2006/relationships/hyperlink" Target="http://docs.napams.org/NapamsDocuments/NAFRC12089312014/Product_343112/ProductFrontViewImage.jpg" TargetMode="External"/><Relationship Id="rId69" Type="http://schemas.openxmlformats.org/officeDocument/2006/relationships/hyperlink" Target="http://docs.napams.org/NapamsDocuments/NAF2534111994/Product_181221/ProductFrontViewImage.jpeg" TargetMode="External"/><Relationship Id="rId134" Type="http://schemas.openxmlformats.org/officeDocument/2006/relationships/hyperlink" Target="http://docs.napams.org/NapamsDocuments/NAFRC13257932016/Product_66035/ProductWholeViewImage.jpg" TargetMode="External"/><Relationship Id="rId537" Type="http://schemas.openxmlformats.org/officeDocument/2006/relationships/hyperlink" Target="http://docs.napams.org/NapamsDocuments/NAFRC12089312014/Product_255242/ProductFrontViewImage.jpg" TargetMode="External"/><Relationship Id="rId579" Type="http://schemas.openxmlformats.org/officeDocument/2006/relationships/hyperlink" Target="http://docs.napams.org/NapamsDocuments/NAF30041522000/Product_264346/ProductFrontViewImage.jpg" TargetMode="External"/><Relationship Id="rId80" Type="http://schemas.openxmlformats.org/officeDocument/2006/relationships/hyperlink" Target="http://docs.napams.org/NapamsDocuments/NAFRNO.11227632013/Product_55216/ProductWholeViewImage.jpeg" TargetMode="External"/><Relationship Id="rId176" Type="http://schemas.openxmlformats.org/officeDocument/2006/relationships/hyperlink" Target="http://docs.napams.org/NapamsDocuments/NAFRC13257932016/Product_66030/ProductWholeViewImage.jpg" TargetMode="External"/><Relationship Id="rId341" Type="http://schemas.openxmlformats.org/officeDocument/2006/relationships/hyperlink" Target="http://docs.napams.org/NapamsDocuments/NAFRC.2576091994/Product_137350/ProductFrontViewImage.jpg" TargetMode="External"/><Relationship Id="rId383" Type="http://schemas.openxmlformats.org/officeDocument/2006/relationships/hyperlink" Target="http://docs.napams.org/NapamsDocuments/NAF13591302016/Product_158361/ProductFrontViewImage.JPG" TargetMode="External"/><Relationship Id="rId439" Type="http://schemas.openxmlformats.org/officeDocument/2006/relationships/hyperlink" Target="http://docs.napams.org/NapamsDocuments/NAF6278352005/Product_192339/ProductFrontViewImage.jpg" TargetMode="External"/><Relationship Id="rId590" Type="http://schemas.openxmlformats.org/officeDocument/2006/relationships/hyperlink" Target="http://docs.napams.org/NapamsDocuments/NAFRC8070602011/Product_101917/ProductWholeViewImage.jpg" TargetMode="External"/><Relationship Id="rId201" Type="http://schemas.openxmlformats.org/officeDocument/2006/relationships/hyperlink" Target="http://docs.napams.org/NapamsDocuments/NAFRC13257932016/Product_66036/ProductFrontViewImage.jpg" TargetMode="External"/><Relationship Id="rId243" Type="http://schemas.openxmlformats.org/officeDocument/2006/relationships/hyperlink" Target="http://docs.napams.org/NapamsDocuments/NAFRC6040072004/Product_49501/ProductFrontViewImage.jpg" TargetMode="External"/><Relationship Id="rId285" Type="http://schemas.openxmlformats.org/officeDocument/2006/relationships/hyperlink" Target="http://docs.napams.org/NapamsDocuments/NAFRC13695902016/Product_71714/ProductFrontViewImage.jpg" TargetMode="External"/><Relationship Id="rId450" Type="http://schemas.openxmlformats.org/officeDocument/2006/relationships/hyperlink" Target="http://docs.napams.org/NapamsDocuments/NAFRC7702902003/Product_71115/ProductWholeViewImage.jpg" TargetMode="External"/><Relationship Id="rId506" Type="http://schemas.openxmlformats.org/officeDocument/2006/relationships/hyperlink" Target="http://docs.napams.org/NapamsDocuments/NAFRC18247232020/Product_220172/ProductWholeViewImage.jpeg" TargetMode="External"/><Relationship Id="rId38" Type="http://schemas.openxmlformats.org/officeDocument/2006/relationships/hyperlink" Target="http://docs.napams.org/NapamsDocuments/NAF28849282019/Product_413353/ProductWholeViewImage.jpg" TargetMode="External"/><Relationship Id="rId103" Type="http://schemas.openxmlformats.org/officeDocument/2006/relationships/hyperlink" Target="http://docs.napams.org/NapamsDocuments/NAFRC1804341991/Product_64580/ProductFrontViewImage.JPG" TargetMode="External"/><Relationship Id="rId310" Type="http://schemas.openxmlformats.org/officeDocument/2006/relationships/hyperlink" Target="http://docs.napams.org/NapamsDocuments/NAF15588672019/Product_112702/ProductWholeViewImage.jpg" TargetMode="External"/><Relationship Id="rId492" Type="http://schemas.openxmlformats.org/officeDocument/2006/relationships/hyperlink" Target="http://docs.napams.org/NapamsDocuments/NAFRC618941983/Product_78112/ProductWholeViewImage.jpg" TargetMode="External"/><Relationship Id="rId548" Type="http://schemas.openxmlformats.org/officeDocument/2006/relationships/hyperlink" Target="http://docs.napams.org/NapamsDocuments/NAF18173172021/Product_253491/ProductWholeViewImage.jpg" TargetMode="External"/><Relationship Id="rId91" Type="http://schemas.openxmlformats.org/officeDocument/2006/relationships/hyperlink" Target="http://docs.napams.org/NapamsDocuments/NAFRC1804341991/Product_59371/ProductFrontViewImage.JPG" TargetMode="External"/><Relationship Id="rId145" Type="http://schemas.openxmlformats.org/officeDocument/2006/relationships/hyperlink" Target="http://docs.napams.org/NapamsDocuments/NAFRC1804341991/Product_69148/ProductFrontViewImage.JPG" TargetMode="External"/><Relationship Id="rId187" Type="http://schemas.openxmlformats.org/officeDocument/2006/relationships/hyperlink" Target="http://docs.napams.org/NapamsDocuments/NAFRC.4724482003/Product_68466/ProductFrontViewImage.jpg" TargetMode="External"/><Relationship Id="rId352" Type="http://schemas.openxmlformats.org/officeDocument/2006/relationships/hyperlink" Target="http://docs.napams.org/NapamsDocuments/NAF4059082001/Product_170640/ProductWholeViewImage.jpg" TargetMode="External"/><Relationship Id="rId394" Type="http://schemas.openxmlformats.org/officeDocument/2006/relationships/hyperlink" Target="http://docs.napams.org/NapamsDocuments/NAF10728192012/Product_124097/ProductWholeViewImage.jpg" TargetMode="External"/><Relationship Id="rId408" Type="http://schemas.openxmlformats.org/officeDocument/2006/relationships/hyperlink" Target="http://docs.napams.org/NapamsDocuments/NAF29046952019/Product_77252/ProductWholeViewImage.jpg" TargetMode="External"/><Relationship Id="rId212" Type="http://schemas.openxmlformats.org/officeDocument/2006/relationships/hyperlink" Target="http://docs.napams.org/NapamsDocuments/NAF6505912006/Product_71722/ProductWholeViewImage.jpg" TargetMode="External"/><Relationship Id="rId254" Type="http://schemas.openxmlformats.org/officeDocument/2006/relationships/hyperlink" Target="http://docs.napams.org/NapamsDocuments/NAFRCI/06042015/Product_129727/ProductWholeViewImage.jpg" TargetMode="External"/><Relationship Id="rId49" Type="http://schemas.openxmlformats.org/officeDocument/2006/relationships/hyperlink" Target="http://docs.napams.org/NapamsDocuments/NAF2039501992/Product_97323/ProductFrontViewImage.jpg" TargetMode="External"/><Relationship Id="rId114" Type="http://schemas.openxmlformats.org/officeDocument/2006/relationships/hyperlink" Target="http://docs.napams.org/NapamsDocuments/NAFRC13257932016/Product_64721/ProductWholeViewImage.jpg" TargetMode="External"/><Relationship Id="rId296" Type="http://schemas.openxmlformats.org/officeDocument/2006/relationships/hyperlink" Target="http://docs.napams.org/NapamsDocuments/NAFRC13257932016/Product_78061/ProductWholeViewImage.jpg" TargetMode="External"/><Relationship Id="rId461" Type="http://schemas.openxmlformats.org/officeDocument/2006/relationships/hyperlink" Target="http://docs.napams.org/NapamsDocuments/NAFRc10432362012/Product_200261/ProductFrontViewImage.jpg" TargetMode="External"/><Relationship Id="rId517" Type="http://schemas.openxmlformats.org/officeDocument/2006/relationships/hyperlink" Target="http://docs.napams.org/NapamsDocuments/NAFrc%20900092014/Medical%20DeviceProduct_51832/Product%20Front%20View%20Image.jpeg" TargetMode="External"/><Relationship Id="rId559" Type="http://schemas.openxmlformats.org/officeDocument/2006/relationships/hyperlink" Target="http://docs.napams.org/NapamsDocuments/NAFRC4675592002/Product_286038/ProductFrontViewImage.jpg" TargetMode="External"/><Relationship Id="rId60" Type="http://schemas.openxmlformats.org/officeDocument/2006/relationships/hyperlink" Target="http://docs.napams.org/NapamsDocuments/NAF2039501992/Product_51845/ProductWholeViewImage.jpg" TargetMode="External"/><Relationship Id="rId156" Type="http://schemas.openxmlformats.org/officeDocument/2006/relationships/hyperlink" Target="http://docs.napams.org/NapamsDocuments/NAF12201642014/Product_294927/ProductWholeViewImage.jpg" TargetMode="External"/><Relationship Id="rId198" Type="http://schemas.openxmlformats.org/officeDocument/2006/relationships/hyperlink" Target="http://docs.napams.org/NapamsDocuments/NAFRC8070602011/Product_66406/ProductWholeViewImage.JPG" TargetMode="External"/><Relationship Id="rId321" Type="http://schemas.openxmlformats.org/officeDocument/2006/relationships/hyperlink" Target="http://docs.napams.org/NapamsDocuments/NAF8673212010/Product_69826/ProductFrontViewImage.jpg" TargetMode="External"/><Relationship Id="rId363" Type="http://schemas.openxmlformats.org/officeDocument/2006/relationships/hyperlink" Target="http://docs.napams.org/NapamsDocuments/NAF2558831994/Product_189191/ProductFrontViewImage.jpg" TargetMode="External"/><Relationship Id="rId419" Type="http://schemas.openxmlformats.org/officeDocument/2006/relationships/hyperlink" Target="http://docs.napams.org/NapamsDocuments/NAFRC6493082006/Product_189600/ProductFrontViewImage.pdf" TargetMode="External"/><Relationship Id="rId570" Type="http://schemas.openxmlformats.org/officeDocument/2006/relationships/hyperlink" Target="http://docs.napams.org/NapamsDocuments/NAF14554172017/Product_207799/ProductWholeViewImage.jpg" TargetMode="External"/><Relationship Id="rId223" Type="http://schemas.openxmlformats.org/officeDocument/2006/relationships/hyperlink" Target="http://docs.napams.org/NapamsDocuments/NAFRC7452222008/Product_74008/ProductFrontViewImage.jpg" TargetMode="External"/><Relationship Id="rId430" Type="http://schemas.openxmlformats.org/officeDocument/2006/relationships/hyperlink" Target="http://docs.napams.org/NapamsDocuments/NAFRC10358192012/Product_110756/ProductWholeViewImage.JPG" TargetMode="External"/><Relationship Id="rId18" Type="http://schemas.openxmlformats.org/officeDocument/2006/relationships/hyperlink" Target="http://docs.napams.org/NapamsDocuments/NAFRC12495092015/Product_365401/ProductWholeViewImage.jpeg" TargetMode="External"/><Relationship Id="rId265" Type="http://schemas.openxmlformats.org/officeDocument/2006/relationships/hyperlink" Target="http://docs.napams.org/NapamsDocuments/NAF6505912006/Product_71724/ProductFrontViewImage.jpg" TargetMode="External"/><Relationship Id="rId472" Type="http://schemas.openxmlformats.org/officeDocument/2006/relationships/hyperlink" Target="http://docs.napams.org/NapamsDocuments/NAF17801862021/Product_205461/ProductWholeViewImage.jpeg" TargetMode="External"/><Relationship Id="rId528" Type="http://schemas.openxmlformats.org/officeDocument/2006/relationships/hyperlink" Target="http://docs.napams.org/NapamsDocuments/NAFRC.N0.14802072022/Product_241384/ProductWholeViewImage.jpg" TargetMode="External"/><Relationship Id="rId125" Type="http://schemas.openxmlformats.org/officeDocument/2006/relationships/hyperlink" Target="http://docs.napams.org/NapamsDocuments/NAFRC13257932016/Product_66026/ProductFrontViewImage.jpg" TargetMode="External"/><Relationship Id="rId167" Type="http://schemas.openxmlformats.org/officeDocument/2006/relationships/hyperlink" Target="http://docs.napams.org/NapamsDocuments/NAFRC13257932016/Product_65935/ProductFrontViewImage.jpg" TargetMode="External"/><Relationship Id="rId332" Type="http://schemas.openxmlformats.org/officeDocument/2006/relationships/hyperlink" Target="http://docs.napams.org/NapamsDocuments/NAF16959112020/Product_160063/ProductWholeViewImage.jpg" TargetMode="External"/><Relationship Id="rId374" Type="http://schemas.openxmlformats.org/officeDocument/2006/relationships/hyperlink" Target="http://docs.napams.org/NapamsDocuments/NAF29046952019/Product_77248/ProductWholeViewImage.jpg" TargetMode="External"/><Relationship Id="rId581" Type="http://schemas.openxmlformats.org/officeDocument/2006/relationships/hyperlink" Target="http://docs.napams.org/NapamsDocuments/NAF9580572011/Product_282083/ProductFrontViewImage.jpg" TargetMode="External"/><Relationship Id="rId71" Type="http://schemas.openxmlformats.org/officeDocument/2006/relationships/hyperlink" Target="http://docs.napams.org/NapamsDocuments/NAFRC9593932011/Product_138098/ProductFrontViewImage.jpeg" TargetMode="External"/><Relationship Id="rId234" Type="http://schemas.openxmlformats.org/officeDocument/2006/relationships/hyperlink" Target="http://docs.napams.org/NapamsDocuments/NAF30041522000/Product_55258/ProductWholeViewImage.jpg" TargetMode="External"/><Relationship Id="rId2" Type="http://schemas.openxmlformats.org/officeDocument/2006/relationships/hyperlink" Target="http://docs.napams.org/NapamsDocuments/NAFRC15115672018/Product_359179/ProductWholeViewImage.jpg" TargetMode="External"/><Relationship Id="rId29" Type="http://schemas.openxmlformats.org/officeDocument/2006/relationships/hyperlink" Target="http://docs.napams.org/NapamsDocuments/NAF31591962/Product_278911/ProductFrontViewImage.jpg" TargetMode="External"/><Relationship Id="rId276" Type="http://schemas.openxmlformats.org/officeDocument/2006/relationships/hyperlink" Target="http://docs.napams.org/NapamsDocuments/NAFRC4137142001/Product_87583/ProductWholeViewImage.jpg" TargetMode="External"/><Relationship Id="rId441" Type="http://schemas.openxmlformats.org/officeDocument/2006/relationships/hyperlink" Target="http://docs.napams.org/NapamsDocuments/NAF6278352005/Product_192421/ProductFrontViewImage.jpg" TargetMode="External"/><Relationship Id="rId483" Type="http://schemas.openxmlformats.org/officeDocument/2006/relationships/hyperlink" Target="http://docs.napams.org/NapamsDocuments/NAF13452132016/Product_74705/ProductFrontViewImage.jpg" TargetMode="External"/><Relationship Id="rId539" Type="http://schemas.openxmlformats.org/officeDocument/2006/relationships/hyperlink" Target="http://docs.napams.org/NapamsDocuments/NAF14523932017/Product_280718/ProductFrontViewImage.jpg" TargetMode="External"/><Relationship Id="rId40" Type="http://schemas.openxmlformats.org/officeDocument/2006/relationships/hyperlink" Target="http://docs.napams.org/NapamsDocuments/NAF11200252013/Product_395835/ProductWholeViewImage.jpeg" TargetMode="External"/><Relationship Id="rId136" Type="http://schemas.openxmlformats.org/officeDocument/2006/relationships/hyperlink" Target="http://docs.napams.org/NapamsDocuments/NAFRC13257932016/Product_66038/ProductWholeViewImage.JPG" TargetMode="External"/><Relationship Id="rId178" Type="http://schemas.openxmlformats.org/officeDocument/2006/relationships/hyperlink" Target="http://docs.napams.org/NapamsDocuments/NAFRC13257932016/Product_66037/ProductWholeViewImage.jpg" TargetMode="External"/><Relationship Id="rId301" Type="http://schemas.openxmlformats.org/officeDocument/2006/relationships/hyperlink" Target="http://docs.napams.org/NapamsDocuments/NAFRCI/06042015/Product_134209/ProductFrontViewImage.jpg" TargetMode="External"/><Relationship Id="rId343" Type="http://schemas.openxmlformats.org/officeDocument/2006/relationships/hyperlink" Target="http://docs.napams.org/NapamsDocuments/NAFRC.2576091994/Product_67583/ProductFrontViewImage.jpg" TargetMode="External"/><Relationship Id="rId550" Type="http://schemas.openxmlformats.org/officeDocument/2006/relationships/hyperlink" Target="http://docs.napams.org/NapamsDocuments/NAFRC9058342010/Product_242583/ProductWholeViewImage.jpg" TargetMode="External"/><Relationship Id="rId82" Type="http://schemas.openxmlformats.org/officeDocument/2006/relationships/hyperlink" Target="http://docs.napams.org/NapamsDocuments/NAFRC1804341991/Product_57688/ProductWholeViewImage.JPG" TargetMode="External"/><Relationship Id="rId203" Type="http://schemas.openxmlformats.org/officeDocument/2006/relationships/hyperlink" Target="http://docs.napams.org/NapamsDocuments/NAFRC13257932016/Product_66028/ProductFrontViewImage.jpg" TargetMode="External"/><Relationship Id="rId385" Type="http://schemas.openxmlformats.org/officeDocument/2006/relationships/hyperlink" Target="http://docs.napams.org/NapamsDocuments/NAF4059082001/Product_168491/ProductFrontViewImage.jpg" TargetMode="External"/><Relationship Id="rId592" Type="http://schemas.openxmlformats.org/officeDocument/2006/relationships/hyperlink" Target="http://docs.napams.org/NapamsDocuments/NAF3120121997/Product_217660/ProductWholeViewImage.pdf" TargetMode="External"/><Relationship Id="rId245" Type="http://schemas.openxmlformats.org/officeDocument/2006/relationships/hyperlink" Target="http://docs.napams.org/NapamsDocuments/NAFRC13695902016/Product_57667/ProductFrontViewImage.jpg" TargetMode="External"/><Relationship Id="rId287" Type="http://schemas.openxmlformats.org/officeDocument/2006/relationships/hyperlink" Target="http://docs.napams.org/NapamsDocuments/NAF46644392002/Product_59216/ProductFrontViewImage.jpg" TargetMode="External"/><Relationship Id="rId410" Type="http://schemas.openxmlformats.org/officeDocument/2006/relationships/hyperlink" Target="http://docs.napams.org/NapamsDocuments/NAF29046952019/Product_77255/ProductWholeViewImage.jpg" TargetMode="External"/><Relationship Id="rId452" Type="http://schemas.openxmlformats.org/officeDocument/2006/relationships/hyperlink" Target="http://docs.napams.org/NapamsDocuments/NAF14523932017/Product_228576/ProductWholeViewImage.jpeg" TargetMode="External"/><Relationship Id="rId494" Type="http://schemas.openxmlformats.org/officeDocument/2006/relationships/hyperlink" Target="http://docs.napams.org/NapamsDocuments/NAFRC618941983/Product_78113/ProductWholeViewImage.jpg" TargetMode="External"/><Relationship Id="rId508" Type="http://schemas.openxmlformats.org/officeDocument/2006/relationships/hyperlink" Target="http://docs.napams.org/NapamsDocuments/NAF10452912012/Medical%20DeviceProduct_47919/Product%20Whole%20View%20Image.jpg" TargetMode="External"/><Relationship Id="rId105" Type="http://schemas.openxmlformats.org/officeDocument/2006/relationships/hyperlink" Target="http://docs.napams.org/NapamsDocuments/NAFRC13257932016/Product_64716/ProductFrontViewImage.jpg" TargetMode="External"/><Relationship Id="rId147" Type="http://schemas.openxmlformats.org/officeDocument/2006/relationships/hyperlink" Target="http://docs.napams.org/NapamsDocuments/NAFRC1804341991/Product_69158/ProductFrontViewImage.JPG" TargetMode="External"/><Relationship Id="rId312" Type="http://schemas.openxmlformats.org/officeDocument/2006/relationships/hyperlink" Target="http://docs.napams.org/NapamsDocuments/NAF15588672019/Product_112704/ProductWholeViewImage.jpg" TargetMode="External"/><Relationship Id="rId354" Type="http://schemas.openxmlformats.org/officeDocument/2006/relationships/hyperlink" Target="http://docs.napams.org/NapamsDocuments/NAFRC.2576091994/Product_67684/ProductWholeViewImage.jpg" TargetMode="External"/><Relationship Id="rId51" Type="http://schemas.openxmlformats.org/officeDocument/2006/relationships/hyperlink" Target="http://docs.napams.org/NapamsDocuments/NAF1124021988/Product_80357/ProductFrontViewImage.jpg" TargetMode="External"/><Relationship Id="rId93" Type="http://schemas.openxmlformats.org/officeDocument/2006/relationships/hyperlink" Target="http://docs.napams.org/NapamsDocuments/NAF2039501992/Product_69615/ProductFrontViewImage.jpg" TargetMode="External"/><Relationship Id="rId189" Type="http://schemas.openxmlformats.org/officeDocument/2006/relationships/hyperlink" Target="http://docs.napams.org/NapamsDocuments/NAFRC.4724482003/Product_68467/ProductFrontViewImage.jpg" TargetMode="External"/><Relationship Id="rId396" Type="http://schemas.openxmlformats.org/officeDocument/2006/relationships/hyperlink" Target="http://docs.napams.org/NapamsDocuments/NAF6108482004/Product_179367/ProductWholeViewImage.jpeg" TargetMode="External"/><Relationship Id="rId561" Type="http://schemas.openxmlformats.org/officeDocument/2006/relationships/hyperlink" Target="http://docs.napams.org/NapamsDocuments/NAFRC4675592002/Product_286066/ProductFrontViewImage.jpg" TargetMode="External"/><Relationship Id="rId214" Type="http://schemas.openxmlformats.org/officeDocument/2006/relationships/hyperlink" Target="http://docs.napams.org/NapamsDocuments/NAF1593871990/Product_69755/ProductWholeViewImage.jpg" TargetMode="External"/><Relationship Id="rId256" Type="http://schemas.openxmlformats.org/officeDocument/2006/relationships/hyperlink" Target="http://docs.napams.org/NapamsDocuments/NAFRCI/06042015/Product_129733/ProductWholeViewImage.pdf" TargetMode="External"/><Relationship Id="rId298" Type="http://schemas.openxmlformats.org/officeDocument/2006/relationships/hyperlink" Target="http://docs.napams.org/NapamsDocuments/NAFRC13257932016/Product_78063/ProductWholeViewImage.jpg" TargetMode="External"/><Relationship Id="rId421" Type="http://schemas.openxmlformats.org/officeDocument/2006/relationships/hyperlink" Target="http://docs.napams.org/NapamsDocuments/NAF15222962018/Product_64239/ProductFrontViewImage.jpg" TargetMode="External"/><Relationship Id="rId463" Type="http://schemas.openxmlformats.org/officeDocument/2006/relationships/hyperlink" Target="http://docs.napams.org/NapamsDocuments/NAF0012010/Product_208656/ProductFrontViewImage.jpg" TargetMode="External"/><Relationship Id="rId519" Type="http://schemas.openxmlformats.org/officeDocument/2006/relationships/hyperlink" Target="http://docs.napams.org/NapamsDocuments/NAF775271985/Product_206692/ProductFrontViewImage.jpg" TargetMode="External"/><Relationship Id="rId116" Type="http://schemas.openxmlformats.org/officeDocument/2006/relationships/hyperlink" Target="http://docs.napams.org/NapamsDocuments/NAFRC13257932016/Product_64722/ProductWholeViewImage.jpg" TargetMode="External"/><Relationship Id="rId158" Type="http://schemas.openxmlformats.org/officeDocument/2006/relationships/hyperlink" Target="http://docs.napams.org/NapamsDocuments/NAF0023356732014/Product_69701/ProductWholeViewImage.jpg" TargetMode="External"/><Relationship Id="rId323" Type="http://schemas.openxmlformats.org/officeDocument/2006/relationships/hyperlink" Target="http://docs.napams.org/NapamsDocuments/NAF4301502001/Product_71106/ProductFrontViewImage.jpg" TargetMode="External"/><Relationship Id="rId530" Type="http://schemas.openxmlformats.org/officeDocument/2006/relationships/hyperlink" Target="http://docs.napams.org/NapamsDocuments/NAFBC-4853572003/Product_193360/ProductWholeViewImage.jpg" TargetMode="External"/><Relationship Id="rId20" Type="http://schemas.openxmlformats.org/officeDocument/2006/relationships/hyperlink" Target="http://docs.napams.org/NapamsDocuments/NAFBN26276762018/Product_225239/ProductWholeViewImage.jpg" TargetMode="External"/><Relationship Id="rId62" Type="http://schemas.openxmlformats.org/officeDocument/2006/relationships/hyperlink" Target="http://docs.napams.org/NapamsDocuments/NAF1124021988/Product_64808/ProductWholeViewImage.jpeg" TargetMode="External"/><Relationship Id="rId365" Type="http://schemas.openxmlformats.org/officeDocument/2006/relationships/hyperlink" Target="http://docs.napams.org/NapamsDocuments/NAFRC4097952001/Product_167292/ProductFrontViewImage.jpg" TargetMode="External"/><Relationship Id="rId572" Type="http://schemas.openxmlformats.org/officeDocument/2006/relationships/hyperlink" Target="http://docs.napams.org/NapamsDocuments/NAF10391552012/Product_319118/ProductWholeViewImage.jpg" TargetMode="External"/><Relationship Id="rId225" Type="http://schemas.openxmlformats.org/officeDocument/2006/relationships/hyperlink" Target="http://docs.napams.org/NapamsDocuments/NAFDE201662010/Product_80171/ProductFrontViewImage.jpeg" TargetMode="External"/><Relationship Id="rId267" Type="http://schemas.openxmlformats.org/officeDocument/2006/relationships/hyperlink" Target="http://docs.napams.org/NapamsDocuments/NAF6420042005/Product_82548/ProductFrontViewImage.jpg" TargetMode="External"/><Relationship Id="rId432" Type="http://schemas.openxmlformats.org/officeDocument/2006/relationships/hyperlink" Target="http://docs.napams.org/NapamsDocuments/NAF29046952019/Product_77256/ProductWholeViewImage.jpg" TargetMode="External"/><Relationship Id="rId474" Type="http://schemas.openxmlformats.org/officeDocument/2006/relationships/hyperlink" Target="http://docs.napams.org/NapamsDocuments/NAF17801862021/Product_205461/ProductWholeViewImage.jpeg" TargetMode="External"/><Relationship Id="rId127" Type="http://schemas.openxmlformats.org/officeDocument/2006/relationships/hyperlink" Target="http://docs.napams.org/NapamsDocuments/NAFRC13257932016/Product_66029/ProductFrontViewImage.jpg" TargetMode="External"/><Relationship Id="rId31" Type="http://schemas.openxmlformats.org/officeDocument/2006/relationships/hyperlink" Target="http://docs.napams.org/NapamsDocuments/NAFRC7311432008/Product_380648/ProductFrontViewImage.jpg" TargetMode="External"/><Relationship Id="rId73" Type="http://schemas.openxmlformats.org/officeDocument/2006/relationships/hyperlink" Target="http://docs.napams.org/NapamsDocuments/NAFRC9593932011/Product_138733/ProductFrontViewImage.jpeg" TargetMode="External"/><Relationship Id="rId169" Type="http://schemas.openxmlformats.org/officeDocument/2006/relationships/hyperlink" Target="http://docs.napams.org/NapamsDocuments/NAFRC13257932016/Product_65940/ProductFrontViewImage.jpg" TargetMode="External"/><Relationship Id="rId334" Type="http://schemas.openxmlformats.org/officeDocument/2006/relationships/hyperlink" Target="http://docs.napams.org/NapamsDocuments/NAF16959112020/Product_160065/ProductWholeViewImage.jpg" TargetMode="External"/><Relationship Id="rId376" Type="http://schemas.openxmlformats.org/officeDocument/2006/relationships/hyperlink" Target="http://docs.napams.org/NapamsDocuments/NAF29046952019/Product_77249/ProductWholeViewImage.jpg" TargetMode="External"/><Relationship Id="rId541" Type="http://schemas.openxmlformats.org/officeDocument/2006/relationships/hyperlink" Target="http://docs.napams.org/NapamsDocuments/NAFRC9058342010/Product_242584/ProductFrontViewImage.jpg" TargetMode="External"/><Relationship Id="rId583" Type="http://schemas.openxmlformats.org/officeDocument/2006/relationships/hyperlink" Target="http://docs.napams.org/NapamsDocuments/NAFRC8070602011/Product_102027/ProductFrontViewImage.jpg" TargetMode="External"/><Relationship Id="rId4" Type="http://schemas.openxmlformats.org/officeDocument/2006/relationships/hyperlink" Target="http://docs.napams.org/NapamsDocuments/NAF18969382022/Product_233727/ProductWholeViewImage.jpg" TargetMode="External"/><Relationship Id="rId180" Type="http://schemas.openxmlformats.org/officeDocument/2006/relationships/hyperlink" Target="http://docs.napams.org/NapamsDocuments/NAFRC13257932016/Product_66039/ProductWholeViewImage.jpg" TargetMode="External"/><Relationship Id="rId236" Type="http://schemas.openxmlformats.org/officeDocument/2006/relationships/hyperlink" Target="http://docs.napams.org/NapamsDocuments/NAF1124021988/Product_74517/ProductWholeViewImage.jpg" TargetMode="External"/><Relationship Id="rId278" Type="http://schemas.openxmlformats.org/officeDocument/2006/relationships/hyperlink" Target="http://docs.napams.org/NapamsDocuments/NAFRC13695902016/Product_71791/ProductWholeViewImage.jpg" TargetMode="External"/><Relationship Id="rId401" Type="http://schemas.openxmlformats.org/officeDocument/2006/relationships/hyperlink" Target="http://docs.napams.org/NapamsDocuments/NAF6108482004/Product_97404/ProductFrontViewImage.jpg" TargetMode="External"/><Relationship Id="rId443" Type="http://schemas.openxmlformats.org/officeDocument/2006/relationships/hyperlink" Target="http://docs.napams.org/NapamsDocuments/NAF13226302016/Product_99658/ProductFrontViewImage.jpg" TargetMode="External"/><Relationship Id="rId303" Type="http://schemas.openxmlformats.org/officeDocument/2006/relationships/hyperlink" Target="http://docs.napams.org/NapamsDocuments/NAF346181998/Product_103943/ProductFrontViewImage.jpg" TargetMode="External"/><Relationship Id="rId485" Type="http://schemas.openxmlformats.org/officeDocument/2006/relationships/hyperlink" Target="http://docs.napams.org/NapamsDocuments/NAF13452132016/Product_74711/ProductFrontViewImage.jpg" TargetMode="External"/><Relationship Id="rId42" Type="http://schemas.openxmlformats.org/officeDocument/2006/relationships/hyperlink" Target="http://docs.napams.org/NapamsDocuments/NAFRC11193192013/Product_387811/ProductWholeViewImage.jpg" TargetMode="External"/><Relationship Id="rId84" Type="http://schemas.openxmlformats.org/officeDocument/2006/relationships/hyperlink" Target="http://docs.napams.org/NapamsDocuments/NAFRNO.11227632013/Product_57990/ProductWholeViewImage.jpeg" TargetMode="External"/><Relationship Id="rId138" Type="http://schemas.openxmlformats.org/officeDocument/2006/relationships/hyperlink" Target="http://docs.napams.org/NapamsDocuments/NAFRC13257932016/Product_66040/ProductWholeViewImage.jpg" TargetMode="External"/><Relationship Id="rId345" Type="http://schemas.openxmlformats.org/officeDocument/2006/relationships/hyperlink" Target="http://docs.napams.org/NapamsDocuments/NAF10391552012/Product_177547/ProductFrontViewImage.jpg" TargetMode="External"/><Relationship Id="rId387" Type="http://schemas.openxmlformats.org/officeDocument/2006/relationships/hyperlink" Target="http://docs.napams.org/NapamsDocuments/NAF4059082001/Product_168510/ProductFrontViewImage.jpg" TargetMode="External"/><Relationship Id="rId510" Type="http://schemas.openxmlformats.org/officeDocument/2006/relationships/hyperlink" Target="http://docs.napams.org/NapamsDocuments/NAFRC11483842013/Product_168960/ProductWholeViewImage.JPG" TargetMode="External"/><Relationship Id="rId552" Type="http://schemas.openxmlformats.org/officeDocument/2006/relationships/hyperlink" Target="http://docs.napams.org/NapamsDocuments/NAF1124021988/Product_158507/ProductWholeViewImage.jpg" TargetMode="External"/><Relationship Id="rId594" Type="http://schemas.openxmlformats.org/officeDocument/2006/relationships/hyperlink" Target="http://docs.napams.org/NapamsDocuments/NAF15488602018/Product_242094/ProductWholeViewImage.jpg" TargetMode="External"/><Relationship Id="rId191" Type="http://schemas.openxmlformats.org/officeDocument/2006/relationships/hyperlink" Target="http://docs.napams.org/NapamsDocuments/NAFRC.4724482003/Product_68468/ProductFrontViewImage.jpg" TargetMode="External"/><Relationship Id="rId205" Type="http://schemas.openxmlformats.org/officeDocument/2006/relationships/hyperlink" Target="http://docs.napams.org/NapamsDocuments/NAFRC13257932016/Product_66027/ProductFrontViewImage.jpg" TargetMode="External"/><Relationship Id="rId247" Type="http://schemas.openxmlformats.org/officeDocument/2006/relationships/hyperlink" Target="http://docs.napams.org/NapamsDocuments/NAFRC13257932016/Product_65925/ProductFrontViewImage.jpg" TargetMode="External"/><Relationship Id="rId412" Type="http://schemas.openxmlformats.org/officeDocument/2006/relationships/hyperlink" Target="http://docs.napams.org/NapamsDocuments/NAF8673212010/Product_69827/ProductWholeViewImage.jpg" TargetMode="External"/><Relationship Id="rId107" Type="http://schemas.openxmlformats.org/officeDocument/2006/relationships/hyperlink" Target="http://docs.napams.org/NapamsDocuments/NAFRC13257932016/Product_64717/ProductFrontViewImage.jpg" TargetMode="External"/><Relationship Id="rId289" Type="http://schemas.openxmlformats.org/officeDocument/2006/relationships/hyperlink" Target="http://docs.napams.org/NapamsDocuments/NAF2039501992/Product_62772/ProductFrontViewImage.jpg" TargetMode="External"/><Relationship Id="rId454" Type="http://schemas.openxmlformats.org/officeDocument/2006/relationships/hyperlink" Target="http://docs.napams.org/NapamsDocuments/NAF0012010/Product_208652/ProductWholeViewImage.jpg" TargetMode="External"/><Relationship Id="rId496" Type="http://schemas.openxmlformats.org/officeDocument/2006/relationships/hyperlink" Target="http://docs.napams.org/NapamsDocuments/NAF16787802020/Product_206832/ProductWholeViewImage.jpeg" TargetMode="External"/><Relationship Id="rId11" Type="http://schemas.openxmlformats.org/officeDocument/2006/relationships/hyperlink" Target="http://docs.napams.org/NapamsDocuments/NAF12077882014/Product_345015/ProductFrontViewImage.jpg" TargetMode="External"/><Relationship Id="rId53" Type="http://schemas.openxmlformats.org/officeDocument/2006/relationships/hyperlink" Target="http://docs.napams.org/NapamsDocuments/NAFRC6931948/Product_64617/ProductFrontViewImage.jpg" TargetMode="External"/><Relationship Id="rId149" Type="http://schemas.openxmlformats.org/officeDocument/2006/relationships/hyperlink" Target="http://docs.napams.org/NapamsDocuments/NAFRNO.11227632013/Product_55217/ProductFrontViewImage.jpeg" TargetMode="External"/><Relationship Id="rId314" Type="http://schemas.openxmlformats.org/officeDocument/2006/relationships/hyperlink" Target="http://docs.napams.org/NapamsDocuments/NAF15588672019/Product_112705/ProductWholeViewImage.jpg" TargetMode="External"/><Relationship Id="rId356" Type="http://schemas.openxmlformats.org/officeDocument/2006/relationships/hyperlink" Target="http://docs.napams.org/NapamsDocuments/NAF16959112020/Product_159381/ProductWholeViewImage.jpg" TargetMode="External"/><Relationship Id="rId398" Type="http://schemas.openxmlformats.org/officeDocument/2006/relationships/hyperlink" Target="http://docs.napams.org/NapamsDocuments/NAF10728192012/Product_124099/ProductWholeViewImage.jpg" TargetMode="External"/><Relationship Id="rId521" Type="http://schemas.openxmlformats.org/officeDocument/2006/relationships/hyperlink" Target="http://docs.napams.org/NapamsDocuments/NAF10391552012/Product_265885/ProductFrontViewImage.jpg" TargetMode="External"/><Relationship Id="rId563" Type="http://schemas.openxmlformats.org/officeDocument/2006/relationships/hyperlink" Target="http://docs.napams.org/NapamsDocuments/NAF15488602018/Product_186086/ProductFrontViewImage.jpg" TargetMode="External"/><Relationship Id="rId95" Type="http://schemas.openxmlformats.org/officeDocument/2006/relationships/hyperlink" Target="http://docs.napams.org/NapamsDocuments/NAFRC3722701999/Product_69287/ProductFrontViewImage.jpg" TargetMode="External"/><Relationship Id="rId160" Type="http://schemas.openxmlformats.org/officeDocument/2006/relationships/hyperlink" Target="http://docs.napams.org/NapamsDocuments/NAFRC13257932016/Product_65928/ProductWholeViewImage.jpg" TargetMode="External"/><Relationship Id="rId216" Type="http://schemas.openxmlformats.org/officeDocument/2006/relationships/hyperlink" Target="http://docs.napams.org/NapamsDocuments/NAFRC13695902016/Product_57662/ProductWholeViewImage.jpg" TargetMode="External"/><Relationship Id="rId423" Type="http://schemas.openxmlformats.org/officeDocument/2006/relationships/hyperlink" Target="http://docs.napams.org/NapamsDocuments/NAF9580572011/Product_126434/ProductFrontViewImage.jpg" TargetMode="External"/><Relationship Id="rId258" Type="http://schemas.openxmlformats.org/officeDocument/2006/relationships/hyperlink" Target="http://docs.napams.org/NapamsDocuments/NAFRCI/06042015/Product_129736/ProductWholeViewImage.pdf" TargetMode="External"/><Relationship Id="rId465" Type="http://schemas.openxmlformats.org/officeDocument/2006/relationships/hyperlink" Target="http://docs.napams.org/NapamsDocuments/NAF188200732021/Product_236816/ProductFrontViewImage.jpg" TargetMode="External"/><Relationship Id="rId22" Type="http://schemas.openxmlformats.org/officeDocument/2006/relationships/hyperlink" Target="http://docs.napams.org/NapamsDocuments/NAF14467462017/Product_410504/ProductWholeViewImage.jpg" TargetMode="External"/><Relationship Id="rId64" Type="http://schemas.openxmlformats.org/officeDocument/2006/relationships/hyperlink" Target="http://docs.napams.org/NapamsDocuments/NAF1777902000/Product_322888/ProductWholeViewImage.jpg" TargetMode="External"/><Relationship Id="rId118" Type="http://schemas.openxmlformats.org/officeDocument/2006/relationships/hyperlink" Target="http://docs.napams.org/NapamsDocuments/NAFRC13257932016/Product_64723/ProductWholeViewImage.jpg" TargetMode="External"/><Relationship Id="rId325" Type="http://schemas.openxmlformats.org/officeDocument/2006/relationships/hyperlink" Target="http://docs.napams.org/NapamsDocuments/NAF4301502001/Product_71107/ProductFrontViewImage.jpg" TargetMode="External"/><Relationship Id="rId367" Type="http://schemas.openxmlformats.org/officeDocument/2006/relationships/hyperlink" Target="http://docs.napams.org/NapamsDocuments/NAF6248982005/Product_87185/ProductFrontViewImage.jpg" TargetMode="External"/><Relationship Id="rId532" Type="http://schemas.openxmlformats.org/officeDocument/2006/relationships/hyperlink" Target="http://docs.napams.org/NapamsDocuments/NAF7647932008/Product_219270/ProductWholeViewImage.jpg" TargetMode="External"/><Relationship Id="rId574" Type="http://schemas.openxmlformats.org/officeDocument/2006/relationships/hyperlink" Target="http://docs.napams.org/NapamsDocuments/NAF6241922005/Product_327056/ProductWholeViewImage.jpg" TargetMode="External"/><Relationship Id="rId171" Type="http://schemas.openxmlformats.org/officeDocument/2006/relationships/hyperlink" Target="http://docs.napams.org/NapamsDocuments/NAFRC13257932016/Product_65941/ProductFrontViewImage.jpg" TargetMode="External"/><Relationship Id="rId227" Type="http://schemas.openxmlformats.org/officeDocument/2006/relationships/hyperlink" Target="http://docs.napams.org/NapamsDocuments/NAFRC1804341991/Product_72115/ProductFrontViewImage.JPG" TargetMode="External"/><Relationship Id="rId269" Type="http://schemas.openxmlformats.org/officeDocument/2006/relationships/hyperlink" Target="http://docs.napams.org/NapamsDocuments/NAF10819142012/Product_110715/ProductFrontViewImage.jpg" TargetMode="External"/><Relationship Id="rId434" Type="http://schemas.openxmlformats.org/officeDocument/2006/relationships/hyperlink" Target="http://docs.napams.org/NapamsDocuments/NAFRC9875202011/Product_74899/ProductWholeViewImage.jpg" TargetMode="External"/><Relationship Id="rId476" Type="http://schemas.openxmlformats.org/officeDocument/2006/relationships/hyperlink" Target="http://docs.napams.org/NapamsDocuments/NAFRC17171262020/Product_230783/ProductWholeViewImage.jpg" TargetMode="External"/><Relationship Id="rId33" Type="http://schemas.openxmlformats.org/officeDocument/2006/relationships/hyperlink" Target="http://docs.napams.org/NapamsDocuments/NAFRC7311432008/Product_381154/ProductFrontViewImage.jpg" TargetMode="External"/><Relationship Id="rId129" Type="http://schemas.openxmlformats.org/officeDocument/2006/relationships/hyperlink" Target="http://docs.napams.org/NapamsDocuments/NAFRC13257932016/Product_66031/ProductFrontViewImage.jpg" TargetMode="External"/><Relationship Id="rId280" Type="http://schemas.openxmlformats.org/officeDocument/2006/relationships/hyperlink" Target="http://docs.napams.org/NapamsDocuments/NAFRC13695902016/Product_71794/ProductWholeViewImage.jpg" TargetMode="External"/><Relationship Id="rId336" Type="http://schemas.openxmlformats.org/officeDocument/2006/relationships/hyperlink" Target="http://docs.napams.org/NapamsDocuments/NAF4301502001/Product_71139/ProductWholeViewImage.jpg" TargetMode="External"/><Relationship Id="rId501" Type="http://schemas.openxmlformats.org/officeDocument/2006/relationships/hyperlink" Target="http://docs.napams.org/NapamsDocuments/NAFRC17171262020/Product_229174/ProductFrontViewImage.jpeg" TargetMode="External"/><Relationship Id="rId543" Type="http://schemas.openxmlformats.org/officeDocument/2006/relationships/hyperlink" Target="http://docs.napams.org/NapamsDocuments/NAFRC12089312014/Product_255235/ProductFrontViewImage.jpg" TargetMode="External"/><Relationship Id="rId75" Type="http://schemas.openxmlformats.org/officeDocument/2006/relationships/hyperlink" Target="http://docs.napams.org/NapamsDocuments/NAFRC9593932011/Product_138772/ProductFrontViewImage.jpeg" TargetMode="External"/><Relationship Id="rId140" Type="http://schemas.openxmlformats.org/officeDocument/2006/relationships/hyperlink" Target="http://docs.napams.org/NapamsDocuments/NAFRC13257932016/Product_66042/ProductWholeViewImage.jpg" TargetMode="External"/><Relationship Id="rId182" Type="http://schemas.openxmlformats.org/officeDocument/2006/relationships/hyperlink" Target="http://docs.napams.org/NapamsDocuments/NAFRC13257932016/Product_66046/ProductWholeViewImage.jpg" TargetMode="External"/><Relationship Id="rId378" Type="http://schemas.openxmlformats.org/officeDocument/2006/relationships/hyperlink" Target="http://docs.napams.org/NapamsDocuments/NAF29046952019/Product_77251/ProductWholeViewImage.jpg" TargetMode="External"/><Relationship Id="rId403" Type="http://schemas.openxmlformats.org/officeDocument/2006/relationships/hyperlink" Target="http://docs.napams.org/NapamsDocuments/NAFRC13440172016/Product_182016/ProductFrontViewImage.jpg" TargetMode="External"/><Relationship Id="rId585" Type="http://schemas.openxmlformats.org/officeDocument/2006/relationships/hyperlink" Target="http://docs.napams.org/NapamsDocuments/NAFRC10392152012/Product_160920/ProductFrontViewImage.jpg" TargetMode="External"/><Relationship Id="rId6" Type="http://schemas.openxmlformats.org/officeDocument/2006/relationships/hyperlink" Target="http://docs.napams.org/NapamsDocuments/NAF18969382022/Product_233734/ProductWholeViewImage.jpg" TargetMode="External"/><Relationship Id="rId238" Type="http://schemas.openxmlformats.org/officeDocument/2006/relationships/hyperlink" Target="http://docs.napams.org/NapamsDocuments/NAF1124021988/Product_74464/ProductWholeViewImage.jpg" TargetMode="External"/><Relationship Id="rId445" Type="http://schemas.openxmlformats.org/officeDocument/2006/relationships/hyperlink" Target="http://docs.napams.org/NapamsDocuments/NAFRC6067932004/Product_190347/ProductFrontViewImage.jpg" TargetMode="External"/><Relationship Id="rId487" Type="http://schemas.openxmlformats.org/officeDocument/2006/relationships/hyperlink" Target="http://docs.napams.org/NapamsDocuments/NAF8673212010/Product_69822/ProductFrontViewImage.jpg" TargetMode="External"/><Relationship Id="rId291" Type="http://schemas.openxmlformats.org/officeDocument/2006/relationships/hyperlink" Target="http://docs.napams.org/NapamsDocuments/NAF2039501992/Product_62804/ProductFrontViewImage.jpg" TargetMode="External"/><Relationship Id="rId305" Type="http://schemas.openxmlformats.org/officeDocument/2006/relationships/hyperlink" Target="http://docs.napams.org/NapamsDocuments/NAF3250741997/Product_58209/ProductFrontViewImage.jpg" TargetMode="External"/><Relationship Id="rId347" Type="http://schemas.openxmlformats.org/officeDocument/2006/relationships/hyperlink" Target="http://docs.napams.org/NapamsDocuments/NAF13432912016/Product_177418/ProductFrontViewImage.jpg" TargetMode="External"/><Relationship Id="rId512" Type="http://schemas.openxmlformats.org/officeDocument/2006/relationships/hyperlink" Target="http://docs.napams.org/NapamsDocuments/NAFRC15787542019/Product_224894/ProductWholeViewImage.jpg" TargetMode="External"/><Relationship Id="rId44" Type="http://schemas.openxmlformats.org/officeDocument/2006/relationships/hyperlink" Target="http://docs.napams.org/NapamsDocuments/NAF6241922005/Product_375793/ProductWholeViewImage.jpg" TargetMode="External"/><Relationship Id="rId86" Type="http://schemas.openxmlformats.org/officeDocument/2006/relationships/hyperlink" Target="http://docs.napams.org/NapamsDocuments/NAF6420042005/Product_54666/ProductWholeViewImage.jpg" TargetMode="External"/><Relationship Id="rId151" Type="http://schemas.openxmlformats.org/officeDocument/2006/relationships/hyperlink" Target="http://docs.napams.org/NapamsDocuments/NAFRCN14616172017/Product_68999/ProductFrontViewImage.jpg" TargetMode="External"/><Relationship Id="rId389" Type="http://schemas.openxmlformats.org/officeDocument/2006/relationships/hyperlink" Target="http://docs.napams.org/NapamsDocuments/NAF10728192012/Product_124041/ProductFrontViewImage.jpg" TargetMode="External"/><Relationship Id="rId554" Type="http://schemas.openxmlformats.org/officeDocument/2006/relationships/hyperlink" Target="http://docs.napams.org/NapamsDocuments/NAF1124021988/Product_158503/ProductWholeViewImage.jpg" TargetMode="External"/><Relationship Id="rId596" Type="http://schemas.openxmlformats.org/officeDocument/2006/relationships/hyperlink" Target="http://docs.napams.org/NapamsDocuments/NAF15488602018/Product_351891/ProductWholeViewImage.jpg" TargetMode="External"/><Relationship Id="rId193" Type="http://schemas.openxmlformats.org/officeDocument/2006/relationships/hyperlink" Target="http://docs.napams.org/NapamsDocuments/NAFRC13695902016/Product_71799/ProductFrontViewImage.jpg" TargetMode="External"/><Relationship Id="rId207" Type="http://schemas.openxmlformats.org/officeDocument/2006/relationships/hyperlink" Target="http://docs.napams.org/NapamsDocuments/NAFRC.4724482003/Product_87831/ProductFrontViewImage.jpg" TargetMode="External"/><Relationship Id="rId249" Type="http://schemas.openxmlformats.org/officeDocument/2006/relationships/hyperlink" Target="http://docs.napams.org/NapamsDocuments/NAFRC11244172013/Product_58424/ProductFrontViewImage.jpg" TargetMode="External"/><Relationship Id="rId414" Type="http://schemas.openxmlformats.org/officeDocument/2006/relationships/hyperlink" Target="http://docs.napams.org/NapamsDocuments/NAFRC3707531999/Product_190591/ProductWholeViewImage.pdf" TargetMode="External"/><Relationship Id="rId456" Type="http://schemas.openxmlformats.org/officeDocument/2006/relationships/hyperlink" Target="http://docs.napams.org/NapamsDocuments/NAF10646452012/Product_209209/ProductWholeViewImage.JPG" TargetMode="External"/><Relationship Id="rId498" Type="http://schemas.openxmlformats.org/officeDocument/2006/relationships/hyperlink" Target="http://docs.napams.org/NapamsDocuments/NAFRC8070602011/Product_133697/ProductWholeViewImage.jpg" TargetMode="External"/><Relationship Id="rId13" Type="http://schemas.openxmlformats.org/officeDocument/2006/relationships/hyperlink" Target="http://docs.napams.org/NapamsDocuments/NAF12077882014/Product_345039/ProductFrontViewImage.jpg" TargetMode="External"/><Relationship Id="rId109" Type="http://schemas.openxmlformats.org/officeDocument/2006/relationships/hyperlink" Target="http://docs.napams.org/NapamsDocuments/NAFRC13257932016/Product_64718/ProductFrontViewImage.jpg" TargetMode="External"/><Relationship Id="rId260" Type="http://schemas.openxmlformats.org/officeDocument/2006/relationships/hyperlink" Target="http://docs.napams.org/NapamsDocuments/NAFRCI/06042015/Product_129742/ProductWholeViewImage.pdf" TargetMode="External"/><Relationship Id="rId316" Type="http://schemas.openxmlformats.org/officeDocument/2006/relationships/hyperlink" Target="http://docs.napams.org/NapamsDocuments/NAF15588672019/Product_116143/ProductWholeViewImage.jpg" TargetMode="External"/><Relationship Id="rId523" Type="http://schemas.openxmlformats.org/officeDocument/2006/relationships/hyperlink" Target="http://docs.napams.org/NapamsDocuments/NAFRC11244172013/Product_97033/ProductFrontViewImage.pdf" TargetMode="External"/><Relationship Id="rId55" Type="http://schemas.openxmlformats.org/officeDocument/2006/relationships/hyperlink" Target="http://docs.napams.org/NapamsDocuments/NAFRC6931948/Product_64621/ProductFrontViewImage.jpg" TargetMode="External"/><Relationship Id="rId97" Type="http://schemas.openxmlformats.org/officeDocument/2006/relationships/hyperlink" Target="http://docs.napams.org/NapamsDocuments/NAF6695562006/Product_64777/ProductFrontViewImage.jpg" TargetMode="External"/><Relationship Id="rId120" Type="http://schemas.openxmlformats.org/officeDocument/2006/relationships/hyperlink" Target="http://docs.napams.org/NapamsDocuments/NAFRC13257932016/Product_64724/ProductWholeViewImage.jpg" TargetMode="External"/><Relationship Id="rId358" Type="http://schemas.openxmlformats.org/officeDocument/2006/relationships/hyperlink" Target="http://docs.napams.org/NapamsDocuments/NAF16959112020/Product_160006/ProductWholeViewImage.jpg" TargetMode="External"/><Relationship Id="rId565" Type="http://schemas.openxmlformats.org/officeDocument/2006/relationships/hyperlink" Target="http://docs.napams.org/NapamsDocuments/NAF10452912012/Product_162734/ProductFrontViewImage.jpeg" TargetMode="External"/><Relationship Id="rId162" Type="http://schemas.openxmlformats.org/officeDocument/2006/relationships/hyperlink" Target="http://docs.napams.org/NapamsDocuments/NAFRC13257932016/Product_65929/ProductWholeViewImage.jpg" TargetMode="External"/><Relationship Id="rId218" Type="http://schemas.openxmlformats.org/officeDocument/2006/relationships/hyperlink" Target="http://docs.napams.org/NapamsDocuments/NAFRC13695902016/Product_57666/ProductWholeViewImage.jpg" TargetMode="External"/><Relationship Id="rId425" Type="http://schemas.openxmlformats.org/officeDocument/2006/relationships/hyperlink" Target="http://docs.napams.org/NapamsDocuments/NAFRC13257932016/Product_179096/ProductFrontViewImage.jpg" TargetMode="External"/><Relationship Id="rId467" Type="http://schemas.openxmlformats.org/officeDocument/2006/relationships/hyperlink" Target="http://docs.napams.org/NapamsDocuments/NAFRC8070602011/Product_127323/ProductFrontViewImage.jpg" TargetMode="External"/><Relationship Id="rId271" Type="http://schemas.openxmlformats.org/officeDocument/2006/relationships/hyperlink" Target="http://docs.napams.org/NapamsDocuments/NAF6278352005/Product_73285/ProductFrontViewImage.jpg" TargetMode="External"/><Relationship Id="rId24" Type="http://schemas.openxmlformats.org/officeDocument/2006/relationships/hyperlink" Target="http://docs.napams.org/NapamsDocuments/NAFRC10841432012/Product_264179/ProductWholeViewImage.jpg" TargetMode="External"/><Relationship Id="rId66" Type="http://schemas.openxmlformats.org/officeDocument/2006/relationships/hyperlink" Target="http://docs.napams.org/NapamsDocuments/NAF2039501992/Product_7029/ProductWholeViewImage.jpg" TargetMode="External"/><Relationship Id="rId131" Type="http://schemas.openxmlformats.org/officeDocument/2006/relationships/hyperlink" Target="http://docs.napams.org/NapamsDocuments/NAFRC13257932016/Product_66034/ProductFrontViewImage.jpg" TargetMode="External"/><Relationship Id="rId327" Type="http://schemas.openxmlformats.org/officeDocument/2006/relationships/hyperlink" Target="http://docs.napams.org/NapamsDocuments/NAF4301502001/Product_71137/ProductFrontViewImage.jpg" TargetMode="External"/><Relationship Id="rId369" Type="http://schemas.openxmlformats.org/officeDocument/2006/relationships/hyperlink" Target="http://docs.napams.org/NapamsDocuments/NAF6248982005/Product_87747/ProductFrontViewImage.jpg" TargetMode="External"/><Relationship Id="rId534" Type="http://schemas.openxmlformats.org/officeDocument/2006/relationships/hyperlink" Target="http://docs.napams.org/NapamsDocuments/NAF7647932008/Product_219688/ProductWholeViewImage.jpg" TargetMode="External"/><Relationship Id="rId576" Type="http://schemas.openxmlformats.org/officeDocument/2006/relationships/hyperlink" Target="http://docs.napams.org/NapamsDocuments/NAF6248982005/Product_117540/ProductWholeViewImage.jpg" TargetMode="External"/><Relationship Id="rId173" Type="http://schemas.openxmlformats.org/officeDocument/2006/relationships/hyperlink" Target="http://docs.napams.org/NapamsDocuments/NAFRC13257932016/Product_66025/ProductFrontViewImage.jpg" TargetMode="External"/><Relationship Id="rId229" Type="http://schemas.openxmlformats.org/officeDocument/2006/relationships/hyperlink" Target="http://docs.napams.org/NapamsDocuments/NAFRC1804341991/Product_72206/ProductFrontViewImage.JPG" TargetMode="External"/><Relationship Id="rId380" Type="http://schemas.openxmlformats.org/officeDocument/2006/relationships/hyperlink" Target="http://docs.napams.org/NapamsDocuments/NAF13591302016/Product_158358/ProductWholeViewImage.JPG" TargetMode="External"/><Relationship Id="rId436" Type="http://schemas.openxmlformats.org/officeDocument/2006/relationships/hyperlink" Target="http://docs.napams.org/NapamsDocuments/NAFRC9875202011/Product_74908/ProductWholeViewImage.jpg" TargetMode="External"/><Relationship Id="rId240" Type="http://schemas.openxmlformats.org/officeDocument/2006/relationships/hyperlink" Target="http://docs.napams.org/NapamsDocuments/NAF1124021988/Product_74492/ProductWholeViewImage.jpg" TargetMode="External"/><Relationship Id="rId478" Type="http://schemas.openxmlformats.org/officeDocument/2006/relationships/hyperlink" Target="http://docs.napams.org/NapamsDocuments/NAFRC17171262020/Product_231857/ProductWholeViewImage.jpg" TargetMode="External"/><Relationship Id="rId35" Type="http://schemas.openxmlformats.org/officeDocument/2006/relationships/hyperlink" Target="http://docs.napams.org/NapamsDocuments/NAFRC7311432008/Product_381154/ProductFrontViewImage.jpg" TargetMode="External"/><Relationship Id="rId77" Type="http://schemas.openxmlformats.org/officeDocument/2006/relationships/hyperlink" Target="http://docs.napams.org/NapamsDocuments/NAF1124021988/Product_80232/ProductFrontViewImage.jpg" TargetMode="External"/><Relationship Id="rId100" Type="http://schemas.openxmlformats.org/officeDocument/2006/relationships/hyperlink" Target="http://docs.napams.org/NapamsDocuments/NAFRC1804341991/Product_59392/ProductWholeViewImage.JPG" TargetMode="External"/><Relationship Id="rId282" Type="http://schemas.openxmlformats.org/officeDocument/2006/relationships/hyperlink" Target="http://docs.napams.org/NapamsDocuments/NAFRC13695902016/Product_71796/ProductWholeViewImage.jpg" TargetMode="External"/><Relationship Id="rId338" Type="http://schemas.openxmlformats.org/officeDocument/2006/relationships/hyperlink" Target="http://docs.napams.org/NapamsDocuments/NAFRC.2576091994/Product_137329/ProductWholeViewImage.jpg" TargetMode="External"/><Relationship Id="rId503" Type="http://schemas.openxmlformats.org/officeDocument/2006/relationships/hyperlink" Target="http://docs.napams.org/NapamsDocuments/NAF12917302015/Product_253477/ProductFrontViewImage.jpg" TargetMode="External"/><Relationship Id="rId545" Type="http://schemas.openxmlformats.org/officeDocument/2006/relationships/hyperlink" Target="http://docs.napams.org/NapamsDocuments/NAFRC12089312014/Product_255240/ProductFrontViewImage.jpg" TargetMode="External"/><Relationship Id="rId587" Type="http://schemas.openxmlformats.org/officeDocument/2006/relationships/hyperlink" Target="http://docs.napams.org/NapamsDocuments/NAFRC12580832015/Product_346608/ProductFrontViewImage.jpg" TargetMode="External"/><Relationship Id="rId8" Type="http://schemas.openxmlformats.org/officeDocument/2006/relationships/hyperlink" Target="http://docs.napams.org/NapamsDocuments/NAFRC10841432012/Product_263974/ProductWholeViewImage.jpg" TargetMode="External"/><Relationship Id="rId142" Type="http://schemas.openxmlformats.org/officeDocument/2006/relationships/hyperlink" Target="http://docs.napams.org/NapamsDocuments/NAFRC13257932016/Product_66043/ProductWholeViewImage.jpg" TargetMode="External"/><Relationship Id="rId184" Type="http://schemas.openxmlformats.org/officeDocument/2006/relationships/hyperlink" Target="http://docs.napams.org/NapamsDocuments/NAFRC.4724482003/Product_68442/ProductWholeViewImage.jpg" TargetMode="External"/><Relationship Id="rId391" Type="http://schemas.openxmlformats.org/officeDocument/2006/relationships/hyperlink" Target="http://docs.napams.org/NapamsDocuments/NAF10728192012/Product_124092/ProductFrontViewImage.jpg" TargetMode="External"/><Relationship Id="rId405" Type="http://schemas.openxmlformats.org/officeDocument/2006/relationships/hyperlink" Target="http://docs.napams.org/NapamsDocuments/NAF29046952019/Product_77250/ProductFrontViewImage.jpg" TargetMode="External"/><Relationship Id="rId447" Type="http://schemas.openxmlformats.org/officeDocument/2006/relationships/hyperlink" Target="http://docs.napams.org/NapamsDocuments/NAFRC15619212019/Product_139175/ProductFrontViewImage.jpg" TargetMode="External"/><Relationship Id="rId251" Type="http://schemas.openxmlformats.org/officeDocument/2006/relationships/hyperlink" Target="http://docs.napams.org/NapamsDocuments/NAFRCI/06042015/Product_129475/ProductFrontViewImage.jpg" TargetMode="External"/><Relationship Id="rId489" Type="http://schemas.openxmlformats.org/officeDocument/2006/relationships/hyperlink" Target="http://docs.napams.org/NapamsDocuments/NAFRC618941983/Product_78086/ProductFrontViewImage.jpg" TargetMode="External"/><Relationship Id="rId46" Type="http://schemas.openxmlformats.org/officeDocument/2006/relationships/hyperlink" Target="http://docs.napams.org/NapamsDocuments/NAF6241922005/Product_375795/ProductWholeViewImage.jpg" TargetMode="External"/><Relationship Id="rId293" Type="http://schemas.openxmlformats.org/officeDocument/2006/relationships/hyperlink" Target="http://docs.napams.org/NapamsDocuments/NAF1124021988/Product_74465/ProductFrontViewImage.jpg" TargetMode="External"/><Relationship Id="rId307" Type="http://schemas.openxmlformats.org/officeDocument/2006/relationships/hyperlink" Target="http://docs.napams.org/NapamsDocuments/NAF15588672019/Product_112674/ProductFrontViewImage.jpg" TargetMode="External"/><Relationship Id="rId349" Type="http://schemas.openxmlformats.org/officeDocument/2006/relationships/hyperlink" Target="http://docs.napams.org/NapamsDocuments/NAF4059082001/Product_168578/ProductFrontViewImage.jpg" TargetMode="External"/><Relationship Id="rId514" Type="http://schemas.openxmlformats.org/officeDocument/2006/relationships/hyperlink" Target="http://docs.napams.org/NapamsDocuments/NAFRC11785702021/Product_234814/ProductWholeViewImage.jpg" TargetMode="External"/><Relationship Id="rId556" Type="http://schemas.openxmlformats.org/officeDocument/2006/relationships/hyperlink" Target="http://docs.napams.org/NapamsDocuments/NAF10476652012/Product_235411/ProductWholeViewImage.jpg" TargetMode="External"/><Relationship Id="rId88" Type="http://schemas.openxmlformats.org/officeDocument/2006/relationships/hyperlink" Target="http://docs.napams.org/NapamsDocuments/NAF6420042005/Product_54671/ProductWholeViewImage.JPG" TargetMode="External"/><Relationship Id="rId111" Type="http://schemas.openxmlformats.org/officeDocument/2006/relationships/hyperlink" Target="http://docs.napams.org/NapamsDocuments/NAFRC13257932016/Product_64719/ProductFrontViewImage.jpg" TargetMode="External"/><Relationship Id="rId153" Type="http://schemas.openxmlformats.org/officeDocument/2006/relationships/hyperlink" Target="http://docs.napams.org/NapamsDocuments/NAFRCN14616172017/Product_69000/ProductFrontViewImage.jpg" TargetMode="External"/><Relationship Id="rId195" Type="http://schemas.openxmlformats.org/officeDocument/2006/relationships/hyperlink" Target="http://docs.napams.org/NapamsDocuments/NAFRC13695902016/Product_71800/ProductFrontViewImage.jpg" TargetMode="External"/><Relationship Id="rId209" Type="http://schemas.openxmlformats.org/officeDocument/2006/relationships/hyperlink" Target="http://docs.napams.org/NapamsDocuments/NAFRC9981992011/Product_77337/ProductFrontViewImage.jpeg" TargetMode="External"/><Relationship Id="rId360" Type="http://schemas.openxmlformats.org/officeDocument/2006/relationships/hyperlink" Target="http://docs.napams.org/NapamsDocuments/NAF3000511996/Product_126143/ProductWholeViewImage.jpg" TargetMode="External"/><Relationship Id="rId416" Type="http://schemas.openxmlformats.org/officeDocument/2006/relationships/hyperlink" Target="http://docs.napams.org/NapamsDocuments/NAFRC13257932016/Product_78057/ProductWholeViewImage.jpg" TargetMode="External"/><Relationship Id="rId220" Type="http://schemas.openxmlformats.org/officeDocument/2006/relationships/hyperlink" Target="http://docs.napams.org/NapamsDocuments/NAFRC7452222008/Product_71584/ProductWholeViewImage.jpg" TargetMode="External"/><Relationship Id="rId458" Type="http://schemas.openxmlformats.org/officeDocument/2006/relationships/hyperlink" Target="http://docs.napams.org/NapamsDocuments/NAF0012010/Product_208695/ProductWholeViewImage.jpg" TargetMode="External"/><Relationship Id="rId15" Type="http://schemas.openxmlformats.org/officeDocument/2006/relationships/hyperlink" Target="http://docs.napams.org/NapamsDocuments/NAFRC13010252015/Product_354978/ProductFrontViewImage.jpg" TargetMode="External"/><Relationship Id="rId57" Type="http://schemas.openxmlformats.org/officeDocument/2006/relationships/hyperlink" Target="http://docs.napams.org/NapamsDocuments/NAFRC9614072011/Product_355249/ProductFrontViewImage.jpeg" TargetMode="External"/><Relationship Id="rId262" Type="http://schemas.openxmlformats.org/officeDocument/2006/relationships/hyperlink" Target="http://docs.napams.org/NapamsDocuments/NAFRCI/06042015/Product_129747/ProductWholeViewImage.jpg" TargetMode="External"/><Relationship Id="rId318" Type="http://schemas.openxmlformats.org/officeDocument/2006/relationships/hyperlink" Target="http://docs.napams.org/NapamsDocuments/NAF1124021988/Product_74497/ProductWholeViewImage.jpg" TargetMode="External"/><Relationship Id="rId525" Type="http://schemas.openxmlformats.org/officeDocument/2006/relationships/hyperlink" Target="http://docs.napams.org/NapamsDocuments/NAF10841432012/Product_259606/ProductFrontViewImage.jpg" TargetMode="External"/><Relationship Id="rId567" Type="http://schemas.openxmlformats.org/officeDocument/2006/relationships/hyperlink" Target="http://docs.napams.org/NapamsDocuments/NAF14554172017/Product_207794/ProductFrontViewImage.jpg" TargetMode="External"/><Relationship Id="rId99" Type="http://schemas.openxmlformats.org/officeDocument/2006/relationships/hyperlink" Target="http://docs.napams.org/NapamsDocuments/NAFRC1804341991/Product_59392/ProductFrontViewImage.JPG" TargetMode="External"/><Relationship Id="rId122" Type="http://schemas.openxmlformats.org/officeDocument/2006/relationships/hyperlink" Target="http://docs.napams.org/NapamsDocuments/NAFRC13257932016/Product_64725/ProductWholeViewImage.jpg" TargetMode="External"/><Relationship Id="rId164" Type="http://schemas.openxmlformats.org/officeDocument/2006/relationships/hyperlink" Target="http://docs.napams.org/NapamsDocuments/NAFRC13257932016/Product_65933/ProductWholeViewImage.jpg" TargetMode="External"/><Relationship Id="rId371" Type="http://schemas.openxmlformats.org/officeDocument/2006/relationships/hyperlink" Target="http://docs.napams.org/NapamsDocuments/NAF29046952019/Product_77246/ProductFrontViewImage.jpg" TargetMode="External"/><Relationship Id="rId427" Type="http://schemas.openxmlformats.org/officeDocument/2006/relationships/hyperlink" Target="http://docs.napams.org/NapamsDocuments/NAF16959112020/Product_187824/ProductFrontViewImage.jpg" TargetMode="External"/><Relationship Id="rId469" Type="http://schemas.openxmlformats.org/officeDocument/2006/relationships/hyperlink" Target="http://docs.napams.org/NapamsDocuments/NAFRC8070602011/Product_133749/ProductFrontViewImage.jpg" TargetMode="External"/><Relationship Id="rId26" Type="http://schemas.openxmlformats.org/officeDocument/2006/relationships/hyperlink" Target="http://docs.napams.org/NapamsDocuments/NAFRC12089312014/Product_343101/ProductWholeViewImage.jpg" TargetMode="External"/><Relationship Id="rId231" Type="http://schemas.openxmlformats.org/officeDocument/2006/relationships/hyperlink" Target="http://docs.napams.org/NapamsDocuments/NAFRC6040072004/Product_52373/ProductFrontViewImage.jpg" TargetMode="External"/><Relationship Id="rId273" Type="http://schemas.openxmlformats.org/officeDocument/2006/relationships/hyperlink" Target="http://docs.napams.org/NapamsDocuments/NAFRC4137142001/Product_87563/ProductFrontViewImage.jpg" TargetMode="External"/><Relationship Id="rId329" Type="http://schemas.openxmlformats.org/officeDocument/2006/relationships/hyperlink" Target="http://docs.napams.org/NapamsDocuments/NAF4301502001/Product_71138/ProductFrontViewImage.jpg" TargetMode="External"/><Relationship Id="rId480" Type="http://schemas.openxmlformats.org/officeDocument/2006/relationships/hyperlink" Target="http://docs.napams.org/NapamsDocuments/NAFRC17171262020/Product_232406/ProductWholeViewImage.jpg" TargetMode="External"/><Relationship Id="rId536" Type="http://schemas.openxmlformats.org/officeDocument/2006/relationships/hyperlink" Target="http://docs.napams.org/NapamsDocuments/NAFRC16078962019/Product_195188/ProductWholeViewImage.jpg" TargetMode="External"/><Relationship Id="rId68" Type="http://schemas.openxmlformats.org/officeDocument/2006/relationships/hyperlink" Target="http://docs.napams.org/NapamsDocuments/NAF2039501992/Product_7033/ProductWholeViewImage.jpg" TargetMode="External"/><Relationship Id="rId133" Type="http://schemas.openxmlformats.org/officeDocument/2006/relationships/hyperlink" Target="http://docs.napams.org/NapamsDocuments/NAFRC13257932016/Product_66035/ProductFrontViewImage.jpg" TargetMode="External"/><Relationship Id="rId175" Type="http://schemas.openxmlformats.org/officeDocument/2006/relationships/hyperlink" Target="http://docs.napams.org/NapamsDocuments/NAFRC13257932016/Product_66030/ProductFrontViewImage.jpg" TargetMode="External"/><Relationship Id="rId340" Type="http://schemas.openxmlformats.org/officeDocument/2006/relationships/hyperlink" Target="http://docs.napams.org/NapamsDocuments/NAF16959112020/Product_159374/ProductWholeViewImage.jpg" TargetMode="External"/><Relationship Id="rId578" Type="http://schemas.openxmlformats.org/officeDocument/2006/relationships/hyperlink" Target="http://docs.napams.org/NapamsDocuments/NAF6248982005/Product_117688/ProductWholeViewImage.jpg" TargetMode="External"/><Relationship Id="rId200" Type="http://schemas.openxmlformats.org/officeDocument/2006/relationships/hyperlink" Target="http://docs.napams.org/NapamsDocuments/NAFRC13695902016/Product_57664/ProductWholeViewImage.jpg" TargetMode="External"/><Relationship Id="rId382" Type="http://schemas.openxmlformats.org/officeDocument/2006/relationships/hyperlink" Target="http://docs.napams.org/NapamsDocuments/NAF13591302016/Product_158360/ProductWholeViewImage.JPG" TargetMode="External"/><Relationship Id="rId438" Type="http://schemas.openxmlformats.org/officeDocument/2006/relationships/hyperlink" Target="http://docs.napams.org/NapamsDocuments/NAFRC9875202011/Product_74912/ProductWholeViewImage.jpg" TargetMode="External"/><Relationship Id="rId242" Type="http://schemas.openxmlformats.org/officeDocument/2006/relationships/hyperlink" Target="http://docs.napams.org/NapamsDocuments/NAF1124021988/Product_74499/ProductWholeViewImage.jpg" TargetMode="External"/><Relationship Id="rId284" Type="http://schemas.openxmlformats.org/officeDocument/2006/relationships/hyperlink" Target="http://docs.napams.org/NapamsDocuments/NAFRC13695902016/Product_71797/ProductWholeViewImage.jpg" TargetMode="External"/><Relationship Id="rId491" Type="http://schemas.openxmlformats.org/officeDocument/2006/relationships/hyperlink" Target="http://docs.napams.org/NapamsDocuments/NAFRC618941983/Product_78112/ProductFrontViewImage.jpg" TargetMode="External"/><Relationship Id="rId505" Type="http://schemas.openxmlformats.org/officeDocument/2006/relationships/hyperlink" Target="http://docs.napams.org/NapamsDocuments/NAFRC18247232020/Product_220172/ProductFrontViewImage.jpeg" TargetMode="External"/><Relationship Id="rId37" Type="http://schemas.openxmlformats.org/officeDocument/2006/relationships/hyperlink" Target="http://docs.napams.org/NapamsDocuments/NAF28849282019/Product_413353/ProductFrontViewImage.jpg" TargetMode="External"/><Relationship Id="rId79" Type="http://schemas.openxmlformats.org/officeDocument/2006/relationships/hyperlink" Target="http://docs.napams.org/NapamsDocuments/NAFRNO.11227632013/Product_55216/ProductFrontViewImage.jpeg" TargetMode="External"/><Relationship Id="rId102" Type="http://schemas.openxmlformats.org/officeDocument/2006/relationships/hyperlink" Target="http://docs.napams.org/NapamsDocuments/NAFRC1804341991/Product_64571/ProductWholeViewImage.JPG" TargetMode="External"/><Relationship Id="rId144" Type="http://schemas.openxmlformats.org/officeDocument/2006/relationships/hyperlink" Target="http://docs.napams.org/NapamsDocuments/NAFRC13257932016/Product_66044/ProductWholeViewImage.jpg" TargetMode="External"/><Relationship Id="rId547" Type="http://schemas.openxmlformats.org/officeDocument/2006/relationships/hyperlink" Target="http://docs.napams.org/NapamsDocuments/NAF18173172021/Product_253491/ProductFrontViewImage.jpg" TargetMode="External"/><Relationship Id="rId589" Type="http://schemas.openxmlformats.org/officeDocument/2006/relationships/hyperlink" Target="http://docs.napams.org/NapamsDocuments/NAFRC8070602011/Product_101917/ProductFrontViewImage.jpg" TargetMode="External"/><Relationship Id="rId90" Type="http://schemas.openxmlformats.org/officeDocument/2006/relationships/hyperlink" Target="http://docs.napams.org/NapamsDocuments/NAFRC1804341991/Product_59254/ProductWholeViewImage.JPG" TargetMode="External"/><Relationship Id="rId186" Type="http://schemas.openxmlformats.org/officeDocument/2006/relationships/hyperlink" Target="http://docs.napams.org/NapamsDocuments/NAFRC.4724482003/Product_68465/ProductWholeViewImage.jpg" TargetMode="External"/><Relationship Id="rId351" Type="http://schemas.openxmlformats.org/officeDocument/2006/relationships/hyperlink" Target="http://docs.napams.org/NapamsDocuments/NAF4059082001/Product_170640/ProductFrontViewImage.jpg" TargetMode="External"/><Relationship Id="rId393" Type="http://schemas.openxmlformats.org/officeDocument/2006/relationships/hyperlink" Target="http://docs.napams.org/NapamsDocuments/NAF10728192012/Product_124097/ProductFrontViewImage.jpg" TargetMode="External"/><Relationship Id="rId407" Type="http://schemas.openxmlformats.org/officeDocument/2006/relationships/hyperlink" Target="http://docs.napams.org/NapamsDocuments/NAF29046952019/Product_77252/ProductFrontViewImage.jpg" TargetMode="External"/><Relationship Id="rId449" Type="http://schemas.openxmlformats.org/officeDocument/2006/relationships/hyperlink" Target="http://docs.napams.org/NapamsDocuments/NAFRC7702902003/Product_71115/ProductFrontViewImage.jpg" TargetMode="External"/><Relationship Id="rId211" Type="http://schemas.openxmlformats.org/officeDocument/2006/relationships/hyperlink" Target="http://docs.napams.org/NapamsDocuments/NAF6505912006/Product_71722/ProductFrontViewImage.jpg" TargetMode="External"/><Relationship Id="rId253" Type="http://schemas.openxmlformats.org/officeDocument/2006/relationships/hyperlink" Target="http://docs.napams.org/NapamsDocuments/NAFRCI/06042015/Product_129727/ProductFrontViewImage.jpg" TargetMode="External"/><Relationship Id="rId295" Type="http://schemas.openxmlformats.org/officeDocument/2006/relationships/hyperlink" Target="http://docs.napams.org/NapamsDocuments/NAFRC13257932016/Product_78061/ProductFrontViewImage.jpg" TargetMode="External"/><Relationship Id="rId309" Type="http://schemas.openxmlformats.org/officeDocument/2006/relationships/hyperlink" Target="http://docs.napams.org/NapamsDocuments/NAF15588672019/Product_112702/ProductFrontViewImage.jpg" TargetMode="External"/><Relationship Id="rId460" Type="http://schemas.openxmlformats.org/officeDocument/2006/relationships/hyperlink" Target="http://docs.napams.org/NapamsDocuments/NAFRc10432362012/Product_200257/ProductWholeViewImage.jpg" TargetMode="External"/><Relationship Id="rId516" Type="http://schemas.openxmlformats.org/officeDocument/2006/relationships/hyperlink" Target="http://docs.napams.org/NapamsDocuments/NAFBN24395152016/Product_182264/ProductWholeViewImage.jpeg" TargetMode="External"/><Relationship Id="rId48" Type="http://schemas.openxmlformats.org/officeDocument/2006/relationships/hyperlink" Target="http://docs.napams.org/NapamsDocuments/NAF2039501992/Product_97344/ProductWholeViewImage.jpg" TargetMode="External"/><Relationship Id="rId113" Type="http://schemas.openxmlformats.org/officeDocument/2006/relationships/hyperlink" Target="http://docs.napams.org/NapamsDocuments/NAFRC13257932016/Product_64721/ProductFrontViewImage.jpg" TargetMode="External"/><Relationship Id="rId320" Type="http://schemas.openxmlformats.org/officeDocument/2006/relationships/hyperlink" Target="http://docs.napams.org/NapamsDocuments/NAFRC13257932016/Product_78053/ProductWholeViewImage.jpg" TargetMode="External"/><Relationship Id="rId558" Type="http://schemas.openxmlformats.org/officeDocument/2006/relationships/hyperlink" Target="http://docs.napams.org/NapamsDocuments/NAF10476652012/Product_239931/ProductWholeViewImage.jpg" TargetMode="External"/><Relationship Id="rId155" Type="http://schemas.openxmlformats.org/officeDocument/2006/relationships/hyperlink" Target="http://docs.napams.org/NapamsDocuments/NAF12201642014/Product_64081/ProductFrontViewImage.jpg" TargetMode="External"/><Relationship Id="rId197" Type="http://schemas.openxmlformats.org/officeDocument/2006/relationships/hyperlink" Target="http://docs.napams.org/NapamsDocuments/NAFRC8070602011/Product_66406/ProductFrontViewImage.JPG" TargetMode="External"/><Relationship Id="rId362" Type="http://schemas.openxmlformats.org/officeDocument/2006/relationships/hyperlink" Target="http://docs.napams.org/NapamsDocuments/NAFRC-2722361995/Product_166832/ProductWholeViewImage.pdf" TargetMode="External"/><Relationship Id="rId418" Type="http://schemas.openxmlformats.org/officeDocument/2006/relationships/hyperlink" Target="http://docs.napams.org/NapamsDocuments/NAFRC6067932004/Product_190356/ProductWholeViewImage.jpeg" TargetMode="External"/><Relationship Id="rId222" Type="http://schemas.openxmlformats.org/officeDocument/2006/relationships/hyperlink" Target="http://docs.napams.org/NapamsDocuments/NAFRC7452222008/Product_71597/ProductWholeViewImage.jpg" TargetMode="External"/><Relationship Id="rId264" Type="http://schemas.openxmlformats.org/officeDocument/2006/relationships/hyperlink" Target="http://docs.napams.org/NapamsDocuments/NAFRC.9634312011/Product_66395/ProductWholeViewImage.jpg" TargetMode="External"/><Relationship Id="rId471" Type="http://schemas.openxmlformats.org/officeDocument/2006/relationships/hyperlink" Target="http://docs.napams.org/NapamsDocuments/NAF17801862021/Product_205461/ProductFrontViewImage.jpg" TargetMode="External"/><Relationship Id="rId17" Type="http://schemas.openxmlformats.org/officeDocument/2006/relationships/hyperlink" Target="http://docs.napams.org/NapamsDocuments/NAFRC12495092015/Product_365401/ProductFrontViewImage.jpeg" TargetMode="External"/><Relationship Id="rId59" Type="http://schemas.openxmlformats.org/officeDocument/2006/relationships/hyperlink" Target="http://docs.napams.org/NapamsDocuments/NAF2039501992/Product_51845/ProductFrontViewImage.jpg" TargetMode="External"/><Relationship Id="rId124" Type="http://schemas.openxmlformats.org/officeDocument/2006/relationships/hyperlink" Target="http://docs.napams.org/NapamsDocuments/NAFRC13257932016/Product_66024/ProductWholeViewImage.jpg" TargetMode="External"/><Relationship Id="rId527" Type="http://schemas.openxmlformats.org/officeDocument/2006/relationships/hyperlink" Target="http://docs.napams.org/NapamsDocuments/NAFRC.N0.14802072022/Product_241384/ProductFrontViewImage.jpg" TargetMode="External"/><Relationship Id="rId569" Type="http://schemas.openxmlformats.org/officeDocument/2006/relationships/hyperlink" Target="http://docs.napams.org/NapamsDocuments/NAF14554172017/Product_207799/ProductFrontViewImage.jpg" TargetMode="External"/><Relationship Id="rId70" Type="http://schemas.openxmlformats.org/officeDocument/2006/relationships/hyperlink" Target="http://docs.napams.org/NapamsDocuments/NAF2534111994/Product_181221/ProductWholeViewImage.jpeg" TargetMode="External"/><Relationship Id="rId166" Type="http://schemas.openxmlformats.org/officeDocument/2006/relationships/hyperlink" Target="http://docs.napams.org/NapamsDocuments/NAFRC13257932016/Product_65934/ProductWholeViewImage.jpg" TargetMode="External"/><Relationship Id="rId331" Type="http://schemas.openxmlformats.org/officeDocument/2006/relationships/hyperlink" Target="http://docs.napams.org/NapamsDocuments/NAF16959112020/Product_160063/ProductFrontViewImage.jpg" TargetMode="External"/><Relationship Id="rId373" Type="http://schemas.openxmlformats.org/officeDocument/2006/relationships/hyperlink" Target="http://docs.napams.org/NapamsDocuments/NAF29046952019/Product_77248/ProductFrontViewImage.jpg" TargetMode="External"/><Relationship Id="rId429" Type="http://schemas.openxmlformats.org/officeDocument/2006/relationships/hyperlink" Target="http://docs.napams.org/NapamsDocuments/NAFRC10358192012/Product_110756/ProductFrontViewImage.JPG" TargetMode="External"/><Relationship Id="rId580" Type="http://schemas.openxmlformats.org/officeDocument/2006/relationships/hyperlink" Target="http://docs.napams.org/NapamsDocuments/NAF30041522000/Product_264346/ProductWholeViewImage.jpg" TargetMode="External"/><Relationship Id="rId1" Type="http://schemas.openxmlformats.org/officeDocument/2006/relationships/hyperlink" Target="http://docs.napams.org/NapamsDocuments/NAFRC15115672018/Product_359179/ProductFrontViewImage.jpg" TargetMode="External"/><Relationship Id="rId233" Type="http://schemas.openxmlformats.org/officeDocument/2006/relationships/hyperlink" Target="http://docs.napams.org/NapamsDocuments/NAF30041522000/Product_55258/ProductFrontViewImage.jpg" TargetMode="External"/><Relationship Id="rId440" Type="http://schemas.openxmlformats.org/officeDocument/2006/relationships/hyperlink" Target="http://docs.napams.org/NapamsDocuments/NAF6278352005/Product_192339/ProductWholeViewImage.jpg" TargetMode="External"/><Relationship Id="rId28" Type="http://schemas.openxmlformats.org/officeDocument/2006/relationships/hyperlink" Target="http://docs.napams.org/NapamsDocuments/NAFRC12089312014/Product_343112/ProductWholeViewImage.jpg" TargetMode="External"/><Relationship Id="rId275" Type="http://schemas.openxmlformats.org/officeDocument/2006/relationships/hyperlink" Target="http://docs.napams.org/NapamsDocuments/NAFRC4137142001/Product_87583/ProductFrontViewImage.jpg" TargetMode="External"/><Relationship Id="rId300" Type="http://schemas.openxmlformats.org/officeDocument/2006/relationships/hyperlink" Target="http://docs.napams.org/NapamsDocuments/NAFRCI/06042015/Product_134208/ProductWholeViewImage.jpg" TargetMode="External"/><Relationship Id="rId482" Type="http://schemas.openxmlformats.org/officeDocument/2006/relationships/hyperlink" Target="http://docs.napams.org/NapamsDocuments/NAFRC17171262020/Product_238755/ProductWholeViewImage.jpg" TargetMode="External"/><Relationship Id="rId538" Type="http://schemas.openxmlformats.org/officeDocument/2006/relationships/hyperlink" Target="http://docs.napams.org/NapamsDocuments/NAFRC12089312014/Product_255242/ProductWholeViewImage.jpg" TargetMode="External"/><Relationship Id="rId81" Type="http://schemas.openxmlformats.org/officeDocument/2006/relationships/hyperlink" Target="http://docs.napams.org/NapamsDocuments/NAFRC1804341991/Product_57688/ProductFrontViewImage.JPG" TargetMode="External"/><Relationship Id="rId135" Type="http://schemas.openxmlformats.org/officeDocument/2006/relationships/hyperlink" Target="http://docs.napams.org/NapamsDocuments/NAFRC13257932016/Product_66038/ProductFrontViewImage.JPG" TargetMode="External"/><Relationship Id="rId177" Type="http://schemas.openxmlformats.org/officeDocument/2006/relationships/hyperlink" Target="http://docs.napams.org/NapamsDocuments/NAFRC13257932016/Product_66037/ProductFrontViewImage.jpg" TargetMode="External"/><Relationship Id="rId342" Type="http://schemas.openxmlformats.org/officeDocument/2006/relationships/hyperlink" Target="http://docs.napams.org/NapamsDocuments/NAFRC.2576091994/Product_137350/ProductWholeViewImage.jpg" TargetMode="External"/><Relationship Id="rId384" Type="http://schemas.openxmlformats.org/officeDocument/2006/relationships/hyperlink" Target="http://docs.napams.org/NapamsDocuments/NAF13591302016/Product_158361/ProductWholeViewImage.JPG" TargetMode="External"/><Relationship Id="rId591" Type="http://schemas.openxmlformats.org/officeDocument/2006/relationships/hyperlink" Target="http://docs.napams.org/NapamsDocuments/NAF3120121997/Product_217660/ProductFrontViewImage.jpg" TargetMode="External"/><Relationship Id="rId202" Type="http://schemas.openxmlformats.org/officeDocument/2006/relationships/hyperlink" Target="http://docs.napams.org/NapamsDocuments/NAFRC13257932016/Product_66036/ProductWholeViewImage.jpg" TargetMode="External"/><Relationship Id="rId244" Type="http://schemas.openxmlformats.org/officeDocument/2006/relationships/hyperlink" Target="http://docs.napams.org/NapamsDocuments/NAFRC6040072004/Product_49501/ProductWholeViewImage.jpg" TargetMode="External"/><Relationship Id="rId39" Type="http://schemas.openxmlformats.org/officeDocument/2006/relationships/hyperlink" Target="http://docs.napams.org/NapamsDocuments/NAF11200252013/Product_395835/ProductFrontViewImage.jpeg" TargetMode="External"/><Relationship Id="rId286" Type="http://schemas.openxmlformats.org/officeDocument/2006/relationships/hyperlink" Target="http://docs.napams.org/NapamsDocuments/NAFRC13695902016/Product_71714/ProductWholeViewImage.jpg" TargetMode="External"/><Relationship Id="rId451" Type="http://schemas.openxmlformats.org/officeDocument/2006/relationships/hyperlink" Target="http://docs.napams.org/NapamsDocuments/NAF14523932017/Product_228576/ProductFrontViewImage.jpeg" TargetMode="External"/><Relationship Id="rId493" Type="http://schemas.openxmlformats.org/officeDocument/2006/relationships/hyperlink" Target="http://docs.napams.org/NapamsDocuments/NAFRC618941983/Product_78113/ProductFrontViewImage.jpg" TargetMode="External"/><Relationship Id="rId507" Type="http://schemas.openxmlformats.org/officeDocument/2006/relationships/hyperlink" Target="http://docs.napams.org/NapamsDocuments/NAF10452912012/Medical%20DeviceProduct_47919/Product%20Front%20View%20Image.jpg" TargetMode="External"/><Relationship Id="rId549" Type="http://schemas.openxmlformats.org/officeDocument/2006/relationships/hyperlink" Target="http://docs.napams.org/NapamsDocuments/NAFRC9058342010/Product_242583/ProductFrontViewImage.jpg" TargetMode="External"/><Relationship Id="rId50" Type="http://schemas.openxmlformats.org/officeDocument/2006/relationships/hyperlink" Target="http://docs.napams.org/NapamsDocuments/NAF2039501992/Product_97323/ProductWholeViewImage.jpg" TargetMode="External"/><Relationship Id="rId104" Type="http://schemas.openxmlformats.org/officeDocument/2006/relationships/hyperlink" Target="http://docs.napams.org/NapamsDocuments/NAFRC1804341991/Product_64580/ProductWholeViewImage.JPG" TargetMode="External"/><Relationship Id="rId146" Type="http://schemas.openxmlformats.org/officeDocument/2006/relationships/hyperlink" Target="http://docs.napams.org/NapamsDocuments/NAFRC1804341991/Product_69148/ProductWholeViewImage.JPG" TargetMode="External"/><Relationship Id="rId188" Type="http://schemas.openxmlformats.org/officeDocument/2006/relationships/hyperlink" Target="http://docs.napams.org/NapamsDocuments/NAFRC.4724482003/Product_68466/ProductWholeViewImage.jpg" TargetMode="External"/><Relationship Id="rId311" Type="http://schemas.openxmlformats.org/officeDocument/2006/relationships/hyperlink" Target="http://docs.napams.org/NapamsDocuments/NAF15588672019/Product_112704/ProductFrontViewImage.jpg" TargetMode="External"/><Relationship Id="rId353" Type="http://schemas.openxmlformats.org/officeDocument/2006/relationships/hyperlink" Target="http://docs.napams.org/NapamsDocuments/NAFRC.2576091994/Product_67684/ProductFrontViewImage.jpg" TargetMode="External"/><Relationship Id="rId395" Type="http://schemas.openxmlformats.org/officeDocument/2006/relationships/hyperlink" Target="http://docs.napams.org/NapamsDocuments/NAF6108482004/Product_179367/ProductFrontViewImage.jpeg" TargetMode="External"/><Relationship Id="rId409" Type="http://schemas.openxmlformats.org/officeDocument/2006/relationships/hyperlink" Target="http://docs.napams.org/NapamsDocuments/NAF29046952019/Product_77255/ProductFrontViewImage.jpg" TargetMode="External"/><Relationship Id="rId560" Type="http://schemas.openxmlformats.org/officeDocument/2006/relationships/hyperlink" Target="http://docs.napams.org/NapamsDocuments/NAFRC4675592002/Product_286038/ProductWholeViewImage.jpg" TargetMode="External"/><Relationship Id="rId92" Type="http://schemas.openxmlformats.org/officeDocument/2006/relationships/hyperlink" Target="http://docs.napams.org/NapamsDocuments/NAFRC1804341991/Product_59371/ProductWholeViewImage.JPG" TargetMode="External"/><Relationship Id="rId213" Type="http://schemas.openxmlformats.org/officeDocument/2006/relationships/hyperlink" Target="http://docs.napams.org/NapamsDocuments/NAF1593871990/Product_69755/ProductFrontViewImage.jpg" TargetMode="External"/><Relationship Id="rId420" Type="http://schemas.openxmlformats.org/officeDocument/2006/relationships/hyperlink" Target="http://docs.napams.org/NapamsDocuments/NAFRC6493082006/Product_189600/ProductWholeViewImage.jpg" TargetMode="External"/><Relationship Id="rId255" Type="http://schemas.openxmlformats.org/officeDocument/2006/relationships/hyperlink" Target="http://docs.napams.org/NapamsDocuments/NAFRCI/06042015/Product_129733/ProductFrontViewImage.jpg" TargetMode="External"/><Relationship Id="rId297" Type="http://schemas.openxmlformats.org/officeDocument/2006/relationships/hyperlink" Target="http://docs.napams.org/NapamsDocuments/NAFRC13257932016/Product_78063/ProductFrontViewImage.jpg" TargetMode="External"/><Relationship Id="rId462" Type="http://schemas.openxmlformats.org/officeDocument/2006/relationships/hyperlink" Target="http://docs.napams.org/NapamsDocuments/NAFRc10432362012/Product_200261/ProductWholeViewImage.jpg" TargetMode="External"/><Relationship Id="rId518" Type="http://schemas.openxmlformats.org/officeDocument/2006/relationships/hyperlink" Target="http://docs.napams.org/NapamsDocuments/NAFrc900092014/Product_51832/ProductWholeViewImage.jpg" TargetMode="External"/><Relationship Id="rId115" Type="http://schemas.openxmlformats.org/officeDocument/2006/relationships/hyperlink" Target="http://docs.napams.org/NapamsDocuments/NAFRC13257932016/Product_64722/ProductFrontViewImage.jpg" TargetMode="External"/><Relationship Id="rId157" Type="http://schemas.openxmlformats.org/officeDocument/2006/relationships/hyperlink" Target="http://docs.napams.org/NapamsDocuments/NAF0023356732014/Product_69701/ProductFrontViewImage.jpg" TargetMode="External"/><Relationship Id="rId322" Type="http://schemas.openxmlformats.org/officeDocument/2006/relationships/hyperlink" Target="http://docs.napams.org/NapamsDocuments/NAF8673212010/Product_69826/ProductWholeViewImage.jpg" TargetMode="External"/><Relationship Id="rId364" Type="http://schemas.openxmlformats.org/officeDocument/2006/relationships/hyperlink" Target="http://docs.napams.org/NapamsDocuments/NAF2558831994/Product_189191/ProductWholeViewImage.jpg" TargetMode="External"/><Relationship Id="rId61" Type="http://schemas.openxmlformats.org/officeDocument/2006/relationships/hyperlink" Target="http://docs.napams.org/NapamsDocuments/NAF1124021988/Product_64808/ProductFrontViewImage.jpeg" TargetMode="External"/><Relationship Id="rId199" Type="http://schemas.openxmlformats.org/officeDocument/2006/relationships/hyperlink" Target="http://docs.napams.org/NapamsDocuments/NAFRC13695902016/Product_57664/ProductFrontViewImage.jpg" TargetMode="External"/><Relationship Id="rId571" Type="http://schemas.openxmlformats.org/officeDocument/2006/relationships/hyperlink" Target="http://docs.napams.org/NapamsDocuments/NAF10391552012/Product_319118/ProductFrontViewImage.jpg" TargetMode="External"/><Relationship Id="rId19" Type="http://schemas.openxmlformats.org/officeDocument/2006/relationships/hyperlink" Target="http://docs.napams.org/NapamsDocuments/NAFBN26276762018/Product_225239/ProductFrontViewImage.jpg" TargetMode="External"/><Relationship Id="rId224" Type="http://schemas.openxmlformats.org/officeDocument/2006/relationships/hyperlink" Target="http://docs.napams.org/NapamsDocuments/NAFRC7452222008/Product_74008/ProductWholeViewImage.jpg" TargetMode="External"/><Relationship Id="rId266" Type="http://schemas.openxmlformats.org/officeDocument/2006/relationships/hyperlink" Target="http://docs.napams.org/NapamsDocuments/NAF6505912006/Product_71724/ProductWholeViewImage.jpg" TargetMode="External"/><Relationship Id="rId431" Type="http://schemas.openxmlformats.org/officeDocument/2006/relationships/hyperlink" Target="http://docs.napams.org/NapamsDocuments/NAF29046952019/Product_77256/ProductFrontViewImage.jpg" TargetMode="External"/><Relationship Id="rId473" Type="http://schemas.openxmlformats.org/officeDocument/2006/relationships/hyperlink" Target="http://docs.napams.org/NapamsDocuments/NAF17801862021/Product_205461/ProductFrontViewImage.jpeg" TargetMode="External"/><Relationship Id="rId529" Type="http://schemas.openxmlformats.org/officeDocument/2006/relationships/hyperlink" Target="http://docs.napams.org/NapamsDocuments/NAFBC-4853572003/Product_193360/ProductFrontViewImage.jpg" TargetMode="External"/><Relationship Id="rId30" Type="http://schemas.openxmlformats.org/officeDocument/2006/relationships/hyperlink" Target="http://docs.napams.org/NapamsDocuments/NAF31591962/Product_278911/ProductWholeViewImage.jpg" TargetMode="External"/><Relationship Id="rId126" Type="http://schemas.openxmlformats.org/officeDocument/2006/relationships/hyperlink" Target="http://docs.napams.org/NapamsDocuments/NAFRC13257932016/Product_66026/ProductWholeViewImage.jpg" TargetMode="External"/><Relationship Id="rId168" Type="http://schemas.openxmlformats.org/officeDocument/2006/relationships/hyperlink" Target="http://docs.napams.org/NapamsDocuments/NAFRC13257932016/Product_65935/ProductWholeViewImage.jpg" TargetMode="External"/><Relationship Id="rId333" Type="http://schemas.openxmlformats.org/officeDocument/2006/relationships/hyperlink" Target="http://docs.napams.org/NapamsDocuments/NAF16959112020/Product_160065/ProductFrontViewImage.jpg" TargetMode="External"/><Relationship Id="rId540" Type="http://schemas.openxmlformats.org/officeDocument/2006/relationships/hyperlink" Target="http://docs.napams.org/NapamsDocuments/NAF14523932017/Product_280718/ProductWholeViewImage.jpg" TargetMode="External"/><Relationship Id="rId72" Type="http://schemas.openxmlformats.org/officeDocument/2006/relationships/hyperlink" Target="http://docs.napams.org/NapamsDocuments/NAFRC9593932011/Product_138098/ProductWholeViewImage.jpeg" TargetMode="External"/><Relationship Id="rId375" Type="http://schemas.openxmlformats.org/officeDocument/2006/relationships/hyperlink" Target="http://docs.napams.org/NapamsDocuments/NAF29046952019/Product_77249/ProductFrontViewImage.jpg" TargetMode="External"/><Relationship Id="rId582" Type="http://schemas.openxmlformats.org/officeDocument/2006/relationships/hyperlink" Target="http://docs.napams.org/NapamsDocuments/NAF9580572011/Product_282083/ProductWholeViewImage.jpg" TargetMode="External"/><Relationship Id="rId3" Type="http://schemas.openxmlformats.org/officeDocument/2006/relationships/hyperlink" Target="http://docs.napams.org/NapamsDocuments/NAF18969382022/Product_233727/ProductFrontViewImage.jpg" TargetMode="External"/><Relationship Id="rId235" Type="http://schemas.openxmlformats.org/officeDocument/2006/relationships/hyperlink" Target="http://docs.napams.org/NapamsDocuments/NAF1124021988/Product_74517/ProductFrontViewImage.jpg" TargetMode="External"/><Relationship Id="rId277" Type="http://schemas.openxmlformats.org/officeDocument/2006/relationships/hyperlink" Target="http://docs.napams.org/NapamsDocuments/NAFRC13695902016/Product_71791/ProductFrontViewImage.jpg" TargetMode="External"/><Relationship Id="rId400" Type="http://schemas.openxmlformats.org/officeDocument/2006/relationships/hyperlink" Target="http://docs.napams.org/NapamsDocuments/NAF6108482004/Product_181773/ProductWholeViewImage.jpeg" TargetMode="External"/><Relationship Id="rId442" Type="http://schemas.openxmlformats.org/officeDocument/2006/relationships/hyperlink" Target="http://docs.napams.org/NapamsDocuments/NAF6278352005/Product_192421/ProductWholeViewImage.jpg" TargetMode="External"/><Relationship Id="rId484" Type="http://schemas.openxmlformats.org/officeDocument/2006/relationships/hyperlink" Target="http://docs.napams.org/NapamsDocuments/NAF13452132016/Product_74705/ProductWholeViewImage.jpg" TargetMode="External"/><Relationship Id="rId137" Type="http://schemas.openxmlformats.org/officeDocument/2006/relationships/hyperlink" Target="http://docs.napams.org/NapamsDocuments/NAFRC13257932016/Product_66040/ProductFrontViewImage.jpg" TargetMode="External"/><Relationship Id="rId302" Type="http://schemas.openxmlformats.org/officeDocument/2006/relationships/hyperlink" Target="http://docs.napams.org/NapamsDocuments/NAFRCI/06042015/Product_134209/ProductWholeViewImage.jpg" TargetMode="External"/><Relationship Id="rId344" Type="http://schemas.openxmlformats.org/officeDocument/2006/relationships/hyperlink" Target="http://docs.napams.org/NapamsDocuments/NAFRC.2576091994/Product_67583/ProductWholeViewImage.jpg" TargetMode="External"/><Relationship Id="rId41" Type="http://schemas.openxmlformats.org/officeDocument/2006/relationships/hyperlink" Target="http://docs.napams.org/NapamsDocuments/NAFRC11193192013/Product_387811/ProductFrontViewImage.jpg" TargetMode="External"/><Relationship Id="rId83" Type="http://schemas.openxmlformats.org/officeDocument/2006/relationships/hyperlink" Target="http://docs.napams.org/NapamsDocuments/NAFRNO.11227632013/Product_57990/ProductFrontViewImage.jpeg" TargetMode="External"/><Relationship Id="rId179" Type="http://schemas.openxmlformats.org/officeDocument/2006/relationships/hyperlink" Target="http://docs.napams.org/NapamsDocuments/NAFRC13257932016/Product_66039/ProductFrontViewImage.jpg" TargetMode="External"/><Relationship Id="rId386" Type="http://schemas.openxmlformats.org/officeDocument/2006/relationships/hyperlink" Target="http://docs.napams.org/NapamsDocuments/NAF4059082001/Product_168491/ProductWholeViewImage.jpg" TargetMode="External"/><Relationship Id="rId551" Type="http://schemas.openxmlformats.org/officeDocument/2006/relationships/hyperlink" Target="http://docs.napams.org/NapamsDocuments/NAF1124021988/Product_158507/ProductFrontViewImage.jpg" TargetMode="External"/><Relationship Id="rId593" Type="http://schemas.openxmlformats.org/officeDocument/2006/relationships/hyperlink" Target="http://docs.napams.org/NapamsDocuments/NAF15488602018/Product_242094/ProductFrontViewImage.jpg" TargetMode="External"/><Relationship Id="rId190" Type="http://schemas.openxmlformats.org/officeDocument/2006/relationships/hyperlink" Target="http://docs.napams.org/NapamsDocuments/NAFRC.4724482003/Product_68467/ProductWholeViewImage.jpg" TargetMode="External"/><Relationship Id="rId204" Type="http://schemas.openxmlformats.org/officeDocument/2006/relationships/hyperlink" Target="http://docs.napams.org/NapamsDocuments/NAFRC13257932016/Product_66028/ProductWholeViewImage.jpg" TargetMode="External"/><Relationship Id="rId246" Type="http://schemas.openxmlformats.org/officeDocument/2006/relationships/hyperlink" Target="http://docs.napams.org/NapamsDocuments/NAFRC13695902016/Product_57667/ProductWholeViewImage.jpg" TargetMode="External"/><Relationship Id="rId288" Type="http://schemas.openxmlformats.org/officeDocument/2006/relationships/hyperlink" Target="http://docs.napams.org/NapamsDocuments/NAF46644392002/Product_59216/ProductWholeViewImage.jpg" TargetMode="External"/><Relationship Id="rId411" Type="http://schemas.openxmlformats.org/officeDocument/2006/relationships/hyperlink" Target="http://docs.napams.org/NapamsDocuments/NAF8673212010/Product_69827/ProductFrontViewImage.jpg" TargetMode="External"/><Relationship Id="rId453" Type="http://schemas.openxmlformats.org/officeDocument/2006/relationships/hyperlink" Target="http://docs.napams.org/NapamsDocuments/NAF0012010/Product_208652/ProductFrontViewImage.jpg" TargetMode="External"/><Relationship Id="rId509" Type="http://schemas.openxmlformats.org/officeDocument/2006/relationships/hyperlink" Target="http://docs.napams.org/NapamsDocuments/NAFRC11483842013/Product_168960/ProductFrontViewImage.JPG" TargetMode="External"/><Relationship Id="rId106" Type="http://schemas.openxmlformats.org/officeDocument/2006/relationships/hyperlink" Target="http://docs.napams.org/NapamsDocuments/NAFRC13257932016/Product_64716/ProductWholeViewImage.jpg" TargetMode="External"/><Relationship Id="rId313" Type="http://schemas.openxmlformats.org/officeDocument/2006/relationships/hyperlink" Target="http://docs.napams.org/NapamsDocuments/NAF15588672019/Product_112705/ProductFrontViewImage.jpg" TargetMode="External"/><Relationship Id="rId495" Type="http://schemas.openxmlformats.org/officeDocument/2006/relationships/hyperlink" Target="http://docs.napams.org/NapamsDocuments/NAF16787802020/Product_206832/ProductFrontViewImage.jpeg" TargetMode="External"/><Relationship Id="rId10" Type="http://schemas.openxmlformats.org/officeDocument/2006/relationships/hyperlink" Target="http://docs.napams.org/NapamsDocuments/NAF12077882014/Product_344760/ProductWholeViewImage.jpg" TargetMode="External"/><Relationship Id="rId52" Type="http://schemas.openxmlformats.org/officeDocument/2006/relationships/hyperlink" Target="http://docs.napams.org/NapamsDocuments/NAF1124021988/Product_80357/ProductWholeViewImage.jpg" TargetMode="External"/><Relationship Id="rId94" Type="http://schemas.openxmlformats.org/officeDocument/2006/relationships/hyperlink" Target="http://docs.napams.org/NapamsDocuments/NAF2039501992/Product_69615/ProductWholeViewImage.jpg" TargetMode="External"/><Relationship Id="rId148" Type="http://schemas.openxmlformats.org/officeDocument/2006/relationships/hyperlink" Target="http://docs.napams.org/NapamsDocuments/NAFRC1804341991/Product_69158/ProductWholeViewImage.JPG" TargetMode="External"/><Relationship Id="rId355" Type="http://schemas.openxmlformats.org/officeDocument/2006/relationships/hyperlink" Target="http://docs.napams.org/NapamsDocuments/NAF16959112020/Product_159381/ProductFrontViewImage.jpg" TargetMode="External"/><Relationship Id="rId397" Type="http://schemas.openxmlformats.org/officeDocument/2006/relationships/hyperlink" Target="http://docs.napams.org/NapamsDocuments/NAF10728192012/Product_124099/ProductFrontViewImage.jpg" TargetMode="External"/><Relationship Id="rId520" Type="http://schemas.openxmlformats.org/officeDocument/2006/relationships/hyperlink" Target="http://docs.napams.org/NapamsDocuments/NAF775271985/Product_206692/ProductWholeViewImage.jpg" TargetMode="External"/><Relationship Id="rId562" Type="http://schemas.openxmlformats.org/officeDocument/2006/relationships/hyperlink" Target="http://docs.napams.org/NapamsDocuments/NAFRC4675592002/Product_286066/ProductWholeViewImage.jpg" TargetMode="External"/><Relationship Id="rId215" Type="http://schemas.openxmlformats.org/officeDocument/2006/relationships/hyperlink" Target="http://docs.napams.org/NapamsDocuments/NAFRC13695902016/Product_57662/ProductFrontViewImage.jpg" TargetMode="External"/><Relationship Id="rId257" Type="http://schemas.openxmlformats.org/officeDocument/2006/relationships/hyperlink" Target="http://docs.napams.org/NapamsDocuments/NAFRCI/06042015/Product_129736/ProductFrontViewImage.jpg" TargetMode="External"/><Relationship Id="rId422" Type="http://schemas.openxmlformats.org/officeDocument/2006/relationships/hyperlink" Target="http://docs.napams.org/NapamsDocuments/NAF15222962018/Product_64239/ProductWholeViewImage.jpg" TargetMode="External"/><Relationship Id="rId464" Type="http://schemas.openxmlformats.org/officeDocument/2006/relationships/hyperlink" Target="http://docs.napams.org/NapamsDocuments/NAF0012010/Product_208656/ProductWholeViewImage.jpg" TargetMode="External"/><Relationship Id="rId299" Type="http://schemas.openxmlformats.org/officeDocument/2006/relationships/hyperlink" Target="http://docs.napams.org/NapamsDocuments/NAFRCI/06042015/Product_134208/ProductFrontViewImage.jpg" TargetMode="External"/><Relationship Id="rId63" Type="http://schemas.openxmlformats.org/officeDocument/2006/relationships/hyperlink" Target="http://docs.napams.org/NapamsDocuments/NAF1777902000/Product_322888/ProductFrontViewImage.jpg" TargetMode="External"/><Relationship Id="rId159" Type="http://schemas.openxmlformats.org/officeDocument/2006/relationships/hyperlink" Target="http://docs.napams.org/NapamsDocuments/NAFRC13257932016/Product_65928/ProductFrontViewImage.jpg" TargetMode="External"/><Relationship Id="rId366" Type="http://schemas.openxmlformats.org/officeDocument/2006/relationships/hyperlink" Target="http://docs.napams.org/NapamsDocuments/NAFRC4097952001/Product_167292/ProductWholeViewImage.jpg" TargetMode="External"/><Relationship Id="rId573" Type="http://schemas.openxmlformats.org/officeDocument/2006/relationships/hyperlink" Target="http://docs.napams.org/NapamsDocuments/NAF6241922005/Product_327056/ProductFrontViewImage.jpg" TargetMode="External"/><Relationship Id="rId226" Type="http://schemas.openxmlformats.org/officeDocument/2006/relationships/hyperlink" Target="http://docs.napams.org/NapamsDocuments/NAFDE201662010/Product_80171/ProductWholeViewImage.jpeg" TargetMode="External"/><Relationship Id="rId433" Type="http://schemas.openxmlformats.org/officeDocument/2006/relationships/hyperlink" Target="http://docs.napams.org/NapamsDocuments/NAFRC9875202011/Product_74899/ProductFrontViewImage.jpg" TargetMode="External"/><Relationship Id="rId74" Type="http://schemas.openxmlformats.org/officeDocument/2006/relationships/hyperlink" Target="http://docs.napams.org/NapamsDocuments/NAFRC9593932011/Product_138733/ProductWholeViewImage.jpeg" TargetMode="External"/><Relationship Id="rId377" Type="http://schemas.openxmlformats.org/officeDocument/2006/relationships/hyperlink" Target="http://docs.napams.org/NapamsDocuments/NAF29046952019/Product_77251/ProductFrontViewImage.jpg" TargetMode="External"/><Relationship Id="rId500" Type="http://schemas.openxmlformats.org/officeDocument/2006/relationships/hyperlink" Target="http://docs.napams.org/NapamsDocuments/NAF14694692018/Product_179524/ProductWholeViewImage.JPG" TargetMode="External"/><Relationship Id="rId584" Type="http://schemas.openxmlformats.org/officeDocument/2006/relationships/hyperlink" Target="http://docs.napams.org/NapamsDocuments/NAFRC8070602011/Product_102027/ProductWholeViewImage.pdf" TargetMode="External"/><Relationship Id="rId5" Type="http://schemas.openxmlformats.org/officeDocument/2006/relationships/hyperlink" Target="http://docs.napams.org/NapamsDocuments/NAF18969382022/Product_233734/ProductFrontViewImage.jpg" TargetMode="External"/><Relationship Id="rId237" Type="http://schemas.openxmlformats.org/officeDocument/2006/relationships/hyperlink" Target="http://docs.napams.org/NapamsDocuments/NAF1124021988/Product_74464/ProductFrontViewImage.jpg" TargetMode="External"/><Relationship Id="rId444" Type="http://schemas.openxmlformats.org/officeDocument/2006/relationships/hyperlink" Target="http://docs.napams.org/NapamsDocuments/NAF13226302016/Product_99658/ProductWholeViewImage.jpg" TargetMode="External"/><Relationship Id="rId290" Type="http://schemas.openxmlformats.org/officeDocument/2006/relationships/hyperlink" Target="http://docs.napams.org/NapamsDocuments/NAF2039501992/Product_62772/ProductWholeViewImage.jpg" TargetMode="External"/><Relationship Id="rId304" Type="http://schemas.openxmlformats.org/officeDocument/2006/relationships/hyperlink" Target="http://docs.napams.org/NapamsDocuments/NAF346181998/Product_103943/ProductWholeViewImage.jpg" TargetMode="External"/><Relationship Id="rId388" Type="http://schemas.openxmlformats.org/officeDocument/2006/relationships/hyperlink" Target="http://docs.napams.org/NapamsDocuments/NAF4059082001/Product_168510/ProductWholeViewImage.jpg" TargetMode="External"/><Relationship Id="rId511" Type="http://schemas.openxmlformats.org/officeDocument/2006/relationships/hyperlink" Target="http://docs.napams.org/NapamsDocuments/NAFRC15787542019/Product_224894/ProductFrontViewImage.jpg" TargetMode="External"/><Relationship Id="rId85" Type="http://schemas.openxmlformats.org/officeDocument/2006/relationships/hyperlink" Target="http://docs.napams.org/NapamsDocuments/NAF6420042005/Product_54666/ProductFrontViewImage.jpg" TargetMode="External"/><Relationship Id="rId150" Type="http://schemas.openxmlformats.org/officeDocument/2006/relationships/hyperlink" Target="http://docs.napams.org/NapamsDocuments/NAFRNO.11227632013/Product_55217/ProductWholeViewImage.jpeg" TargetMode="External"/><Relationship Id="rId595" Type="http://schemas.openxmlformats.org/officeDocument/2006/relationships/hyperlink" Target="http://docs.napams.org/NapamsDocuments/NAF15488602018/Product_351891/ProductFrontViewImage.jpg" TargetMode="External"/><Relationship Id="rId248" Type="http://schemas.openxmlformats.org/officeDocument/2006/relationships/hyperlink" Target="http://docs.napams.org/NapamsDocuments/NAFRC13257932016/Product_65925/ProductWholeViewImage.jpg" TargetMode="External"/><Relationship Id="rId455" Type="http://schemas.openxmlformats.org/officeDocument/2006/relationships/hyperlink" Target="http://docs.napams.org/NapamsDocuments/NAF10646452012/Product_209209/ProductFrontViewImage.JPG" TargetMode="External"/><Relationship Id="rId12" Type="http://schemas.openxmlformats.org/officeDocument/2006/relationships/hyperlink" Target="http://docs.napams.org/NapamsDocuments/NAF12077882014/Product_345015/ProductWholeViewImage.jpg" TargetMode="External"/><Relationship Id="rId108" Type="http://schemas.openxmlformats.org/officeDocument/2006/relationships/hyperlink" Target="http://docs.napams.org/NapamsDocuments/NAFRC13257932016/Product_64717/ProductWholeViewImage.jpg" TargetMode="External"/><Relationship Id="rId315" Type="http://schemas.openxmlformats.org/officeDocument/2006/relationships/hyperlink" Target="http://docs.napams.org/NapamsDocuments/NAF15588672019/Product_116143/ProductFrontViewImage.jpg" TargetMode="External"/><Relationship Id="rId522" Type="http://schemas.openxmlformats.org/officeDocument/2006/relationships/hyperlink" Target="http://docs.napams.org/NapamsDocuments/NAF10391552012/Product_265885/ProductWholeViewImage.jpg" TargetMode="External"/><Relationship Id="rId96" Type="http://schemas.openxmlformats.org/officeDocument/2006/relationships/hyperlink" Target="http://docs.napams.org/NapamsDocuments/NAFRC3722701999/Product_69287/ProductWholeViewImage.jpg" TargetMode="External"/><Relationship Id="rId161" Type="http://schemas.openxmlformats.org/officeDocument/2006/relationships/hyperlink" Target="http://docs.napams.org/NapamsDocuments/NAFRC13257932016/Product_65929/ProductFrontViewImage.jpg" TargetMode="External"/><Relationship Id="rId399" Type="http://schemas.openxmlformats.org/officeDocument/2006/relationships/hyperlink" Target="http://docs.napams.org/NapamsDocuments/NAF6108482004/Product_181773/ProductFrontViewImage.jpeg" TargetMode="External"/><Relationship Id="rId259" Type="http://schemas.openxmlformats.org/officeDocument/2006/relationships/hyperlink" Target="http://docs.napams.org/NapamsDocuments/NAFRCI/06042015/Product_129742/ProductFrontViewImage.jpg" TargetMode="External"/><Relationship Id="rId466" Type="http://schemas.openxmlformats.org/officeDocument/2006/relationships/hyperlink" Target="http://docs.napams.org/NapamsDocuments/NAF188200732021/Product_236816/ProductWholeViewImage.jpg" TargetMode="External"/><Relationship Id="rId23" Type="http://schemas.openxmlformats.org/officeDocument/2006/relationships/hyperlink" Target="http://docs.napams.org/NapamsDocuments/NAFRC10841432012/Product_264179/ProductFrontViewImage.jpg" TargetMode="External"/><Relationship Id="rId119" Type="http://schemas.openxmlformats.org/officeDocument/2006/relationships/hyperlink" Target="http://docs.napams.org/NapamsDocuments/NAFRC13257932016/Product_64724/ProductFrontViewImage.jpg" TargetMode="External"/><Relationship Id="rId326" Type="http://schemas.openxmlformats.org/officeDocument/2006/relationships/hyperlink" Target="http://docs.napams.org/NapamsDocuments/NAF4301502001/Product_71107/ProductWholeViewImage.jpg" TargetMode="External"/><Relationship Id="rId533" Type="http://schemas.openxmlformats.org/officeDocument/2006/relationships/hyperlink" Target="http://docs.napams.org/NapamsDocuments/NAF7647932008/Product_219688/ProductFrontViewImage.jpg" TargetMode="External"/><Relationship Id="rId172" Type="http://schemas.openxmlformats.org/officeDocument/2006/relationships/hyperlink" Target="http://docs.napams.org/NapamsDocuments/NAFRC13257932016/Product_65941/ProductWholeViewImage.jpg" TargetMode="External"/><Relationship Id="rId477" Type="http://schemas.openxmlformats.org/officeDocument/2006/relationships/hyperlink" Target="http://docs.napams.org/NapamsDocuments/NAFRC17171262020/Product_231857/ProductFrontViewImage.jpg" TargetMode="External"/><Relationship Id="rId337" Type="http://schemas.openxmlformats.org/officeDocument/2006/relationships/hyperlink" Target="http://docs.napams.org/NapamsDocuments/NAFRC.2576091994/Product_137329/ProductFrontViewImage.jpg" TargetMode="External"/><Relationship Id="rId34" Type="http://schemas.openxmlformats.org/officeDocument/2006/relationships/hyperlink" Target="http://docs.napams.org/NapamsDocuments/NAFRC7311432008/Product_381154/ProductWholeViewImage.jpg" TargetMode="External"/><Relationship Id="rId544" Type="http://schemas.openxmlformats.org/officeDocument/2006/relationships/hyperlink" Target="http://docs.napams.org/NapamsDocuments/NAFRC12089312014/Product_255235/ProductWholeViewImage.jpg" TargetMode="External"/><Relationship Id="rId183" Type="http://schemas.openxmlformats.org/officeDocument/2006/relationships/hyperlink" Target="http://docs.napams.org/NapamsDocuments/NAFRC.4724482003/Product_68442/ProductFrontViewImage.jpg" TargetMode="External"/><Relationship Id="rId390" Type="http://schemas.openxmlformats.org/officeDocument/2006/relationships/hyperlink" Target="http://docs.napams.org/NapamsDocuments/NAF10728192012/Product_124041/ProductWholeViewImage.jpg" TargetMode="External"/><Relationship Id="rId404" Type="http://schemas.openxmlformats.org/officeDocument/2006/relationships/hyperlink" Target="http://docs.napams.org/NapamsDocuments/NAFRC13440172016/Product_182016/ProductWholeViewImage.jpg" TargetMode="External"/><Relationship Id="rId250" Type="http://schemas.openxmlformats.org/officeDocument/2006/relationships/hyperlink" Target="http://docs.napams.org/NapamsDocuments/NAFRC11244172013/Product_58424/ProductWholeViewImage.jpg" TargetMode="External"/><Relationship Id="rId488" Type="http://schemas.openxmlformats.org/officeDocument/2006/relationships/hyperlink" Target="http://docs.napams.org/NapamsDocuments/NAF8673212010/Product_69822/ProductWholeViewImage.jpg" TargetMode="External"/><Relationship Id="rId45" Type="http://schemas.openxmlformats.org/officeDocument/2006/relationships/hyperlink" Target="http://docs.napams.org/NapamsDocuments/NAF6241922005/Product_375795/ProductFrontViewImage.jpg" TargetMode="External"/><Relationship Id="rId110" Type="http://schemas.openxmlformats.org/officeDocument/2006/relationships/hyperlink" Target="http://docs.napams.org/NapamsDocuments/NAFRC13257932016/Product_64718/ProductWholeViewImage.jpg" TargetMode="External"/><Relationship Id="rId348" Type="http://schemas.openxmlformats.org/officeDocument/2006/relationships/hyperlink" Target="http://docs.napams.org/NapamsDocuments/NAF13432912016/Product_177418/ProductWholeViewImage.jpg" TargetMode="External"/><Relationship Id="rId555" Type="http://schemas.openxmlformats.org/officeDocument/2006/relationships/hyperlink" Target="http://docs.napams.org/NapamsDocuments/NAF10476652012/Product_235411/ProductFrontView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tabSelected="1" workbookViewId="0">
      <selection activeCell="G15" sqref="G15"/>
    </sheetView>
  </sheetViews>
  <sheetFormatPr defaultRowHeight="14.4" x14ac:dyDescent="0.3"/>
  <cols>
    <col min="2" max="2" width="19.44140625" customWidth="1"/>
    <col min="3" max="3" width="15.33203125" customWidth="1"/>
    <col min="4" max="4" width="22.33203125" customWidth="1"/>
    <col min="5" max="5" width="23.109375" customWidth="1"/>
    <col min="6" max="6" width="21.77734375" customWidth="1"/>
    <col min="7" max="7" width="14.5546875" customWidth="1"/>
    <col min="8" max="8" width="42.21875" customWidth="1"/>
    <col min="9" max="9" width="43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tr">
        <f>HYPERLINK("downloaded_images\A3-101325.jpeg", "A3-101325.jpeg")</f>
        <v>A3-101325.jpeg</v>
      </c>
      <c r="C2">
        <v>404235</v>
      </c>
      <c r="D2" t="s">
        <v>9</v>
      </c>
      <c r="E2" t="s">
        <v>1033</v>
      </c>
      <c r="F2" t="s">
        <v>328</v>
      </c>
      <c r="G2" t="s">
        <v>329</v>
      </c>
      <c r="H2" s="2" t="s">
        <v>440</v>
      </c>
      <c r="I2" s="2" t="s">
        <v>737</v>
      </c>
    </row>
    <row r="3" spans="1:9" x14ac:dyDescent="0.3">
      <c r="A3">
        <v>2</v>
      </c>
      <c r="B3" t="str">
        <f>HYPERLINK("downloaded_images\A3-101328.jpeg", "A3-101328.jpeg")</f>
        <v>A3-101328.jpeg</v>
      </c>
      <c r="C3">
        <v>271299</v>
      </c>
      <c r="D3" t="s">
        <v>10</v>
      </c>
      <c r="E3" t="s">
        <v>1034</v>
      </c>
      <c r="F3" t="s">
        <v>328</v>
      </c>
      <c r="G3" t="s">
        <v>330</v>
      </c>
      <c r="H3" s="2" t="s">
        <v>441</v>
      </c>
      <c r="I3" s="2" t="s">
        <v>738</v>
      </c>
    </row>
    <row r="4" spans="1:9" x14ac:dyDescent="0.3">
      <c r="A4">
        <v>3</v>
      </c>
      <c r="B4" t="str">
        <f>HYPERLINK("downloaded_images\A3-101329.jpeg", "A3-101329.jpeg")</f>
        <v>A3-101329.jpeg</v>
      </c>
      <c r="C4">
        <v>271306</v>
      </c>
      <c r="D4" t="s">
        <v>11</v>
      </c>
      <c r="E4" t="s">
        <v>1035</v>
      </c>
      <c r="F4" t="s">
        <v>328</v>
      </c>
      <c r="G4" t="s">
        <v>330</v>
      </c>
      <c r="H4" s="2" t="s">
        <v>442</v>
      </c>
      <c r="I4" s="2" t="s">
        <v>739</v>
      </c>
    </row>
    <row r="5" spans="1:9" x14ac:dyDescent="0.3">
      <c r="A5">
        <v>4</v>
      </c>
      <c r="B5" t="str">
        <f>HYPERLINK("downloaded_images\A3-101338.jpeg", "A3-101338.jpeg")</f>
        <v>A3-101338.jpeg</v>
      </c>
      <c r="C5">
        <v>303348</v>
      </c>
      <c r="D5" t="s">
        <v>12</v>
      </c>
      <c r="E5" t="s">
        <v>1036</v>
      </c>
      <c r="F5" t="s">
        <v>328</v>
      </c>
      <c r="G5" t="s">
        <v>331</v>
      </c>
      <c r="H5" s="2" t="s">
        <v>443</v>
      </c>
      <c r="I5" s="2" t="s">
        <v>740</v>
      </c>
    </row>
    <row r="6" spans="1:9" x14ac:dyDescent="0.3">
      <c r="A6">
        <v>5</v>
      </c>
      <c r="B6" t="str">
        <f>HYPERLINK("downloaded_images\A3-101345.jpeg", "A3-101345.jpeg")</f>
        <v>A3-101345.jpeg</v>
      </c>
      <c r="C6">
        <v>388866</v>
      </c>
      <c r="D6" t="s">
        <v>13</v>
      </c>
      <c r="E6" t="s">
        <v>1037</v>
      </c>
      <c r="F6" t="s">
        <v>328</v>
      </c>
      <c r="G6" t="s">
        <v>332</v>
      </c>
      <c r="H6" s="2" t="s">
        <v>444</v>
      </c>
      <c r="I6" s="2" t="s">
        <v>741</v>
      </c>
    </row>
    <row r="7" spans="1:9" x14ac:dyDescent="0.3">
      <c r="A7">
        <v>6</v>
      </c>
      <c r="B7" t="str">
        <f>HYPERLINK("downloaded_images\A3-101349.jpeg", "A3-101349.jpeg")</f>
        <v>A3-101349.jpeg</v>
      </c>
      <c r="C7">
        <v>389153</v>
      </c>
      <c r="D7" t="s">
        <v>14</v>
      </c>
      <c r="E7" t="s">
        <v>1038</v>
      </c>
      <c r="F7" t="s">
        <v>328</v>
      </c>
      <c r="G7" t="s">
        <v>332</v>
      </c>
      <c r="H7" s="2" t="s">
        <v>445</v>
      </c>
      <c r="I7" s="2" t="s">
        <v>742</v>
      </c>
    </row>
    <row r="8" spans="1:9" x14ac:dyDescent="0.3">
      <c r="A8">
        <v>7</v>
      </c>
      <c r="B8" t="str">
        <f>HYPERLINK("downloaded_images\A3-101351.jpeg", "A3-101351.jpeg")</f>
        <v>A3-101351.jpeg</v>
      </c>
      <c r="C8">
        <v>389179</v>
      </c>
      <c r="D8" t="s">
        <v>15</v>
      </c>
      <c r="E8" t="s">
        <v>1039</v>
      </c>
      <c r="F8" t="s">
        <v>328</v>
      </c>
      <c r="G8" t="s">
        <v>332</v>
      </c>
      <c r="H8" s="2" t="s">
        <v>446</v>
      </c>
      <c r="I8" s="2" t="s">
        <v>743</v>
      </c>
    </row>
    <row r="9" spans="1:9" x14ac:dyDescent="0.3">
      <c r="A9">
        <v>8</v>
      </c>
      <c r="B9" t="str">
        <f>HYPERLINK("downloaded_images\A3-101354.jpeg", "A3-101354.jpeg")</f>
        <v>A3-101354.jpeg</v>
      </c>
      <c r="C9">
        <v>399655</v>
      </c>
      <c r="D9" t="s">
        <v>16</v>
      </c>
      <c r="E9" t="s">
        <v>1040</v>
      </c>
      <c r="F9" t="s">
        <v>328</v>
      </c>
      <c r="G9" t="s">
        <v>333</v>
      </c>
      <c r="H9" s="2" t="s">
        <v>447</v>
      </c>
      <c r="I9" s="2" t="s">
        <v>744</v>
      </c>
    </row>
    <row r="10" spans="1:9" x14ac:dyDescent="0.3">
      <c r="A10">
        <v>9</v>
      </c>
      <c r="B10" t="str">
        <f>HYPERLINK("downloaded_images\A3-101358.jpeg", "A3-101358.jpeg")</f>
        <v>A3-101358.jpeg</v>
      </c>
      <c r="C10">
        <v>410934</v>
      </c>
      <c r="D10" t="s">
        <v>17</v>
      </c>
      <c r="E10" t="s">
        <v>17</v>
      </c>
      <c r="F10" t="s">
        <v>328</v>
      </c>
      <c r="G10" t="s">
        <v>334</v>
      </c>
      <c r="H10" s="2" t="s">
        <v>448</v>
      </c>
      <c r="I10" s="2" t="s">
        <v>745</v>
      </c>
    </row>
    <row r="11" spans="1:9" x14ac:dyDescent="0.3">
      <c r="A11">
        <v>10</v>
      </c>
      <c r="B11" t="str">
        <f>HYPERLINK("downloaded_images\A3-101361.jpeg", "A3-101361.jpeg")</f>
        <v>A3-101361.jpeg</v>
      </c>
      <c r="C11">
        <v>262205</v>
      </c>
      <c r="D11" t="s">
        <v>18</v>
      </c>
      <c r="E11" t="s">
        <v>1041</v>
      </c>
      <c r="F11" t="s">
        <v>328</v>
      </c>
      <c r="G11" t="s">
        <v>335</v>
      </c>
      <c r="H11" s="2" t="s">
        <v>449</v>
      </c>
      <c r="I11" s="2" t="s">
        <v>746</v>
      </c>
    </row>
    <row r="12" spans="1:9" x14ac:dyDescent="0.3">
      <c r="A12">
        <v>11</v>
      </c>
      <c r="B12" t="str">
        <f>HYPERLINK("downloaded_images\A3-101373.jpeg", "A3-101373.jpeg")</f>
        <v>A3-101373.jpeg</v>
      </c>
      <c r="C12">
        <v>459385</v>
      </c>
      <c r="D12" t="s">
        <v>19</v>
      </c>
      <c r="E12" t="s">
        <v>1042</v>
      </c>
      <c r="F12" t="s">
        <v>328</v>
      </c>
      <c r="G12" t="s">
        <v>336</v>
      </c>
      <c r="H12" s="2" t="s">
        <v>450</v>
      </c>
      <c r="I12" s="2" t="s">
        <v>747</v>
      </c>
    </row>
    <row r="13" spans="1:9" x14ac:dyDescent="0.3">
      <c r="A13">
        <v>12</v>
      </c>
      <c r="B13" t="str">
        <f>HYPERLINK("downloaded_images\A3-101393.jpeg", "A3-101393.jpeg")</f>
        <v>A3-101393.jpeg</v>
      </c>
      <c r="C13">
        <v>303567</v>
      </c>
      <c r="D13" t="s">
        <v>20</v>
      </c>
      <c r="E13" t="s">
        <v>1043</v>
      </c>
      <c r="F13" t="s">
        <v>328</v>
      </c>
      <c r="G13" t="s">
        <v>331</v>
      </c>
      <c r="H13" s="2" t="s">
        <v>451</v>
      </c>
      <c r="I13" s="2" t="s">
        <v>748</v>
      </c>
    </row>
    <row r="14" spans="1:9" x14ac:dyDescent="0.3">
      <c r="A14">
        <v>13</v>
      </c>
      <c r="B14" t="str">
        <f>HYPERLINK("downloaded_images\A3-101396.jpeg", "A3-101396.jpeg")</f>
        <v>A3-101396.jpeg</v>
      </c>
      <c r="C14">
        <v>387134</v>
      </c>
      <c r="D14" t="s">
        <v>21</v>
      </c>
      <c r="E14" t="s">
        <v>1044</v>
      </c>
      <c r="F14" t="s">
        <v>328</v>
      </c>
      <c r="G14" t="s">
        <v>337</v>
      </c>
      <c r="H14" s="2" t="s">
        <v>452</v>
      </c>
      <c r="I14" s="2" t="s">
        <v>749</v>
      </c>
    </row>
    <row r="15" spans="1:9" x14ac:dyDescent="0.3">
      <c r="A15">
        <v>14</v>
      </c>
      <c r="B15" t="str">
        <f>HYPERLINK("downloaded_images\A3-101397.jpeg", "A3-101397.jpeg")</f>
        <v>A3-101397.jpeg</v>
      </c>
      <c r="C15">
        <v>387145</v>
      </c>
      <c r="D15" t="s">
        <v>22</v>
      </c>
      <c r="E15" t="s">
        <v>1045</v>
      </c>
      <c r="F15" t="s">
        <v>328</v>
      </c>
      <c r="G15" t="s">
        <v>337</v>
      </c>
      <c r="H15" s="2" t="s">
        <v>453</v>
      </c>
      <c r="I15" s="2" t="s">
        <v>750</v>
      </c>
    </row>
    <row r="16" spans="1:9" x14ac:dyDescent="0.3">
      <c r="A16">
        <v>15</v>
      </c>
      <c r="B16" t="str">
        <f>HYPERLINK("downloaded_images\A3-101414.jpeg", "A3-101414.jpeg")</f>
        <v>A3-101414.jpeg</v>
      </c>
      <c r="C16">
        <v>319069</v>
      </c>
      <c r="D16" t="s">
        <v>23</v>
      </c>
      <c r="E16" t="s">
        <v>1046</v>
      </c>
      <c r="F16" t="s">
        <v>328</v>
      </c>
      <c r="G16" t="s">
        <v>338</v>
      </c>
      <c r="H16" s="2" t="s">
        <v>454</v>
      </c>
      <c r="I16" s="2" t="s">
        <v>751</v>
      </c>
    </row>
    <row r="17" spans="1:9" x14ac:dyDescent="0.3">
      <c r="A17">
        <v>16</v>
      </c>
      <c r="B17" t="str">
        <f>HYPERLINK("downloaded_images\A3-101417.jpeg", "A3-101417.jpeg")</f>
        <v>A3-101417.jpeg</v>
      </c>
      <c r="C17">
        <v>427176</v>
      </c>
      <c r="D17" t="s">
        <v>24</v>
      </c>
      <c r="E17" t="s">
        <v>1047</v>
      </c>
      <c r="F17" t="s">
        <v>328</v>
      </c>
      <c r="G17" t="s">
        <v>339</v>
      </c>
      <c r="H17" s="2" t="s">
        <v>455</v>
      </c>
      <c r="I17" s="2" t="s">
        <v>752</v>
      </c>
    </row>
    <row r="18" spans="1:9" x14ac:dyDescent="0.3">
      <c r="A18">
        <v>17</v>
      </c>
      <c r="B18" t="str">
        <f>HYPERLINK("downloaded_images\A3-101418.jpeg", "A3-101418.jpeg")</f>
        <v>A3-101418.jpeg</v>
      </c>
      <c r="C18">
        <v>427716</v>
      </c>
      <c r="D18" t="s">
        <v>25</v>
      </c>
      <c r="E18" t="s">
        <v>1048</v>
      </c>
      <c r="F18" t="s">
        <v>328</v>
      </c>
      <c r="G18" t="s">
        <v>339</v>
      </c>
      <c r="H18" s="2" t="s">
        <v>456</v>
      </c>
      <c r="I18" s="2" t="s">
        <v>753</v>
      </c>
    </row>
    <row r="19" spans="1:9" x14ac:dyDescent="0.3">
      <c r="A19">
        <v>18</v>
      </c>
      <c r="B19" t="str">
        <f>HYPERLINK("downloaded_images\A3-101418.jpeg", "A3-101418.jpeg")</f>
        <v>A3-101418.jpeg</v>
      </c>
      <c r="C19">
        <v>427716</v>
      </c>
      <c r="D19" t="s">
        <v>25</v>
      </c>
      <c r="E19" t="s">
        <v>1048</v>
      </c>
      <c r="F19" t="s">
        <v>328</v>
      </c>
      <c r="G19" t="s">
        <v>339</v>
      </c>
      <c r="H19" s="2" t="s">
        <v>456</v>
      </c>
      <c r="I19" s="2" t="s">
        <v>753</v>
      </c>
    </row>
    <row r="20" spans="1:9" x14ac:dyDescent="0.3">
      <c r="A20">
        <v>19</v>
      </c>
      <c r="B20" t="str">
        <f>HYPERLINK("downloaded_images\A3-101430.jpeg", "A3-101430.jpeg")</f>
        <v>A3-101430.jpeg</v>
      </c>
      <c r="C20">
        <v>462416</v>
      </c>
      <c r="D20" t="s">
        <v>26</v>
      </c>
      <c r="E20" t="s">
        <v>1038</v>
      </c>
      <c r="F20" t="s">
        <v>328</v>
      </c>
      <c r="G20" t="s">
        <v>340</v>
      </c>
      <c r="H20" s="2" t="s">
        <v>457</v>
      </c>
      <c r="I20" s="2" t="s">
        <v>754</v>
      </c>
    </row>
    <row r="21" spans="1:9" x14ac:dyDescent="0.3">
      <c r="A21">
        <v>20</v>
      </c>
      <c r="B21" t="str">
        <f>HYPERLINK("downloaded_images\A3-101439.jpeg", "A3-101439.jpeg")</f>
        <v>A3-101439.jpeg</v>
      </c>
      <c r="C21">
        <v>443737</v>
      </c>
      <c r="D21" t="s">
        <v>27</v>
      </c>
      <c r="E21" t="s">
        <v>1049</v>
      </c>
      <c r="F21" t="s">
        <v>328</v>
      </c>
      <c r="G21" t="s">
        <v>341</v>
      </c>
      <c r="H21" s="2" t="s">
        <v>458</v>
      </c>
      <c r="I21" s="2" t="s">
        <v>755</v>
      </c>
    </row>
    <row r="22" spans="1:9" x14ac:dyDescent="0.3">
      <c r="A22">
        <v>21</v>
      </c>
      <c r="B22" t="str">
        <f>HYPERLINK("downloaded_images\A3-101446.jpeg", "A3-101446.jpeg")</f>
        <v>A3-101446.jpeg</v>
      </c>
      <c r="C22">
        <v>434953</v>
      </c>
      <c r="D22" t="s">
        <v>28</v>
      </c>
      <c r="E22" t="s">
        <v>1050</v>
      </c>
      <c r="F22" t="s">
        <v>328</v>
      </c>
      <c r="G22" t="s">
        <v>342</v>
      </c>
      <c r="H22" s="2" t="s">
        <v>459</v>
      </c>
      <c r="I22" s="2" t="s">
        <v>756</v>
      </c>
    </row>
    <row r="23" spans="1:9" x14ac:dyDescent="0.3">
      <c r="A23">
        <v>22</v>
      </c>
      <c r="B23" t="str">
        <f>HYPERLINK("downloaded_images\O3-6989.jpeg", "O3-6989.jpeg")</f>
        <v>O3-6989.jpeg</v>
      </c>
      <c r="C23">
        <v>421875</v>
      </c>
      <c r="D23" t="s">
        <v>29</v>
      </c>
      <c r="E23" t="s">
        <v>1051</v>
      </c>
      <c r="F23" t="s">
        <v>328</v>
      </c>
      <c r="G23" t="s">
        <v>343</v>
      </c>
      <c r="H23" s="2" t="s">
        <v>460</v>
      </c>
      <c r="I23" s="2" t="s">
        <v>757</v>
      </c>
    </row>
    <row r="24" spans="1:9" x14ac:dyDescent="0.3">
      <c r="A24">
        <v>23</v>
      </c>
      <c r="B24" t="str">
        <f>HYPERLINK("downloaded_images\O3-6993.jpeg", "O3-6993.jpeg")</f>
        <v>O3-6993.jpeg</v>
      </c>
      <c r="C24">
        <v>421877</v>
      </c>
      <c r="D24" t="s">
        <v>30</v>
      </c>
      <c r="E24" t="s">
        <v>1051</v>
      </c>
      <c r="F24" t="s">
        <v>328</v>
      </c>
      <c r="G24" t="s">
        <v>343</v>
      </c>
      <c r="H24" s="2" t="s">
        <v>461</v>
      </c>
      <c r="I24" s="2" t="s">
        <v>758</v>
      </c>
    </row>
    <row r="25" spans="1:9" x14ac:dyDescent="0.3">
      <c r="A25">
        <v>24</v>
      </c>
      <c r="B25" t="str">
        <f>HYPERLINK("downloaded_images\03-0541.jpeg", "03-0541.jpeg")</f>
        <v>03-0541.jpeg</v>
      </c>
      <c r="C25">
        <v>128932</v>
      </c>
      <c r="D25" t="s">
        <v>31</v>
      </c>
      <c r="E25" t="s">
        <v>31</v>
      </c>
      <c r="F25" t="s">
        <v>328</v>
      </c>
      <c r="G25" t="s">
        <v>344</v>
      </c>
      <c r="H25" s="2" t="s">
        <v>462</v>
      </c>
      <c r="I25" s="2" t="s">
        <v>759</v>
      </c>
    </row>
    <row r="26" spans="1:9" x14ac:dyDescent="0.3">
      <c r="A26">
        <v>25</v>
      </c>
      <c r="B26" t="str">
        <f>HYPERLINK("downloaded_images\03-0542.jpeg", "03-0542.jpeg")</f>
        <v>03-0542.jpeg</v>
      </c>
      <c r="C26">
        <v>128911</v>
      </c>
      <c r="D26" t="s">
        <v>32</v>
      </c>
      <c r="E26" t="s">
        <v>32</v>
      </c>
      <c r="F26" t="s">
        <v>328</v>
      </c>
      <c r="G26" t="s">
        <v>344</v>
      </c>
      <c r="H26" s="2" t="s">
        <v>463</v>
      </c>
      <c r="I26" s="2" t="s">
        <v>760</v>
      </c>
    </row>
    <row r="27" spans="1:9" x14ac:dyDescent="0.3">
      <c r="A27">
        <v>26</v>
      </c>
      <c r="B27" t="str">
        <f>HYPERLINK("downloaded_images\03-0609.jpeg", "03-0609.jpeg")</f>
        <v>03-0609.jpeg</v>
      </c>
      <c r="C27">
        <v>111929</v>
      </c>
      <c r="D27" t="s">
        <v>33</v>
      </c>
      <c r="E27" t="s">
        <v>1052</v>
      </c>
      <c r="F27" t="s">
        <v>328</v>
      </c>
      <c r="G27" t="s">
        <v>345</v>
      </c>
      <c r="H27" s="2" t="s">
        <v>464</v>
      </c>
      <c r="I27" s="2" t="s">
        <v>761</v>
      </c>
    </row>
    <row r="28" spans="1:9" x14ac:dyDescent="0.3">
      <c r="A28">
        <v>27</v>
      </c>
      <c r="B28" t="str">
        <f>HYPERLINK("downloaded_images\03-0766.jpeg", "03-0766.jpeg")</f>
        <v>03-0766.jpeg</v>
      </c>
      <c r="C28">
        <v>95848</v>
      </c>
      <c r="D28" t="s">
        <v>34</v>
      </c>
      <c r="E28" t="s">
        <v>1053</v>
      </c>
      <c r="F28" t="s">
        <v>328</v>
      </c>
      <c r="G28" t="s">
        <v>346</v>
      </c>
      <c r="H28" s="2" t="s">
        <v>465</v>
      </c>
      <c r="I28" s="2" t="s">
        <v>762</v>
      </c>
    </row>
    <row r="29" spans="1:9" x14ac:dyDescent="0.3">
      <c r="A29">
        <v>28</v>
      </c>
      <c r="B29" t="str">
        <f>HYPERLINK("downloaded_images\03-0767.jpeg", "03-0767.jpeg")</f>
        <v>03-0767.jpeg</v>
      </c>
      <c r="C29">
        <v>95863</v>
      </c>
      <c r="D29" t="s">
        <v>35</v>
      </c>
      <c r="E29" t="s">
        <v>1053</v>
      </c>
      <c r="F29" t="s">
        <v>328</v>
      </c>
      <c r="G29" t="s">
        <v>346</v>
      </c>
      <c r="H29" s="2" t="s">
        <v>466</v>
      </c>
      <c r="I29" s="2" t="s">
        <v>763</v>
      </c>
    </row>
    <row r="30" spans="1:9" x14ac:dyDescent="0.3">
      <c r="A30">
        <v>29</v>
      </c>
      <c r="B30" t="str">
        <f>HYPERLINK("downloaded_images\03-1011.jpeg", "03-1011.jpeg")</f>
        <v>03-1011.jpeg</v>
      </c>
      <c r="C30">
        <v>399947</v>
      </c>
      <c r="D30" t="s">
        <v>36</v>
      </c>
      <c r="E30" t="s">
        <v>1054</v>
      </c>
      <c r="F30" t="s">
        <v>328</v>
      </c>
      <c r="G30" t="s">
        <v>347</v>
      </c>
      <c r="H30" s="2" t="s">
        <v>467</v>
      </c>
      <c r="I30" s="2" t="s">
        <v>764</v>
      </c>
    </row>
    <row r="31" spans="1:9" x14ac:dyDescent="0.3">
      <c r="A31">
        <v>30</v>
      </c>
      <c r="B31" t="str">
        <f>HYPERLINK("downloaded_images\03-1064.jpeg", "03-1064.jpeg")</f>
        <v>03-1064.jpeg</v>
      </c>
      <c r="C31">
        <v>81652</v>
      </c>
      <c r="D31" t="s">
        <v>37</v>
      </c>
      <c r="E31" t="s">
        <v>1055</v>
      </c>
      <c r="F31" t="s">
        <v>328</v>
      </c>
      <c r="G31" t="s">
        <v>344</v>
      </c>
      <c r="H31" s="2" t="s">
        <v>468</v>
      </c>
      <c r="I31" s="2" t="s">
        <v>765</v>
      </c>
    </row>
    <row r="32" spans="1:9" x14ac:dyDescent="0.3">
      <c r="A32">
        <v>31</v>
      </c>
      <c r="B32" t="str">
        <f>HYPERLINK("downloaded_images\03-1107.jpeg", "03-1107.jpeg")</f>
        <v>03-1107.jpeg</v>
      </c>
      <c r="C32">
        <v>96089</v>
      </c>
      <c r="D32" t="s">
        <v>38</v>
      </c>
      <c r="E32" t="s">
        <v>1056</v>
      </c>
      <c r="F32" t="s">
        <v>328</v>
      </c>
      <c r="G32" t="s">
        <v>345</v>
      </c>
      <c r="H32" s="2" t="s">
        <v>469</v>
      </c>
      <c r="I32" s="2" t="s">
        <v>766</v>
      </c>
    </row>
    <row r="33" spans="1:9" x14ac:dyDescent="0.3">
      <c r="A33">
        <v>32</v>
      </c>
      <c r="B33" t="str">
        <f>HYPERLINK("downloaded_images\03-1148.jpeg", "03-1148.jpeg")</f>
        <v>03-1148.jpeg</v>
      </c>
      <c r="C33">
        <v>366121</v>
      </c>
      <c r="D33" t="s">
        <v>39</v>
      </c>
      <c r="E33" t="s">
        <v>1057</v>
      </c>
      <c r="F33" t="s">
        <v>328</v>
      </c>
      <c r="G33" t="s">
        <v>348</v>
      </c>
      <c r="H33" s="2" t="s">
        <v>470</v>
      </c>
      <c r="I33" s="2" t="s">
        <v>767</v>
      </c>
    </row>
    <row r="34" spans="1:9" x14ac:dyDescent="0.3">
      <c r="A34">
        <v>33</v>
      </c>
      <c r="B34" t="str">
        <f>HYPERLINK("downloaded_images\03-1197.jpeg", "03-1197.jpeg")</f>
        <v>03-1197.jpeg</v>
      </c>
      <c r="C34">
        <v>90191</v>
      </c>
      <c r="D34" t="s">
        <v>40</v>
      </c>
      <c r="E34" t="s">
        <v>304</v>
      </c>
      <c r="F34" t="s">
        <v>328</v>
      </c>
      <c r="G34" t="s">
        <v>344</v>
      </c>
      <c r="H34" s="2" t="s">
        <v>471</v>
      </c>
      <c r="I34" s="2" t="s">
        <v>768</v>
      </c>
    </row>
    <row r="35" spans="1:9" x14ac:dyDescent="0.3">
      <c r="A35">
        <v>34</v>
      </c>
      <c r="B35" t="str">
        <f>HYPERLINK("downloaded_images\03-1198.jpeg", "03-1198.jpeg")</f>
        <v>03-1198.jpeg</v>
      </c>
      <c r="C35">
        <v>90189</v>
      </c>
      <c r="D35" t="s">
        <v>41</v>
      </c>
      <c r="E35" t="s">
        <v>41</v>
      </c>
      <c r="F35" t="s">
        <v>328</v>
      </c>
      <c r="G35" t="s">
        <v>344</v>
      </c>
      <c r="H35" s="2" t="s">
        <v>472</v>
      </c>
      <c r="I35" s="2" t="s">
        <v>769</v>
      </c>
    </row>
    <row r="36" spans="1:9" x14ac:dyDescent="0.3">
      <c r="A36">
        <v>35</v>
      </c>
      <c r="B36" t="str">
        <f>HYPERLINK("downloaded_images\03-1279.jpeg", "03-1279.jpeg")</f>
        <v>03-1279.jpeg</v>
      </c>
      <c r="C36">
        <v>214786</v>
      </c>
      <c r="D36" t="s">
        <v>42</v>
      </c>
      <c r="E36" t="s">
        <v>1058</v>
      </c>
      <c r="F36" t="s">
        <v>328</v>
      </c>
      <c r="G36" t="s">
        <v>349</v>
      </c>
      <c r="H36" s="2" t="s">
        <v>473</v>
      </c>
      <c r="I36" s="2" t="s">
        <v>770</v>
      </c>
    </row>
    <row r="37" spans="1:9" x14ac:dyDescent="0.3">
      <c r="A37">
        <v>36</v>
      </c>
      <c r="B37" t="str">
        <f>HYPERLINK("downloaded_images\03-1286.jpeg", "03-1286.jpeg")</f>
        <v>03-1286.jpeg</v>
      </c>
      <c r="C37">
        <v>170126</v>
      </c>
      <c r="D37" t="s">
        <v>43</v>
      </c>
      <c r="E37" t="s">
        <v>43</v>
      </c>
      <c r="F37" t="s">
        <v>328</v>
      </c>
      <c r="G37" t="s">
        <v>350</v>
      </c>
      <c r="H37" s="2" t="s">
        <v>474</v>
      </c>
      <c r="I37" s="2" t="s">
        <v>771</v>
      </c>
    </row>
    <row r="38" spans="1:9" x14ac:dyDescent="0.3">
      <c r="A38">
        <v>37</v>
      </c>
      <c r="B38" t="str">
        <f>HYPERLINK("downloaded_images\03-1297.jpeg", "03-1297.jpeg")</f>
        <v>03-1297.jpeg</v>
      </c>
      <c r="C38">
        <v>170768</v>
      </c>
      <c r="D38" t="s">
        <v>44</v>
      </c>
      <c r="E38" t="s">
        <v>44</v>
      </c>
      <c r="F38" t="s">
        <v>328</v>
      </c>
      <c r="G38" t="s">
        <v>350</v>
      </c>
      <c r="H38" s="2" t="s">
        <v>475</v>
      </c>
      <c r="I38" s="2" t="s">
        <v>772</v>
      </c>
    </row>
    <row r="39" spans="1:9" x14ac:dyDescent="0.3">
      <c r="A39">
        <v>38</v>
      </c>
      <c r="B39" t="str">
        <f>HYPERLINK("downloaded_images\03-1298.jpeg", "03-1298.jpeg")</f>
        <v>03-1298.jpeg</v>
      </c>
      <c r="C39">
        <v>170807</v>
      </c>
      <c r="D39" t="s">
        <v>45</v>
      </c>
      <c r="E39" t="s">
        <v>1059</v>
      </c>
      <c r="F39" t="s">
        <v>328</v>
      </c>
      <c r="G39" t="s">
        <v>350</v>
      </c>
      <c r="H39" s="2" t="s">
        <v>476</v>
      </c>
      <c r="I39" s="2" t="s">
        <v>773</v>
      </c>
    </row>
    <row r="40" spans="1:9" x14ac:dyDescent="0.3">
      <c r="A40">
        <v>39</v>
      </c>
      <c r="B40" t="str">
        <f>HYPERLINK("downloaded_images\03-1318.jpeg", "03-1318.jpeg")</f>
        <v>03-1318.jpeg</v>
      </c>
      <c r="C40">
        <v>111804</v>
      </c>
      <c r="D40" t="s">
        <v>46</v>
      </c>
      <c r="E40" t="s">
        <v>1060</v>
      </c>
      <c r="F40" t="s">
        <v>328</v>
      </c>
      <c r="G40" t="s">
        <v>345</v>
      </c>
      <c r="H40" s="2" t="s">
        <v>477</v>
      </c>
      <c r="I40" s="2" t="s">
        <v>774</v>
      </c>
    </row>
    <row r="41" spans="1:9" x14ac:dyDescent="0.3">
      <c r="A41">
        <v>40</v>
      </c>
      <c r="B41" t="str">
        <f>HYPERLINK("downloaded_images\A3-100029.jpeg", "A3-100029.jpeg")</f>
        <v>A3-100029.jpeg</v>
      </c>
      <c r="C41">
        <v>85374</v>
      </c>
      <c r="D41" t="s">
        <v>47</v>
      </c>
      <c r="E41" t="s">
        <v>1061</v>
      </c>
      <c r="F41" t="s">
        <v>328</v>
      </c>
      <c r="G41" t="s">
        <v>351</v>
      </c>
      <c r="H41" s="2" t="s">
        <v>478</v>
      </c>
      <c r="I41" s="2" t="s">
        <v>775</v>
      </c>
    </row>
    <row r="42" spans="1:9" x14ac:dyDescent="0.3">
      <c r="A42">
        <v>41</v>
      </c>
      <c r="B42" t="str">
        <f>HYPERLINK("downloaded_images\A3-100030.jpeg", "A3-100030.jpeg")</f>
        <v>A3-100030.jpeg</v>
      </c>
      <c r="C42">
        <v>88022</v>
      </c>
      <c r="D42" t="s">
        <v>48</v>
      </c>
      <c r="E42" t="s">
        <v>48</v>
      </c>
      <c r="F42" t="s">
        <v>328</v>
      </c>
      <c r="G42" t="s">
        <v>352</v>
      </c>
      <c r="H42" s="2" t="s">
        <v>479</v>
      </c>
      <c r="I42" s="2" t="s">
        <v>776</v>
      </c>
    </row>
    <row r="43" spans="1:9" x14ac:dyDescent="0.3">
      <c r="A43">
        <v>42</v>
      </c>
      <c r="B43" t="str">
        <f>HYPERLINK("downloaded_images\A3-100031.jpeg", "A3-100031.jpeg")</f>
        <v>A3-100031.jpeg</v>
      </c>
      <c r="C43">
        <v>88403</v>
      </c>
      <c r="D43" t="s">
        <v>49</v>
      </c>
      <c r="E43" t="s">
        <v>1062</v>
      </c>
      <c r="F43" t="s">
        <v>328</v>
      </c>
      <c r="G43" t="s">
        <v>351</v>
      </c>
      <c r="H43" s="2" t="s">
        <v>480</v>
      </c>
      <c r="I43" s="2" t="s">
        <v>777</v>
      </c>
    </row>
    <row r="44" spans="1:9" x14ac:dyDescent="0.3">
      <c r="A44">
        <v>43</v>
      </c>
      <c r="B44" t="str">
        <f>HYPERLINK("downloaded_images\A3-100033.jpeg", "A3-100033.jpeg")</f>
        <v>A3-100033.jpeg</v>
      </c>
      <c r="C44">
        <v>84675</v>
      </c>
      <c r="D44" t="s">
        <v>50</v>
      </c>
      <c r="E44" t="s">
        <v>1063</v>
      </c>
      <c r="F44" t="s">
        <v>328</v>
      </c>
      <c r="G44" t="s">
        <v>353</v>
      </c>
      <c r="H44" s="2" t="s">
        <v>481</v>
      </c>
      <c r="I44" s="2" t="s">
        <v>778</v>
      </c>
    </row>
    <row r="45" spans="1:9" x14ac:dyDescent="0.3">
      <c r="A45">
        <v>44</v>
      </c>
      <c r="B45" t="str">
        <f>HYPERLINK("downloaded_images\A3-100034.jpeg", "A3-100034.jpeg")</f>
        <v>A3-100034.jpeg</v>
      </c>
      <c r="C45">
        <v>84681</v>
      </c>
      <c r="D45" t="s">
        <v>51</v>
      </c>
      <c r="E45" t="s">
        <v>322</v>
      </c>
      <c r="F45" t="s">
        <v>328</v>
      </c>
      <c r="G45" t="s">
        <v>353</v>
      </c>
      <c r="H45" s="2" t="s">
        <v>482</v>
      </c>
      <c r="I45" s="2" t="s">
        <v>779</v>
      </c>
    </row>
    <row r="46" spans="1:9" x14ac:dyDescent="0.3">
      <c r="A46">
        <v>45</v>
      </c>
      <c r="B46" t="str">
        <f>HYPERLINK("downloaded_images\A3-100037.jpeg", "A3-100037.jpeg")</f>
        <v>A3-100037.jpeg</v>
      </c>
      <c r="C46">
        <v>89986</v>
      </c>
      <c r="D46" t="s">
        <v>52</v>
      </c>
      <c r="E46" t="s">
        <v>52</v>
      </c>
      <c r="F46" t="s">
        <v>328</v>
      </c>
      <c r="G46" t="s">
        <v>352</v>
      </c>
      <c r="H46" s="2" t="s">
        <v>483</v>
      </c>
      <c r="I46" s="2" t="s">
        <v>780</v>
      </c>
    </row>
    <row r="47" spans="1:9" x14ac:dyDescent="0.3">
      <c r="A47">
        <v>46</v>
      </c>
      <c r="B47" t="str">
        <f>HYPERLINK("downloaded_images\A3-100038.jpeg", "A3-100038.jpeg")</f>
        <v>A3-100038.jpeg</v>
      </c>
      <c r="C47">
        <v>90109</v>
      </c>
      <c r="D47" t="s">
        <v>53</v>
      </c>
      <c r="E47" t="s">
        <v>53</v>
      </c>
      <c r="F47" t="s">
        <v>328</v>
      </c>
      <c r="G47" t="s">
        <v>352</v>
      </c>
      <c r="H47" s="2" t="s">
        <v>484</v>
      </c>
      <c r="I47" s="2" t="s">
        <v>781</v>
      </c>
    </row>
    <row r="48" spans="1:9" x14ac:dyDescent="0.3">
      <c r="A48">
        <v>47</v>
      </c>
      <c r="B48" t="str">
        <f>HYPERLINK("downloaded_images\A3-100056.jpeg", "A3-100056.jpeg")</f>
        <v>A3-100056.jpeg</v>
      </c>
      <c r="C48">
        <v>101182</v>
      </c>
      <c r="D48" t="s">
        <v>54</v>
      </c>
      <c r="E48" t="s">
        <v>1064</v>
      </c>
      <c r="F48" t="s">
        <v>328</v>
      </c>
      <c r="G48" t="s">
        <v>344</v>
      </c>
      <c r="H48" s="2" t="s">
        <v>485</v>
      </c>
      <c r="I48" s="2" t="s">
        <v>782</v>
      </c>
    </row>
    <row r="49" spans="1:9" x14ac:dyDescent="0.3">
      <c r="A49">
        <v>48</v>
      </c>
      <c r="B49" t="str">
        <f>HYPERLINK("downloaded_images\A3-100059.jpeg", "A3-100059.jpeg")</f>
        <v>A3-100059.jpeg</v>
      </c>
      <c r="C49">
        <v>100854</v>
      </c>
      <c r="D49" t="s">
        <v>55</v>
      </c>
      <c r="E49" t="s">
        <v>1065</v>
      </c>
      <c r="F49" t="s">
        <v>328</v>
      </c>
      <c r="G49" t="s">
        <v>354</v>
      </c>
      <c r="H49" s="2" t="s">
        <v>486</v>
      </c>
      <c r="I49" s="2" t="s">
        <v>783</v>
      </c>
    </row>
    <row r="50" spans="1:9" x14ac:dyDescent="0.3">
      <c r="A50">
        <v>49</v>
      </c>
      <c r="B50" t="str">
        <f>HYPERLINK("downloaded_images\A3-100073.jpeg", "A3-100073.jpeg")</f>
        <v>A3-100073.jpeg</v>
      </c>
      <c r="C50">
        <v>96038</v>
      </c>
      <c r="D50" t="s">
        <v>56</v>
      </c>
      <c r="E50" t="s">
        <v>1066</v>
      </c>
      <c r="F50" t="s">
        <v>328</v>
      </c>
      <c r="G50" t="s">
        <v>355</v>
      </c>
      <c r="H50" s="2" t="s">
        <v>487</v>
      </c>
      <c r="I50" s="2" t="s">
        <v>784</v>
      </c>
    </row>
    <row r="51" spans="1:9" x14ac:dyDescent="0.3">
      <c r="A51">
        <v>50</v>
      </c>
      <c r="B51" t="str">
        <f>HYPERLINK("downloaded_images\A3-100081.jpeg", "A3-100081.jpeg")</f>
        <v>A3-100081.jpeg</v>
      </c>
      <c r="C51">
        <v>90133</v>
      </c>
      <c r="D51" t="s">
        <v>57</v>
      </c>
      <c r="E51" t="s">
        <v>57</v>
      </c>
      <c r="F51" t="s">
        <v>328</v>
      </c>
      <c r="G51" t="s">
        <v>352</v>
      </c>
      <c r="H51" s="2" t="s">
        <v>488</v>
      </c>
      <c r="I51" s="2" t="s">
        <v>785</v>
      </c>
    </row>
    <row r="52" spans="1:9" x14ac:dyDescent="0.3">
      <c r="A52">
        <v>51</v>
      </c>
      <c r="B52" t="str">
        <f>HYPERLINK("downloaded_images\A3-100082.jpeg", "A3-100082.jpeg")</f>
        <v>A3-100082.jpeg</v>
      </c>
      <c r="C52">
        <v>95782</v>
      </c>
      <c r="D52" t="s">
        <v>58</v>
      </c>
      <c r="E52" t="s">
        <v>58</v>
      </c>
      <c r="F52" t="s">
        <v>328</v>
      </c>
      <c r="G52" t="s">
        <v>352</v>
      </c>
      <c r="H52" s="2" t="s">
        <v>489</v>
      </c>
      <c r="I52" s="2" t="s">
        <v>786</v>
      </c>
    </row>
    <row r="53" spans="1:9" x14ac:dyDescent="0.3">
      <c r="A53">
        <v>52</v>
      </c>
      <c r="B53" t="str">
        <f>HYPERLINK("downloaded_images\A3-100083.jpeg", "A3-100083.jpeg")</f>
        <v>A3-100083.jpeg</v>
      </c>
      <c r="C53">
        <v>95794</v>
      </c>
      <c r="D53" t="s">
        <v>59</v>
      </c>
      <c r="E53" t="s">
        <v>305</v>
      </c>
      <c r="F53" t="s">
        <v>328</v>
      </c>
      <c r="G53" t="s">
        <v>352</v>
      </c>
      <c r="H53" s="2" t="s">
        <v>490</v>
      </c>
      <c r="I53" s="2" t="s">
        <v>787</v>
      </c>
    </row>
    <row r="54" spans="1:9" x14ac:dyDescent="0.3">
      <c r="A54">
        <v>53</v>
      </c>
      <c r="B54" t="str">
        <f>HYPERLINK("downloaded_images\A3-100084.jpeg", "A3-100084.jpeg")</f>
        <v>A3-100084.jpeg</v>
      </c>
      <c r="C54">
        <v>95966</v>
      </c>
      <c r="D54" t="s">
        <v>60</v>
      </c>
      <c r="E54" t="s">
        <v>1067</v>
      </c>
      <c r="F54" t="s">
        <v>328</v>
      </c>
      <c r="G54" t="s">
        <v>356</v>
      </c>
      <c r="H54" s="2" t="s">
        <v>491</v>
      </c>
      <c r="I54" s="2" t="s">
        <v>788</v>
      </c>
    </row>
    <row r="55" spans="1:9" x14ac:dyDescent="0.3">
      <c r="A55">
        <v>54</v>
      </c>
      <c r="B55" t="str">
        <f>HYPERLINK("downloaded_images\A3-100085.jpeg", "A3-100085.jpeg")</f>
        <v>A3-100085.jpeg</v>
      </c>
      <c r="C55">
        <v>95967</v>
      </c>
      <c r="D55" t="s">
        <v>61</v>
      </c>
      <c r="E55" t="s">
        <v>1067</v>
      </c>
      <c r="F55" t="s">
        <v>328</v>
      </c>
      <c r="G55" t="s">
        <v>356</v>
      </c>
      <c r="H55" s="2" t="s">
        <v>492</v>
      </c>
      <c r="I55" s="2" t="s">
        <v>789</v>
      </c>
    </row>
    <row r="56" spans="1:9" x14ac:dyDescent="0.3">
      <c r="A56">
        <v>55</v>
      </c>
      <c r="B56" t="str">
        <f>HYPERLINK("downloaded_images\A3-100086.jpeg", "A3-100086.jpeg")</f>
        <v>A3-100086.jpeg</v>
      </c>
      <c r="C56">
        <v>95968</v>
      </c>
      <c r="D56" t="s">
        <v>62</v>
      </c>
      <c r="E56" t="s">
        <v>1067</v>
      </c>
      <c r="F56" t="s">
        <v>328</v>
      </c>
      <c r="G56" t="s">
        <v>356</v>
      </c>
      <c r="H56" s="2" t="s">
        <v>493</v>
      </c>
      <c r="I56" s="2" t="s">
        <v>790</v>
      </c>
    </row>
    <row r="57" spans="1:9" x14ac:dyDescent="0.3">
      <c r="A57">
        <v>56</v>
      </c>
      <c r="B57" t="str">
        <f>HYPERLINK("downloaded_images\A3-100087.jpeg", "A3-100087.jpeg")</f>
        <v>A3-100087.jpeg</v>
      </c>
      <c r="C57">
        <v>95969</v>
      </c>
      <c r="D57" t="s">
        <v>63</v>
      </c>
      <c r="E57" t="s">
        <v>1067</v>
      </c>
      <c r="F57" t="s">
        <v>328</v>
      </c>
      <c r="G57" t="s">
        <v>356</v>
      </c>
      <c r="H57" s="2" t="s">
        <v>494</v>
      </c>
      <c r="I57" s="2" t="s">
        <v>791</v>
      </c>
    </row>
    <row r="58" spans="1:9" x14ac:dyDescent="0.3">
      <c r="A58">
        <v>57</v>
      </c>
      <c r="B58" t="str">
        <f>HYPERLINK("downloaded_images\A3-100088.jpeg", "A3-100088.jpeg")</f>
        <v>A3-100088.jpeg</v>
      </c>
      <c r="C58">
        <v>95971</v>
      </c>
      <c r="D58" t="s">
        <v>64</v>
      </c>
      <c r="E58" t="s">
        <v>1067</v>
      </c>
      <c r="F58" t="s">
        <v>328</v>
      </c>
      <c r="G58" t="s">
        <v>356</v>
      </c>
      <c r="H58" s="2" t="s">
        <v>495</v>
      </c>
      <c r="I58" s="2" t="s">
        <v>792</v>
      </c>
    </row>
    <row r="59" spans="1:9" x14ac:dyDescent="0.3">
      <c r="A59">
        <v>58</v>
      </c>
      <c r="B59" t="str">
        <f>HYPERLINK("downloaded_images\A3-100089.jpeg", "A3-100089.jpeg")</f>
        <v>A3-100089.jpeg</v>
      </c>
      <c r="C59">
        <v>95972</v>
      </c>
      <c r="D59" t="s">
        <v>65</v>
      </c>
      <c r="E59" t="s">
        <v>1068</v>
      </c>
      <c r="F59" t="s">
        <v>328</v>
      </c>
      <c r="G59" t="s">
        <v>356</v>
      </c>
      <c r="H59" s="2" t="s">
        <v>496</v>
      </c>
      <c r="I59" s="2" t="s">
        <v>793</v>
      </c>
    </row>
    <row r="60" spans="1:9" x14ac:dyDescent="0.3">
      <c r="A60">
        <v>59</v>
      </c>
      <c r="B60" t="str">
        <f>HYPERLINK("downloaded_images\A3-100090.jpeg", "A3-100090.jpeg")</f>
        <v>A3-100090.jpeg</v>
      </c>
      <c r="C60">
        <v>95973</v>
      </c>
      <c r="D60" t="s">
        <v>66</v>
      </c>
      <c r="E60" t="s">
        <v>1069</v>
      </c>
      <c r="F60" t="s">
        <v>328</v>
      </c>
      <c r="G60" t="s">
        <v>356</v>
      </c>
      <c r="H60" s="2" t="s">
        <v>497</v>
      </c>
      <c r="I60" s="2" t="s">
        <v>794</v>
      </c>
    </row>
    <row r="61" spans="1:9" x14ac:dyDescent="0.3">
      <c r="A61">
        <v>60</v>
      </c>
      <c r="B61" t="str">
        <f>HYPERLINK("downloaded_images\A3-100091.jpeg", "A3-100091.jpeg")</f>
        <v>A3-100091.jpeg</v>
      </c>
      <c r="C61">
        <v>95974</v>
      </c>
      <c r="D61" t="s">
        <v>67</v>
      </c>
      <c r="E61" t="s">
        <v>1067</v>
      </c>
      <c r="F61" t="s">
        <v>328</v>
      </c>
      <c r="G61" t="s">
        <v>356</v>
      </c>
      <c r="H61" s="2" t="s">
        <v>498</v>
      </c>
      <c r="I61" s="2" t="s">
        <v>795</v>
      </c>
    </row>
    <row r="62" spans="1:9" x14ac:dyDescent="0.3">
      <c r="A62">
        <v>61</v>
      </c>
      <c r="B62" t="str">
        <f>HYPERLINK("downloaded_images\A3-100092.jpeg", "A3-100092.jpeg")</f>
        <v>A3-100092.jpeg</v>
      </c>
      <c r="C62">
        <v>95975</v>
      </c>
      <c r="D62" t="s">
        <v>68</v>
      </c>
      <c r="E62" t="s">
        <v>1067</v>
      </c>
      <c r="F62" t="s">
        <v>328</v>
      </c>
      <c r="G62" t="s">
        <v>356</v>
      </c>
      <c r="H62" s="2" t="s">
        <v>499</v>
      </c>
      <c r="I62" s="2" t="s">
        <v>796</v>
      </c>
    </row>
    <row r="63" spans="1:9" x14ac:dyDescent="0.3">
      <c r="A63">
        <v>62</v>
      </c>
      <c r="B63" t="str">
        <f>HYPERLINK("downloaded_images\A3-100093.jpeg", "A3-100093.jpeg")</f>
        <v>A3-100093.jpeg</v>
      </c>
      <c r="C63">
        <v>97369</v>
      </c>
      <c r="D63" t="s">
        <v>69</v>
      </c>
      <c r="E63" t="s">
        <v>69</v>
      </c>
      <c r="F63" t="s">
        <v>328</v>
      </c>
      <c r="G63" t="s">
        <v>356</v>
      </c>
      <c r="H63" s="2" t="s">
        <v>500</v>
      </c>
      <c r="I63" s="2" t="s">
        <v>797</v>
      </c>
    </row>
    <row r="64" spans="1:9" x14ac:dyDescent="0.3">
      <c r="A64">
        <v>63</v>
      </c>
      <c r="B64" t="str">
        <f>HYPERLINK("downloaded_images\A3-100094.jpeg", "A3-100094.jpeg")</f>
        <v>A3-100094.jpeg</v>
      </c>
      <c r="C64">
        <v>97371</v>
      </c>
      <c r="D64" t="s">
        <v>70</v>
      </c>
      <c r="E64" t="s">
        <v>70</v>
      </c>
      <c r="F64" t="s">
        <v>328</v>
      </c>
      <c r="G64" t="s">
        <v>356</v>
      </c>
      <c r="H64" s="2" t="s">
        <v>501</v>
      </c>
      <c r="I64" s="2" t="s">
        <v>798</v>
      </c>
    </row>
    <row r="65" spans="1:9" x14ac:dyDescent="0.3">
      <c r="A65">
        <v>64</v>
      </c>
      <c r="B65" t="str">
        <f>HYPERLINK("downloaded_images\A3-100095.jpeg", "A3-100095.jpeg")</f>
        <v>A3-100095.jpeg</v>
      </c>
      <c r="C65">
        <v>97374</v>
      </c>
      <c r="D65" t="s">
        <v>71</v>
      </c>
      <c r="E65" t="s">
        <v>306</v>
      </c>
      <c r="F65" t="s">
        <v>328</v>
      </c>
      <c r="G65" t="s">
        <v>356</v>
      </c>
      <c r="H65" s="2" t="s">
        <v>502</v>
      </c>
      <c r="I65" s="2" t="s">
        <v>799</v>
      </c>
    </row>
    <row r="66" spans="1:9" x14ac:dyDescent="0.3">
      <c r="A66">
        <v>65</v>
      </c>
      <c r="B66" t="str">
        <f>HYPERLINK("downloaded_images\A3-100096.jpeg", "A3-100096.jpeg")</f>
        <v>A3-100096.jpeg</v>
      </c>
      <c r="C66">
        <v>97376</v>
      </c>
      <c r="D66" t="s">
        <v>72</v>
      </c>
      <c r="E66" t="s">
        <v>72</v>
      </c>
      <c r="F66" t="s">
        <v>328</v>
      </c>
      <c r="G66" t="s">
        <v>356</v>
      </c>
      <c r="H66" s="2" t="s">
        <v>503</v>
      </c>
      <c r="I66" s="2" t="s">
        <v>800</v>
      </c>
    </row>
    <row r="67" spans="1:9" x14ac:dyDescent="0.3">
      <c r="A67">
        <v>66</v>
      </c>
      <c r="B67" t="str">
        <f>HYPERLINK("downloaded_images\A3-100097.jpeg", "A3-100097.jpeg")</f>
        <v>A3-100097.jpeg</v>
      </c>
      <c r="C67">
        <v>97379</v>
      </c>
      <c r="D67" t="s">
        <v>73</v>
      </c>
      <c r="E67" t="s">
        <v>73</v>
      </c>
      <c r="F67" t="s">
        <v>328</v>
      </c>
      <c r="G67" t="s">
        <v>356</v>
      </c>
      <c r="H67" s="2" t="s">
        <v>504</v>
      </c>
      <c r="I67" s="2" t="s">
        <v>801</v>
      </c>
    </row>
    <row r="68" spans="1:9" x14ac:dyDescent="0.3">
      <c r="A68">
        <v>67</v>
      </c>
      <c r="B68" t="str">
        <f>HYPERLINK("downloaded_images\A3-100098.jpeg", "A3-100098.jpeg")</f>
        <v>A3-100098.jpeg</v>
      </c>
      <c r="C68">
        <v>97380</v>
      </c>
      <c r="D68" t="s">
        <v>74</v>
      </c>
      <c r="E68" t="s">
        <v>74</v>
      </c>
      <c r="F68" t="s">
        <v>328</v>
      </c>
      <c r="G68" t="s">
        <v>356</v>
      </c>
      <c r="H68" s="2" t="s">
        <v>505</v>
      </c>
      <c r="I68" s="2" t="s">
        <v>802</v>
      </c>
    </row>
    <row r="69" spans="1:9" x14ac:dyDescent="0.3">
      <c r="A69">
        <v>68</v>
      </c>
      <c r="B69" t="str">
        <f>HYPERLINK("downloaded_images\A3-100099.jpeg", "A3-100099.jpeg")</f>
        <v>A3-100099.jpeg</v>
      </c>
      <c r="C69">
        <v>97383</v>
      </c>
      <c r="D69" t="s">
        <v>75</v>
      </c>
      <c r="E69" t="s">
        <v>75</v>
      </c>
      <c r="F69" t="s">
        <v>328</v>
      </c>
      <c r="G69" t="s">
        <v>356</v>
      </c>
      <c r="H69" s="2" t="s">
        <v>506</v>
      </c>
      <c r="I69" s="2" t="s">
        <v>803</v>
      </c>
    </row>
    <row r="70" spans="1:9" x14ac:dyDescent="0.3">
      <c r="A70">
        <v>69</v>
      </c>
      <c r="B70" t="str">
        <f>HYPERLINK("downloaded_images\A3-100100.jpeg", "A3-100100.jpeg")</f>
        <v>A3-100100.jpeg</v>
      </c>
      <c r="C70">
        <v>97385</v>
      </c>
      <c r="D70" t="s">
        <v>76</v>
      </c>
      <c r="E70" t="s">
        <v>76</v>
      </c>
      <c r="F70" t="s">
        <v>328</v>
      </c>
      <c r="G70" t="s">
        <v>356</v>
      </c>
      <c r="H70" s="2" t="s">
        <v>507</v>
      </c>
      <c r="I70" s="2" t="s">
        <v>804</v>
      </c>
    </row>
    <row r="71" spans="1:9" x14ac:dyDescent="0.3">
      <c r="A71">
        <v>70</v>
      </c>
      <c r="B71" t="str">
        <f>HYPERLINK("downloaded_images\A3-100101.jpeg", "A3-100101.jpeg")</f>
        <v>A3-100101.jpeg</v>
      </c>
      <c r="C71">
        <v>97387</v>
      </c>
      <c r="D71" t="s">
        <v>77</v>
      </c>
      <c r="E71" t="s">
        <v>77</v>
      </c>
      <c r="F71" t="s">
        <v>328</v>
      </c>
      <c r="G71" t="s">
        <v>356</v>
      </c>
      <c r="H71" s="2" t="s">
        <v>508</v>
      </c>
      <c r="I71" s="2" t="s">
        <v>805</v>
      </c>
    </row>
    <row r="72" spans="1:9" x14ac:dyDescent="0.3">
      <c r="A72">
        <v>71</v>
      </c>
      <c r="B72" t="str">
        <f>HYPERLINK("downloaded_images\A3-100102.jpeg", "A3-100102.jpeg")</f>
        <v>A3-100102.jpeg</v>
      </c>
      <c r="C72">
        <v>97388</v>
      </c>
      <c r="D72" t="s">
        <v>78</v>
      </c>
      <c r="E72" t="s">
        <v>78</v>
      </c>
      <c r="F72" t="s">
        <v>328</v>
      </c>
      <c r="G72" t="s">
        <v>356</v>
      </c>
      <c r="H72" s="2" t="s">
        <v>509</v>
      </c>
      <c r="I72" s="2" t="s">
        <v>806</v>
      </c>
    </row>
    <row r="73" spans="1:9" x14ac:dyDescent="0.3">
      <c r="A73">
        <v>72</v>
      </c>
      <c r="B73" t="str">
        <f>HYPERLINK("downloaded_images\A3-100103.jpeg", "A3-100103.jpeg")</f>
        <v>A3-100103.jpeg</v>
      </c>
      <c r="C73">
        <v>97389</v>
      </c>
      <c r="D73" t="s">
        <v>79</v>
      </c>
      <c r="E73" t="s">
        <v>79</v>
      </c>
      <c r="F73" t="s">
        <v>328</v>
      </c>
      <c r="G73" t="s">
        <v>356</v>
      </c>
      <c r="H73" s="2" t="s">
        <v>510</v>
      </c>
      <c r="I73" s="2" t="s">
        <v>807</v>
      </c>
    </row>
    <row r="74" spans="1:9" x14ac:dyDescent="0.3">
      <c r="A74">
        <v>73</v>
      </c>
      <c r="B74" t="str">
        <f>HYPERLINK("downloaded_images\A3-100104.jpeg", "A3-100104.jpeg")</f>
        <v>A3-100104.jpeg</v>
      </c>
      <c r="C74">
        <v>100715</v>
      </c>
      <c r="D74" t="s">
        <v>80</v>
      </c>
      <c r="E74" t="s">
        <v>307</v>
      </c>
      <c r="F74" t="s">
        <v>328</v>
      </c>
      <c r="G74" t="s">
        <v>352</v>
      </c>
      <c r="H74" s="2" t="s">
        <v>511</v>
      </c>
      <c r="I74" s="2" t="s">
        <v>808</v>
      </c>
    </row>
    <row r="75" spans="1:9" x14ac:dyDescent="0.3">
      <c r="A75">
        <v>74</v>
      </c>
      <c r="B75" t="str">
        <f>HYPERLINK("downloaded_images\A3-100105.jpeg", "A3-100105.jpeg")</f>
        <v>A3-100105.jpeg</v>
      </c>
      <c r="C75">
        <v>100725</v>
      </c>
      <c r="D75" t="s">
        <v>81</v>
      </c>
      <c r="E75" t="s">
        <v>307</v>
      </c>
      <c r="F75" t="s">
        <v>328</v>
      </c>
      <c r="G75" t="s">
        <v>352</v>
      </c>
      <c r="H75" s="2" t="s">
        <v>512</v>
      </c>
      <c r="I75" s="2" t="s">
        <v>809</v>
      </c>
    </row>
    <row r="76" spans="1:9" x14ac:dyDescent="0.3">
      <c r="A76">
        <v>75</v>
      </c>
      <c r="B76" t="str">
        <f>HYPERLINK("downloaded_images\A3-100106.jpeg", "A3-100106.jpeg")</f>
        <v>A3-100106.jpeg</v>
      </c>
      <c r="C76">
        <v>85375</v>
      </c>
      <c r="D76" t="s">
        <v>82</v>
      </c>
      <c r="E76" t="s">
        <v>1070</v>
      </c>
      <c r="F76" t="s">
        <v>328</v>
      </c>
      <c r="G76" t="s">
        <v>351</v>
      </c>
      <c r="H76" s="2" t="s">
        <v>513</v>
      </c>
      <c r="I76" s="2" t="s">
        <v>810</v>
      </c>
    </row>
    <row r="77" spans="1:9" x14ac:dyDescent="0.3">
      <c r="A77">
        <v>76</v>
      </c>
      <c r="B77" t="str">
        <f>HYPERLINK("downloaded_images\A3-100110.jpeg", "A3-100110.jpeg")</f>
        <v>A3-100110.jpeg</v>
      </c>
      <c r="C77">
        <v>100566</v>
      </c>
      <c r="D77" t="s">
        <v>83</v>
      </c>
      <c r="E77" t="s">
        <v>1071</v>
      </c>
      <c r="F77" t="s">
        <v>328</v>
      </c>
      <c r="G77" t="s">
        <v>357</v>
      </c>
      <c r="H77" s="2" t="s">
        <v>514</v>
      </c>
      <c r="I77" s="2" t="s">
        <v>811</v>
      </c>
    </row>
    <row r="78" spans="1:9" x14ac:dyDescent="0.3">
      <c r="A78">
        <v>77</v>
      </c>
      <c r="B78" t="str">
        <f>HYPERLINK("downloaded_images\A3-100111.jpeg", "A3-100111.jpeg")</f>
        <v>A3-100111.jpeg</v>
      </c>
      <c r="C78">
        <v>100567</v>
      </c>
      <c r="D78" t="s">
        <v>84</v>
      </c>
      <c r="E78" t="s">
        <v>1072</v>
      </c>
      <c r="F78" t="s">
        <v>328</v>
      </c>
      <c r="G78" t="s">
        <v>357</v>
      </c>
      <c r="H78" s="2" t="s">
        <v>515</v>
      </c>
      <c r="I78" s="2" t="s">
        <v>812</v>
      </c>
    </row>
    <row r="79" spans="1:9" x14ac:dyDescent="0.3">
      <c r="A79">
        <v>78</v>
      </c>
      <c r="B79" t="str">
        <f>HYPERLINK("downloaded_images\A3-100112.jpeg", "A3-100112.jpeg")</f>
        <v>A3-100112.jpeg</v>
      </c>
      <c r="C79">
        <v>95107</v>
      </c>
      <c r="D79" t="s">
        <v>85</v>
      </c>
      <c r="E79" t="s">
        <v>85</v>
      </c>
      <c r="F79" t="s">
        <v>328</v>
      </c>
      <c r="G79" t="s">
        <v>358</v>
      </c>
      <c r="H79" s="2" t="s">
        <v>516</v>
      </c>
      <c r="I79" s="2" t="s">
        <v>813</v>
      </c>
    </row>
    <row r="80" spans="1:9" x14ac:dyDescent="0.3">
      <c r="A80">
        <v>79</v>
      </c>
      <c r="B80" t="str">
        <f>HYPERLINK("downloaded_images\A3-100113.jpeg", "A3-100113.jpeg")</f>
        <v>A3-100113.jpeg</v>
      </c>
      <c r="C80">
        <v>101268</v>
      </c>
      <c r="D80" t="s">
        <v>86</v>
      </c>
      <c r="E80" t="s">
        <v>86</v>
      </c>
      <c r="F80" t="s">
        <v>328</v>
      </c>
      <c r="G80" t="s">
        <v>359</v>
      </c>
      <c r="H80" s="2" t="s">
        <v>517</v>
      </c>
      <c r="I80" s="2" t="s">
        <v>814</v>
      </c>
    </row>
    <row r="81" spans="1:9" x14ac:dyDescent="0.3">
      <c r="A81">
        <v>80</v>
      </c>
      <c r="B81" t="str">
        <f>HYPERLINK("downloaded_images\A3-100114.jpeg", "A3-100114.jpeg")</f>
        <v>A3-100114.jpeg</v>
      </c>
      <c r="C81">
        <v>97247</v>
      </c>
      <c r="D81" t="s">
        <v>87</v>
      </c>
      <c r="E81" t="s">
        <v>308</v>
      </c>
      <c r="F81" t="s">
        <v>328</v>
      </c>
      <c r="G81" t="s">
        <v>356</v>
      </c>
      <c r="H81" s="2" t="s">
        <v>518</v>
      </c>
      <c r="I81" s="2" t="s">
        <v>815</v>
      </c>
    </row>
    <row r="82" spans="1:9" x14ac:dyDescent="0.3">
      <c r="A82">
        <v>81</v>
      </c>
      <c r="B82" t="str">
        <f>HYPERLINK("downloaded_images\A3-100115.jpeg", "A3-100115.jpeg")</f>
        <v>A3-100115.jpeg</v>
      </c>
      <c r="C82">
        <v>97248</v>
      </c>
      <c r="D82" t="s">
        <v>88</v>
      </c>
      <c r="E82" t="s">
        <v>1067</v>
      </c>
      <c r="F82" t="s">
        <v>328</v>
      </c>
      <c r="G82" t="s">
        <v>356</v>
      </c>
      <c r="H82" s="2" t="s">
        <v>519</v>
      </c>
      <c r="I82" s="2" t="s">
        <v>816</v>
      </c>
    </row>
    <row r="83" spans="1:9" x14ac:dyDescent="0.3">
      <c r="A83">
        <v>82</v>
      </c>
      <c r="B83" t="str">
        <f>HYPERLINK("downloaded_images\A3-100118.jpeg", "A3-100118.jpeg")</f>
        <v>A3-100118.jpeg</v>
      </c>
      <c r="C83">
        <v>97252</v>
      </c>
      <c r="D83" t="s">
        <v>89</v>
      </c>
      <c r="E83" t="s">
        <v>1067</v>
      </c>
      <c r="F83" t="s">
        <v>328</v>
      </c>
      <c r="G83" t="s">
        <v>356</v>
      </c>
      <c r="H83" s="2" t="s">
        <v>520</v>
      </c>
      <c r="I83" s="2" t="s">
        <v>817</v>
      </c>
    </row>
    <row r="84" spans="1:9" x14ac:dyDescent="0.3">
      <c r="A84">
        <v>83</v>
      </c>
      <c r="B84" t="str">
        <f>HYPERLINK("downloaded_images\A3-100119.jpeg", "A3-100119.jpeg")</f>
        <v>A3-100119.jpeg</v>
      </c>
      <c r="C84">
        <v>97253</v>
      </c>
      <c r="D84" t="s">
        <v>90</v>
      </c>
      <c r="E84" t="s">
        <v>1067</v>
      </c>
      <c r="F84" t="s">
        <v>328</v>
      </c>
      <c r="G84" t="s">
        <v>356</v>
      </c>
      <c r="H84" s="2" t="s">
        <v>521</v>
      </c>
      <c r="I84" s="2" t="s">
        <v>818</v>
      </c>
    </row>
    <row r="85" spans="1:9" x14ac:dyDescent="0.3">
      <c r="A85">
        <v>84</v>
      </c>
      <c r="B85" t="str">
        <f>HYPERLINK("downloaded_images\A3-100120.jpeg", "A3-100120.jpeg")</f>
        <v>A3-100120.jpeg</v>
      </c>
      <c r="C85">
        <v>97255</v>
      </c>
      <c r="D85" t="s">
        <v>91</v>
      </c>
      <c r="E85" t="s">
        <v>1073</v>
      </c>
      <c r="F85" t="s">
        <v>328</v>
      </c>
      <c r="G85" t="s">
        <v>356</v>
      </c>
      <c r="H85" s="2" t="s">
        <v>522</v>
      </c>
      <c r="I85" s="2" t="s">
        <v>819</v>
      </c>
    </row>
    <row r="86" spans="1:9" x14ac:dyDescent="0.3">
      <c r="A86">
        <v>85</v>
      </c>
      <c r="B86" t="str">
        <f>HYPERLINK("downloaded_images\A3-100121.jpeg", "A3-100121.jpeg")</f>
        <v>A3-100121.jpeg</v>
      </c>
      <c r="C86">
        <v>97260</v>
      </c>
      <c r="D86" t="s">
        <v>92</v>
      </c>
      <c r="E86" t="s">
        <v>92</v>
      </c>
      <c r="F86" t="s">
        <v>328</v>
      </c>
      <c r="G86" t="s">
        <v>356</v>
      </c>
      <c r="H86" s="2" t="s">
        <v>523</v>
      </c>
      <c r="I86" s="2" t="s">
        <v>820</v>
      </c>
    </row>
    <row r="87" spans="1:9" x14ac:dyDescent="0.3">
      <c r="A87">
        <v>86</v>
      </c>
      <c r="B87" t="str">
        <f>HYPERLINK("downloaded_images\A3-100122.jpeg", "A3-100122.jpeg")</f>
        <v>A3-100122.jpeg</v>
      </c>
      <c r="C87">
        <v>97262</v>
      </c>
      <c r="D87" t="s">
        <v>93</v>
      </c>
      <c r="E87" t="s">
        <v>93</v>
      </c>
      <c r="F87" t="s">
        <v>328</v>
      </c>
      <c r="G87" t="s">
        <v>356</v>
      </c>
      <c r="H87" s="2" t="s">
        <v>524</v>
      </c>
      <c r="I87" s="2" t="s">
        <v>821</v>
      </c>
    </row>
    <row r="88" spans="1:9" x14ac:dyDescent="0.3">
      <c r="A88">
        <v>87</v>
      </c>
      <c r="B88" t="str">
        <f>HYPERLINK("downloaded_images\A3-100123.jpeg", "A3-100123.jpeg")</f>
        <v>A3-100123.jpeg</v>
      </c>
      <c r="C88">
        <v>97370</v>
      </c>
      <c r="D88" t="s">
        <v>94</v>
      </c>
      <c r="E88" t="s">
        <v>94</v>
      </c>
      <c r="F88" t="s">
        <v>328</v>
      </c>
      <c r="G88" t="s">
        <v>356</v>
      </c>
      <c r="H88" s="2" t="s">
        <v>525</v>
      </c>
      <c r="I88" s="2" t="s">
        <v>822</v>
      </c>
    </row>
    <row r="89" spans="1:9" x14ac:dyDescent="0.3">
      <c r="A89">
        <v>88</v>
      </c>
      <c r="B89" t="str">
        <f>HYPERLINK("downloaded_images\A3-100124.jpeg", "A3-100124.jpeg")</f>
        <v>A3-100124.jpeg</v>
      </c>
      <c r="C89">
        <v>97375</v>
      </c>
      <c r="D89" t="s">
        <v>95</v>
      </c>
      <c r="E89" t="s">
        <v>95</v>
      </c>
      <c r="F89" t="s">
        <v>328</v>
      </c>
      <c r="G89" t="s">
        <v>356</v>
      </c>
      <c r="H89" s="2" t="s">
        <v>526</v>
      </c>
      <c r="I89" s="2" t="s">
        <v>823</v>
      </c>
    </row>
    <row r="90" spans="1:9" x14ac:dyDescent="0.3">
      <c r="A90">
        <v>89</v>
      </c>
      <c r="B90" t="str">
        <f>HYPERLINK("downloaded_images\A3-100125.jpeg", "A3-100125.jpeg")</f>
        <v>A3-100125.jpeg</v>
      </c>
      <c r="C90">
        <v>97382</v>
      </c>
      <c r="D90" t="s">
        <v>96</v>
      </c>
      <c r="E90" t="s">
        <v>96</v>
      </c>
      <c r="F90" t="s">
        <v>328</v>
      </c>
      <c r="G90" t="s">
        <v>356</v>
      </c>
      <c r="H90" s="2" t="s">
        <v>527</v>
      </c>
      <c r="I90" s="2" t="s">
        <v>824</v>
      </c>
    </row>
    <row r="91" spans="1:9" x14ac:dyDescent="0.3">
      <c r="A91">
        <v>90</v>
      </c>
      <c r="B91" t="str">
        <f>HYPERLINK("downloaded_images\A3-100126.jpeg", "A3-100126.jpeg")</f>
        <v>A3-100126.jpeg</v>
      </c>
      <c r="C91">
        <v>97384</v>
      </c>
      <c r="D91" t="s">
        <v>97</v>
      </c>
      <c r="E91" t="s">
        <v>97</v>
      </c>
      <c r="F91" t="s">
        <v>328</v>
      </c>
      <c r="G91" t="s">
        <v>356</v>
      </c>
      <c r="H91" s="2" t="s">
        <v>528</v>
      </c>
      <c r="I91" s="2" t="s">
        <v>825</v>
      </c>
    </row>
    <row r="92" spans="1:9" x14ac:dyDescent="0.3">
      <c r="A92">
        <v>91</v>
      </c>
      <c r="B92" t="str">
        <f>HYPERLINK("downloaded_images\A3-100127.jpeg", "A3-100127.jpeg")</f>
        <v>A3-100127.jpeg</v>
      </c>
      <c r="C92">
        <v>97391</v>
      </c>
      <c r="D92" t="s">
        <v>98</v>
      </c>
      <c r="E92" t="s">
        <v>98</v>
      </c>
      <c r="F92" t="s">
        <v>328</v>
      </c>
      <c r="G92" t="s">
        <v>356</v>
      </c>
      <c r="H92" s="2" t="s">
        <v>529</v>
      </c>
      <c r="I92" s="2" t="s">
        <v>826</v>
      </c>
    </row>
    <row r="93" spans="1:9" x14ac:dyDescent="0.3">
      <c r="A93">
        <v>92</v>
      </c>
      <c r="B93" t="str">
        <f>HYPERLINK("downloaded_images\A3-100128.jpeg", "A3-100128.jpeg")</f>
        <v>A3-100128.jpeg</v>
      </c>
      <c r="C93">
        <v>100008</v>
      </c>
      <c r="D93" t="s">
        <v>99</v>
      </c>
      <c r="E93" t="s">
        <v>1051</v>
      </c>
      <c r="F93" t="s">
        <v>328</v>
      </c>
      <c r="G93" t="s">
        <v>360</v>
      </c>
      <c r="H93" s="2" t="s">
        <v>530</v>
      </c>
      <c r="I93" s="2" t="s">
        <v>827</v>
      </c>
    </row>
    <row r="94" spans="1:9" x14ac:dyDescent="0.3">
      <c r="A94">
        <v>93</v>
      </c>
      <c r="B94" t="str">
        <f>HYPERLINK("downloaded_images\A3-100129.jpeg", "A3-100129.jpeg")</f>
        <v>A3-100129.jpeg</v>
      </c>
      <c r="C94">
        <v>100031</v>
      </c>
      <c r="D94" t="s">
        <v>100</v>
      </c>
      <c r="E94" t="s">
        <v>1051</v>
      </c>
      <c r="F94" t="s">
        <v>328</v>
      </c>
      <c r="G94" t="s">
        <v>360</v>
      </c>
      <c r="H94" s="2" t="s">
        <v>531</v>
      </c>
      <c r="I94" s="2" t="s">
        <v>828</v>
      </c>
    </row>
    <row r="95" spans="1:9" x14ac:dyDescent="0.3">
      <c r="A95">
        <v>94</v>
      </c>
      <c r="B95" t="str">
        <f>HYPERLINK("downloaded_images\A3-100130.jpeg", "A3-100130.jpeg")</f>
        <v>A3-100130.jpeg</v>
      </c>
      <c r="C95">
        <v>100032</v>
      </c>
      <c r="D95" t="s">
        <v>101</v>
      </c>
      <c r="E95" t="s">
        <v>1051</v>
      </c>
      <c r="F95" t="s">
        <v>328</v>
      </c>
      <c r="G95" t="s">
        <v>360</v>
      </c>
      <c r="H95" s="2" t="s">
        <v>532</v>
      </c>
      <c r="I95" s="2" t="s">
        <v>829</v>
      </c>
    </row>
    <row r="96" spans="1:9" x14ac:dyDescent="0.3">
      <c r="A96">
        <v>95</v>
      </c>
      <c r="B96" t="str">
        <f>HYPERLINK("downloaded_images\A3-100131.jpeg", "A3-100131.jpeg")</f>
        <v>A3-100131.jpeg</v>
      </c>
      <c r="C96">
        <v>100033</v>
      </c>
      <c r="D96" t="s">
        <v>102</v>
      </c>
      <c r="E96" t="s">
        <v>1051</v>
      </c>
      <c r="F96" t="s">
        <v>328</v>
      </c>
      <c r="G96" t="s">
        <v>360</v>
      </c>
      <c r="H96" s="2" t="s">
        <v>533</v>
      </c>
      <c r="I96" s="2" t="s">
        <v>830</v>
      </c>
    </row>
    <row r="97" spans="1:9" x14ac:dyDescent="0.3">
      <c r="A97">
        <v>96</v>
      </c>
      <c r="B97" t="str">
        <f>HYPERLINK("downloaded_images\A3-100132.jpeg", "A3-100132.jpeg")</f>
        <v>A3-100132.jpeg</v>
      </c>
      <c r="C97">
        <v>100034</v>
      </c>
      <c r="D97" t="s">
        <v>103</v>
      </c>
      <c r="E97" t="s">
        <v>1051</v>
      </c>
      <c r="F97" t="s">
        <v>328</v>
      </c>
      <c r="G97" t="s">
        <v>360</v>
      </c>
      <c r="H97" s="2" t="s">
        <v>534</v>
      </c>
      <c r="I97" s="2" t="s">
        <v>831</v>
      </c>
    </row>
    <row r="98" spans="1:9" x14ac:dyDescent="0.3">
      <c r="A98">
        <v>97</v>
      </c>
      <c r="B98" t="str">
        <f>HYPERLINK("downloaded_images\A3-100134.jpeg", "A3-100134.jpeg")</f>
        <v>A3-100134.jpeg</v>
      </c>
      <c r="C98">
        <v>103367</v>
      </c>
      <c r="D98" t="s">
        <v>104</v>
      </c>
      <c r="E98" t="s">
        <v>104</v>
      </c>
      <c r="F98" t="s">
        <v>328</v>
      </c>
      <c r="G98" t="s">
        <v>361</v>
      </c>
      <c r="H98" s="2" t="s">
        <v>535</v>
      </c>
      <c r="I98" s="2" t="s">
        <v>832</v>
      </c>
    </row>
    <row r="99" spans="1:9" x14ac:dyDescent="0.3">
      <c r="A99">
        <v>98</v>
      </c>
      <c r="B99" t="str">
        <f>HYPERLINK("downloaded_images\A3-100135.jpeg", "A3-100135.jpeg")</f>
        <v>A3-100135.jpeg</v>
      </c>
      <c r="C99">
        <v>103368</v>
      </c>
      <c r="D99" t="s">
        <v>105</v>
      </c>
      <c r="E99" t="s">
        <v>105</v>
      </c>
      <c r="F99" t="s">
        <v>328</v>
      </c>
      <c r="G99" t="s">
        <v>361</v>
      </c>
      <c r="H99" s="2" t="s">
        <v>536</v>
      </c>
      <c r="I99" s="2" t="s">
        <v>833</v>
      </c>
    </row>
    <row r="100" spans="1:9" x14ac:dyDescent="0.3">
      <c r="A100">
        <v>99</v>
      </c>
      <c r="B100" t="str">
        <f>HYPERLINK("downloaded_images\A3-100143.jpeg", "A3-100143.jpeg")</f>
        <v>A3-100143.jpeg</v>
      </c>
      <c r="C100">
        <v>97901</v>
      </c>
      <c r="D100" t="s">
        <v>106</v>
      </c>
      <c r="E100" t="s">
        <v>106</v>
      </c>
      <c r="F100" t="s">
        <v>328</v>
      </c>
      <c r="G100" t="s">
        <v>362</v>
      </c>
      <c r="H100" s="2" t="s">
        <v>537</v>
      </c>
      <c r="I100" s="2" t="s">
        <v>834</v>
      </c>
    </row>
    <row r="101" spans="1:9" x14ac:dyDescent="0.3">
      <c r="A101">
        <v>100</v>
      </c>
      <c r="B101" t="str">
        <f>HYPERLINK("downloaded_images\A3-100145.jpeg", "A3-100145.jpeg")</f>
        <v>A3-100145.jpeg</v>
      </c>
      <c r="C101">
        <v>87996</v>
      </c>
      <c r="D101" t="s">
        <v>107</v>
      </c>
      <c r="E101" t="s">
        <v>107</v>
      </c>
      <c r="F101" t="s">
        <v>328</v>
      </c>
      <c r="G101" t="s">
        <v>361</v>
      </c>
      <c r="H101" s="2" t="s">
        <v>538</v>
      </c>
      <c r="I101" s="2" t="s">
        <v>835</v>
      </c>
    </row>
    <row r="102" spans="1:9" x14ac:dyDescent="0.3">
      <c r="A102">
        <v>101</v>
      </c>
      <c r="B102" t="str">
        <f>HYPERLINK("downloaded_images\A3-100147.jpeg", "A3-100147.jpeg")</f>
        <v>A3-100147.jpeg</v>
      </c>
      <c r="C102">
        <v>97381</v>
      </c>
      <c r="D102" t="s">
        <v>108</v>
      </c>
      <c r="E102" t="s">
        <v>1067</v>
      </c>
      <c r="F102" t="s">
        <v>328</v>
      </c>
      <c r="G102" t="s">
        <v>356</v>
      </c>
      <c r="H102" s="2" t="s">
        <v>539</v>
      </c>
      <c r="I102" s="2" t="s">
        <v>836</v>
      </c>
    </row>
    <row r="103" spans="1:9" x14ac:dyDescent="0.3">
      <c r="A103">
        <v>102</v>
      </c>
      <c r="B103" t="str">
        <f>HYPERLINK("downloaded_images\A3-100148.jpeg", "A3-100148.jpeg")</f>
        <v>A3-100148.jpeg</v>
      </c>
      <c r="C103">
        <v>97373</v>
      </c>
      <c r="D103" t="s">
        <v>109</v>
      </c>
      <c r="E103" t="s">
        <v>109</v>
      </c>
      <c r="F103" t="s">
        <v>328</v>
      </c>
      <c r="G103" t="s">
        <v>356</v>
      </c>
      <c r="H103" s="2" t="s">
        <v>540</v>
      </c>
      <c r="I103" s="2" t="s">
        <v>837</v>
      </c>
    </row>
    <row r="104" spans="1:9" x14ac:dyDescent="0.3">
      <c r="A104">
        <v>103</v>
      </c>
      <c r="B104" t="str">
        <f>HYPERLINK("downloaded_images\A3-100149.jpeg", "A3-100149.jpeg")</f>
        <v>A3-100149.jpeg</v>
      </c>
      <c r="C104">
        <v>97372</v>
      </c>
      <c r="D104" t="s">
        <v>110</v>
      </c>
      <c r="E104" t="s">
        <v>1074</v>
      </c>
      <c r="F104" t="s">
        <v>328</v>
      </c>
      <c r="G104" t="s">
        <v>356</v>
      </c>
      <c r="H104" s="2" t="s">
        <v>541</v>
      </c>
      <c r="I104" s="2" t="s">
        <v>838</v>
      </c>
    </row>
    <row r="105" spans="1:9" x14ac:dyDescent="0.3">
      <c r="A105">
        <v>104</v>
      </c>
      <c r="B105" t="str">
        <f>HYPERLINK("downloaded_images\A3-100153.jpeg", "A3-100153.jpeg")</f>
        <v>A3-100153.jpeg</v>
      </c>
      <c r="C105">
        <v>119413</v>
      </c>
      <c r="D105" t="s">
        <v>111</v>
      </c>
      <c r="E105" t="s">
        <v>1051</v>
      </c>
      <c r="F105" t="s">
        <v>328</v>
      </c>
      <c r="G105" t="s">
        <v>360</v>
      </c>
      <c r="H105" s="2" t="s">
        <v>542</v>
      </c>
      <c r="I105" s="2" t="s">
        <v>839</v>
      </c>
    </row>
    <row r="106" spans="1:9" x14ac:dyDescent="0.3">
      <c r="A106">
        <v>105</v>
      </c>
      <c r="B106" t="str">
        <f>HYPERLINK("downloaded_images\A3-100159.jpeg", "A3-100159.jpeg")</f>
        <v>A3-100159.jpeg</v>
      </c>
      <c r="C106">
        <v>108906</v>
      </c>
      <c r="D106" t="s">
        <v>112</v>
      </c>
      <c r="E106" t="s">
        <v>112</v>
      </c>
      <c r="F106" t="s">
        <v>328</v>
      </c>
      <c r="G106" t="s">
        <v>363</v>
      </c>
      <c r="H106" s="2" t="s">
        <v>543</v>
      </c>
      <c r="I106" s="2" t="s">
        <v>840</v>
      </c>
    </row>
    <row r="107" spans="1:9" x14ac:dyDescent="0.3">
      <c r="A107">
        <v>106</v>
      </c>
      <c r="B107" t="str">
        <f>HYPERLINK("downloaded_images\A3-100160.jpeg", "A3-100160.jpeg")</f>
        <v>A3-100160.jpeg</v>
      </c>
      <c r="C107">
        <v>103290</v>
      </c>
      <c r="D107" t="s">
        <v>113</v>
      </c>
      <c r="E107" t="s">
        <v>309</v>
      </c>
      <c r="F107" t="s">
        <v>328</v>
      </c>
      <c r="G107" t="s">
        <v>364</v>
      </c>
      <c r="H107" s="2" t="s">
        <v>544</v>
      </c>
      <c r="I107" s="2" t="s">
        <v>841</v>
      </c>
    </row>
    <row r="108" spans="1:9" x14ac:dyDescent="0.3">
      <c r="A108">
        <v>107</v>
      </c>
      <c r="B108" t="str">
        <f>HYPERLINK("downloaded_images\A3-100167.jpeg", "A3-100167.jpeg")</f>
        <v>A3-100167.jpeg</v>
      </c>
      <c r="C108">
        <v>101322</v>
      </c>
      <c r="D108" t="s">
        <v>114</v>
      </c>
      <c r="E108" t="s">
        <v>310</v>
      </c>
      <c r="F108" t="s">
        <v>328</v>
      </c>
      <c r="G108" t="s">
        <v>365</v>
      </c>
      <c r="H108" s="2" t="s">
        <v>545</v>
      </c>
      <c r="I108" s="2" t="s">
        <v>842</v>
      </c>
    </row>
    <row r="109" spans="1:9" x14ac:dyDescent="0.3">
      <c r="A109">
        <v>108</v>
      </c>
      <c r="B109" t="str">
        <f>HYPERLINK("downloaded_images\A3-100168.jpeg", "A3-100168.jpeg")</f>
        <v>A3-100168.jpeg</v>
      </c>
      <c r="C109">
        <v>87994</v>
      </c>
      <c r="D109" t="s">
        <v>115</v>
      </c>
      <c r="E109" t="s">
        <v>1075</v>
      </c>
      <c r="F109" t="s">
        <v>328</v>
      </c>
      <c r="G109" t="s">
        <v>361</v>
      </c>
      <c r="H109" s="2" t="s">
        <v>546</v>
      </c>
      <c r="I109" s="2" t="s">
        <v>843</v>
      </c>
    </row>
    <row r="110" spans="1:9" x14ac:dyDescent="0.3">
      <c r="A110">
        <v>109</v>
      </c>
      <c r="B110" t="str">
        <f>HYPERLINK("downloaded_images\A3-100169.jpeg", "A3-100169.jpeg")</f>
        <v>A3-100169.jpeg</v>
      </c>
      <c r="C110">
        <v>87998</v>
      </c>
      <c r="D110" t="s">
        <v>116</v>
      </c>
      <c r="E110" t="s">
        <v>116</v>
      </c>
      <c r="F110" t="s">
        <v>328</v>
      </c>
      <c r="G110" t="s">
        <v>361</v>
      </c>
      <c r="H110" s="2" t="s">
        <v>547</v>
      </c>
      <c r="I110" s="2" t="s">
        <v>844</v>
      </c>
    </row>
    <row r="111" spans="1:9" x14ac:dyDescent="0.3">
      <c r="A111">
        <v>110</v>
      </c>
      <c r="B111" t="str">
        <f>HYPERLINK("downloaded_images\A3-100177.jpeg", "A3-100177.jpeg")</f>
        <v>A3-100177.jpeg</v>
      </c>
      <c r="C111">
        <v>103152</v>
      </c>
      <c r="D111" t="s">
        <v>117</v>
      </c>
      <c r="E111" t="s">
        <v>1076</v>
      </c>
      <c r="F111" t="s">
        <v>328</v>
      </c>
      <c r="G111" t="s">
        <v>366</v>
      </c>
      <c r="H111" s="2" t="s">
        <v>548</v>
      </c>
      <c r="I111" s="2" t="s">
        <v>845</v>
      </c>
    </row>
    <row r="112" spans="1:9" x14ac:dyDescent="0.3">
      <c r="A112">
        <v>111</v>
      </c>
      <c r="B112" t="str">
        <f>HYPERLINK("downloaded_images\A3-100178.jpeg", "A3-100178.jpeg")</f>
        <v>A3-100178.jpeg</v>
      </c>
      <c r="C112">
        <v>103165</v>
      </c>
      <c r="D112" t="s">
        <v>118</v>
      </c>
      <c r="E112" t="s">
        <v>1077</v>
      </c>
      <c r="F112" t="s">
        <v>328</v>
      </c>
      <c r="G112" t="s">
        <v>366</v>
      </c>
      <c r="H112" s="2" t="s">
        <v>549</v>
      </c>
      <c r="I112" s="2" t="s">
        <v>846</v>
      </c>
    </row>
    <row r="113" spans="1:9" x14ac:dyDescent="0.3">
      <c r="A113">
        <v>112</v>
      </c>
      <c r="B113" t="str">
        <f>HYPERLINK("downloaded_images\A3-100179.jpeg", "A3-100179.jpeg")</f>
        <v>A3-100179.jpeg</v>
      </c>
      <c r="C113">
        <v>105577</v>
      </c>
      <c r="D113" t="s">
        <v>119</v>
      </c>
      <c r="E113" t="s">
        <v>1078</v>
      </c>
      <c r="F113" t="s">
        <v>328</v>
      </c>
      <c r="G113" t="s">
        <v>366</v>
      </c>
      <c r="H113" s="2" t="s">
        <v>550</v>
      </c>
      <c r="I113" s="2" t="s">
        <v>847</v>
      </c>
    </row>
    <row r="114" spans="1:9" x14ac:dyDescent="0.3">
      <c r="A114">
        <v>113</v>
      </c>
      <c r="B114" t="str">
        <f>HYPERLINK("downloaded_images\A3-100187.jpeg", "A3-100187.jpeg")</f>
        <v>A3-100187.jpeg</v>
      </c>
      <c r="C114">
        <v>111743</v>
      </c>
      <c r="D114" t="s">
        <v>120</v>
      </c>
      <c r="E114" t="s">
        <v>1079</v>
      </c>
      <c r="F114" t="s">
        <v>328</v>
      </c>
      <c r="G114" t="s">
        <v>367</v>
      </c>
      <c r="H114" s="2" t="s">
        <v>551</v>
      </c>
      <c r="I114" s="2" t="s">
        <v>848</v>
      </c>
    </row>
    <row r="115" spans="1:9" x14ac:dyDescent="0.3">
      <c r="A115">
        <v>114</v>
      </c>
      <c r="B115" t="str">
        <f>HYPERLINK("downloaded_images\A3-100188.jpeg", "A3-100188.jpeg")</f>
        <v>A3-100188.jpeg</v>
      </c>
      <c r="C115">
        <v>103683</v>
      </c>
      <c r="D115" t="s">
        <v>121</v>
      </c>
      <c r="E115" t="s">
        <v>311</v>
      </c>
      <c r="F115" t="s">
        <v>328</v>
      </c>
      <c r="G115" t="s">
        <v>352</v>
      </c>
      <c r="H115" s="2" t="s">
        <v>552</v>
      </c>
      <c r="I115" s="2" t="s">
        <v>849</v>
      </c>
    </row>
    <row r="116" spans="1:9" x14ac:dyDescent="0.3">
      <c r="A116">
        <v>115</v>
      </c>
      <c r="B116" t="str">
        <f>HYPERLINK("downloaded_images\A3-100189.jpeg", "A3-100189.jpeg")</f>
        <v>A3-100189.jpeg</v>
      </c>
      <c r="C116">
        <v>103774</v>
      </c>
      <c r="D116" t="s">
        <v>122</v>
      </c>
      <c r="E116" t="s">
        <v>312</v>
      </c>
      <c r="F116" t="s">
        <v>328</v>
      </c>
      <c r="G116" t="s">
        <v>352</v>
      </c>
      <c r="H116" s="2" t="s">
        <v>553</v>
      </c>
      <c r="I116" s="2" t="s">
        <v>850</v>
      </c>
    </row>
    <row r="117" spans="1:9" x14ac:dyDescent="0.3">
      <c r="A117">
        <v>116</v>
      </c>
      <c r="B117" t="str">
        <f>HYPERLINK("downloaded_images\A3-100192.jpeg", "A3-100192.jpeg")</f>
        <v>A3-100192.jpeg</v>
      </c>
      <c r="C117">
        <v>82040</v>
      </c>
      <c r="D117" t="s">
        <v>123</v>
      </c>
      <c r="E117" t="s">
        <v>313</v>
      </c>
      <c r="F117" t="s">
        <v>328</v>
      </c>
      <c r="G117" t="s">
        <v>368</v>
      </c>
      <c r="H117" s="2" t="s">
        <v>554</v>
      </c>
      <c r="I117" s="2" t="s">
        <v>851</v>
      </c>
    </row>
    <row r="118" spans="1:9" x14ac:dyDescent="0.3">
      <c r="A118">
        <v>117</v>
      </c>
      <c r="B118" t="str">
        <f>HYPERLINK("downloaded_images\A3-100193.jpeg", "A3-100193.jpeg")</f>
        <v>A3-100193.jpeg</v>
      </c>
      <c r="C118">
        <v>85431</v>
      </c>
      <c r="D118" t="s">
        <v>124</v>
      </c>
      <c r="E118" t="s">
        <v>124</v>
      </c>
      <c r="F118" t="s">
        <v>328</v>
      </c>
      <c r="G118" t="s">
        <v>369</v>
      </c>
      <c r="H118" s="2" t="s">
        <v>555</v>
      </c>
      <c r="I118" s="2" t="s">
        <v>852</v>
      </c>
    </row>
    <row r="119" spans="1:9" x14ac:dyDescent="0.3">
      <c r="A119">
        <v>118</v>
      </c>
      <c r="B119" t="str">
        <f>HYPERLINK("downloaded_images\A3-100201.jpeg", "A3-100201.jpeg")</f>
        <v>A3-100201.jpeg</v>
      </c>
      <c r="C119">
        <v>106086</v>
      </c>
      <c r="D119" t="s">
        <v>125</v>
      </c>
      <c r="E119" t="s">
        <v>1080</v>
      </c>
      <c r="F119" t="s">
        <v>328</v>
      </c>
      <c r="G119" t="s">
        <v>345</v>
      </c>
      <c r="H119" s="2" t="s">
        <v>556</v>
      </c>
      <c r="I119" s="2" t="s">
        <v>853</v>
      </c>
    </row>
    <row r="120" spans="1:9" x14ac:dyDescent="0.3">
      <c r="A120">
        <v>119</v>
      </c>
      <c r="B120" t="str">
        <f>HYPERLINK("downloaded_images\A3-100207.jpeg", "A3-100207.jpeg")</f>
        <v>A3-100207.jpeg</v>
      </c>
      <c r="C120">
        <v>106033</v>
      </c>
      <c r="D120" t="s">
        <v>126</v>
      </c>
      <c r="E120" t="s">
        <v>1081</v>
      </c>
      <c r="F120" t="s">
        <v>328</v>
      </c>
      <c r="G120" t="s">
        <v>345</v>
      </c>
      <c r="H120" s="2" t="s">
        <v>557</v>
      </c>
      <c r="I120" s="2" t="s">
        <v>854</v>
      </c>
    </row>
    <row r="121" spans="1:9" x14ac:dyDescent="0.3">
      <c r="A121">
        <v>120</v>
      </c>
      <c r="B121" t="str">
        <f>HYPERLINK("downloaded_images\A3-100208.jpeg", "A3-100208.jpeg")</f>
        <v>A3-100208.jpeg</v>
      </c>
      <c r="C121">
        <v>106061</v>
      </c>
      <c r="D121" t="s">
        <v>127</v>
      </c>
      <c r="E121" t="s">
        <v>1038</v>
      </c>
      <c r="F121" t="s">
        <v>328</v>
      </c>
      <c r="G121" t="s">
        <v>345</v>
      </c>
      <c r="H121" s="2" t="s">
        <v>558</v>
      </c>
      <c r="I121" s="2" t="s">
        <v>855</v>
      </c>
    </row>
    <row r="122" spans="1:9" x14ac:dyDescent="0.3">
      <c r="A122">
        <v>121</v>
      </c>
      <c r="B122" t="str">
        <f>HYPERLINK("downloaded_images\A3-100209.jpeg", "A3-100209.jpeg")</f>
        <v>A3-100209.jpeg</v>
      </c>
      <c r="C122">
        <v>106068</v>
      </c>
      <c r="D122" t="s">
        <v>128</v>
      </c>
      <c r="E122" t="s">
        <v>1039</v>
      </c>
      <c r="F122" t="s">
        <v>328</v>
      </c>
      <c r="G122" t="s">
        <v>345</v>
      </c>
      <c r="H122" s="2" t="s">
        <v>559</v>
      </c>
      <c r="I122" s="2" t="s">
        <v>856</v>
      </c>
    </row>
    <row r="123" spans="1:9" x14ac:dyDescent="0.3">
      <c r="A123">
        <v>122</v>
      </c>
      <c r="B123" t="str">
        <f>HYPERLINK("downloaded_images\A3-100223.jpeg", "A3-100223.jpeg")</f>
        <v>A3-100223.jpeg</v>
      </c>
      <c r="C123">
        <v>78882</v>
      </c>
      <c r="D123" t="s">
        <v>129</v>
      </c>
      <c r="E123" t="s">
        <v>1082</v>
      </c>
      <c r="F123" t="s">
        <v>328</v>
      </c>
      <c r="G123" t="s">
        <v>368</v>
      </c>
      <c r="H123" s="2" t="s">
        <v>560</v>
      </c>
      <c r="I123" s="2" t="s">
        <v>857</v>
      </c>
    </row>
    <row r="124" spans="1:9" x14ac:dyDescent="0.3">
      <c r="A124">
        <v>123</v>
      </c>
      <c r="B124" t="str">
        <f>HYPERLINK("downloaded_images\A3-100232.jpeg", "A3-100232.jpeg")</f>
        <v>A3-100232.jpeg</v>
      </c>
      <c r="C124">
        <v>87999</v>
      </c>
      <c r="D124" t="s">
        <v>130</v>
      </c>
      <c r="E124" t="s">
        <v>130</v>
      </c>
      <c r="F124" t="s">
        <v>328</v>
      </c>
      <c r="G124" t="s">
        <v>361</v>
      </c>
      <c r="H124" s="2" t="s">
        <v>561</v>
      </c>
      <c r="I124" s="2" t="s">
        <v>858</v>
      </c>
    </row>
    <row r="125" spans="1:9" x14ac:dyDescent="0.3">
      <c r="A125">
        <v>124</v>
      </c>
      <c r="B125" t="str">
        <f>HYPERLINK("downloaded_images\A3-100243.jpeg", "A3-100243.jpeg")</f>
        <v>A3-100243.jpeg</v>
      </c>
      <c r="C125">
        <v>97243</v>
      </c>
      <c r="D125" t="s">
        <v>131</v>
      </c>
      <c r="E125" t="s">
        <v>131</v>
      </c>
      <c r="F125" t="s">
        <v>328</v>
      </c>
      <c r="G125" t="s">
        <v>356</v>
      </c>
      <c r="H125" s="2" t="s">
        <v>562</v>
      </c>
      <c r="I125" s="2" t="s">
        <v>859</v>
      </c>
    </row>
    <row r="126" spans="1:9" x14ac:dyDescent="0.3">
      <c r="A126">
        <v>125</v>
      </c>
      <c r="B126" t="str">
        <f>HYPERLINK("downloaded_images\A3-100253.jpeg", "A3-100253.jpeg")</f>
        <v>A3-100253.jpeg</v>
      </c>
      <c r="C126">
        <v>88980</v>
      </c>
      <c r="D126" t="s">
        <v>132</v>
      </c>
      <c r="E126" t="s">
        <v>1083</v>
      </c>
      <c r="F126" t="s">
        <v>328</v>
      </c>
      <c r="G126" t="s">
        <v>370</v>
      </c>
      <c r="H126" s="2" t="s">
        <v>563</v>
      </c>
      <c r="I126" s="2" t="s">
        <v>860</v>
      </c>
    </row>
    <row r="127" spans="1:9" x14ac:dyDescent="0.3">
      <c r="A127">
        <v>126</v>
      </c>
      <c r="B127" t="str">
        <f>HYPERLINK("downloaded_images\A3-100261.jpeg", "A3-100261.jpeg")</f>
        <v>A3-100261.jpeg</v>
      </c>
      <c r="C127">
        <v>161266</v>
      </c>
      <c r="D127" t="s">
        <v>133</v>
      </c>
      <c r="E127" t="s">
        <v>1084</v>
      </c>
      <c r="F127" t="s">
        <v>328</v>
      </c>
      <c r="G127" t="s">
        <v>371</v>
      </c>
      <c r="H127" s="2" t="s">
        <v>564</v>
      </c>
      <c r="I127" s="2" t="s">
        <v>861</v>
      </c>
    </row>
    <row r="128" spans="1:9" x14ac:dyDescent="0.3">
      <c r="A128">
        <v>127</v>
      </c>
      <c r="B128" t="str">
        <f>HYPERLINK("downloaded_images\A3-100262.jpeg", "A3-100262.jpeg")</f>
        <v>A3-100262.jpeg</v>
      </c>
      <c r="C128">
        <v>161519</v>
      </c>
      <c r="D128" t="s">
        <v>134</v>
      </c>
      <c r="E128" t="s">
        <v>1084</v>
      </c>
      <c r="F128" t="s">
        <v>328</v>
      </c>
      <c r="G128" t="s">
        <v>371</v>
      </c>
      <c r="H128" s="2" t="s">
        <v>565</v>
      </c>
      <c r="I128" s="2" t="s">
        <v>862</v>
      </c>
    </row>
    <row r="129" spans="1:9" x14ac:dyDescent="0.3">
      <c r="A129">
        <v>128</v>
      </c>
      <c r="B129" t="str">
        <f>HYPERLINK("downloaded_images\A3-100263.jpeg", "A3-100263.jpeg")</f>
        <v>A3-100263.jpeg</v>
      </c>
      <c r="C129">
        <v>161525</v>
      </c>
      <c r="D129" t="s">
        <v>135</v>
      </c>
      <c r="E129" t="s">
        <v>1084</v>
      </c>
      <c r="F129" t="s">
        <v>328</v>
      </c>
      <c r="G129" t="s">
        <v>371</v>
      </c>
      <c r="H129" s="2" t="s">
        <v>566</v>
      </c>
      <c r="I129" s="2" t="s">
        <v>863</v>
      </c>
    </row>
    <row r="130" spans="1:9" x14ac:dyDescent="0.3">
      <c r="A130">
        <v>129</v>
      </c>
      <c r="B130" t="str">
        <f>HYPERLINK("downloaded_images\A3-100264.jpeg", "A3-100264.jpeg")</f>
        <v>A3-100264.jpeg</v>
      </c>
      <c r="C130">
        <v>161528</v>
      </c>
      <c r="D130" t="s">
        <v>136</v>
      </c>
      <c r="E130" t="s">
        <v>1084</v>
      </c>
      <c r="F130" t="s">
        <v>328</v>
      </c>
      <c r="G130" t="s">
        <v>371</v>
      </c>
      <c r="H130" s="2" t="s">
        <v>567</v>
      </c>
      <c r="I130" s="2" t="s">
        <v>864</v>
      </c>
    </row>
    <row r="131" spans="1:9" x14ac:dyDescent="0.3">
      <c r="A131">
        <v>130</v>
      </c>
      <c r="B131" t="str">
        <f>HYPERLINK("downloaded_images\A3-100265.jpeg", "A3-100265.jpeg")</f>
        <v>A3-100265.jpeg</v>
      </c>
      <c r="C131">
        <v>161534</v>
      </c>
      <c r="D131" t="s">
        <v>137</v>
      </c>
      <c r="E131" t="s">
        <v>1084</v>
      </c>
      <c r="F131" t="s">
        <v>328</v>
      </c>
      <c r="G131" t="s">
        <v>371</v>
      </c>
      <c r="H131" s="2" t="s">
        <v>568</v>
      </c>
      <c r="I131" s="2" t="s">
        <v>865</v>
      </c>
    </row>
    <row r="132" spans="1:9" x14ac:dyDescent="0.3">
      <c r="A132">
        <v>131</v>
      </c>
      <c r="B132" t="str">
        <f>HYPERLINK("downloaded_images\A3-100266.jpeg", "A3-100266.jpeg")</f>
        <v>A3-100266.jpeg</v>
      </c>
      <c r="C132">
        <v>161539</v>
      </c>
      <c r="D132" t="s">
        <v>138</v>
      </c>
      <c r="E132" t="s">
        <v>1084</v>
      </c>
      <c r="F132" t="s">
        <v>328</v>
      </c>
      <c r="G132" t="s">
        <v>371</v>
      </c>
      <c r="H132" s="2" t="s">
        <v>569</v>
      </c>
      <c r="I132" s="2" t="s">
        <v>866</v>
      </c>
    </row>
    <row r="133" spans="1:9" x14ac:dyDescent="0.3">
      <c r="A133">
        <v>132</v>
      </c>
      <c r="B133" t="str">
        <f>HYPERLINK("downloaded_images\A3-100268.jpeg", "A3-100268.jpeg")</f>
        <v>A3-100268.jpeg</v>
      </c>
      <c r="C133">
        <v>97877</v>
      </c>
      <c r="D133" t="s">
        <v>139</v>
      </c>
      <c r="E133" t="s">
        <v>1085</v>
      </c>
      <c r="F133" t="s">
        <v>328</v>
      </c>
      <c r="G133" t="s">
        <v>372</v>
      </c>
      <c r="H133" s="2" t="s">
        <v>570</v>
      </c>
      <c r="I133" s="2" t="s">
        <v>867</v>
      </c>
    </row>
    <row r="134" spans="1:9" x14ac:dyDescent="0.3">
      <c r="A134">
        <v>133</v>
      </c>
      <c r="B134" t="str">
        <f>HYPERLINK("downloaded_images\A3-100279.jpeg", "A3-100279.jpeg")</f>
        <v>A3-100279.jpeg</v>
      </c>
      <c r="C134">
        <v>103292</v>
      </c>
      <c r="D134" t="s">
        <v>140</v>
      </c>
      <c r="E134" t="s">
        <v>1086</v>
      </c>
      <c r="F134" t="s">
        <v>328</v>
      </c>
      <c r="G134" t="s">
        <v>364</v>
      </c>
      <c r="H134" s="2" t="s">
        <v>571</v>
      </c>
      <c r="I134" s="2" t="s">
        <v>868</v>
      </c>
    </row>
    <row r="135" spans="1:9" x14ac:dyDescent="0.3">
      <c r="A135">
        <v>134</v>
      </c>
      <c r="B135" t="str">
        <f>HYPERLINK("downloaded_images\A3-100281.jpeg", "A3-100281.jpeg")</f>
        <v>A3-100281.jpeg</v>
      </c>
      <c r="C135">
        <v>114122</v>
      </c>
      <c r="D135" t="s">
        <v>141</v>
      </c>
      <c r="E135" t="s">
        <v>1087</v>
      </c>
      <c r="F135" t="s">
        <v>328</v>
      </c>
      <c r="G135" t="s">
        <v>353</v>
      </c>
      <c r="H135" s="2" t="s">
        <v>572</v>
      </c>
      <c r="I135" s="2" t="s">
        <v>869</v>
      </c>
    </row>
    <row r="136" spans="1:9" x14ac:dyDescent="0.3">
      <c r="A136">
        <v>135</v>
      </c>
      <c r="B136" t="str">
        <f>HYPERLINK("downloaded_images\A3-100301.jpeg", "A3-100301.jpeg")</f>
        <v>A3-100301.jpeg</v>
      </c>
      <c r="C136">
        <v>142325</v>
      </c>
      <c r="D136" t="s">
        <v>142</v>
      </c>
      <c r="E136" t="s">
        <v>1060</v>
      </c>
      <c r="F136" t="s">
        <v>328</v>
      </c>
      <c r="G136" t="s">
        <v>373</v>
      </c>
      <c r="H136" s="2" t="s">
        <v>573</v>
      </c>
      <c r="I136" s="2" t="s">
        <v>870</v>
      </c>
    </row>
    <row r="137" spans="1:9" x14ac:dyDescent="0.3">
      <c r="A137">
        <v>136</v>
      </c>
      <c r="B137" t="str">
        <f>HYPERLINK("downloaded_images\A3-100305.jpeg", "A3-100305.jpeg")</f>
        <v>A3-100305.jpeg</v>
      </c>
      <c r="C137">
        <v>104853</v>
      </c>
      <c r="D137" t="s">
        <v>143</v>
      </c>
      <c r="E137" t="s">
        <v>1088</v>
      </c>
      <c r="F137" t="s">
        <v>328</v>
      </c>
      <c r="G137" t="s">
        <v>374</v>
      </c>
      <c r="H137" s="2" t="s">
        <v>574</v>
      </c>
      <c r="I137" s="2" t="s">
        <v>871</v>
      </c>
    </row>
    <row r="138" spans="1:9" x14ac:dyDescent="0.3">
      <c r="A138">
        <v>137</v>
      </c>
      <c r="B138" t="str">
        <f>HYPERLINK("downloaded_images\A3-100310.jpeg", "A3-100310.jpeg")</f>
        <v>A3-100310.jpeg</v>
      </c>
      <c r="C138">
        <v>119144</v>
      </c>
      <c r="D138" t="s">
        <v>144</v>
      </c>
      <c r="E138" t="s">
        <v>1089</v>
      </c>
      <c r="F138" t="s">
        <v>328</v>
      </c>
      <c r="G138" t="s">
        <v>375</v>
      </c>
      <c r="H138" s="2" t="s">
        <v>575</v>
      </c>
      <c r="I138" s="2" t="s">
        <v>872</v>
      </c>
    </row>
    <row r="139" spans="1:9" x14ac:dyDescent="0.3">
      <c r="A139">
        <v>138</v>
      </c>
      <c r="B139" t="str">
        <f>HYPERLINK("downloaded_images\A3-100311.jpeg", "A3-100311.jpeg")</f>
        <v>A3-100311.jpeg</v>
      </c>
      <c r="C139">
        <v>119164</v>
      </c>
      <c r="D139" t="s">
        <v>145</v>
      </c>
      <c r="E139" t="s">
        <v>145</v>
      </c>
      <c r="F139" t="s">
        <v>328</v>
      </c>
      <c r="G139" t="s">
        <v>375</v>
      </c>
      <c r="H139" s="2" t="s">
        <v>576</v>
      </c>
      <c r="I139" s="2" t="s">
        <v>873</v>
      </c>
    </row>
    <row r="140" spans="1:9" x14ac:dyDescent="0.3">
      <c r="A140">
        <v>139</v>
      </c>
      <c r="B140" t="str">
        <f>HYPERLINK("downloaded_images\A3-100331.jpeg", "A3-100331.jpeg")</f>
        <v>A3-100331.jpeg</v>
      </c>
      <c r="C140">
        <v>103359</v>
      </c>
      <c r="D140" t="s">
        <v>146</v>
      </c>
      <c r="E140" t="s">
        <v>146</v>
      </c>
      <c r="F140" t="s">
        <v>328</v>
      </c>
      <c r="G140" t="s">
        <v>361</v>
      </c>
      <c r="H140" s="2" t="s">
        <v>577</v>
      </c>
      <c r="I140" s="2" t="s">
        <v>874</v>
      </c>
    </row>
    <row r="141" spans="1:9" x14ac:dyDescent="0.3">
      <c r="A141">
        <v>140</v>
      </c>
      <c r="B141" t="str">
        <f>HYPERLINK("downloaded_images\A3-100332.jpeg", "A3-100332.jpeg")</f>
        <v>A3-100332.jpeg</v>
      </c>
      <c r="C141">
        <v>103362</v>
      </c>
      <c r="D141" t="s">
        <v>147</v>
      </c>
      <c r="E141" t="s">
        <v>147</v>
      </c>
      <c r="F141" t="s">
        <v>328</v>
      </c>
      <c r="G141" t="s">
        <v>361</v>
      </c>
      <c r="H141" s="2" t="s">
        <v>578</v>
      </c>
      <c r="I141" s="2" t="s">
        <v>875</v>
      </c>
    </row>
    <row r="142" spans="1:9" x14ac:dyDescent="0.3">
      <c r="A142">
        <v>141</v>
      </c>
      <c r="B142" t="str">
        <f>HYPERLINK("downloaded_images\A3-100333.jpeg", "A3-100333.jpeg")</f>
        <v>A3-100333.jpeg</v>
      </c>
      <c r="C142">
        <v>103364</v>
      </c>
      <c r="D142" t="s">
        <v>148</v>
      </c>
      <c r="E142" t="s">
        <v>148</v>
      </c>
      <c r="F142" t="s">
        <v>328</v>
      </c>
      <c r="G142" t="s">
        <v>361</v>
      </c>
      <c r="H142" s="2" t="s">
        <v>579</v>
      </c>
      <c r="I142" s="2" t="s">
        <v>876</v>
      </c>
    </row>
    <row r="143" spans="1:9" x14ac:dyDescent="0.3">
      <c r="A143">
        <v>142</v>
      </c>
      <c r="B143" t="str">
        <f>HYPERLINK("downloaded_images\A3-100334.jpeg", "A3-100334.jpeg")</f>
        <v>A3-100334.jpeg</v>
      </c>
      <c r="C143">
        <v>103365</v>
      </c>
      <c r="D143" t="s">
        <v>148</v>
      </c>
      <c r="E143" t="s">
        <v>148</v>
      </c>
      <c r="F143" t="s">
        <v>328</v>
      </c>
      <c r="G143" t="s">
        <v>361</v>
      </c>
      <c r="H143" s="2" t="s">
        <v>580</v>
      </c>
      <c r="I143" s="2" t="s">
        <v>877</v>
      </c>
    </row>
    <row r="144" spans="1:9" x14ac:dyDescent="0.3">
      <c r="A144">
        <v>143</v>
      </c>
      <c r="B144" t="str">
        <f>HYPERLINK("downloaded_images\A3-100340.jpeg", "A3-100340.jpeg")</f>
        <v>A3-100340.jpeg</v>
      </c>
      <c r="C144">
        <v>103282</v>
      </c>
      <c r="D144" t="s">
        <v>149</v>
      </c>
      <c r="E144" t="s">
        <v>149</v>
      </c>
      <c r="F144" t="s">
        <v>328</v>
      </c>
      <c r="G144" t="s">
        <v>361</v>
      </c>
      <c r="H144" s="2" t="s">
        <v>581</v>
      </c>
      <c r="I144" s="2" t="s">
        <v>878</v>
      </c>
    </row>
    <row r="145" spans="1:9" x14ac:dyDescent="0.3">
      <c r="A145">
        <v>144</v>
      </c>
      <c r="B145" t="str">
        <f>HYPERLINK("downloaded_images\A3-100342.jpeg", "A3-100342.jpeg")</f>
        <v>A3-100342.jpeg</v>
      </c>
      <c r="C145">
        <v>89936</v>
      </c>
      <c r="D145" t="s">
        <v>150</v>
      </c>
      <c r="E145" t="s">
        <v>1090</v>
      </c>
      <c r="F145" t="s">
        <v>328</v>
      </c>
      <c r="G145" t="s">
        <v>376</v>
      </c>
      <c r="H145" s="2" t="s">
        <v>582</v>
      </c>
      <c r="I145" s="2" t="s">
        <v>879</v>
      </c>
    </row>
    <row r="146" spans="1:9" x14ac:dyDescent="0.3">
      <c r="A146">
        <v>145</v>
      </c>
      <c r="B146" t="str">
        <f>HYPERLINK("downloaded_images\A3-100347.jpeg", "A3-100347.jpeg")</f>
        <v>A3-100347.jpeg</v>
      </c>
      <c r="C146">
        <v>93650</v>
      </c>
      <c r="D146" t="s">
        <v>151</v>
      </c>
      <c r="E146" t="s">
        <v>1091</v>
      </c>
      <c r="F146" t="s">
        <v>328</v>
      </c>
      <c r="G146" t="s">
        <v>344</v>
      </c>
      <c r="H146" s="2" t="s">
        <v>583</v>
      </c>
      <c r="I146" s="2" t="s">
        <v>880</v>
      </c>
    </row>
    <row r="147" spans="1:9" x14ac:dyDescent="0.3">
      <c r="A147">
        <v>146</v>
      </c>
      <c r="B147" t="str">
        <f>HYPERLINK("downloaded_images\A3-100348.jpeg", "A3-100348.jpeg")</f>
        <v>A3-100348.jpeg</v>
      </c>
      <c r="C147">
        <v>93693</v>
      </c>
      <c r="D147" t="s">
        <v>152</v>
      </c>
      <c r="E147" t="s">
        <v>1092</v>
      </c>
      <c r="F147" t="s">
        <v>328</v>
      </c>
      <c r="G147" t="s">
        <v>344</v>
      </c>
      <c r="H147" s="2" t="s">
        <v>584</v>
      </c>
      <c r="I147" s="2" t="s">
        <v>881</v>
      </c>
    </row>
    <row r="148" spans="1:9" x14ac:dyDescent="0.3">
      <c r="A148">
        <v>147</v>
      </c>
      <c r="B148" t="str">
        <f>HYPERLINK("downloaded_images\A3-100349.jpeg", "A3-100349.jpeg")</f>
        <v>A3-100349.jpeg</v>
      </c>
      <c r="C148">
        <v>106034</v>
      </c>
      <c r="D148" t="s">
        <v>153</v>
      </c>
      <c r="E148" t="s">
        <v>1093</v>
      </c>
      <c r="F148" t="s">
        <v>328</v>
      </c>
      <c r="G148" t="s">
        <v>345</v>
      </c>
      <c r="H148" s="2" t="s">
        <v>585</v>
      </c>
      <c r="I148" s="2" t="s">
        <v>882</v>
      </c>
    </row>
    <row r="149" spans="1:9" x14ac:dyDescent="0.3">
      <c r="A149">
        <v>148</v>
      </c>
      <c r="B149" t="str">
        <f>HYPERLINK("downloaded_images\A3-100366.jpeg", "A3-100366.jpeg")</f>
        <v>A3-100366.jpeg</v>
      </c>
      <c r="C149">
        <v>109633</v>
      </c>
      <c r="D149" t="s">
        <v>154</v>
      </c>
      <c r="E149" t="s">
        <v>1094</v>
      </c>
      <c r="F149" t="s">
        <v>328</v>
      </c>
      <c r="G149" t="s">
        <v>356</v>
      </c>
      <c r="H149" s="2" t="s">
        <v>586</v>
      </c>
      <c r="I149" s="2" t="s">
        <v>883</v>
      </c>
    </row>
    <row r="150" spans="1:9" x14ac:dyDescent="0.3">
      <c r="A150">
        <v>149</v>
      </c>
      <c r="B150" t="str">
        <f>HYPERLINK("downloaded_images\A3-100367.jpeg", "A3-100367.jpeg")</f>
        <v>A3-100367.jpeg</v>
      </c>
      <c r="C150">
        <v>109635</v>
      </c>
      <c r="D150" t="s">
        <v>155</v>
      </c>
      <c r="E150" t="s">
        <v>1095</v>
      </c>
      <c r="F150" t="s">
        <v>328</v>
      </c>
      <c r="G150" t="s">
        <v>356</v>
      </c>
      <c r="H150" s="2" t="s">
        <v>587</v>
      </c>
      <c r="I150" s="2" t="s">
        <v>884</v>
      </c>
    </row>
    <row r="151" spans="1:9" x14ac:dyDescent="0.3">
      <c r="A151">
        <v>150</v>
      </c>
      <c r="B151" t="str">
        <f>HYPERLINK("downloaded_images\A3-100383.jpeg", "A3-100383.jpeg")</f>
        <v>A3-100383.jpeg</v>
      </c>
      <c r="C151">
        <v>166121</v>
      </c>
      <c r="D151" t="s">
        <v>156</v>
      </c>
      <c r="E151" t="s">
        <v>1096</v>
      </c>
      <c r="F151" t="s">
        <v>328</v>
      </c>
      <c r="G151" t="s">
        <v>371</v>
      </c>
      <c r="H151" s="2" t="s">
        <v>588</v>
      </c>
      <c r="I151" s="2" t="s">
        <v>885</v>
      </c>
    </row>
    <row r="152" spans="1:9" x14ac:dyDescent="0.3">
      <c r="A152">
        <v>151</v>
      </c>
      <c r="B152" t="str">
        <f>HYPERLINK("downloaded_images\A3-100384.jpeg", "A3-100384.jpeg")</f>
        <v>A3-100384.jpeg</v>
      </c>
      <c r="C152">
        <v>166122</v>
      </c>
      <c r="D152" t="s">
        <v>157</v>
      </c>
      <c r="E152" t="s">
        <v>1096</v>
      </c>
      <c r="F152" t="s">
        <v>328</v>
      </c>
      <c r="G152" t="s">
        <v>371</v>
      </c>
      <c r="H152" s="2" t="s">
        <v>589</v>
      </c>
      <c r="I152" s="2" t="s">
        <v>886</v>
      </c>
    </row>
    <row r="153" spans="1:9" x14ac:dyDescent="0.3">
      <c r="A153">
        <v>152</v>
      </c>
      <c r="B153" t="str">
        <f>HYPERLINK("downloaded_images\A3-100394.jpeg", "A3-100394.jpeg")</f>
        <v>A3-100394.jpeg</v>
      </c>
      <c r="C153">
        <v>135534</v>
      </c>
      <c r="D153" t="s">
        <v>158</v>
      </c>
      <c r="E153" t="s">
        <v>1097</v>
      </c>
      <c r="F153" t="s">
        <v>328</v>
      </c>
      <c r="G153" t="s">
        <v>377</v>
      </c>
      <c r="H153" s="2" t="s">
        <v>590</v>
      </c>
      <c r="I153" s="2" t="s">
        <v>887</v>
      </c>
    </row>
    <row r="154" spans="1:9" x14ac:dyDescent="0.3">
      <c r="A154">
        <v>153</v>
      </c>
      <c r="B154" t="str">
        <f>HYPERLINK("downloaded_images\A3-100401.jpeg", "A3-100401.jpeg")</f>
        <v>A3-100401.jpeg</v>
      </c>
      <c r="C154">
        <v>88704</v>
      </c>
      <c r="D154" t="s">
        <v>159</v>
      </c>
      <c r="E154" t="s">
        <v>1051</v>
      </c>
      <c r="F154" t="s">
        <v>328</v>
      </c>
      <c r="G154" t="s">
        <v>378</v>
      </c>
      <c r="H154" s="2" t="s">
        <v>591</v>
      </c>
      <c r="I154" s="2" t="s">
        <v>888</v>
      </c>
    </row>
    <row r="155" spans="1:9" x14ac:dyDescent="0.3">
      <c r="A155">
        <v>154</v>
      </c>
      <c r="B155" t="str">
        <f>HYPERLINK("downloaded_images\A3-100402.jpeg", "A3-100402.jpeg")</f>
        <v>A3-100402.jpeg</v>
      </c>
      <c r="C155">
        <v>144300</v>
      </c>
      <c r="D155" t="s">
        <v>160</v>
      </c>
      <c r="E155" t="s">
        <v>1098</v>
      </c>
      <c r="F155" t="s">
        <v>328</v>
      </c>
      <c r="G155" t="s">
        <v>379</v>
      </c>
      <c r="H155" s="2" t="s">
        <v>592</v>
      </c>
      <c r="I155" s="2" t="s">
        <v>889</v>
      </c>
    </row>
    <row r="156" spans="1:9" x14ac:dyDescent="0.3">
      <c r="A156">
        <v>155</v>
      </c>
      <c r="B156" t="str">
        <f>HYPERLINK("downloaded_images\A3-100411.jpeg", "A3-100411.jpeg")</f>
        <v>A3-100411.jpeg</v>
      </c>
      <c r="C156">
        <v>144328</v>
      </c>
      <c r="D156" t="s">
        <v>161</v>
      </c>
      <c r="E156" t="s">
        <v>1099</v>
      </c>
      <c r="F156" t="s">
        <v>328</v>
      </c>
      <c r="G156" t="s">
        <v>379</v>
      </c>
      <c r="H156" s="2" t="s">
        <v>593</v>
      </c>
      <c r="I156" s="2" t="s">
        <v>890</v>
      </c>
    </row>
    <row r="157" spans="1:9" x14ac:dyDescent="0.3">
      <c r="A157">
        <v>156</v>
      </c>
      <c r="B157" t="str">
        <f>HYPERLINK("downloaded_images\A3-100412.jpeg", "A3-100412.jpeg")</f>
        <v>A3-100412.jpeg</v>
      </c>
      <c r="C157">
        <v>144330</v>
      </c>
      <c r="D157" t="s">
        <v>162</v>
      </c>
      <c r="E157" t="s">
        <v>1100</v>
      </c>
      <c r="F157" t="s">
        <v>328</v>
      </c>
      <c r="G157" t="s">
        <v>379</v>
      </c>
      <c r="H157" s="2" t="s">
        <v>594</v>
      </c>
      <c r="I157" s="2" t="s">
        <v>891</v>
      </c>
    </row>
    <row r="158" spans="1:9" x14ac:dyDescent="0.3">
      <c r="A158">
        <v>157</v>
      </c>
      <c r="B158" t="str">
        <f>HYPERLINK("downloaded_images\A3-100413.jpeg", "A3-100413.jpeg")</f>
        <v>A3-100413.jpeg</v>
      </c>
      <c r="C158">
        <v>144331</v>
      </c>
      <c r="D158" t="s">
        <v>163</v>
      </c>
      <c r="E158" t="s">
        <v>1101</v>
      </c>
      <c r="F158" t="s">
        <v>328</v>
      </c>
      <c r="G158" t="s">
        <v>379</v>
      </c>
      <c r="H158" s="2" t="s">
        <v>595</v>
      </c>
      <c r="I158" s="2" t="s">
        <v>892</v>
      </c>
    </row>
    <row r="159" spans="1:9" x14ac:dyDescent="0.3">
      <c r="A159">
        <v>158</v>
      </c>
      <c r="B159" t="str">
        <f>HYPERLINK("downloaded_images\A3-100414.jpeg", "A3-100414.jpeg")</f>
        <v>A3-100414.jpeg</v>
      </c>
      <c r="C159">
        <v>147803</v>
      </c>
      <c r="D159" t="s">
        <v>164</v>
      </c>
      <c r="E159" t="s">
        <v>1102</v>
      </c>
      <c r="F159" t="s">
        <v>328</v>
      </c>
      <c r="G159" t="s">
        <v>379</v>
      </c>
      <c r="H159" s="2" t="s">
        <v>596</v>
      </c>
      <c r="I159" s="2" t="s">
        <v>893</v>
      </c>
    </row>
    <row r="160" spans="1:9" x14ac:dyDescent="0.3">
      <c r="A160">
        <v>159</v>
      </c>
      <c r="B160" t="str">
        <f>HYPERLINK("downloaded_images\A3-100417.jpeg", "A3-100417.jpeg")</f>
        <v>A3-100417.jpeg</v>
      </c>
      <c r="C160">
        <v>106066</v>
      </c>
      <c r="D160" t="s">
        <v>165</v>
      </c>
      <c r="E160" t="s">
        <v>1103</v>
      </c>
      <c r="F160" t="s">
        <v>328</v>
      </c>
      <c r="G160" t="s">
        <v>345</v>
      </c>
      <c r="H160" s="2" t="s">
        <v>597</v>
      </c>
      <c r="I160" s="2" t="s">
        <v>894</v>
      </c>
    </row>
    <row r="161" spans="1:9" x14ac:dyDescent="0.3">
      <c r="A161">
        <v>160</v>
      </c>
      <c r="B161" t="str">
        <f>HYPERLINK("downloaded_images\A3-100428.jpeg", "A3-100428.jpeg")</f>
        <v>A3-100428.jpeg</v>
      </c>
      <c r="C161">
        <v>109625</v>
      </c>
      <c r="D161" t="s">
        <v>166</v>
      </c>
      <c r="E161" t="s">
        <v>313</v>
      </c>
      <c r="F161" t="s">
        <v>328</v>
      </c>
      <c r="G161" t="s">
        <v>356</v>
      </c>
      <c r="H161" s="2" t="s">
        <v>598</v>
      </c>
      <c r="I161" s="2" t="s">
        <v>895</v>
      </c>
    </row>
    <row r="162" spans="1:9" x14ac:dyDescent="0.3">
      <c r="A162">
        <v>161</v>
      </c>
      <c r="B162" t="str">
        <f>HYPERLINK("downloaded_images\A3-100434.jpeg", "A3-100434.jpeg")</f>
        <v>A3-100434.jpeg</v>
      </c>
      <c r="C162">
        <v>101393</v>
      </c>
      <c r="D162" t="s">
        <v>167</v>
      </c>
      <c r="E162" t="s">
        <v>1034</v>
      </c>
      <c r="F162" t="s">
        <v>328</v>
      </c>
      <c r="G162" t="s">
        <v>380</v>
      </c>
      <c r="H162" s="2" t="s">
        <v>599</v>
      </c>
      <c r="I162" s="2" t="s">
        <v>896</v>
      </c>
    </row>
    <row r="163" spans="1:9" x14ac:dyDescent="0.3">
      <c r="A163">
        <v>162</v>
      </c>
      <c r="B163" t="str">
        <f>HYPERLINK("downloaded_images\A3-100444.jpeg", "A3-100444.jpeg")</f>
        <v>A3-100444.jpeg</v>
      </c>
      <c r="C163">
        <v>102674</v>
      </c>
      <c r="D163" t="s">
        <v>168</v>
      </c>
      <c r="E163" t="s">
        <v>1104</v>
      </c>
      <c r="F163" t="s">
        <v>328</v>
      </c>
      <c r="G163" t="s">
        <v>381</v>
      </c>
      <c r="H163" s="2" t="s">
        <v>600</v>
      </c>
      <c r="I163" s="2" t="s">
        <v>897</v>
      </c>
    </row>
    <row r="164" spans="1:9" x14ac:dyDescent="0.3">
      <c r="A164">
        <v>163</v>
      </c>
      <c r="B164" t="str">
        <f>HYPERLINK("downloaded_images\A3-100445.jpeg", "A3-100445.jpeg")</f>
        <v>A3-100445.jpeg</v>
      </c>
      <c r="C164">
        <v>102675</v>
      </c>
      <c r="D164" t="s">
        <v>169</v>
      </c>
      <c r="E164" t="s">
        <v>1059</v>
      </c>
      <c r="F164" t="s">
        <v>328</v>
      </c>
      <c r="G164" t="s">
        <v>381</v>
      </c>
      <c r="H164" s="2" t="s">
        <v>601</v>
      </c>
      <c r="I164" s="2" t="s">
        <v>898</v>
      </c>
    </row>
    <row r="165" spans="1:9" x14ac:dyDescent="0.3">
      <c r="A165">
        <v>164</v>
      </c>
      <c r="B165" t="str">
        <f>HYPERLINK("downloaded_images\A3-100446.jpeg", "A3-100446.jpeg")</f>
        <v>A3-100446.jpeg</v>
      </c>
      <c r="C165">
        <v>102705</v>
      </c>
      <c r="D165" t="s">
        <v>170</v>
      </c>
      <c r="E165" t="s">
        <v>1090</v>
      </c>
      <c r="F165" t="s">
        <v>328</v>
      </c>
      <c r="G165" t="s">
        <v>381</v>
      </c>
      <c r="H165" s="2" t="s">
        <v>602</v>
      </c>
      <c r="I165" s="2" t="s">
        <v>899</v>
      </c>
    </row>
    <row r="166" spans="1:9" x14ac:dyDescent="0.3">
      <c r="A166">
        <v>165</v>
      </c>
      <c r="B166" t="str">
        <f>HYPERLINK("downloaded_images\A3-100447.jpeg", "A3-100447.jpeg")</f>
        <v>A3-100447.jpeg</v>
      </c>
      <c r="C166">
        <v>102706</v>
      </c>
      <c r="D166" t="s">
        <v>171</v>
      </c>
      <c r="E166" t="s">
        <v>1105</v>
      </c>
      <c r="F166" t="s">
        <v>328</v>
      </c>
      <c r="G166" t="s">
        <v>381</v>
      </c>
      <c r="H166" s="2" t="s">
        <v>603</v>
      </c>
      <c r="I166" s="2" t="s">
        <v>900</v>
      </c>
    </row>
    <row r="167" spans="1:9" x14ac:dyDescent="0.3">
      <c r="A167">
        <v>166</v>
      </c>
      <c r="B167" t="str">
        <f>HYPERLINK("downloaded_images\A3-100465.jpeg", "A3-100465.jpeg")</f>
        <v>A3-100465.jpeg</v>
      </c>
      <c r="C167">
        <v>192583</v>
      </c>
      <c r="D167" t="s">
        <v>172</v>
      </c>
      <c r="E167" t="s">
        <v>1039</v>
      </c>
      <c r="F167" t="s">
        <v>328</v>
      </c>
      <c r="G167" t="s">
        <v>382</v>
      </c>
      <c r="H167" s="2" t="s">
        <v>604</v>
      </c>
      <c r="I167" s="2" t="s">
        <v>901</v>
      </c>
    </row>
    <row r="168" spans="1:9" x14ac:dyDescent="0.3">
      <c r="A168">
        <v>167</v>
      </c>
      <c r="B168" t="str">
        <f>HYPERLINK("downloaded_images\A3-100466.jpeg", "A3-100466.jpeg")</f>
        <v>A3-100466.jpeg</v>
      </c>
      <c r="C168">
        <v>192585</v>
      </c>
      <c r="D168" t="s">
        <v>173</v>
      </c>
      <c r="E168" t="s">
        <v>314</v>
      </c>
      <c r="F168" t="s">
        <v>328</v>
      </c>
      <c r="G168" t="s">
        <v>382</v>
      </c>
      <c r="H168" s="2" t="s">
        <v>605</v>
      </c>
      <c r="I168" s="2" t="s">
        <v>902</v>
      </c>
    </row>
    <row r="169" spans="1:9" x14ac:dyDescent="0.3">
      <c r="A169">
        <v>168</v>
      </c>
      <c r="B169" t="str">
        <f>HYPERLINK("downloaded_images\A3-100468.jpeg", "A3-100468.jpeg")</f>
        <v>A3-100468.jpeg</v>
      </c>
      <c r="C169">
        <v>102707</v>
      </c>
      <c r="D169" t="s">
        <v>174</v>
      </c>
      <c r="E169" t="s">
        <v>310</v>
      </c>
      <c r="F169" t="s">
        <v>328</v>
      </c>
      <c r="G169" t="s">
        <v>381</v>
      </c>
      <c r="H169" s="2" t="s">
        <v>606</v>
      </c>
      <c r="I169" s="2" t="s">
        <v>903</v>
      </c>
    </row>
    <row r="170" spans="1:9" x14ac:dyDescent="0.3">
      <c r="A170">
        <v>169</v>
      </c>
      <c r="B170" t="str">
        <f>HYPERLINK("downloaded_images\A3-100473.jpeg", "A3-100473.jpeg")</f>
        <v>A3-100473.jpeg</v>
      </c>
      <c r="C170">
        <v>169327</v>
      </c>
      <c r="D170" t="s">
        <v>175</v>
      </c>
      <c r="E170" t="s">
        <v>175</v>
      </c>
      <c r="F170" t="s">
        <v>328</v>
      </c>
      <c r="G170" t="s">
        <v>383</v>
      </c>
      <c r="H170" s="2" t="s">
        <v>607</v>
      </c>
      <c r="I170" s="2" t="s">
        <v>904</v>
      </c>
    </row>
    <row r="171" spans="1:9" x14ac:dyDescent="0.3">
      <c r="A171">
        <v>170</v>
      </c>
      <c r="B171" t="str">
        <f>HYPERLINK("downloaded_images\A3-100476.jpeg", "A3-100476.jpeg")</f>
        <v>A3-100476.jpeg</v>
      </c>
      <c r="C171">
        <v>191860</v>
      </c>
      <c r="D171" t="s">
        <v>176</v>
      </c>
      <c r="E171" t="s">
        <v>315</v>
      </c>
      <c r="F171" t="s">
        <v>328</v>
      </c>
      <c r="G171" t="s">
        <v>382</v>
      </c>
      <c r="H171" s="2" t="s">
        <v>608</v>
      </c>
      <c r="I171" s="2" t="s">
        <v>905</v>
      </c>
    </row>
    <row r="172" spans="1:9" x14ac:dyDescent="0.3">
      <c r="A172">
        <v>171</v>
      </c>
      <c r="B172" t="str">
        <f>HYPERLINK("downloaded_images\A3-100480.jpeg", "A3-100480.jpeg")</f>
        <v>A3-100480.jpeg</v>
      </c>
      <c r="C172">
        <v>169348</v>
      </c>
      <c r="D172" t="s">
        <v>177</v>
      </c>
      <c r="E172" t="s">
        <v>1106</v>
      </c>
      <c r="F172" t="s">
        <v>328</v>
      </c>
      <c r="G172" t="s">
        <v>383</v>
      </c>
      <c r="H172" s="2" t="s">
        <v>609</v>
      </c>
      <c r="I172" s="2" t="s">
        <v>906</v>
      </c>
    </row>
    <row r="173" spans="1:9" x14ac:dyDescent="0.3">
      <c r="A173">
        <v>172</v>
      </c>
      <c r="B173" t="str">
        <f>HYPERLINK("downloaded_images\A3-100482.jpeg", "A3-100482.jpeg")</f>
        <v>A3-100482.jpeg</v>
      </c>
      <c r="C173">
        <v>99140</v>
      </c>
      <c r="D173" t="s">
        <v>178</v>
      </c>
      <c r="E173" t="s">
        <v>1107</v>
      </c>
      <c r="F173" t="s">
        <v>328</v>
      </c>
      <c r="G173" t="s">
        <v>383</v>
      </c>
      <c r="H173" s="2" t="s">
        <v>610</v>
      </c>
      <c r="I173" s="2" t="s">
        <v>907</v>
      </c>
    </row>
    <row r="174" spans="1:9" x14ac:dyDescent="0.3">
      <c r="A174">
        <v>173</v>
      </c>
      <c r="B174" t="str">
        <f>HYPERLINK("downloaded_images\A3-100483.jpeg", "A3-100483.jpeg")</f>
        <v>A3-100483.jpeg</v>
      </c>
      <c r="C174">
        <v>210860</v>
      </c>
      <c r="D174" t="s">
        <v>179</v>
      </c>
      <c r="E174" t="s">
        <v>179</v>
      </c>
      <c r="F174" t="s">
        <v>328</v>
      </c>
      <c r="G174" t="s">
        <v>384</v>
      </c>
      <c r="H174" s="2" t="s">
        <v>611</v>
      </c>
      <c r="I174" s="2" t="s">
        <v>908</v>
      </c>
    </row>
    <row r="175" spans="1:9" x14ac:dyDescent="0.3">
      <c r="A175">
        <v>174</v>
      </c>
      <c r="B175" t="str">
        <f>HYPERLINK("downloaded_images\A3-100487.jpeg", "A3-100487.jpeg")</f>
        <v>A3-100487.jpeg</v>
      </c>
      <c r="C175">
        <v>210719</v>
      </c>
      <c r="D175" t="s">
        <v>180</v>
      </c>
      <c r="E175" t="s">
        <v>1079</v>
      </c>
      <c r="F175" t="s">
        <v>328</v>
      </c>
      <c r="G175" t="s">
        <v>385</v>
      </c>
      <c r="H175" s="2" t="s">
        <v>612</v>
      </c>
      <c r="I175" s="2" t="s">
        <v>909</v>
      </c>
    </row>
    <row r="176" spans="1:9" x14ac:dyDescent="0.3">
      <c r="A176">
        <v>175</v>
      </c>
      <c r="B176" t="str">
        <f>HYPERLINK("downloaded_images\A3-100490.jpeg", "A3-100490.jpeg")</f>
        <v>A3-100490.jpeg</v>
      </c>
      <c r="C176">
        <v>201459</v>
      </c>
      <c r="D176" t="s">
        <v>181</v>
      </c>
      <c r="E176" t="s">
        <v>1108</v>
      </c>
      <c r="F176" t="s">
        <v>328</v>
      </c>
      <c r="G176" t="s">
        <v>386</v>
      </c>
      <c r="H176" s="2" t="s">
        <v>613</v>
      </c>
      <c r="I176" s="2" t="s">
        <v>910</v>
      </c>
    </row>
    <row r="177" spans="1:9" x14ac:dyDescent="0.3">
      <c r="A177">
        <v>176</v>
      </c>
      <c r="B177" t="str">
        <f>HYPERLINK("downloaded_images\A3-100495.jpeg", "A3-100495.jpeg")</f>
        <v>A3-100495.jpeg</v>
      </c>
      <c r="C177">
        <v>203650</v>
      </c>
      <c r="D177" t="s">
        <v>182</v>
      </c>
      <c r="E177" t="s">
        <v>1109</v>
      </c>
      <c r="F177" t="s">
        <v>328</v>
      </c>
      <c r="G177" t="s">
        <v>386</v>
      </c>
      <c r="H177" s="2" t="s">
        <v>614</v>
      </c>
      <c r="I177" s="2" t="s">
        <v>911</v>
      </c>
    </row>
    <row r="178" spans="1:9" x14ac:dyDescent="0.3">
      <c r="A178">
        <v>177</v>
      </c>
      <c r="B178" t="str">
        <f>HYPERLINK("downloaded_images\A3-100498.jpeg", "A3-100498.jpeg")</f>
        <v>A3-100498.jpeg</v>
      </c>
      <c r="C178">
        <v>99250</v>
      </c>
      <c r="D178" t="s">
        <v>183</v>
      </c>
      <c r="E178" t="s">
        <v>1110</v>
      </c>
      <c r="F178" t="s">
        <v>328</v>
      </c>
      <c r="G178" t="s">
        <v>383</v>
      </c>
      <c r="H178" s="2" t="s">
        <v>615</v>
      </c>
      <c r="I178" s="2" t="s">
        <v>912</v>
      </c>
    </row>
    <row r="179" spans="1:9" x14ac:dyDescent="0.3">
      <c r="A179">
        <v>178</v>
      </c>
      <c r="B179" t="str">
        <f>HYPERLINK("downloaded_images\A3-100499.jpeg", "A3-100499.jpeg")</f>
        <v>A3-100499.jpeg</v>
      </c>
      <c r="C179">
        <v>191867</v>
      </c>
      <c r="D179" t="s">
        <v>184</v>
      </c>
      <c r="E179" t="s">
        <v>1111</v>
      </c>
      <c r="F179" t="s">
        <v>328</v>
      </c>
      <c r="G179" t="s">
        <v>382</v>
      </c>
      <c r="H179" s="2" t="s">
        <v>616</v>
      </c>
      <c r="I179" s="2" t="s">
        <v>913</v>
      </c>
    </row>
    <row r="180" spans="1:9" x14ac:dyDescent="0.3">
      <c r="A180">
        <v>179</v>
      </c>
      <c r="B180" t="str">
        <f>HYPERLINK("downloaded_images\A3-100503.jpeg", "A3-100503.jpeg")</f>
        <v>A3-100503.jpeg</v>
      </c>
      <c r="C180">
        <v>192520</v>
      </c>
      <c r="D180" t="s">
        <v>185</v>
      </c>
      <c r="E180" t="s">
        <v>1112</v>
      </c>
      <c r="F180" t="s">
        <v>328</v>
      </c>
      <c r="G180" t="s">
        <v>382</v>
      </c>
      <c r="H180" s="2" t="s">
        <v>617</v>
      </c>
      <c r="I180" s="2" t="s">
        <v>914</v>
      </c>
    </row>
    <row r="181" spans="1:9" x14ac:dyDescent="0.3">
      <c r="A181">
        <v>180</v>
      </c>
      <c r="B181" t="str">
        <f>HYPERLINK("downloaded_images\A3-100508.jpeg", "A3-100508.jpeg")</f>
        <v>A3-100508.jpeg</v>
      </c>
      <c r="C181">
        <v>157887</v>
      </c>
      <c r="D181" t="s">
        <v>186</v>
      </c>
      <c r="E181" t="s">
        <v>1113</v>
      </c>
      <c r="F181" t="s">
        <v>328</v>
      </c>
      <c r="G181" t="s">
        <v>387</v>
      </c>
      <c r="H181" s="2" t="s">
        <v>618</v>
      </c>
      <c r="I181" s="2" t="s">
        <v>915</v>
      </c>
    </row>
    <row r="182" spans="1:9" x14ac:dyDescent="0.3">
      <c r="A182">
        <v>181</v>
      </c>
      <c r="B182" t="str">
        <f>HYPERLINK("downloaded_images\A3-100523.jpeg", "A3-100523.jpeg")</f>
        <v>A3-100523.jpeg</v>
      </c>
      <c r="C182">
        <v>199612</v>
      </c>
      <c r="D182" t="s">
        <v>187</v>
      </c>
      <c r="E182" t="s">
        <v>316</v>
      </c>
      <c r="F182" t="s">
        <v>328</v>
      </c>
      <c r="G182" t="s">
        <v>388</v>
      </c>
      <c r="H182" s="2" t="s">
        <v>619</v>
      </c>
      <c r="I182" s="2" t="s">
        <v>916</v>
      </c>
    </row>
    <row r="183" spans="1:9" x14ac:dyDescent="0.3">
      <c r="A183">
        <v>182</v>
      </c>
      <c r="B183" t="str">
        <f>HYPERLINK("downloaded_images\A3-100531.jpeg", "A3-100531.jpeg")</f>
        <v>A3-100531.jpeg</v>
      </c>
      <c r="C183">
        <v>223295</v>
      </c>
      <c r="D183" t="s">
        <v>188</v>
      </c>
      <c r="E183" t="s">
        <v>1114</v>
      </c>
      <c r="F183" t="s">
        <v>328</v>
      </c>
      <c r="G183" t="s">
        <v>389</v>
      </c>
      <c r="H183" s="2" t="s">
        <v>620</v>
      </c>
      <c r="I183" s="2" t="s">
        <v>917</v>
      </c>
    </row>
    <row r="184" spans="1:9" x14ac:dyDescent="0.3">
      <c r="A184">
        <v>183</v>
      </c>
      <c r="B184" t="str">
        <f>HYPERLINK("downloaded_images\A3-100534.jpeg", "A3-100534.jpeg")</f>
        <v>A3-100534.jpeg</v>
      </c>
      <c r="C184">
        <v>200097</v>
      </c>
      <c r="D184" t="s">
        <v>189</v>
      </c>
      <c r="E184" t="s">
        <v>1115</v>
      </c>
      <c r="F184" t="s">
        <v>328</v>
      </c>
      <c r="G184" t="s">
        <v>390</v>
      </c>
      <c r="H184" s="2" t="s">
        <v>621</v>
      </c>
      <c r="I184" s="2" t="s">
        <v>918</v>
      </c>
    </row>
    <row r="185" spans="1:9" x14ac:dyDescent="0.3">
      <c r="A185">
        <v>184</v>
      </c>
      <c r="B185" t="str">
        <f>HYPERLINK("downloaded_images\A3-100538.jpeg", "A3-100538.jpeg")</f>
        <v>A3-100538.jpeg</v>
      </c>
      <c r="C185">
        <v>118763</v>
      </c>
      <c r="D185" t="s">
        <v>190</v>
      </c>
      <c r="E185" t="s">
        <v>317</v>
      </c>
      <c r="F185" t="s">
        <v>328</v>
      </c>
      <c r="G185" t="s">
        <v>391</v>
      </c>
      <c r="H185" s="2" t="s">
        <v>622</v>
      </c>
      <c r="I185" s="2" t="s">
        <v>919</v>
      </c>
    </row>
    <row r="186" spans="1:9" x14ac:dyDescent="0.3">
      <c r="A186">
        <v>185</v>
      </c>
      <c r="B186" t="str">
        <f>HYPERLINK("downloaded_images\A3-100539.jpeg", "A3-100539.jpeg")</f>
        <v>A3-100539.jpeg</v>
      </c>
      <c r="C186">
        <v>119329</v>
      </c>
      <c r="D186" t="s">
        <v>191</v>
      </c>
      <c r="E186" t="s">
        <v>1116</v>
      </c>
      <c r="F186" t="s">
        <v>328</v>
      </c>
      <c r="G186" t="s">
        <v>391</v>
      </c>
      <c r="H186" s="2" t="s">
        <v>623</v>
      </c>
      <c r="I186" s="2" t="s">
        <v>920</v>
      </c>
    </row>
    <row r="187" spans="1:9" x14ac:dyDescent="0.3">
      <c r="A187">
        <v>186</v>
      </c>
      <c r="B187" t="str">
        <f>HYPERLINK("downloaded_images\A3-100542.jpeg", "A3-100542.jpeg")</f>
        <v>A3-100542.jpeg</v>
      </c>
      <c r="C187">
        <v>108815</v>
      </c>
      <c r="D187" t="s">
        <v>192</v>
      </c>
      <c r="E187" t="s">
        <v>1090</v>
      </c>
      <c r="F187" t="s">
        <v>328</v>
      </c>
      <c r="G187" t="s">
        <v>392</v>
      </c>
      <c r="H187" s="2" t="s">
        <v>624</v>
      </c>
      <c r="I187" s="2" t="s">
        <v>921</v>
      </c>
    </row>
    <row r="188" spans="1:9" x14ac:dyDescent="0.3">
      <c r="A188">
        <v>187</v>
      </c>
      <c r="B188" t="str">
        <f>HYPERLINK("downloaded_images\A3-100543.jpeg", "A3-100543.jpeg")</f>
        <v>A3-100543.jpeg</v>
      </c>
      <c r="C188">
        <v>108817</v>
      </c>
      <c r="D188" t="s">
        <v>193</v>
      </c>
      <c r="E188" t="s">
        <v>1117</v>
      </c>
      <c r="F188" t="s">
        <v>328</v>
      </c>
      <c r="G188" t="s">
        <v>392</v>
      </c>
      <c r="H188" s="2" t="s">
        <v>625</v>
      </c>
      <c r="I188" s="2" t="s">
        <v>922</v>
      </c>
    </row>
    <row r="189" spans="1:9" x14ac:dyDescent="0.3">
      <c r="A189">
        <v>188</v>
      </c>
      <c r="B189" t="str">
        <f>HYPERLINK("downloaded_images\A3-100544.jpeg", "A3-100544.jpeg")</f>
        <v>A3-100544.jpeg</v>
      </c>
      <c r="C189">
        <v>108818</v>
      </c>
      <c r="D189" t="s">
        <v>194</v>
      </c>
      <c r="E189" t="s">
        <v>1118</v>
      </c>
      <c r="F189" t="s">
        <v>328</v>
      </c>
      <c r="G189" t="s">
        <v>392</v>
      </c>
      <c r="H189" s="2" t="s">
        <v>626</v>
      </c>
      <c r="I189" s="2" t="s">
        <v>923</v>
      </c>
    </row>
    <row r="190" spans="1:9" x14ac:dyDescent="0.3">
      <c r="A190">
        <v>189</v>
      </c>
      <c r="B190" t="str">
        <f>HYPERLINK("downloaded_images\A3-100545.jpeg", "A3-100545.jpeg")</f>
        <v>A3-100545.jpeg</v>
      </c>
      <c r="C190">
        <v>108820</v>
      </c>
      <c r="D190" t="s">
        <v>195</v>
      </c>
      <c r="E190" t="s">
        <v>1119</v>
      </c>
      <c r="F190" t="s">
        <v>328</v>
      </c>
      <c r="G190" t="s">
        <v>392</v>
      </c>
      <c r="H190" s="2" t="s">
        <v>627</v>
      </c>
      <c r="I190" s="2" t="s">
        <v>924</v>
      </c>
    </row>
    <row r="191" spans="1:9" x14ac:dyDescent="0.3">
      <c r="A191">
        <v>190</v>
      </c>
      <c r="B191" t="str">
        <f>HYPERLINK("downloaded_images\A3-100546.jpeg", "A3-100546.jpeg")</f>
        <v>A3-100546.jpeg</v>
      </c>
      <c r="C191">
        <v>190808</v>
      </c>
      <c r="D191" t="s">
        <v>196</v>
      </c>
      <c r="E191" t="s">
        <v>196</v>
      </c>
      <c r="F191" t="s">
        <v>328</v>
      </c>
      <c r="G191" t="s">
        <v>393</v>
      </c>
      <c r="H191" s="2" t="s">
        <v>628</v>
      </c>
      <c r="I191" s="2" t="s">
        <v>925</v>
      </c>
    </row>
    <row r="192" spans="1:9" x14ac:dyDescent="0.3">
      <c r="A192">
        <v>191</v>
      </c>
      <c r="B192" t="str">
        <f>HYPERLINK("downloaded_images\A3-100547.jpeg", "A3-100547.jpeg")</f>
        <v>A3-100547.jpeg</v>
      </c>
      <c r="C192">
        <v>190810</v>
      </c>
      <c r="D192" t="s">
        <v>197</v>
      </c>
      <c r="E192" t="s">
        <v>197</v>
      </c>
      <c r="F192" t="s">
        <v>328</v>
      </c>
      <c r="G192" t="s">
        <v>393</v>
      </c>
      <c r="H192" s="2" t="s">
        <v>629</v>
      </c>
      <c r="I192" s="2" t="s">
        <v>926</v>
      </c>
    </row>
    <row r="193" spans="1:9" x14ac:dyDescent="0.3">
      <c r="A193">
        <v>192</v>
      </c>
      <c r="B193" t="str">
        <f>HYPERLINK("downloaded_images\A3-100548.jpeg", "A3-100548.jpeg")</f>
        <v>A3-100548.jpeg</v>
      </c>
      <c r="C193">
        <v>190811</v>
      </c>
      <c r="D193" t="s">
        <v>198</v>
      </c>
      <c r="E193" t="s">
        <v>198</v>
      </c>
      <c r="F193" t="s">
        <v>328</v>
      </c>
      <c r="G193" t="s">
        <v>393</v>
      </c>
      <c r="H193" s="2" t="s">
        <v>630</v>
      </c>
      <c r="I193" s="2" t="s">
        <v>927</v>
      </c>
    </row>
    <row r="194" spans="1:9" x14ac:dyDescent="0.3">
      <c r="A194">
        <v>193</v>
      </c>
      <c r="B194" t="str">
        <f>HYPERLINK("downloaded_images\A3-100550.jpeg", "A3-100550.jpeg")</f>
        <v>A3-100550.jpeg</v>
      </c>
      <c r="C194">
        <v>201352</v>
      </c>
      <c r="D194" t="s">
        <v>199</v>
      </c>
      <c r="E194" t="s">
        <v>1120</v>
      </c>
      <c r="F194" t="s">
        <v>328</v>
      </c>
      <c r="G194" t="s">
        <v>386</v>
      </c>
      <c r="H194" s="2" t="s">
        <v>631</v>
      </c>
      <c r="I194" s="2" t="s">
        <v>928</v>
      </c>
    </row>
    <row r="195" spans="1:9" x14ac:dyDescent="0.3">
      <c r="A195">
        <v>194</v>
      </c>
      <c r="B195" t="str">
        <f>HYPERLINK("downloaded_images\A3-100552.jpeg", "A3-100552.jpeg")</f>
        <v>A3-100552.jpeg</v>
      </c>
      <c r="C195">
        <v>201377</v>
      </c>
      <c r="D195" t="s">
        <v>200</v>
      </c>
      <c r="E195" t="s">
        <v>1121</v>
      </c>
      <c r="F195" t="s">
        <v>328</v>
      </c>
      <c r="G195" t="s">
        <v>386</v>
      </c>
      <c r="H195" s="2" t="s">
        <v>632</v>
      </c>
      <c r="I195" s="2" t="s">
        <v>929</v>
      </c>
    </row>
    <row r="196" spans="1:9" x14ac:dyDescent="0.3">
      <c r="A196">
        <v>195</v>
      </c>
      <c r="B196" t="str">
        <f>HYPERLINK("downloaded_images\A3-100555.jpeg", "A3-100555.jpeg")</f>
        <v>A3-100555.jpeg</v>
      </c>
      <c r="C196">
        <v>155769</v>
      </c>
      <c r="D196" t="s">
        <v>201</v>
      </c>
      <c r="E196" t="s">
        <v>1099</v>
      </c>
      <c r="F196" t="s">
        <v>328</v>
      </c>
      <c r="G196" t="s">
        <v>394</v>
      </c>
      <c r="H196" s="2" t="s">
        <v>633</v>
      </c>
      <c r="I196" s="2" t="s">
        <v>930</v>
      </c>
    </row>
    <row r="197" spans="1:9" x14ac:dyDescent="0.3">
      <c r="A197">
        <v>196</v>
      </c>
      <c r="B197" t="str">
        <f>HYPERLINK("downloaded_images\A3-100556.jpeg", "A3-100556.jpeg")</f>
        <v>A3-100556.jpeg</v>
      </c>
      <c r="C197">
        <v>155820</v>
      </c>
      <c r="D197" t="s">
        <v>202</v>
      </c>
      <c r="E197" t="s">
        <v>314</v>
      </c>
      <c r="F197" t="s">
        <v>328</v>
      </c>
      <c r="G197" t="s">
        <v>394</v>
      </c>
      <c r="H197" s="2" t="s">
        <v>634</v>
      </c>
      <c r="I197" s="2" t="s">
        <v>931</v>
      </c>
    </row>
    <row r="198" spans="1:9" x14ac:dyDescent="0.3">
      <c r="A198">
        <v>197</v>
      </c>
      <c r="B198" t="str">
        <f>HYPERLINK("downloaded_images\A3-100557.jpeg", "A3-100557.jpeg")</f>
        <v>A3-100557.jpeg</v>
      </c>
      <c r="C198">
        <v>155825</v>
      </c>
      <c r="D198" t="s">
        <v>203</v>
      </c>
      <c r="E198" t="s">
        <v>1122</v>
      </c>
      <c r="F198" t="s">
        <v>328</v>
      </c>
      <c r="G198" t="s">
        <v>394</v>
      </c>
      <c r="H198" s="2" t="s">
        <v>635</v>
      </c>
      <c r="I198" s="2" t="s">
        <v>932</v>
      </c>
    </row>
    <row r="199" spans="1:9" x14ac:dyDescent="0.3">
      <c r="A199">
        <v>198</v>
      </c>
      <c r="B199" t="str">
        <f>HYPERLINK("downloaded_images\A3-100559.jpeg", "A3-100559.jpeg")</f>
        <v>A3-100559.jpeg</v>
      </c>
      <c r="C199">
        <v>212792</v>
      </c>
      <c r="D199" t="s">
        <v>204</v>
      </c>
      <c r="E199" t="s">
        <v>204</v>
      </c>
      <c r="F199" t="s">
        <v>328</v>
      </c>
      <c r="G199" t="s">
        <v>395</v>
      </c>
      <c r="H199" s="2" t="s">
        <v>636</v>
      </c>
      <c r="I199" s="2" t="s">
        <v>933</v>
      </c>
    </row>
    <row r="200" spans="1:9" x14ac:dyDescent="0.3">
      <c r="A200">
        <v>199</v>
      </c>
      <c r="B200" t="str">
        <f>HYPERLINK("downloaded_images\A3-100560.jpeg", "A3-100560.jpeg")</f>
        <v>A3-100560.jpeg</v>
      </c>
      <c r="C200">
        <v>155827</v>
      </c>
      <c r="D200" t="s">
        <v>205</v>
      </c>
      <c r="E200" t="s">
        <v>1123</v>
      </c>
      <c r="F200" t="s">
        <v>328</v>
      </c>
      <c r="G200" t="s">
        <v>394</v>
      </c>
      <c r="H200" s="2" t="s">
        <v>637</v>
      </c>
      <c r="I200" s="2" t="s">
        <v>934</v>
      </c>
    </row>
    <row r="201" spans="1:9" x14ac:dyDescent="0.3">
      <c r="A201">
        <v>200</v>
      </c>
      <c r="B201" t="str">
        <f>HYPERLINK("downloaded_images\A3-100564.jpeg", "A3-100564.jpeg")</f>
        <v>A3-100564.jpeg</v>
      </c>
      <c r="C201">
        <v>215387</v>
      </c>
      <c r="D201" t="s">
        <v>206</v>
      </c>
      <c r="E201" t="s">
        <v>206</v>
      </c>
      <c r="F201" t="s">
        <v>328</v>
      </c>
      <c r="G201" t="s">
        <v>395</v>
      </c>
      <c r="H201" s="2" t="s">
        <v>638</v>
      </c>
      <c r="I201" s="2" t="s">
        <v>935</v>
      </c>
    </row>
    <row r="202" spans="1:9" x14ac:dyDescent="0.3">
      <c r="A202">
        <v>201</v>
      </c>
      <c r="B202" t="str">
        <f>HYPERLINK("downloaded_images\A3-100565.jpeg", "A3-100565.jpeg")</f>
        <v>A3-100565.jpeg</v>
      </c>
      <c r="C202">
        <v>128992</v>
      </c>
      <c r="D202" t="s">
        <v>207</v>
      </c>
      <c r="E202" t="s">
        <v>207</v>
      </c>
      <c r="F202" t="s">
        <v>328</v>
      </c>
      <c r="G202" t="s">
        <v>395</v>
      </c>
      <c r="H202" s="2" t="s">
        <v>639</v>
      </c>
      <c r="I202" s="2" t="s">
        <v>936</v>
      </c>
    </row>
    <row r="203" spans="1:9" x14ac:dyDescent="0.3">
      <c r="A203">
        <v>202</v>
      </c>
      <c r="B203" t="str">
        <f>HYPERLINK("downloaded_images\A3-100566.jpeg", "A3-100566.jpeg")</f>
        <v>A3-100566.jpeg</v>
      </c>
      <c r="C203">
        <v>215656</v>
      </c>
      <c r="D203" t="s">
        <v>208</v>
      </c>
      <c r="E203" t="s">
        <v>1124</v>
      </c>
      <c r="F203" t="s">
        <v>328</v>
      </c>
      <c r="G203" t="s">
        <v>396</v>
      </c>
      <c r="H203" s="2" t="s">
        <v>640</v>
      </c>
      <c r="I203" s="2" t="s">
        <v>937</v>
      </c>
    </row>
    <row r="204" spans="1:9" x14ac:dyDescent="0.3">
      <c r="A204">
        <v>203</v>
      </c>
      <c r="B204" t="str">
        <f>HYPERLINK("downloaded_images\A3-100569.jpeg", "A3-100569.jpeg")</f>
        <v>A3-100569.jpeg</v>
      </c>
      <c r="C204">
        <v>108819</v>
      </c>
      <c r="D204" t="s">
        <v>209</v>
      </c>
      <c r="E204" t="s">
        <v>1125</v>
      </c>
      <c r="F204" t="s">
        <v>328</v>
      </c>
      <c r="G204" t="s">
        <v>392</v>
      </c>
      <c r="H204" s="2" t="s">
        <v>641</v>
      </c>
      <c r="I204" s="2" t="s">
        <v>938</v>
      </c>
    </row>
    <row r="205" spans="1:9" x14ac:dyDescent="0.3">
      <c r="A205">
        <v>204</v>
      </c>
      <c r="B205" t="str">
        <f>HYPERLINK("downloaded_images\A3-100570.jpeg", "A3-100570.jpeg")</f>
        <v>A3-100570.jpeg</v>
      </c>
      <c r="C205">
        <v>108821</v>
      </c>
      <c r="D205" t="s">
        <v>210</v>
      </c>
      <c r="E205" t="s">
        <v>1126</v>
      </c>
      <c r="F205" t="s">
        <v>328</v>
      </c>
      <c r="G205" t="s">
        <v>392</v>
      </c>
      <c r="H205" s="2" t="s">
        <v>642</v>
      </c>
      <c r="I205" s="2" t="s">
        <v>939</v>
      </c>
    </row>
    <row r="206" spans="1:9" x14ac:dyDescent="0.3">
      <c r="A206">
        <v>205</v>
      </c>
      <c r="B206" t="str">
        <f>HYPERLINK("downloaded_images\A3-100575.jpeg", "A3-100575.jpeg")</f>
        <v>A3-100575.jpeg</v>
      </c>
      <c r="C206">
        <v>108824</v>
      </c>
      <c r="D206" t="s">
        <v>211</v>
      </c>
      <c r="E206" t="s">
        <v>1127</v>
      </c>
      <c r="F206" t="s">
        <v>328</v>
      </c>
      <c r="G206" t="s">
        <v>392</v>
      </c>
      <c r="H206" s="2" t="s">
        <v>643</v>
      </c>
      <c r="I206" s="2" t="s">
        <v>940</v>
      </c>
    </row>
    <row r="207" spans="1:9" x14ac:dyDescent="0.3">
      <c r="A207">
        <v>206</v>
      </c>
      <c r="B207" t="str">
        <f>HYPERLINK("downloaded_images\A3-100576.jpeg", "A3-100576.jpeg")</f>
        <v>A3-100576.jpeg</v>
      </c>
      <c r="C207">
        <v>101394</v>
      </c>
      <c r="D207" t="s">
        <v>212</v>
      </c>
      <c r="E207" t="s">
        <v>1105</v>
      </c>
      <c r="F207" t="s">
        <v>328</v>
      </c>
      <c r="G207" t="s">
        <v>380</v>
      </c>
      <c r="H207" s="2" t="s">
        <v>644</v>
      </c>
      <c r="I207" s="2" t="s">
        <v>941</v>
      </c>
    </row>
    <row r="208" spans="1:9" x14ac:dyDescent="0.3">
      <c r="A208">
        <v>207</v>
      </c>
      <c r="B208" t="str">
        <f>HYPERLINK("downloaded_images\A3-100577.jpeg", "A3-100577.jpeg")</f>
        <v>A3-100577.jpeg</v>
      </c>
      <c r="C208">
        <v>224818</v>
      </c>
      <c r="D208" t="s">
        <v>213</v>
      </c>
      <c r="E208" t="s">
        <v>1128</v>
      </c>
      <c r="F208" t="s">
        <v>328</v>
      </c>
      <c r="G208" t="s">
        <v>397</v>
      </c>
      <c r="H208" s="2" t="s">
        <v>645</v>
      </c>
      <c r="I208" s="2" t="s">
        <v>942</v>
      </c>
    </row>
    <row r="209" spans="1:9" x14ac:dyDescent="0.3">
      <c r="A209">
        <v>208</v>
      </c>
      <c r="B209" t="str">
        <f>HYPERLINK("downloaded_images\A3-100581.jpeg", "A3-100581.jpeg")</f>
        <v>A3-100581.jpeg</v>
      </c>
      <c r="C209">
        <v>109629</v>
      </c>
      <c r="D209" t="s">
        <v>214</v>
      </c>
      <c r="E209" t="s">
        <v>214</v>
      </c>
      <c r="F209" t="s">
        <v>328</v>
      </c>
      <c r="G209" t="s">
        <v>356</v>
      </c>
      <c r="H209" s="2" t="s">
        <v>646</v>
      </c>
      <c r="I209" s="2" t="s">
        <v>943</v>
      </c>
    </row>
    <row r="210" spans="1:9" x14ac:dyDescent="0.3">
      <c r="A210">
        <v>209</v>
      </c>
      <c r="B210" t="str">
        <f>HYPERLINK("downloaded_images\A3-100585.jpeg", "A3-100585.jpeg")</f>
        <v>A3-100585.jpeg</v>
      </c>
      <c r="C210">
        <v>224565</v>
      </c>
      <c r="D210" t="s">
        <v>215</v>
      </c>
      <c r="E210" t="s">
        <v>1129</v>
      </c>
      <c r="F210" t="s">
        <v>328</v>
      </c>
      <c r="G210" t="s">
        <v>398</v>
      </c>
      <c r="H210" s="2" t="s">
        <v>647</v>
      </c>
      <c r="I210" s="2" t="s">
        <v>944</v>
      </c>
    </row>
    <row r="211" spans="1:9" x14ac:dyDescent="0.3">
      <c r="A211">
        <v>210</v>
      </c>
      <c r="B211" t="str">
        <f>HYPERLINK("downloaded_images\A3-100593.jpeg", "A3-100593.jpeg")</f>
        <v>A3-100593.jpeg</v>
      </c>
      <c r="C211">
        <v>223734</v>
      </c>
      <c r="D211" t="s">
        <v>216</v>
      </c>
      <c r="E211" t="s">
        <v>1130</v>
      </c>
      <c r="F211" t="s">
        <v>328</v>
      </c>
      <c r="G211" t="s">
        <v>399</v>
      </c>
      <c r="H211" s="2" t="s">
        <v>648</v>
      </c>
      <c r="I211" s="2" t="s">
        <v>945</v>
      </c>
    </row>
    <row r="212" spans="1:9" x14ac:dyDescent="0.3">
      <c r="A212">
        <v>211</v>
      </c>
      <c r="B212" t="str">
        <f>HYPERLINK("downloaded_images\A3-100599.jpeg", "A3-100599.jpeg")</f>
        <v>A3-100599.jpeg</v>
      </c>
      <c r="C212">
        <v>95323</v>
      </c>
      <c r="D212" t="s">
        <v>217</v>
      </c>
      <c r="E212" t="s">
        <v>1114</v>
      </c>
      <c r="F212" t="s">
        <v>328</v>
      </c>
      <c r="G212" t="s">
        <v>400</v>
      </c>
      <c r="H212" s="2" t="s">
        <v>649</v>
      </c>
      <c r="I212" s="2" t="s">
        <v>946</v>
      </c>
    </row>
    <row r="213" spans="1:9" x14ac:dyDescent="0.3">
      <c r="A213">
        <v>212</v>
      </c>
      <c r="B213" t="str">
        <f>HYPERLINK("downloaded_images\A3-100600.jpeg", "A3-100600.jpeg")</f>
        <v>A3-100600.jpeg</v>
      </c>
      <c r="C213">
        <v>158181</v>
      </c>
      <c r="D213" t="s">
        <v>218</v>
      </c>
      <c r="E213" t="s">
        <v>218</v>
      </c>
      <c r="F213" t="s">
        <v>328</v>
      </c>
      <c r="G213" t="s">
        <v>401</v>
      </c>
      <c r="H213" s="2" t="s">
        <v>650</v>
      </c>
      <c r="I213" s="2" t="s">
        <v>947</v>
      </c>
    </row>
    <row r="214" spans="1:9" x14ac:dyDescent="0.3">
      <c r="A214">
        <v>213</v>
      </c>
      <c r="B214" t="str">
        <f>HYPERLINK("downloaded_images\A3-100611.jpeg", "A3-100611.jpeg")</f>
        <v>A3-100611.jpeg</v>
      </c>
      <c r="C214">
        <v>212498</v>
      </c>
      <c r="D214" t="s">
        <v>219</v>
      </c>
      <c r="E214" t="s">
        <v>1131</v>
      </c>
      <c r="F214" t="s">
        <v>328</v>
      </c>
      <c r="G214" t="s">
        <v>356</v>
      </c>
      <c r="H214" s="2" t="s">
        <v>651</v>
      </c>
      <c r="I214" s="2" t="s">
        <v>948</v>
      </c>
    </row>
    <row r="215" spans="1:9" x14ac:dyDescent="0.3">
      <c r="A215">
        <v>214</v>
      </c>
      <c r="B215" t="str">
        <f>HYPERLINK("downloaded_images\A3-100613.jpeg", "A3-100613.jpeg")</f>
        <v>A3-100613.jpeg</v>
      </c>
      <c r="C215">
        <v>221794</v>
      </c>
      <c r="D215" t="s">
        <v>220</v>
      </c>
      <c r="E215" t="s">
        <v>1132</v>
      </c>
      <c r="F215" t="s">
        <v>328</v>
      </c>
      <c r="G215" t="s">
        <v>382</v>
      </c>
      <c r="H215" s="2" t="s">
        <v>652</v>
      </c>
      <c r="I215" s="2" t="s">
        <v>949</v>
      </c>
    </row>
    <row r="216" spans="1:9" x14ac:dyDescent="0.3">
      <c r="A216">
        <v>215</v>
      </c>
      <c r="B216" t="str">
        <f>HYPERLINK("downloaded_images\A3-100617.jpeg", "A3-100617.jpeg")</f>
        <v>A3-100617.jpeg</v>
      </c>
      <c r="C216">
        <v>142368</v>
      </c>
      <c r="D216" t="s">
        <v>221</v>
      </c>
      <c r="E216" t="s">
        <v>1133</v>
      </c>
      <c r="F216" t="s">
        <v>328</v>
      </c>
      <c r="G216" t="s">
        <v>402</v>
      </c>
      <c r="H216" s="2" t="s">
        <v>653</v>
      </c>
      <c r="I216" s="2" t="s">
        <v>950</v>
      </c>
    </row>
    <row r="217" spans="1:9" x14ac:dyDescent="0.3">
      <c r="A217">
        <v>216</v>
      </c>
      <c r="B217" t="str">
        <f>HYPERLINK("downloaded_images\A3-100638.jpeg", "A3-100638.jpeg")</f>
        <v>A3-100638.jpeg</v>
      </c>
      <c r="C217">
        <v>108825</v>
      </c>
      <c r="D217" t="s">
        <v>222</v>
      </c>
      <c r="E217" t="s">
        <v>318</v>
      </c>
      <c r="F217" t="s">
        <v>328</v>
      </c>
      <c r="G217" t="s">
        <v>392</v>
      </c>
      <c r="H217" s="2" t="s">
        <v>654</v>
      </c>
      <c r="I217" s="2" t="s">
        <v>951</v>
      </c>
    </row>
    <row r="218" spans="1:9" x14ac:dyDescent="0.3">
      <c r="A218">
        <v>217</v>
      </c>
      <c r="B218" t="str">
        <f>HYPERLINK("downloaded_images\A3-100640.jpeg", "A3-100640.jpeg")</f>
        <v>A3-100640.jpeg</v>
      </c>
      <c r="C218">
        <v>106468</v>
      </c>
      <c r="D218" t="s">
        <v>223</v>
      </c>
      <c r="E218" t="s">
        <v>223</v>
      </c>
      <c r="F218" t="s">
        <v>328</v>
      </c>
      <c r="G218" t="s">
        <v>403</v>
      </c>
      <c r="H218" s="2" t="s">
        <v>655</v>
      </c>
      <c r="I218" s="2" t="s">
        <v>952</v>
      </c>
    </row>
    <row r="219" spans="1:9" x14ac:dyDescent="0.3">
      <c r="A219">
        <v>218</v>
      </c>
      <c r="B219" t="str">
        <f>HYPERLINK("downloaded_images\A3-100641.jpeg", "A3-100641.jpeg")</f>
        <v>A3-100641.jpeg</v>
      </c>
      <c r="C219">
        <v>106477</v>
      </c>
      <c r="D219" t="s">
        <v>224</v>
      </c>
      <c r="E219" t="s">
        <v>224</v>
      </c>
      <c r="F219" t="s">
        <v>328</v>
      </c>
      <c r="G219" t="s">
        <v>403</v>
      </c>
      <c r="H219" s="2" t="s">
        <v>656</v>
      </c>
      <c r="I219" s="2" t="s">
        <v>953</v>
      </c>
    </row>
    <row r="220" spans="1:9" x14ac:dyDescent="0.3">
      <c r="A220">
        <v>219</v>
      </c>
      <c r="B220" t="str">
        <f>HYPERLINK("downloaded_images\A3-100642.jpeg", "A3-100642.jpeg")</f>
        <v>A3-100642.jpeg</v>
      </c>
      <c r="C220">
        <v>106481</v>
      </c>
      <c r="D220" t="s">
        <v>225</v>
      </c>
      <c r="E220" t="s">
        <v>225</v>
      </c>
      <c r="F220" t="s">
        <v>328</v>
      </c>
      <c r="G220" t="s">
        <v>403</v>
      </c>
      <c r="H220" s="2" t="s">
        <v>657</v>
      </c>
      <c r="I220" s="2" t="s">
        <v>954</v>
      </c>
    </row>
    <row r="221" spans="1:9" x14ac:dyDescent="0.3">
      <c r="A221">
        <v>220</v>
      </c>
      <c r="B221" t="str">
        <f>HYPERLINK("downloaded_images\A3-100652.jpeg", "A3-100652.jpeg")</f>
        <v>A3-100652.jpeg</v>
      </c>
      <c r="C221">
        <v>226701</v>
      </c>
      <c r="D221" t="s">
        <v>226</v>
      </c>
      <c r="E221" t="s">
        <v>1134</v>
      </c>
      <c r="F221" t="s">
        <v>328</v>
      </c>
      <c r="G221" t="s">
        <v>374</v>
      </c>
      <c r="H221" s="2" t="s">
        <v>658</v>
      </c>
      <c r="I221" s="2" t="s">
        <v>955</v>
      </c>
    </row>
    <row r="222" spans="1:9" x14ac:dyDescent="0.3">
      <c r="A222">
        <v>221</v>
      </c>
      <c r="B222" t="str">
        <f>HYPERLINK("downloaded_images\A3-100653.jpeg", "A3-100653.jpeg")</f>
        <v>A3-100653.jpeg</v>
      </c>
      <c r="C222">
        <v>226785</v>
      </c>
      <c r="D222" t="s">
        <v>227</v>
      </c>
      <c r="E222" t="s">
        <v>1135</v>
      </c>
      <c r="F222" t="s">
        <v>328</v>
      </c>
      <c r="G222" t="s">
        <v>374</v>
      </c>
      <c r="H222" s="2" t="s">
        <v>659</v>
      </c>
      <c r="I222" s="2" t="s">
        <v>956</v>
      </c>
    </row>
    <row r="223" spans="1:9" x14ac:dyDescent="0.3">
      <c r="A223">
        <v>222</v>
      </c>
      <c r="B223" t="str">
        <f>HYPERLINK("downloaded_images\A3-100662.jpeg", "A3-100662.jpeg")</f>
        <v>A3-100662.jpeg</v>
      </c>
      <c r="C223">
        <v>131247</v>
      </c>
      <c r="D223" t="s">
        <v>228</v>
      </c>
      <c r="E223" t="s">
        <v>228</v>
      </c>
      <c r="F223" t="s">
        <v>328</v>
      </c>
      <c r="G223" t="s">
        <v>404</v>
      </c>
      <c r="H223" s="2" t="s">
        <v>660</v>
      </c>
      <c r="I223" s="2" t="s">
        <v>957</v>
      </c>
    </row>
    <row r="224" spans="1:9" x14ac:dyDescent="0.3">
      <c r="A224">
        <v>223</v>
      </c>
      <c r="B224" t="str">
        <f>HYPERLINK("downloaded_images\A3-100664.jpeg", "A3-100664.jpeg")</f>
        <v>A3-100664.jpeg</v>
      </c>
      <c r="C224">
        <v>224555</v>
      </c>
      <c r="D224" t="s">
        <v>229</v>
      </c>
      <c r="E224" t="s">
        <v>1136</v>
      </c>
      <c r="F224" t="s">
        <v>328</v>
      </c>
      <c r="G224" t="s">
        <v>398</v>
      </c>
      <c r="H224" s="2" t="s">
        <v>661</v>
      </c>
      <c r="I224" s="2" t="s">
        <v>958</v>
      </c>
    </row>
    <row r="225" spans="1:9" x14ac:dyDescent="0.3">
      <c r="A225">
        <v>224</v>
      </c>
      <c r="B225" t="str">
        <f>HYPERLINK("downloaded_images\A3-100676.jpeg", "A3-100676.jpeg")</f>
        <v>A3-100676.jpeg</v>
      </c>
      <c r="C225">
        <v>171211</v>
      </c>
      <c r="D225" t="s">
        <v>230</v>
      </c>
      <c r="E225" t="s">
        <v>1137</v>
      </c>
      <c r="F225" t="s">
        <v>328</v>
      </c>
      <c r="G225" t="s">
        <v>405</v>
      </c>
      <c r="H225" s="2" t="s">
        <v>662</v>
      </c>
      <c r="I225" s="2" t="s">
        <v>959</v>
      </c>
    </row>
    <row r="226" spans="1:9" x14ac:dyDescent="0.3">
      <c r="A226">
        <v>225</v>
      </c>
      <c r="B226" t="str">
        <f>HYPERLINK("downloaded_images\A3-100697.jpeg", "A3-100697.jpeg")</f>
        <v>A3-100697.jpeg</v>
      </c>
      <c r="C226">
        <v>102683</v>
      </c>
      <c r="D226" t="s">
        <v>231</v>
      </c>
      <c r="E226" t="s">
        <v>319</v>
      </c>
      <c r="F226" t="s">
        <v>328</v>
      </c>
      <c r="G226" t="s">
        <v>406</v>
      </c>
      <c r="H226" s="2" t="s">
        <v>663</v>
      </c>
      <c r="I226" s="2" t="s">
        <v>960</v>
      </c>
    </row>
    <row r="227" spans="1:9" x14ac:dyDescent="0.3">
      <c r="A227">
        <v>226</v>
      </c>
      <c r="B227" t="str">
        <f>HYPERLINK("downloaded_images\A3-100699.jpeg", "A3-100699.jpeg")</f>
        <v>A3-100699.jpeg</v>
      </c>
      <c r="C227">
        <v>265728</v>
      </c>
      <c r="D227" t="s">
        <v>232</v>
      </c>
      <c r="E227" t="s">
        <v>232</v>
      </c>
      <c r="F227" t="s">
        <v>328</v>
      </c>
      <c r="G227" t="s">
        <v>407</v>
      </c>
      <c r="H227" s="2" t="s">
        <v>664</v>
      </c>
      <c r="I227" s="2" t="s">
        <v>961</v>
      </c>
    </row>
    <row r="228" spans="1:9" x14ac:dyDescent="0.3">
      <c r="A228">
        <v>227</v>
      </c>
      <c r="B228" t="str">
        <f>HYPERLINK("downloaded_images\A3-100711.jpeg", "A3-100711.jpeg")</f>
        <v>A3-100711.jpeg</v>
      </c>
      <c r="C228">
        <v>244151</v>
      </c>
      <c r="D228" t="s">
        <v>233</v>
      </c>
      <c r="E228" t="s">
        <v>1130</v>
      </c>
      <c r="F228" t="s">
        <v>328</v>
      </c>
      <c r="G228" t="s">
        <v>408</v>
      </c>
      <c r="H228" s="2" t="s">
        <v>665</v>
      </c>
      <c r="I228" s="2" t="s">
        <v>962</v>
      </c>
    </row>
    <row r="229" spans="1:9" x14ac:dyDescent="0.3">
      <c r="A229">
        <v>228</v>
      </c>
      <c r="B229" t="str">
        <f>HYPERLINK("downloaded_images\A3-100713.jpeg", "A3-100713.jpeg")</f>
        <v>A3-100713.jpeg</v>
      </c>
      <c r="C229">
        <v>244745</v>
      </c>
      <c r="D229" t="s">
        <v>234</v>
      </c>
      <c r="E229" t="s">
        <v>320</v>
      </c>
      <c r="F229" t="s">
        <v>328</v>
      </c>
      <c r="G229" t="s">
        <v>409</v>
      </c>
      <c r="H229" s="2" t="s">
        <v>666</v>
      </c>
      <c r="I229" s="2" t="s">
        <v>963</v>
      </c>
    </row>
    <row r="230" spans="1:9" x14ac:dyDescent="0.3">
      <c r="A230">
        <v>229</v>
      </c>
      <c r="B230" t="str">
        <f>HYPERLINK("downloaded_images\A3-100727.jpeg", "A3-100727.jpeg")</f>
        <v>A3-100727.jpeg</v>
      </c>
      <c r="C230">
        <v>244195</v>
      </c>
      <c r="D230" t="s">
        <v>235</v>
      </c>
      <c r="E230" t="s">
        <v>1107</v>
      </c>
      <c r="F230" t="s">
        <v>328</v>
      </c>
      <c r="G230" t="s">
        <v>408</v>
      </c>
      <c r="H230" s="2" t="s">
        <v>667</v>
      </c>
      <c r="I230" s="2" t="s">
        <v>964</v>
      </c>
    </row>
    <row r="231" spans="1:9" x14ac:dyDescent="0.3">
      <c r="A231">
        <v>230</v>
      </c>
      <c r="B231" t="str">
        <f>HYPERLINK("downloaded_images\A3-100729.jpeg", "A3-100729.jpeg")</f>
        <v>A3-100729.jpeg</v>
      </c>
      <c r="C231">
        <v>235248</v>
      </c>
      <c r="D231" t="s">
        <v>236</v>
      </c>
      <c r="E231" t="s">
        <v>236</v>
      </c>
      <c r="F231" t="s">
        <v>328</v>
      </c>
      <c r="G231" t="s">
        <v>410</v>
      </c>
      <c r="H231" s="2" t="s">
        <v>668</v>
      </c>
      <c r="I231" s="2" t="s">
        <v>965</v>
      </c>
    </row>
    <row r="232" spans="1:9" x14ac:dyDescent="0.3">
      <c r="A232">
        <v>231</v>
      </c>
      <c r="B232" t="str">
        <f>HYPERLINK("downloaded_images\A3-100731.jpeg", "A3-100731.jpeg")</f>
        <v>A3-100731.jpeg</v>
      </c>
      <c r="C232">
        <v>235252</v>
      </c>
      <c r="D232" t="s">
        <v>237</v>
      </c>
      <c r="E232" t="s">
        <v>237</v>
      </c>
      <c r="F232" t="s">
        <v>328</v>
      </c>
      <c r="G232" t="s">
        <v>410</v>
      </c>
      <c r="H232" s="2" t="s">
        <v>669</v>
      </c>
      <c r="I232" s="2" t="s">
        <v>966</v>
      </c>
    </row>
    <row r="233" spans="1:9" x14ac:dyDescent="0.3">
      <c r="A233">
        <v>232</v>
      </c>
      <c r="B233" t="str">
        <f>HYPERLINK("downloaded_images\A3-100737.jpeg", "A3-100737.jpeg")</f>
        <v>A3-100737.jpeg</v>
      </c>
      <c r="C233">
        <v>244155</v>
      </c>
      <c r="D233" t="s">
        <v>238</v>
      </c>
      <c r="E233" t="s">
        <v>1038</v>
      </c>
      <c r="F233" t="s">
        <v>328</v>
      </c>
      <c r="G233" t="s">
        <v>408</v>
      </c>
      <c r="H233" s="2" t="s">
        <v>670</v>
      </c>
      <c r="I233" s="2" t="s">
        <v>967</v>
      </c>
    </row>
    <row r="234" spans="1:9" x14ac:dyDescent="0.3">
      <c r="A234">
        <v>233</v>
      </c>
      <c r="B234" t="str">
        <f>HYPERLINK("downloaded_images\A3-100754.jpeg", "A3-100754.jpeg")</f>
        <v>A3-100754.jpeg</v>
      </c>
      <c r="C234">
        <v>274637</v>
      </c>
      <c r="D234" t="s">
        <v>239</v>
      </c>
      <c r="E234" t="s">
        <v>239</v>
      </c>
      <c r="F234" t="s">
        <v>328</v>
      </c>
      <c r="G234" t="s">
        <v>411</v>
      </c>
      <c r="H234" s="2" t="s">
        <v>671</v>
      </c>
      <c r="I234" s="2" t="s">
        <v>968</v>
      </c>
    </row>
    <row r="235" spans="1:9" x14ac:dyDescent="0.3">
      <c r="A235">
        <v>234</v>
      </c>
      <c r="B235" t="str">
        <f>HYPERLINK("downloaded_images\A3-100758.jpeg", "A3-100758.jpeg")</f>
        <v>A3-100758.jpeg</v>
      </c>
      <c r="C235">
        <v>159083</v>
      </c>
      <c r="D235" t="s">
        <v>240</v>
      </c>
      <c r="E235" t="s">
        <v>1138</v>
      </c>
      <c r="F235" t="s">
        <v>328</v>
      </c>
      <c r="G235" t="s">
        <v>362</v>
      </c>
      <c r="H235" s="2" t="s">
        <v>672</v>
      </c>
      <c r="I235" s="2" t="s">
        <v>969</v>
      </c>
    </row>
    <row r="236" spans="1:9" x14ac:dyDescent="0.3">
      <c r="A236">
        <v>235</v>
      </c>
      <c r="B236" t="str">
        <f>HYPERLINK("downloaded_images\A3-100762.jpeg", "A3-100762.jpeg")</f>
        <v>A3-100762.jpeg</v>
      </c>
      <c r="C236">
        <v>165640</v>
      </c>
      <c r="D236" t="s">
        <v>241</v>
      </c>
      <c r="E236" t="s">
        <v>241</v>
      </c>
      <c r="F236" t="s">
        <v>328</v>
      </c>
      <c r="G236" t="s">
        <v>362</v>
      </c>
      <c r="H236" s="2" t="s">
        <v>673</v>
      </c>
      <c r="I236" s="2" t="s">
        <v>970</v>
      </c>
    </row>
    <row r="237" spans="1:9" x14ac:dyDescent="0.3">
      <c r="A237">
        <v>236</v>
      </c>
      <c r="B237" t="str">
        <f>HYPERLINK("downloaded_images\A3-100788.jpeg", "A3-100788.jpeg")</f>
        <v>A3-100788.jpeg</v>
      </c>
      <c r="C237">
        <v>240688</v>
      </c>
      <c r="D237" t="s">
        <v>242</v>
      </c>
      <c r="E237" t="s">
        <v>1139</v>
      </c>
      <c r="F237" t="s">
        <v>328</v>
      </c>
      <c r="G237" t="s">
        <v>412</v>
      </c>
      <c r="H237" s="2" t="s">
        <v>674</v>
      </c>
      <c r="I237" s="2" t="s">
        <v>971</v>
      </c>
    </row>
    <row r="238" spans="1:9" x14ac:dyDescent="0.3">
      <c r="A238">
        <v>237</v>
      </c>
      <c r="B238" t="str">
        <f>HYPERLINK("downloaded_images\A3-100790.jpeg", "A3-100790.jpeg")</f>
        <v>A3-100790.jpeg</v>
      </c>
      <c r="C238">
        <v>240691</v>
      </c>
      <c r="D238" t="s">
        <v>243</v>
      </c>
      <c r="E238" t="s">
        <v>312</v>
      </c>
      <c r="F238" t="s">
        <v>328</v>
      </c>
      <c r="G238" t="s">
        <v>412</v>
      </c>
      <c r="H238" s="2" t="s">
        <v>675</v>
      </c>
      <c r="I238" s="2" t="s">
        <v>971</v>
      </c>
    </row>
    <row r="239" spans="1:9" x14ac:dyDescent="0.3">
      <c r="A239">
        <v>238</v>
      </c>
      <c r="B239" t="str">
        <f>HYPERLINK("downloaded_images\A3-100803.jpeg", "A3-100803.jpeg")</f>
        <v>A3-100803.jpeg</v>
      </c>
      <c r="C239">
        <v>268044</v>
      </c>
      <c r="D239" t="s">
        <v>244</v>
      </c>
      <c r="E239" t="s">
        <v>244</v>
      </c>
      <c r="F239" t="s">
        <v>328</v>
      </c>
      <c r="G239" t="s">
        <v>413</v>
      </c>
      <c r="H239" s="2" t="s">
        <v>676</v>
      </c>
      <c r="I239" s="2" t="s">
        <v>972</v>
      </c>
    </row>
    <row r="240" spans="1:9" x14ac:dyDescent="0.3">
      <c r="A240">
        <v>239</v>
      </c>
      <c r="B240" t="str">
        <f>HYPERLINK("downloaded_images\A3-100804.jpeg", "A3-100804.jpeg")</f>
        <v>A3-100804.jpeg</v>
      </c>
      <c r="C240">
        <v>269210</v>
      </c>
      <c r="D240" t="s">
        <v>245</v>
      </c>
      <c r="E240" t="s">
        <v>1140</v>
      </c>
      <c r="F240" t="s">
        <v>328</v>
      </c>
      <c r="G240" t="s">
        <v>413</v>
      </c>
      <c r="H240" s="2" t="s">
        <v>677</v>
      </c>
      <c r="I240" s="2" t="s">
        <v>973</v>
      </c>
    </row>
    <row r="241" spans="1:9" x14ac:dyDescent="0.3">
      <c r="A241">
        <v>240</v>
      </c>
      <c r="B241" t="str">
        <f>HYPERLINK("downloaded_images\A3-100805.jpeg", "A3-100805.jpeg")</f>
        <v>A3-100805.jpeg</v>
      </c>
      <c r="C241">
        <v>269821</v>
      </c>
      <c r="D241" t="s">
        <v>246</v>
      </c>
      <c r="E241" t="s">
        <v>246</v>
      </c>
      <c r="F241" t="s">
        <v>328</v>
      </c>
      <c r="G241" t="s">
        <v>413</v>
      </c>
      <c r="H241" s="2" t="s">
        <v>678</v>
      </c>
      <c r="I241" s="2" t="s">
        <v>974</v>
      </c>
    </row>
    <row r="242" spans="1:9" x14ac:dyDescent="0.3">
      <c r="A242">
        <v>241</v>
      </c>
      <c r="B242" t="str">
        <f>HYPERLINK("downloaded_images\A3-100806.jpeg", "A3-100806.jpeg")</f>
        <v>A3-100806.jpeg</v>
      </c>
      <c r="C242">
        <v>276681</v>
      </c>
      <c r="D242" t="s">
        <v>247</v>
      </c>
      <c r="E242" t="s">
        <v>1140</v>
      </c>
      <c r="F242" t="s">
        <v>328</v>
      </c>
      <c r="G242" t="s">
        <v>413</v>
      </c>
      <c r="H242" s="2" t="s">
        <v>679</v>
      </c>
      <c r="I242" s="2" t="s">
        <v>975</v>
      </c>
    </row>
    <row r="243" spans="1:9" x14ac:dyDescent="0.3">
      <c r="A243">
        <v>242</v>
      </c>
      <c r="B243" t="str">
        <f>HYPERLINK("downloaded_images\A3-100810.jpeg", "A3-100810.jpeg")</f>
        <v>A3-100810.jpeg</v>
      </c>
      <c r="C243">
        <v>106274</v>
      </c>
      <c r="D243" t="s">
        <v>248</v>
      </c>
      <c r="E243" t="s">
        <v>248</v>
      </c>
      <c r="F243" t="s">
        <v>328</v>
      </c>
      <c r="G243" t="s">
        <v>414</v>
      </c>
      <c r="H243" s="2" t="s">
        <v>680</v>
      </c>
      <c r="I243" s="2" t="s">
        <v>976</v>
      </c>
    </row>
    <row r="244" spans="1:9" x14ac:dyDescent="0.3">
      <c r="A244">
        <v>243</v>
      </c>
      <c r="B244" t="str">
        <f>HYPERLINK("downloaded_images\A3-100811.jpeg", "A3-100811.jpeg")</f>
        <v>A3-100811.jpeg</v>
      </c>
      <c r="C244">
        <v>106280</v>
      </c>
      <c r="D244" t="s">
        <v>249</v>
      </c>
      <c r="E244" t="s">
        <v>249</v>
      </c>
      <c r="F244" t="s">
        <v>328</v>
      </c>
      <c r="G244" t="s">
        <v>414</v>
      </c>
      <c r="H244" s="2" t="s">
        <v>681</v>
      </c>
      <c r="I244" s="2" t="s">
        <v>977</v>
      </c>
    </row>
    <row r="245" spans="1:9" x14ac:dyDescent="0.3">
      <c r="A245">
        <v>244</v>
      </c>
      <c r="B245" t="str">
        <f>HYPERLINK("downloaded_images\A3-100813.jpeg", "A3-100813.jpeg")</f>
        <v>A3-100813.jpeg</v>
      </c>
      <c r="C245">
        <v>101389</v>
      </c>
      <c r="D245" t="s">
        <v>250</v>
      </c>
      <c r="E245" t="s">
        <v>1090</v>
      </c>
      <c r="F245" t="s">
        <v>328</v>
      </c>
      <c r="G245" t="s">
        <v>380</v>
      </c>
      <c r="H245" s="2" t="s">
        <v>682</v>
      </c>
      <c r="I245" s="2" t="s">
        <v>978</v>
      </c>
    </row>
    <row r="246" spans="1:9" x14ac:dyDescent="0.3">
      <c r="A246">
        <v>245</v>
      </c>
      <c r="B246" t="str">
        <f>HYPERLINK("downloaded_images\A3-100814.jpeg", "A3-100814.jpeg")</f>
        <v>A3-100814.jpeg</v>
      </c>
      <c r="C246">
        <v>109658</v>
      </c>
      <c r="D246" t="s">
        <v>251</v>
      </c>
      <c r="E246" t="s">
        <v>1141</v>
      </c>
      <c r="F246" t="s">
        <v>328</v>
      </c>
      <c r="G246" t="s">
        <v>415</v>
      </c>
      <c r="H246" s="2" t="s">
        <v>683</v>
      </c>
      <c r="I246" s="2" t="s">
        <v>979</v>
      </c>
    </row>
    <row r="247" spans="1:9" x14ac:dyDescent="0.3">
      <c r="A247">
        <v>246</v>
      </c>
      <c r="B247" t="str">
        <f>HYPERLINK("downloaded_images\A3-100815.jpeg", "A3-100815.jpeg")</f>
        <v>A3-100815.jpeg</v>
      </c>
      <c r="C247">
        <v>109684</v>
      </c>
      <c r="D247" t="s">
        <v>252</v>
      </c>
      <c r="E247" t="s">
        <v>1142</v>
      </c>
      <c r="F247" t="s">
        <v>328</v>
      </c>
      <c r="G247" t="s">
        <v>415</v>
      </c>
      <c r="H247" s="2" t="s">
        <v>684</v>
      </c>
      <c r="I247" s="2" t="s">
        <v>980</v>
      </c>
    </row>
    <row r="248" spans="1:9" x14ac:dyDescent="0.3">
      <c r="A248">
        <v>247</v>
      </c>
      <c r="B248" t="str">
        <f>HYPERLINK("downloaded_images\A3-100816.jpeg", "A3-100816.jpeg")</f>
        <v>A3-100816.jpeg</v>
      </c>
      <c r="C248">
        <v>109685</v>
      </c>
      <c r="D248" t="s">
        <v>253</v>
      </c>
      <c r="E248" t="s">
        <v>1143</v>
      </c>
      <c r="F248" t="s">
        <v>328</v>
      </c>
      <c r="G248" t="s">
        <v>415</v>
      </c>
      <c r="H248" s="2" t="s">
        <v>685</v>
      </c>
      <c r="I248" s="2" t="s">
        <v>981</v>
      </c>
    </row>
    <row r="249" spans="1:9" x14ac:dyDescent="0.3">
      <c r="A249">
        <v>248</v>
      </c>
      <c r="B249" t="str">
        <f>HYPERLINK("downloaded_images\A3-100826.jpeg", "A3-100826.jpeg")</f>
        <v>A3-100826.jpeg</v>
      </c>
      <c r="C249">
        <v>242188</v>
      </c>
      <c r="D249" t="s">
        <v>254</v>
      </c>
      <c r="E249" t="s">
        <v>1144</v>
      </c>
      <c r="F249" t="s">
        <v>328</v>
      </c>
      <c r="G249" t="s">
        <v>416</v>
      </c>
      <c r="H249" s="2" t="s">
        <v>686</v>
      </c>
      <c r="I249" s="2" t="s">
        <v>982</v>
      </c>
    </row>
    <row r="250" spans="1:9" x14ac:dyDescent="0.3">
      <c r="A250">
        <v>249</v>
      </c>
      <c r="B250" t="str">
        <f>HYPERLINK("downloaded_images\A3-100849.jpeg", "A3-100849.jpeg")</f>
        <v>A3-100849.jpeg</v>
      </c>
      <c r="C250">
        <v>165588</v>
      </c>
      <c r="D250" t="s">
        <v>255</v>
      </c>
      <c r="E250" t="s">
        <v>1145</v>
      </c>
      <c r="F250" t="s">
        <v>328</v>
      </c>
      <c r="G250" t="s">
        <v>362</v>
      </c>
      <c r="H250" s="2" t="s">
        <v>687</v>
      </c>
      <c r="I250" s="2" t="s">
        <v>983</v>
      </c>
    </row>
    <row r="251" spans="1:9" x14ac:dyDescent="0.3">
      <c r="A251">
        <v>250</v>
      </c>
      <c r="B251" t="str">
        <f>HYPERLINK("downloaded_images\A3-100850.jpeg", "A3-100850.jpeg")</f>
        <v>A3-100850.jpeg</v>
      </c>
      <c r="C251">
        <v>212977</v>
      </c>
      <c r="D251" t="s">
        <v>256</v>
      </c>
      <c r="E251" t="s">
        <v>1146</v>
      </c>
      <c r="F251" t="s">
        <v>328</v>
      </c>
      <c r="G251" t="s">
        <v>417</v>
      </c>
      <c r="H251" s="2" t="s">
        <v>688</v>
      </c>
      <c r="I251" s="2" t="s">
        <v>984</v>
      </c>
    </row>
    <row r="252" spans="1:9" x14ac:dyDescent="0.3">
      <c r="A252">
        <v>251</v>
      </c>
      <c r="B252" t="str">
        <f>HYPERLINK("downloaded_images\A3-100877.jpeg", "A3-100877.jpeg")</f>
        <v>A3-100877.jpeg</v>
      </c>
      <c r="C252">
        <v>266381</v>
      </c>
      <c r="D252" t="s">
        <v>257</v>
      </c>
      <c r="E252" t="s">
        <v>257</v>
      </c>
      <c r="F252" t="s">
        <v>328</v>
      </c>
      <c r="G252" t="s">
        <v>413</v>
      </c>
      <c r="H252" s="2" t="s">
        <v>689</v>
      </c>
      <c r="I252" s="2" t="s">
        <v>985</v>
      </c>
    </row>
    <row r="253" spans="1:9" x14ac:dyDescent="0.3">
      <c r="A253">
        <v>252</v>
      </c>
      <c r="B253" t="str">
        <f>HYPERLINK("downloaded_images\A3-100883.jpeg", "A3-100883.jpeg")</f>
        <v>A3-100883.jpeg</v>
      </c>
      <c r="C253">
        <v>292300</v>
      </c>
      <c r="D253" t="s">
        <v>258</v>
      </c>
      <c r="E253" t="s">
        <v>258</v>
      </c>
      <c r="F253" t="s">
        <v>328</v>
      </c>
      <c r="G253" t="s">
        <v>418</v>
      </c>
      <c r="H253" s="2" t="s">
        <v>690</v>
      </c>
      <c r="I253" s="2" t="s">
        <v>986</v>
      </c>
    </row>
    <row r="254" spans="1:9" x14ac:dyDescent="0.3">
      <c r="A254">
        <v>253</v>
      </c>
      <c r="B254" t="str">
        <f>HYPERLINK("downloaded_images\A3-100884.jpeg", "A3-100884.jpeg")</f>
        <v>A3-100884.jpeg</v>
      </c>
      <c r="C254">
        <v>256660</v>
      </c>
      <c r="D254" t="s">
        <v>259</v>
      </c>
      <c r="E254" t="s">
        <v>1147</v>
      </c>
      <c r="F254" t="s">
        <v>328</v>
      </c>
      <c r="G254" t="s">
        <v>419</v>
      </c>
      <c r="H254" s="2" t="s">
        <v>691</v>
      </c>
      <c r="I254" s="2" t="s">
        <v>987</v>
      </c>
    </row>
    <row r="255" spans="1:9" x14ac:dyDescent="0.3">
      <c r="A255">
        <v>254</v>
      </c>
      <c r="B255" t="str">
        <f>HYPERLINK("downloaded_images\A3-100886.jpeg", "A3-100886.jpeg")</f>
        <v>A3-100886.jpeg</v>
      </c>
      <c r="C255">
        <v>77289</v>
      </c>
      <c r="D255" t="s">
        <v>260</v>
      </c>
      <c r="E255" t="s">
        <v>321</v>
      </c>
      <c r="F255" t="s">
        <v>328</v>
      </c>
      <c r="G255" t="s">
        <v>420</v>
      </c>
      <c r="H255" s="2" t="s">
        <v>692</v>
      </c>
      <c r="I255" s="2" t="s">
        <v>988</v>
      </c>
    </row>
    <row r="256" spans="1:9" x14ac:dyDescent="0.3">
      <c r="A256">
        <v>255</v>
      </c>
      <c r="B256" t="str">
        <f>HYPERLINK("downloaded_images\A3-100887.jpeg", "A3-100887.jpeg")</f>
        <v>A3-100887.jpeg</v>
      </c>
      <c r="C256">
        <v>201858</v>
      </c>
      <c r="D256" t="s">
        <v>261</v>
      </c>
      <c r="E256" t="s">
        <v>1090</v>
      </c>
      <c r="F256" t="s">
        <v>328</v>
      </c>
      <c r="G256" t="s">
        <v>421</v>
      </c>
      <c r="H256" s="2" t="s">
        <v>693</v>
      </c>
      <c r="I256" s="2" t="s">
        <v>989</v>
      </c>
    </row>
    <row r="257" spans="1:9" x14ac:dyDescent="0.3">
      <c r="A257">
        <v>256</v>
      </c>
      <c r="B257" t="str">
        <f>HYPERLINK("downloaded_images\A3-100893.jpeg", "A3-100893.jpeg")</f>
        <v>A3-100893.jpeg</v>
      </c>
      <c r="C257">
        <v>261839</v>
      </c>
      <c r="D257" t="s">
        <v>262</v>
      </c>
      <c r="E257" t="s">
        <v>1051</v>
      </c>
      <c r="F257" t="s">
        <v>328</v>
      </c>
      <c r="G257" t="s">
        <v>422</v>
      </c>
      <c r="H257" s="2" t="s">
        <v>694</v>
      </c>
      <c r="I257" s="2" t="s">
        <v>990</v>
      </c>
    </row>
    <row r="258" spans="1:9" x14ac:dyDescent="0.3">
      <c r="A258">
        <v>257</v>
      </c>
      <c r="B258" t="str">
        <f>HYPERLINK("downloaded_images\A3-100898.jpeg", "A3-100898.jpeg")</f>
        <v>A3-100898.jpeg</v>
      </c>
      <c r="C258">
        <v>272475</v>
      </c>
      <c r="D258" t="s">
        <v>263</v>
      </c>
      <c r="E258" t="s">
        <v>1148</v>
      </c>
      <c r="F258" t="s">
        <v>328</v>
      </c>
      <c r="G258" t="s">
        <v>423</v>
      </c>
      <c r="H258" s="2" t="s">
        <v>695</v>
      </c>
      <c r="I258" s="2" t="s">
        <v>991</v>
      </c>
    </row>
    <row r="259" spans="1:9" x14ac:dyDescent="0.3">
      <c r="A259">
        <v>258</v>
      </c>
      <c r="B259" t="str">
        <f>HYPERLINK("downloaded_images\A3-100901.jpeg", "A3-100901.jpeg")</f>
        <v>A3-100901.jpeg</v>
      </c>
      <c r="C259">
        <v>215926</v>
      </c>
      <c r="D259" t="s">
        <v>264</v>
      </c>
      <c r="E259" t="s">
        <v>1149</v>
      </c>
      <c r="F259" t="s">
        <v>328</v>
      </c>
      <c r="G259" t="s">
        <v>424</v>
      </c>
      <c r="H259" s="2" t="s">
        <v>696</v>
      </c>
      <c r="I259" s="2" t="s">
        <v>992</v>
      </c>
    </row>
    <row r="260" spans="1:9" x14ac:dyDescent="0.3">
      <c r="A260">
        <v>259</v>
      </c>
      <c r="B260" t="str">
        <f>HYPERLINK("downloaded_images\A3-100913.jpeg", "A3-100913.jpeg")</f>
        <v>A3-100913.jpeg</v>
      </c>
      <c r="C260">
        <v>81371</v>
      </c>
      <c r="D260" t="s">
        <v>265</v>
      </c>
      <c r="E260" t="s">
        <v>1150</v>
      </c>
      <c r="F260" t="s">
        <v>328</v>
      </c>
      <c r="G260" t="s">
        <v>425</v>
      </c>
      <c r="H260" s="2" t="s">
        <v>697</v>
      </c>
      <c r="I260" s="2" t="s">
        <v>993</v>
      </c>
    </row>
    <row r="261" spans="1:9" x14ac:dyDescent="0.3">
      <c r="A261">
        <v>260</v>
      </c>
      <c r="B261" t="str">
        <f>HYPERLINK("downloaded_images\A3-100920.jpeg", "A3-100920.jpeg")</f>
        <v>A3-100920.jpeg</v>
      </c>
      <c r="C261">
        <v>242041</v>
      </c>
      <c r="D261" t="s">
        <v>266</v>
      </c>
      <c r="E261" t="s">
        <v>322</v>
      </c>
      <c r="F261" t="s">
        <v>328</v>
      </c>
      <c r="G261" t="s">
        <v>426</v>
      </c>
      <c r="H261" s="2" t="s">
        <v>698</v>
      </c>
      <c r="I261" s="2" t="s">
        <v>994</v>
      </c>
    </row>
    <row r="262" spans="1:9" x14ac:dyDescent="0.3">
      <c r="A262">
        <v>261</v>
      </c>
      <c r="B262" t="str">
        <f>HYPERLINK("downloaded_images\A3-100925.jpeg", "A3-100925.jpeg")</f>
        <v>A3-100925.jpeg</v>
      </c>
      <c r="C262">
        <v>305376</v>
      </c>
      <c r="D262" t="s">
        <v>267</v>
      </c>
      <c r="E262" t="s">
        <v>267</v>
      </c>
      <c r="F262" t="s">
        <v>328</v>
      </c>
      <c r="G262" t="s">
        <v>384</v>
      </c>
      <c r="H262" s="2" t="s">
        <v>699</v>
      </c>
      <c r="I262" s="2" t="s">
        <v>995</v>
      </c>
    </row>
    <row r="263" spans="1:9" x14ac:dyDescent="0.3">
      <c r="A263">
        <v>262</v>
      </c>
      <c r="B263" t="str">
        <f>HYPERLINK("downloaded_images\A3-100930.jpeg", "A3-100930.jpeg")</f>
        <v>A3-100930.jpeg</v>
      </c>
      <c r="C263">
        <v>128621</v>
      </c>
      <c r="D263" t="s">
        <v>268</v>
      </c>
      <c r="E263" t="s">
        <v>268</v>
      </c>
      <c r="F263" t="s">
        <v>328</v>
      </c>
      <c r="G263" t="s">
        <v>370</v>
      </c>
      <c r="H263" s="2" t="s">
        <v>700</v>
      </c>
      <c r="I263" s="2" t="s">
        <v>996</v>
      </c>
    </row>
    <row r="264" spans="1:9" x14ac:dyDescent="0.3">
      <c r="A264">
        <v>263</v>
      </c>
      <c r="B264" t="str">
        <f>HYPERLINK("downloaded_images\A3-100932.jpeg", "A3-100932.jpeg")</f>
        <v>A3-100932.jpeg</v>
      </c>
      <c r="C264">
        <v>298786</v>
      </c>
      <c r="D264" t="s">
        <v>269</v>
      </c>
      <c r="E264" t="s">
        <v>1151</v>
      </c>
      <c r="F264" t="s">
        <v>328</v>
      </c>
      <c r="G264" t="s">
        <v>331</v>
      </c>
      <c r="H264" s="2" t="s">
        <v>701</v>
      </c>
      <c r="I264" s="2" t="s">
        <v>997</v>
      </c>
    </row>
    <row r="265" spans="1:9" x14ac:dyDescent="0.3">
      <c r="A265">
        <v>264</v>
      </c>
      <c r="B265" t="str">
        <f>HYPERLINK("downloaded_images\A3-100934.jpeg", "A3-100934.jpeg")</f>
        <v>A3-100934.jpeg</v>
      </c>
      <c r="C265">
        <v>279434</v>
      </c>
      <c r="D265" t="s">
        <v>270</v>
      </c>
      <c r="E265" t="s">
        <v>1152</v>
      </c>
      <c r="F265" t="s">
        <v>328</v>
      </c>
      <c r="G265" t="s">
        <v>427</v>
      </c>
      <c r="H265" s="2" t="s">
        <v>702</v>
      </c>
      <c r="I265" s="2" t="s">
        <v>998</v>
      </c>
    </row>
    <row r="266" spans="1:9" x14ac:dyDescent="0.3">
      <c r="A266">
        <v>265</v>
      </c>
      <c r="B266" t="str">
        <f>HYPERLINK("downloaded_images\A3-100936.jpeg", "A3-100936.jpeg")</f>
        <v>A3-100936.jpeg</v>
      </c>
      <c r="C266">
        <v>227816</v>
      </c>
      <c r="D266" t="s">
        <v>271</v>
      </c>
      <c r="E266" t="s">
        <v>1153</v>
      </c>
      <c r="F266" t="s">
        <v>328</v>
      </c>
      <c r="G266" t="s">
        <v>428</v>
      </c>
      <c r="H266" s="2" t="s">
        <v>703</v>
      </c>
      <c r="I266" s="2" t="s">
        <v>999</v>
      </c>
    </row>
    <row r="267" spans="1:9" x14ac:dyDescent="0.3">
      <c r="A267">
        <v>266</v>
      </c>
      <c r="B267" t="str">
        <f>HYPERLINK("downloaded_images\A3-100944.jpeg", "A3-100944.jpeg")</f>
        <v>A3-100944.jpeg</v>
      </c>
      <c r="C267">
        <v>255659</v>
      </c>
      <c r="D267" t="s">
        <v>272</v>
      </c>
      <c r="E267" t="s">
        <v>1154</v>
      </c>
      <c r="F267" t="s">
        <v>328</v>
      </c>
      <c r="G267" t="s">
        <v>429</v>
      </c>
      <c r="H267" s="2" t="s">
        <v>704</v>
      </c>
      <c r="I267" s="2" t="s">
        <v>1000</v>
      </c>
    </row>
    <row r="268" spans="1:9" x14ac:dyDescent="0.3">
      <c r="A268">
        <v>267</v>
      </c>
      <c r="B268" t="str">
        <f>HYPERLINK("downloaded_images\A3-100947.jpeg", "A3-100947.jpeg")</f>
        <v>A3-100947.jpeg</v>
      </c>
      <c r="C268">
        <v>256117</v>
      </c>
      <c r="D268" t="s">
        <v>273</v>
      </c>
      <c r="E268" t="s">
        <v>1154</v>
      </c>
      <c r="F268" t="s">
        <v>328</v>
      </c>
      <c r="G268" t="s">
        <v>429</v>
      </c>
      <c r="H268" s="2" t="s">
        <v>705</v>
      </c>
      <c r="I268" s="2" t="s">
        <v>1001</v>
      </c>
    </row>
    <row r="269" spans="1:9" x14ac:dyDescent="0.3">
      <c r="A269">
        <v>268</v>
      </c>
      <c r="B269" t="str">
        <f>HYPERLINK("downloaded_images\A3-100951.jpeg", "A3-100951.jpeg")</f>
        <v>A3-100951.jpeg</v>
      </c>
      <c r="C269">
        <v>229815</v>
      </c>
      <c r="D269" t="s">
        <v>274</v>
      </c>
      <c r="E269" t="s">
        <v>274</v>
      </c>
      <c r="F269" t="s">
        <v>328</v>
      </c>
      <c r="G269" t="s">
        <v>430</v>
      </c>
      <c r="H269" s="2" t="s">
        <v>706</v>
      </c>
      <c r="I269" s="2" t="s">
        <v>1002</v>
      </c>
    </row>
    <row r="270" spans="1:9" x14ac:dyDescent="0.3">
      <c r="A270">
        <v>269</v>
      </c>
      <c r="B270" t="str">
        <f>HYPERLINK("downloaded_images\A3-100954.jpeg", "A3-100954.jpeg")</f>
        <v>A3-100954.jpeg</v>
      </c>
      <c r="C270">
        <v>294212</v>
      </c>
      <c r="D270" t="s">
        <v>275</v>
      </c>
      <c r="E270" t="s">
        <v>275</v>
      </c>
      <c r="F270" t="s">
        <v>328</v>
      </c>
      <c r="G270" t="s">
        <v>337</v>
      </c>
      <c r="H270" s="2" t="s">
        <v>707</v>
      </c>
      <c r="I270" s="2" t="s">
        <v>1003</v>
      </c>
    </row>
    <row r="271" spans="1:9" x14ac:dyDescent="0.3">
      <c r="A271">
        <v>270</v>
      </c>
      <c r="B271" t="str">
        <f>HYPERLINK("downloaded_images\A3-100959.jpeg", "A3-100959.jpeg")</f>
        <v>A3-100959.jpeg</v>
      </c>
      <c r="C271">
        <v>321007</v>
      </c>
      <c r="D271" t="s">
        <v>276</v>
      </c>
      <c r="E271" t="s">
        <v>276</v>
      </c>
      <c r="F271" t="s">
        <v>328</v>
      </c>
      <c r="G271" t="s">
        <v>407</v>
      </c>
      <c r="H271" s="2" t="s">
        <v>708</v>
      </c>
      <c r="I271" s="2" t="s">
        <v>1004</v>
      </c>
    </row>
    <row r="272" spans="1:9" x14ac:dyDescent="0.3">
      <c r="A272">
        <v>271</v>
      </c>
      <c r="B272" t="str">
        <f>HYPERLINK("downloaded_images\A3-100962.jpeg", "A3-100962.jpeg")</f>
        <v>A3-100962.jpeg</v>
      </c>
      <c r="C272">
        <v>280704</v>
      </c>
      <c r="D272" t="s">
        <v>277</v>
      </c>
      <c r="E272" t="s">
        <v>277</v>
      </c>
      <c r="F272" t="s">
        <v>328</v>
      </c>
      <c r="G272" t="s">
        <v>431</v>
      </c>
      <c r="H272" s="2" t="s">
        <v>709</v>
      </c>
      <c r="I272" s="2" t="s">
        <v>1005</v>
      </c>
    </row>
    <row r="273" spans="1:9" x14ac:dyDescent="0.3">
      <c r="A273">
        <v>272</v>
      </c>
      <c r="B273" t="str">
        <f>HYPERLINK("downloaded_images\A3-100963.jpeg", "A3-100963.jpeg")</f>
        <v>A3-100963.jpeg</v>
      </c>
      <c r="C273">
        <v>294204</v>
      </c>
      <c r="D273" t="s">
        <v>278</v>
      </c>
      <c r="E273" t="s">
        <v>1155</v>
      </c>
      <c r="F273" t="s">
        <v>328</v>
      </c>
      <c r="G273" t="s">
        <v>337</v>
      </c>
      <c r="H273" s="2" t="s">
        <v>710</v>
      </c>
      <c r="I273" s="2" t="s">
        <v>1006</v>
      </c>
    </row>
    <row r="274" spans="1:9" x14ac:dyDescent="0.3">
      <c r="A274">
        <v>273</v>
      </c>
      <c r="B274" t="str">
        <f>HYPERLINK("downloaded_images\A3-100964.jpeg", "A3-100964.jpeg")</f>
        <v>A3-100964.jpeg</v>
      </c>
      <c r="C274">
        <v>294209</v>
      </c>
      <c r="D274" t="s">
        <v>279</v>
      </c>
      <c r="E274" t="s">
        <v>1155</v>
      </c>
      <c r="F274" t="s">
        <v>328</v>
      </c>
      <c r="G274" t="s">
        <v>337</v>
      </c>
      <c r="H274" s="2" t="s">
        <v>711</v>
      </c>
      <c r="I274" s="2" t="s">
        <v>1007</v>
      </c>
    </row>
    <row r="275" spans="1:9" x14ac:dyDescent="0.3">
      <c r="A275">
        <v>274</v>
      </c>
      <c r="B275" t="str">
        <f>HYPERLINK("downloaded_images\A3-100965.jpeg", "A3-100965.jpeg")</f>
        <v>A3-100965.jpeg</v>
      </c>
      <c r="C275">
        <v>292316</v>
      </c>
      <c r="D275" t="s">
        <v>280</v>
      </c>
      <c r="E275" t="s">
        <v>323</v>
      </c>
      <c r="F275" t="s">
        <v>328</v>
      </c>
      <c r="G275" t="s">
        <v>432</v>
      </c>
      <c r="H275" s="2" t="s">
        <v>712</v>
      </c>
      <c r="I275" s="2" t="s">
        <v>1008</v>
      </c>
    </row>
    <row r="276" spans="1:9" x14ac:dyDescent="0.3">
      <c r="A276">
        <v>275</v>
      </c>
      <c r="B276" t="str">
        <f>HYPERLINK("downloaded_images\A3-100969.jpeg", "A3-100969.jpeg")</f>
        <v>A3-100969.jpeg</v>
      </c>
      <c r="C276">
        <v>280703</v>
      </c>
      <c r="D276" t="s">
        <v>281</v>
      </c>
      <c r="E276" t="s">
        <v>281</v>
      </c>
      <c r="F276" t="s">
        <v>328</v>
      </c>
      <c r="G276" t="s">
        <v>431</v>
      </c>
      <c r="H276" s="2" t="s">
        <v>713</v>
      </c>
      <c r="I276" s="2" t="s">
        <v>1009</v>
      </c>
    </row>
    <row r="277" spans="1:9" x14ac:dyDescent="0.3">
      <c r="A277">
        <v>276</v>
      </c>
      <c r="B277" t="str">
        <f>HYPERLINK("downloaded_images\A3-100972.jpeg", "A3-100972.jpeg")</f>
        <v>A3-100972.jpeg</v>
      </c>
      <c r="C277">
        <v>190960</v>
      </c>
      <c r="D277" t="s">
        <v>282</v>
      </c>
      <c r="E277" t="s">
        <v>1156</v>
      </c>
      <c r="F277" t="s">
        <v>328</v>
      </c>
      <c r="G277" t="s">
        <v>345</v>
      </c>
      <c r="H277" s="2" t="s">
        <v>714</v>
      </c>
      <c r="I277" s="2" t="s">
        <v>1010</v>
      </c>
    </row>
    <row r="278" spans="1:9" x14ac:dyDescent="0.3">
      <c r="A278">
        <v>277</v>
      </c>
      <c r="B278" t="str">
        <f>HYPERLINK("downloaded_images\A3-100981.jpeg", "A3-100981.jpeg")</f>
        <v>A3-100981.jpeg</v>
      </c>
      <c r="C278">
        <v>190956</v>
      </c>
      <c r="D278" t="s">
        <v>283</v>
      </c>
      <c r="E278" t="s">
        <v>1157</v>
      </c>
      <c r="F278" t="s">
        <v>328</v>
      </c>
      <c r="G278" t="s">
        <v>345</v>
      </c>
      <c r="H278" s="2" t="s">
        <v>715</v>
      </c>
      <c r="I278" s="2" t="s">
        <v>1011</v>
      </c>
    </row>
    <row r="279" spans="1:9" x14ac:dyDescent="0.3">
      <c r="A279">
        <v>278</v>
      </c>
      <c r="B279" t="str">
        <f>HYPERLINK("downloaded_images\A3-100991.jpeg", "A3-100991.jpeg")</f>
        <v>A3-100991.jpeg</v>
      </c>
      <c r="C279">
        <v>273132</v>
      </c>
      <c r="D279" t="s">
        <v>284</v>
      </c>
      <c r="E279" t="s">
        <v>324</v>
      </c>
      <c r="F279" t="s">
        <v>328</v>
      </c>
      <c r="G279" t="s">
        <v>433</v>
      </c>
      <c r="H279" s="2" t="s">
        <v>716</v>
      </c>
      <c r="I279" s="2" t="s">
        <v>1012</v>
      </c>
    </row>
    <row r="280" spans="1:9" x14ac:dyDescent="0.3">
      <c r="A280">
        <v>279</v>
      </c>
      <c r="B280" t="str">
        <f>HYPERLINK("downloaded_images\A3-100992.jpeg", "A3-100992.jpeg")</f>
        <v>A3-100992.jpeg</v>
      </c>
      <c r="C280">
        <v>277944</v>
      </c>
      <c r="D280" t="s">
        <v>285</v>
      </c>
      <c r="E280" t="s">
        <v>285</v>
      </c>
      <c r="F280" t="s">
        <v>328</v>
      </c>
      <c r="G280" t="s">
        <v>433</v>
      </c>
      <c r="H280" s="2" t="s">
        <v>717</v>
      </c>
      <c r="I280" s="2" t="s">
        <v>1013</v>
      </c>
    </row>
    <row r="281" spans="1:9" x14ac:dyDescent="0.3">
      <c r="A281">
        <v>280</v>
      </c>
      <c r="B281" t="str">
        <f>HYPERLINK("downloaded_images\A3-100996.jpeg", "A3-100996.jpeg")</f>
        <v>A3-100996.jpeg</v>
      </c>
      <c r="C281">
        <v>326756</v>
      </c>
      <c r="D281" t="s">
        <v>286</v>
      </c>
      <c r="E281" t="s">
        <v>286</v>
      </c>
      <c r="F281" t="s">
        <v>328</v>
      </c>
      <c r="G281" t="s">
        <v>434</v>
      </c>
      <c r="H281" s="2" t="s">
        <v>718</v>
      </c>
      <c r="I281" s="2" t="s">
        <v>1014</v>
      </c>
    </row>
    <row r="282" spans="1:9" x14ac:dyDescent="0.3">
      <c r="A282">
        <v>281</v>
      </c>
      <c r="B282" t="str">
        <f>HYPERLINK("downloaded_images\A3-100997.jpeg", "A3-100997.jpeg")</f>
        <v>A3-100997.jpeg</v>
      </c>
      <c r="C282">
        <v>326784</v>
      </c>
      <c r="D282" t="s">
        <v>286</v>
      </c>
      <c r="E282" t="s">
        <v>286</v>
      </c>
      <c r="F282" t="s">
        <v>328</v>
      </c>
      <c r="G282" t="s">
        <v>434</v>
      </c>
      <c r="H282" s="2" t="s">
        <v>719</v>
      </c>
      <c r="I282" s="2" t="s">
        <v>1015</v>
      </c>
    </row>
    <row r="283" spans="1:9" x14ac:dyDescent="0.3">
      <c r="A283">
        <v>282</v>
      </c>
      <c r="B283" t="str">
        <f>HYPERLINK("downloaded_images\A3-101025.jpeg", "A3-101025.jpeg")</f>
        <v>A3-101025.jpeg</v>
      </c>
      <c r="C283">
        <v>219918</v>
      </c>
      <c r="D283" t="s">
        <v>287</v>
      </c>
      <c r="E283" t="s">
        <v>1051</v>
      </c>
      <c r="F283" t="s">
        <v>328</v>
      </c>
      <c r="G283" t="s">
        <v>435</v>
      </c>
      <c r="H283" s="2" t="s">
        <v>720</v>
      </c>
      <c r="I283" s="2" t="s">
        <v>1016</v>
      </c>
    </row>
    <row r="284" spans="1:9" x14ac:dyDescent="0.3">
      <c r="A284">
        <v>283</v>
      </c>
      <c r="B284" t="str">
        <f>HYPERLINK("downloaded_images\A3-101031.jpeg", "A3-101031.jpeg")</f>
        <v>A3-101031.jpeg</v>
      </c>
      <c r="C284">
        <v>195320</v>
      </c>
      <c r="D284" t="s">
        <v>288</v>
      </c>
      <c r="E284" t="s">
        <v>1158</v>
      </c>
      <c r="F284" t="s">
        <v>328</v>
      </c>
      <c r="G284" t="s">
        <v>420</v>
      </c>
      <c r="H284" s="2" t="s">
        <v>721</v>
      </c>
      <c r="I284" s="2" t="s">
        <v>1017</v>
      </c>
    </row>
    <row r="285" spans="1:9" x14ac:dyDescent="0.3">
      <c r="A285">
        <v>284</v>
      </c>
      <c r="B285" t="str">
        <f>HYPERLINK("downloaded_images\A3-101055.jpeg", "A3-101055.jpeg")</f>
        <v>A3-101055.jpeg</v>
      </c>
      <c r="C285">
        <v>243236</v>
      </c>
      <c r="D285" t="s">
        <v>289</v>
      </c>
      <c r="E285" t="s">
        <v>1159</v>
      </c>
      <c r="F285" t="s">
        <v>328</v>
      </c>
      <c r="G285" t="s">
        <v>436</v>
      </c>
      <c r="H285" s="2" t="s">
        <v>722</v>
      </c>
      <c r="I285" s="2" t="s">
        <v>1018</v>
      </c>
    </row>
    <row r="286" spans="1:9" x14ac:dyDescent="0.3">
      <c r="A286">
        <v>285</v>
      </c>
      <c r="B286" t="str">
        <f>HYPERLINK("downloaded_images\A3-101056.jpeg", "A3-101056.jpeg")</f>
        <v>A3-101056.jpeg</v>
      </c>
      <c r="C286">
        <v>243241</v>
      </c>
      <c r="D286" t="s">
        <v>290</v>
      </c>
      <c r="E286" t="s">
        <v>1038</v>
      </c>
      <c r="F286" t="s">
        <v>328</v>
      </c>
      <c r="G286" t="s">
        <v>436</v>
      </c>
      <c r="H286" s="2" t="s">
        <v>723</v>
      </c>
      <c r="I286" s="2" t="s">
        <v>1019</v>
      </c>
    </row>
    <row r="287" spans="1:9" x14ac:dyDescent="0.3">
      <c r="A287">
        <v>286</v>
      </c>
      <c r="B287" t="str">
        <f>HYPERLINK("downloaded_images\A3-101106.jpeg", "A3-101106.jpeg")</f>
        <v>A3-101106.jpeg</v>
      </c>
      <c r="C287">
        <v>362177</v>
      </c>
      <c r="D287" t="s">
        <v>291</v>
      </c>
      <c r="E287" t="s">
        <v>291</v>
      </c>
      <c r="F287" t="s">
        <v>328</v>
      </c>
      <c r="G287" t="s">
        <v>384</v>
      </c>
      <c r="H287" s="2" t="s">
        <v>724</v>
      </c>
      <c r="I287" s="2" t="s">
        <v>1020</v>
      </c>
    </row>
    <row r="288" spans="1:9" x14ac:dyDescent="0.3">
      <c r="A288">
        <v>287</v>
      </c>
      <c r="B288" t="str">
        <f>HYPERLINK("downloaded_images\A3-101121.jpeg", "A3-101121.jpeg")</f>
        <v>A3-101121.jpeg</v>
      </c>
      <c r="C288">
        <v>370470</v>
      </c>
      <c r="D288" t="s">
        <v>292</v>
      </c>
      <c r="E288" t="s">
        <v>1160</v>
      </c>
      <c r="F288" t="s">
        <v>328</v>
      </c>
      <c r="G288" t="s">
        <v>343</v>
      </c>
      <c r="H288" s="2" t="s">
        <v>725</v>
      </c>
      <c r="I288" s="2" t="s">
        <v>1021</v>
      </c>
    </row>
    <row r="289" spans="1:9" x14ac:dyDescent="0.3">
      <c r="A289">
        <v>288</v>
      </c>
      <c r="B289" t="str">
        <f>HYPERLINK("downloaded_images\A3-101148.jpeg", "A3-101148.jpeg")</f>
        <v>A3-101148.jpeg</v>
      </c>
      <c r="C289">
        <v>149221</v>
      </c>
      <c r="D289" t="s">
        <v>293</v>
      </c>
      <c r="E289" t="s">
        <v>1064</v>
      </c>
      <c r="F289" t="s">
        <v>328</v>
      </c>
      <c r="G289" t="s">
        <v>391</v>
      </c>
      <c r="H289" s="2" t="s">
        <v>726</v>
      </c>
      <c r="I289" s="2" t="s">
        <v>1022</v>
      </c>
    </row>
    <row r="290" spans="1:9" x14ac:dyDescent="0.3">
      <c r="A290">
        <v>289</v>
      </c>
      <c r="B290" t="str">
        <f>HYPERLINK("downloaded_images\A3-101149.jpeg", "A3-101149.jpeg")</f>
        <v>A3-101149.jpeg</v>
      </c>
      <c r="C290">
        <v>149370</v>
      </c>
      <c r="D290" t="s">
        <v>294</v>
      </c>
      <c r="E290" t="s">
        <v>325</v>
      </c>
      <c r="F290" t="s">
        <v>328</v>
      </c>
      <c r="G290" t="s">
        <v>391</v>
      </c>
      <c r="H290" s="2" t="s">
        <v>727</v>
      </c>
      <c r="I290" s="2" t="s">
        <v>1023</v>
      </c>
    </row>
    <row r="291" spans="1:9" x14ac:dyDescent="0.3">
      <c r="A291">
        <v>290</v>
      </c>
      <c r="B291" t="str">
        <f>HYPERLINK("downloaded_images\A3-101153.jpeg", "A3-101153.jpeg")</f>
        <v>A3-101153.jpeg</v>
      </c>
      <c r="C291">
        <v>303747</v>
      </c>
      <c r="D291" t="s">
        <v>295</v>
      </c>
      <c r="E291" t="s">
        <v>326</v>
      </c>
      <c r="F291" t="s">
        <v>328</v>
      </c>
      <c r="G291" t="s">
        <v>369</v>
      </c>
      <c r="H291" s="2" t="s">
        <v>728</v>
      </c>
      <c r="I291" s="2" t="s">
        <v>1024</v>
      </c>
    </row>
    <row r="292" spans="1:9" x14ac:dyDescent="0.3">
      <c r="A292">
        <v>291</v>
      </c>
      <c r="B292" t="str">
        <f>HYPERLINK("downloaded_images\A3-101192.jpeg", "A3-101192.jpeg")</f>
        <v>A3-101192.jpeg</v>
      </c>
      <c r="C292">
        <v>322466</v>
      </c>
      <c r="D292" t="s">
        <v>296</v>
      </c>
      <c r="E292" t="s">
        <v>1161</v>
      </c>
      <c r="F292" t="s">
        <v>328</v>
      </c>
      <c r="G292" t="s">
        <v>401</v>
      </c>
      <c r="H292" s="2" t="s">
        <v>729</v>
      </c>
      <c r="I292" s="2" t="s">
        <v>1025</v>
      </c>
    </row>
    <row r="293" spans="1:9" x14ac:dyDescent="0.3">
      <c r="A293">
        <v>292</v>
      </c>
      <c r="B293" t="str">
        <f>HYPERLINK("downloaded_images\A3-101196.jpeg", "A3-101196.jpeg")</f>
        <v>A3-101196.jpeg</v>
      </c>
      <c r="C293">
        <v>133617</v>
      </c>
      <c r="D293" t="s">
        <v>297</v>
      </c>
      <c r="E293" t="s">
        <v>1162</v>
      </c>
      <c r="F293" t="s">
        <v>328</v>
      </c>
      <c r="G293" t="s">
        <v>362</v>
      </c>
      <c r="H293" s="2" t="s">
        <v>730</v>
      </c>
      <c r="I293" s="2" t="s">
        <v>1026</v>
      </c>
    </row>
    <row r="294" spans="1:9" x14ac:dyDescent="0.3">
      <c r="A294">
        <v>293</v>
      </c>
      <c r="B294" t="str">
        <f>HYPERLINK("downloaded_images\A3-101203.jpeg", "A3-101203.jpeg")</f>
        <v>A3-101203.jpeg</v>
      </c>
      <c r="C294">
        <v>193480</v>
      </c>
      <c r="D294" t="s">
        <v>298</v>
      </c>
      <c r="E294" t="s">
        <v>1163</v>
      </c>
      <c r="F294" t="s">
        <v>328</v>
      </c>
      <c r="G294" t="s">
        <v>437</v>
      </c>
      <c r="H294" s="2" t="s">
        <v>731</v>
      </c>
      <c r="I294" s="2" t="s">
        <v>1027</v>
      </c>
    </row>
    <row r="295" spans="1:9" x14ac:dyDescent="0.3">
      <c r="A295">
        <v>294</v>
      </c>
      <c r="B295" t="str">
        <f>HYPERLINK("downloaded_images\A3-101252.jpeg", "A3-101252.jpeg")</f>
        <v>A3-101252.jpeg</v>
      </c>
      <c r="C295">
        <v>390770</v>
      </c>
      <c r="D295" t="s">
        <v>299</v>
      </c>
      <c r="E295" t="s">
        <v>327</v>
      </c>
      <c r="F295" t="s">
        <v>328</v>
      </c>
      <c r="G295" t="s">
        <v>438</v>
      </c>
      <c r="H295" s="2" t="s">
        <v>732</v>
      </c>
      <c r="I295" s="2" t="s">
        <v>1028</v>
      </c>
    </row>
    <row r="296" spans="1:9" x14ac:dyDescent="0.3">
      <c r="A296">
        <v>295</v>
      </c>
      <c r="B296" t="str">
        <f>HYPERLINK("downloaded_images\A3-101262.jpeg", "A3-101262.jpeg")</f>
        <v>A3-101262.jpeg</v>
      </c>
      <c r="C296">
        <v>133507</v>
      </c>
      <c r="D296" t="s">
        <v>300</v>
      </c>
      <c r="E296" t="s">
        <v>1162</v>
      </c>
      <c r="F296" t="s">
        <v>328</v>
      </c>
      <c r="G296" t="s">
        <v>362</v>
      </c>
      <c r="H296" s="2" t="s">
        <v>733</v>
      </c>
      <c r="I296" s="2" t="s">
        <v>1029</v>
      </c>
    </row>
    <row r="297" spans="1:9" x14ac:dyDescent="0.3">
      <c r="A297">
        <v>296</v>
      </c>
      <c r="B297" t="str">
        <f>HYPERLINK("downloaded_images\A3-101283.jpeg", "A3-101283.jpeg")</f>
        <v>A3-101283.jpeg</v>
      </c>
      <c r="C297">
        <v>253920</v>
      </c>
      <c r="D297" t="s">
        <v>301</v>
      </c>
      <c r="E297" t="s">
        <v>1164</v>
      </c>
      <c r="F297" t="s">
        <v>328</v>
      </c>
      <c r="G297" t="s">
        <v>439</v>
      </c>
      <c r="H297" s="2" t="s">
        <v>734</v>
      </c>
      <c r="I297" s="2" t="s">
        <v>1030</v>
      </c>
    </row>
    <row r="298" spans="1:9" x14ac:dyDescent="0.3">
      <c r="A298">
        <v>297</v>
      </c>
      <c r="B298" t="str">
        <f>HYPERLINK("downloaded_images\A3-101320.jpeg", "A3-101320.jpeg")</f>
        <v>A3-101320.jpeg</v>
      </c>
      <c r="C298">
        <v>280191</v>
      </c>
      <c r="D298" t="s">
        <v>302</v>
      </c>
      <c r="E298" t="s">
        <v>302</v>
      </c>
      <c r="F298" t="s">
        <v>328</v>
      </c>
      <c r="G298" t="s">
        <v>435</v>
      </c>
      <c r="H298" s="2" t="s">
        <v>735</v>
      </c>
      <c r="I298" s="2" t="s">
        <v>1031</v>
      </c>
    </row>
    <row r="299" spans="1:9" x14ac:dyDescent="0.3">
      <c r="A299">
        <v>298</v>
      </c>
      <c r="B299" t="str">
        <f>HYPERLINK("downloaded_images\A3-101321.jpeg", "A3-101321.jpeg")</f>
        <v>A3-101321.jpeg</v>
      </c>
      <c r="C299">
        <v>396392</v>
      </c>
      <c r="D299" t="s">
        <v>303</v>
      </c>
      <c r="E299" t="s">
        <v>303</v>
      </c>
      <c r="F299" t="s">
        <v>328</v>
      </c>
      <c r="G299" t="s">
        <v>435</v>
      </c>
      <c r="H299" s="2" t="s">
        <v>736</v>
      </c>
      <c r="I299" s="2" t="s">
        <v>1032</v>
      </c>
    </row>
  </sheetData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I3" r:id="rId4" xr:uid="{00000000-0004-0000-0000-000003000000}"/>
    <hyperlink ref="H4" r:id="rId5" xr:uid="{00000000-0004-0000-0000-000004000000}"/>
    <hyperlink ref="I4" r:id="rId6" xr:uid="{00000000-0004-0000-0000-000005000000}"/>
    <hyperlink ref="H5" r:id="rId7" xr:uid="{00000000-0004-0000-0000-000006000000}"/>
    <hyperlink ref="I5" r:id="rId8" xr:uid="{00000000-0004-0000-0000-000007000000}"/>
    <hyperlink ref="H6" r:id="rId9" xr:uid="{00000000-0004-0000-0000-000008000000}"/>
    <hyperlink ref="I6" r:id="rId10" xr:uid="{00000000-0004-0000-0000-000009000000}"/>
    <hyperlink ref="H7" r:id="rId11" xr:uid="{00000000-0004-0000-0000-00000A000000}"/>
    <hyperlink ref="I7" r:id="rId12" xr:uid="{00000000-0004-0000-0000-00000B000000}"/>
    <hyperlink ref="H8" r:id="rId13" xr:uid="{00000000-0004-0000-0000-00000C000000}"/>
    <hyperlink ref="I8" r:id="rId14" xr:uid="{00000000-0004-0000-0000-00000D000000}"/>
    <hyperlink ref="H9" r:id="rId15" xr:uid="{00000000-0004-0000-0000-00000E000000}"/>
    <hyperlink ref="I9" r:id="rId16" xr:uid="{00000000-0004-0000-0000-00000F000000}"/>
    <hyperlink ref="H10" r:id="rId17" xr:uid="{00000000-0004-0000-0000-000010000000}"/>
    <hyperlink ref="I10" r:id="rId18" xr:uid="{00000000-0004-0000-0000-000011000000}"/>
    <hyperlink ref="H11" r:id="rId19" xr:uid="{00000000-0004-0000-0000-000012000000}"/>
    <hyperlink ref="I11" r:id="rId20" xr:uid="{00000000-0004-0000-0000-000013000000}"/>
    <hyperlink ref="H12" r:id="rId21" xr:uid="{00000000-0004-0000-0000-000014000000}"/>
    <hyperlink ref="I12" r:id="rId22" xr:uid="{00000000-0004-0000-0000-000015000000}"/>
    <hyperlink ref="H13" r:id="rId23" xr:uid="{00000000-0004-0000-0000-000016000000}"/>
    <hyperlink ref="I13" r:id="rId24" xr:uid="{00000000-0004-0000-0000-000017000000}"/>
    <hyperlink ref="H14" r:id="rId25" xr:uid="{00000000-0004-0000-0000-000018000000}"/>
    <hyperlink ref="I14" r:id="rId26" xr:uid="{00000000-0004-0000-0000-000019000000}"/>
    <hyperlink ref="H15" r:id="rId27" xr:uid="{00000000-0004-0000-0000-00001A000000}"/>
    <hyperlink ref="I15" r:id="rId28" xr:uid="{00000000-0004-0000-0000-00001B000000}"/>
    <hyperlink ref="H16" r:id="rId29" xr:uid="{00000000-0004-0000-0000-00001C000000}"/>
    <hyperlink ref="I16" r:id="rId30" xr:uid="{00000000-0004-0000-0000-00001D000000}"/>
    <hyperlink ref="H17" r:id="rId31" xr:uid="{00000000-0004-0000-0000-00001E000000}"/>
    <hyperlink ref="I17" r:id="rId32" xr:uid="{00000000-0004-0000-0000-00001F000000}"/>
    <hyperlink ref="H18" r:id="rId33" xr:uid="{00000000-0004-0000-0000-000020000000}"/>
    <hyperlink ref="I18" r:id="rId34" xr:uid="{00000000-0004-0000-0000-000021000000}"/>
    <hyperlink ref="H19" r:id="rId35" xr:uid="{00000000-0004-0000-0000-000022000000}"/>
    <hyperlink ref="I19" r:id="rId36" xr:uid="{00000000-0004-0000-0000-000023000000}"/>
    <hyperlink ref="H20" r:id="rId37" xr:uid="{00000000-0004-0000-0000-000024000000}"/>
    <hyperlink ref="I20" r:id="rId38" xr:uid="{00000000-0004-0000-0000-000025000000}"/>
    <hyperlink ref="H21" r:id="rId39" xr:uid="{00000000-0004-0000-0000-000026000000}"/>
    <hyperlink ref="I21" r:id="rId40" xr:uid="{00000000-0004-0000-0000-000027000000}"/>
    <hyperlink ref="H22" r:id="rId41" xr:uid="{00000000-0004-0000-0000-000028000000}"/>
    <hyperlink ref="I22" r:id="rId42" xr:uid="{00000000-0004-0000-0000-000029000000}"/>
    <hyperlink ref="H23" r:id="rId43" xr:uid="{00000000-0004-0000-0000-00002A000000}"/>
    <hyperlink ref="I23" r:id="rId44" xr:uid="{00000000-0004-0000-0000-00002B000000}"/>
    <hyperlink ref="H24" r:id="rId45" xr:uid="{00000000-0004-0000-0000-00002C000000}"/>
    <hyperlink ref="I24" r:id="rId46" xr:uid="{00000000-0004-0000-0000-00002D000000}"/>
    <hyperlink ref="H25" r:id="rId47" xr:uid="{00000000-0004-0000-0000-00002E000000}"/>
    <hyperlink ref="I25" r:id="rId48" xr:uid="{00000000-0004-0000-0000-00002F000000}"/>
    <hyperlink ref="H26" r:id="rId49" xr:uid="{00000000-0004-0000-0000-000030000000}"/>
    <hyperlink ref="I26" r:id="rId50" xr:uid="{00000000-0004-0000-0000-000031000000}"/>
    <hyperlink ref="H27" r:id="rId51" xr:uid="{00000000-0004-0000-0000-000032000000}"/>
    <hyperlink ref="I27" r:id="rId52" xr:uid="{00000000-0004-0000-0000-000033000000}"/>
    <hyperlink ref="H28" r:id="rId53" xr:uid="{00000000-0004-0000-0000-000034000000}"/>
    <hyperlink ref="I28" r:id="rId54" xr:uid="{00000000-0004-0000-0000-000035000000}"/>
    <hyperlink ref="H29" r:id="rId55" xr:uid="{00000000-0004-0000-0000-000036000000}"/>
    <hyperlink ref="I29" r:id="rId56" xr:uid="{00000000-0004-0000-0000-000037000000}"/>
    <hyperlink ref="H30" r:id="rId57" xr:uid="{00000000-0004-0000-0000-000038000000}"/>
    <hyperlink ref="I30" r:id="rId58" xr:uid="{00000000-0004-0000-0000-000039000000}"/>
    <hyperlink ref="H31" r:id="rId59" xr:uid="{00000000-0004-0000-0000-00003A000000}"/>
    <hyperlink ref="I31" r:id="rId60" xr:uid="{00000000-0004-0000-0000-00003B000000}"/>
    <hyperlink ref="H32" r:id="rId61" xr:uid="{00000000-0004-0000-0000-00003C000000}"/>
    <hyperlink ref="I32" r:id="rId62" xr:uid="{00000000-0004-0000-0000-00003D000000}"/>
    <hyperlink ref="H33" r:id="rId63" xr:uid="{00000000-0004-0000-0000-00003E000000}"/>
    <hyperlink ref="I33" r:id="rId64" xr:uid="{00000000-0004-0000-0000-00003F000000}"/>
    <hyperlink ref="H34" r:id="rId65" xr:uid="{00000000-0004-0000-0000-000040000000}"/>
    <hyperlink ref="I34" r:id="rId66" xr:uid="{00000000-0004-0000-0000-000041000000}"/>
    <hyperlink ref="H35" r:id="rId67" xr:uid="{00000000-0004-0000-0000-000042000000}"/>
    <hyperlink ref="I35" r:id="rId68" xr:uid="{00000000-0004-0000-0000-000043000000}"/>
    <hyperlink ref="H36" r:id="rId69" xr:uid="{00000000-0004-0000-0000-000044000000}"/>
    <hyperlink ref="I36" r:id="rId70" xr:uid="{00000000-0004-0000-0000-000045000000}"/>
    <hyperlink ref="H37" r:id="rId71" xr:uid="{00000000-0004-0000-0000-000046000000}"/>
    <hyperlink ref="I37" r:id="rId72" xr:uid="{00000000-0004-0000-0000-000047000000}"/>
    <hyperlink ref="H38" r:id="rId73" xr:uid="{00000000-0004-0000-0000-000048000000}"/>
    <hyperlink ref="I38" r:id="rId74" xr:uid="{00000000-0004-0000-0000-000049000000}"/>
    <hyperlink ref="H39" r:id="rId75" xr:uid="{00000000-0004-0000-0000-00004A000000}"/>
    <hyperlink ref="I39" r:id="rId76" xr:uid="{00000000-0004-0000-0000-00004B000000}"/>
    <hyperlink ref="H40" r:id="rId77" xr:uid="{00000000-0004-0000-0000-00004C000000}"/>
    <hyperlink ref="I40" r:id="rId78" xr:uid="{00000000-0004-0000-0000-00004D000000}"/>
    <hyperlink ref="H41" r:id="rId79" xr:uid="{00000000-0004-0000-0000-00004E000000}"/>
    <hyperlink ref="I41" r:id="rId80" xr:uid="{00000000-0004-0000-0000-00004F000000}"/>
    <hyperlink ref="H42" r:id="rId81" xr:uid="{00000000-0004-0000-0000-000050000000}"/>
    <hyperlink ref="I42" r:id="rId82" xr:uid="{00000000-0004-0000-0000-000051000000}"/>
    <hyperlink ref="H43" r:id="rId83" xr:uid="{00000000-0004-0000-0000-000052000000}"/>
    <hyperlink ref="I43" r:id="rId84" xr:uid="{00000000-0004-0000-0000-000053000000}"/>
    <hyperlink ref="H44" r:id="rId85" xr:uid="{00000000-0004-0000-0000-000054000000}"/>
    <hyperlink ref="I44" r:id="rId86" xr:uid="{00000000-0004-0000-0000-000055000000}"/>
    <hyperlink ref="H45" r:id="rId87" xr:uid="{00000000-0004-0000-0000-000056000000}"/>
    <hyperlink ref="I45" r:id="rId88" xr:uid="{00000000-0004-0000-0000-000057000000}"/>
    <hyperlink ref="H46" r:id="rId89" xr:uid="{00000000-0004-0000-0000-000058000000}"/>
    <hyperlink ref="I46" r:id="rId90" xr:uid="{00000000-0004-0000-0000-000059000000}"/>
    <hyperlink ref="H47" r:id="rId91" xr:uid="{00000000-0004-0000-0000-00005A000000}"/>
    <hyperlink ref="I47" r:id="rId92" xr:uid="{00000000-0004-0000-0000-00005B000000}"/>
    <hyperlink ref="H48" r:id="rId93" xr:uid="{00000000-0004-0000-0000-00005C000000}"/>
    <hyperlink ref="I48" r:id="rId94" xr:uid="{00000000-0004-0000-0000-00005D000000}"/>
    <hyperlink ref="H49" r:id="rId95" xr:uid="{00000000-0004-0000-0000-00005E000000}"/>
    <hyperlink ref="I49" r:id="rId96" xr:uid="{00000000-0004-0000-0000-00005F000000}"/>
    <hyperlink ref="H50" r:id="rId97" xr:uid="{00000000-0004-0000-0000-000060000000}"/>
    <hyperlink ref="I50" r:id="rId98" xr:uid="{00000000-0004-0000-0000-000061000000}"/>
    <hyperlink ref="H51" r:id="rId99" xr:uid="{00000000-0004-0000-0000-000062000000}"/>
    <hyperlink ref="I51" r:id="rId100" xr:uid="{00000000-0004-0000-0000-000063000000}"/>
    <hyperlink ref="H52" r:id="rId101" xr:uid="{00000000-0004-0000-0000-000064000000}"/>
    <hyperlink ref="I52" r:id="rId102" xr:uid="{00000000-0004-0000-0000-000065000000}"/>
    <hyperlink ref="H53" r:id="rId103" xr:uid="{00000000-0004-0000-0000-000066000000}"/>
    <hyperlink ref="I53" r:id="rId104" xr:uid="{00000000-0004-0000-0000-000067000000}"/>
    <hyperlink ref="H54" r:id="rId105" xr:uid="{00000000-0004-0000-0000-000068000000}"/>
    <hyperlink ref="I54" r:id="rId106" xr:uid="{00000000-0004-0000-0000-000069000000}"/>
    <hyperlink ref="H55" r:id="rId107" xr:uid="{00000000-0004-0000-0000-00006A000000}"/>
    <hyperlink ref="I55" r:id="rId108" xr:uid="{00000000-0004-0000-0000-00006B000000}"/>
    <hyperlink ref="H56" r:id="rId109" xr:uid="{00000000-0004-0000-0000-00006C000000}"/>
    <hyperlink ref="I56" r:id="rId110" xr:uid="{00000000-0004-0000-0000-00006D000000}"/>
    <hyperlink ref="H57" r:id="rId111" xr:uid="{00000000-0004-0000-0000-00006E000000}"/>
    <hyperlink ref="I57" r:id="rId112" xr:uid="{00000000-0004-0000-0000-00006F000000}"/>
    <hyperlink ref="H58" r:id="rId113" xr:uid="{00000000-0004-0000-0000-000070000000}"/>
    <hyperlink ref="I58" r:id="rId114" xr:uid="{00000000-0004-0000-0000-000071000000}"/>
    <hyperlink ref="H59" r:id="rId115" xr:uid="{00000000-0004-0000-0000-000072000000}"/>
    <hyperlink ref="I59" r:id="rId116" xr:uid="{00000000-0004-0000-0000-000073000000}"/>
    <hyperlink ref="H60" r:id="rId117" xr:uid="{00000000-0004-0000-0000-000074000000}"/>
    <hyperlink ref="I60" r:id="rId118" xr:uid="{00000000-0004-0000-0000-000075000000}"/>
    <hyperlink ref="H61" r:id="rId119" xr:uid="{00000000-0004-0000-0000-000076000000}"/>
    <hyperlink ref="I61" r:id="rId120" xr:uid="{00000000-0004-0000-0000-000077000000}"/>
    <hyperlink ref="H62" r:id="rId121" xr:uid="{00000000-0004-0000-0000-000078000000}"/>
    <hyperlink ref="I62" r:id="rId122" xr:uid="{00000000-0004-0000-0000-000079000000}"/>
    <hyperlink ref="H63" r:id="rId123" xr:uid="{00000000-0004-0000-0000-00007A000000}"/>
    <hyperlink ref="I63" r:id="rId124" xr:uid="{00000000-0004-0000-0000-00007B000000}"/>
    <hyperlink ref="H64" r:id="rId125" xr:uid="{00000000-0004-0000-0000-00007C000000}"/>
    <hyperlink ref="I64" r:id="rId126" xr:uid="{00000000-0004-0000-0000-00007D000000}"/>
    <hyperlink ref="H65" r:id="rId127" xr:uid="{00000000-0004-0000-0000-00007E000000}"/>
    <hyperlink ref="I65" r:id="rId128" xr:uid="{00000000-0004-0000-0000-00007F000000}"/>
    <hyperlink ref="H66" r:id="rId129" xr:uid="{00000000-0004-0000-0000-000080000000}"/>
    <hyperlink ref="I66" r:id="rId130" xr:uid="{00000000-0004-0000-0000-000081000000}"/>
    <hyperlink ref="H67" r:id="rId131" xr:uid="{00000000-0004-0000-0000-000082000000}"/>
    <hyperlink ref="I67" r:id="rId132" xr:uid="{00000000-0004-0000-0000-000083000000}"/>
    <hyperlink ref="H68" r:id="rId133" xr:uid="{00000000-0004-0000-0000-000084000000}"/>
    <hyperlink ref="I68" r:id="rId134" xr:uid="{00000000-0004-0000-0000-000085000000}"/>
    <hyperlink ref="H69" r:id="rId135" xr:uid="{00000000-0004-0000-0000-000086000000}"/>
    <hyperlink ref="I69" r:id="rId136" xr:uid="{00000000-0004-0000-0000-000087000000}"/>
    <hyperlink ref="H70" r:id="rId137" xr:uid="{00000000-0004-0000-0000-000088000000}"/>
    <hyperlink ref="I70" r:id="rId138" xr:uid="{00000000-0004-0000-0000-000089000000}"/>
    <hyperlink ref="H71" r:id="rId139" xr:uid="{00000000-0004-0000-0000-00008A000000}"/>
    <hyperlink ref="I71" r:id="rId140" xr:uid="{00000000-0004-0000-0000-00008B000000}"/>
    <hyperlink ref="H72" r:id="rId141" xr:uid="{00000000-0004-0000-0000-00008C000000}"/>
    <hyperlink ref="I72" r:id="rId142" xr:uid="{00000000-0004-0000-0000-00008D000000}"/>
    <hyperlink ref="H73" r:id="rId143" xr:uid="{00000000-0004-0000-0000-00008E000000}"/>
    <hyperlink ref="I73" r:id="rId144" xr:uid="{00000000-0004-0000-0000-00008F000000}"/>
    <hyperlink ref="H74" r:id="rId145" xr:uid="{00000000-0004-0000-0000-000090000000}"/>
    <hyperlink ref="I74" r:id="rId146" xr:uid="{00000000-0004-0000-0000-000091000000}"/>
    <hyperlink ref="H75" r:id="rId147" xr:uid="{00000000-0004-0000-0000-000092000000}"/>
    <hyperlink ref="I75" r:id="rId148" xr:uid="{00000000-0004-0000-0000-000093000000}"/>
    <hyperlink ref="H76" r:id="rId149" xr:uid="{00000000-0004-0000-0000-000094000000}"/>
    <hyperlink ref="I76" r:id="rId150" xr:uid="{00000000-0004-0000-0000-000095000000}"/>
    <hyperlink ref="H77" r:id="rId151" xr:uid="{00000000-0004-0000-0000-000096000000}"/>
    <hyperlink ref="I77" r:id="rId152" xr:uid="{00000000-0004-0000-0000-000097000000}"/>
    <hyperlink ref="H78" r:id="rId153" xr:uid="{00000000-0004-0000-0000-000098000000}"/>
    <hyperlink ref="I78" r:id="rId154" xr:uid="{00000000-0004-0000-0000-000099000000}"/>
    <hyperlink ref="H79" r:id="rId155" xr:uid="{00000000-0004-0000-0000-00009A000000}"/>
    <hyperlink ref="I79" r:id="rId156" xr:uid="{00000000-0004-0000-0000-00009B000000}"/>
    <hyperlink ref="H80" r:id="rId157" xr:uid="{00000000-0004-0000-0000-00009C000000}"/>
    <hyperlink ref="I80" r:id="rId158" xr:uid="{00000000-0004-0000-0000-00009D000000}"/>
    <hyperlink ref="H81" r:id="rId159" xr:uid="{00000000-0004-0000-0000-00009E000000}"/>
    <hyperlink ref="I81" r:id="rId160" xr:uid="{00000000-0004-0000-0000-00009F000000}"/>
    <hyperlink ref="H82" r:id="rId161" xr:uid="{00000000-0004-0000-0000-0000A0000000}"/>
    <hyperlink ref="I82" r:id="rId162" xr:uid="{00000000-0004-0000-0000-0000A1000000}"/>
    <hyperlink ref="H83" r:id="rId163" xr:uid="{00000000-0004-0000-0000-0000A2000000}"/>
    <hyperlink ref="I83" r:id="rId164" xr:uid="{00000000-0004-0000-0000-0000A3000000}"/>
    <hyperlink ref="H84" r:id="rId165" xr:uid="{00000000-0004-0000-0000-0000A4000000}"/>
    <hyperlink ref="I84" r:id="rId166" xr:uid="{00000000-0004-0000-0000-0000A5000000}"/>
    <hyperlink ref="H85" r:id="rId167" xr:uid="{00000000-0004-0000-0000-0000A6000000}"/>
    <hyperlink ref="I85" r:id="rId168" xr:uid="{00000000-0004-0000-0000-0000A7000000}"/>
    <hyperlink ref="H86" r:id="rId169" xr:uid="{00000000-0004-0000-0000-0000A8000000}"/>
    <hyperlink ref="I86" r:id="rId170" xr:uid="{00000000-0004-0000-0000-0000A9000000}"/>
    <hyperlink ref="H87" r:id="rId171" xr:uid="{00000000-0004-0000-0000-0000AA000000}"/>
    <hyperlink ref="I87" r:id="rId172" xr:uid="{00000000-0004-0000-0000-0000AB000000}"/>
    <hyperlink ref="H88" r:id="rId173" xr:uid="{00000000-0004-0000-0000-0000AC000000}"/>
    <hyperlink ref="I88" r:id="rId174" xr:uid="{00000000-0004-0000-0000-0000AD000000}"/>
    <hyperlink ref="H89" r:id="rId175" xr:uid="{00000000-0004-0000-0000-0000AE000000}"/>
    <hyperlink ref="I89" r:id="rId176" xr:uid="{00000000-0004-0000-0000-0000AF000000}"/>
    <hyperlink ref="H90" r:id="rId177" xr:uid="{00000000-0004-0000-0000-0000B0000000}"/>
    <hyperlink ref="I90" r:id="rId178" xr:uid="{00000000-0004-0000-0000-0000B1000000}"/>
    <hyperlink ref="H91" r:id="rId179" xr:uid="{00000000-0004-0000-0000-0000B2000000}"/>
    <hyperlink ref="I91" r:id="rId180" xr:uid="{00000000-0004-0000-0000-0000B3000000}"/>
    <hyperlink ref="H92" r:id="rId181" xr:uid="{00000000-0004-0000-0000-0000B4000000}"/>
    <hyperlink ref="I92" r:id="rId182" xr:uid="{00000000-0004-0000-0000-0000B5000000}"/>
    <hyperlink ref="H93" r:id="rId183" xr:uid="{00000000-0004-0000-0000-0000B6000000}"/>
    <hyperlink ref="I93" r:id="rId184" xr:uid="{00000000-0004-0000-0000-0000B7000000}"/>
    <hyperlink ref="H94" r:id="rId185" xr:uid="{00000000-0004-0000-0000-0000B8000000}"/>
    <hyperlink ref="I94" r:id="rId186" xr:uid="{00000000-0004-0000-0000-0000B9000000}"/>
    <hyperlink ref="H95" r:id="rId187" xr:uid="{00000000-0004-0000-0000-0000BA000000}"/>
    <hyperlink ref="I95" r:id="rId188" xr:uid="{00000000-0004-0000-0000-0000BB000000}"/>
    <hyperlink ref="H96" r:id="rId189" xr:uid="{00000000-0004-0000-0000-0000BC000000}"/>
    <hyperlink ref="I96" r:id="rId190" xr:uid="{00000000-0004-0000-0000-0000BD000000}"/>
    <hyperlink ref="H97" r:id="rId191" xr:uid="{00000000-0004-0000-0000-0000BE000000}"/>
    <hyperlink ref="I97" r:id="rId192" xr:uid="{00000000-0004-0000-0000-0000BF000000}"/>
    <hyperlink ref="H98" r:id="rId193" xr:uid="{00000000-0004-0000-0000-0000C0000000}"/>
    <hyperlink ref="I98" r:id="rId194" xr:uid="{00000000-0004-0000-0000-0000C1000000}"/>
    <hyperlink ref="H99" r:id="rId195" xr:uid="{00000000-0004-0000-0000-0000C2000000}"/>
    <hyperlink ref="I99" r:id="rId196" xr:uid="{00000000-0004-0000-0000-0000C3000000}"/>
    <hyperlink ref="H100" r:id="rId197" xr:uid="{00000000-0004-0000-0000-0000C4000000}"/>
    <hyperlink ref="I100" r:id="rId198" xr:uid="{00000000-0004-0000-0000-0000C5000000}"/>
    <hyperlink ref="H101" r:id="rId199" xr:uid="{00000000-0004-0000-0000-0000C6000000}"/>
    <hyperlink ref="I101" r:id="rId200" xr:uid="{00000000-0004-0000-0000-0000C7000000}"/>
    <hyperlink ref="H102" r:id="rId201" xr:uid="{00000000-0004-0000-0000-0000C8000000}"/>
    <hyperlink ref="I102" r:id="rId202" xr:uid="{00000000-0004-0000-0000-0000C9000000}"/>
    <hyperlink ref="H103" r:id="rId203" xr:uid="{00000000-0004-0000-0000-0000CA000000}"/>
    <hyperlink ref="I103" r:id="rId204" xr:uid="{00000000-0004-0000-0000-0000CB000000}"/>
    <hyperlink ref="H104" r:id="rId205" xr:uid="{00000000-0004-0000-0000-0000CC000000}"/>
    <hyperlink ref="I104" r:id="rId206" xr:uid="{00000000-0004-0000-0000-0000CD000000}"/>
    <hyperlink ref="H105" r:id="rId207" xr:uid="{00000000-0004-0000-0000-0000CE000000}"/>
    <hyperlink ref="I105" r:id="rId208" xr:uid="{00000000-0004-0000-0000-0000CF000000}"/>
    <hyperlink ref="H106" r:id="rId209" xr:uid="{00000000-0004-0000-0000-0000D0000000}"/>
    <hyperlink ref="I106" r:id="rId210" xr:uid="{00000000-0004-0000-0000-0000D1000000}"/>
    <hyperlink ref="H107" r:id="rId211" xr:uid="{00000000-0004-0000-0000-0000D2000000}"/>
    <hyperlink ref="I107" r:id="rId212" xr:uid="{00000000-0004-0000-0000-0000D3000000}"/>
    <hyperlink ref="H108" r:id="rId213" xr:uid="{00000000-0004-0000-0000-0000D4000000}"/>
    <hyperlink ref="I108" r:id="rId214" xr:uid="{00000000-0004-0000-0000-0000D5000000}"/>
    <hyperlink ref="H109" r:id="rId215" xr:uid="{00000000-0004-0000-0000-0000D6000000}"/>
    <hyperlink ref="I109" r:id="rId216" xr:uid="{00000000-0004-0000-0000-0000D7000000}"/>
    <hyperlink ref="H110" r:id="rId217" xr:uid="{00000000-0004-0000-0000-0000D8000000}"/>
    <hyperlink ref="I110" r:id="rId218" xr:uid="{00000000-0004-0000-0000-0000D9000000}"/>
    <hyperlink ref="H111" r:id="rId219" xr:uid="{00000000-0004-0000-0000-0000DA000000}"/>
    <hyperlink ref="I111" r:id="rId220" xr:uid="{00000000-0004-0000-0000-0000DB000000}"/>
    <hyperlink ref="H112" r:id="rId221" xr:uid="{00000000-0004-0000-0000-0000DC000000}"/>
    <hyperlink ref="I112" r:id="rId222" xr:uid="{00000000-0004-0000-0000-0000DD000000}"/>
    <hyperlink ref="H113" r:id="rId223" xr:uid="{00000000-0004-0000-0000-0000DE000000}"/>
    <hyperlink ref="I113" r:id="rId224" xr:uid="{00000000-0004-0000-0000-0000DF000000}"/>
    <hyperlink ref="H114" r:id="rId225" xr:uid="{00000000-0004-0000-0000-0000E0000000}"/>
    <hyperlink ref="I114" r:id="rId226" xr:uid="{00000000-0004-0000-0000-0000E1000000}"/>
    <hyperlink ref="H115" r:id="rId227" xr:uid="{00000000-0004-0000-0000-0000E2000000}"/>
    <hyperlink ref="I115" r:id="rId228" xr:uid="{00000000-0004-0000-0000-0000E3000000}"/>
    <hyperlink ref="H116" r:id="rId229" xr:uid="{00000000-0004-0000-0000-0000E4000000}"/>
    <hyperlink ref="I116" r:id="rId230" xr:uid="{00000000-0004-0000-0000-0000E5000000}"/>
    <hyperlink ref="H117" r:id="rId231" xr:uid="{00000000-0004-0000-0000-0000E6000000}"/>
    <hyperlink ref="I117" r:id="rId232" xr:uid="{00000000-0004-0000-0000-0000E7000000}"/>
    <hyperlink ref="H118" r:id="rId233" xr:uid="{00000000-0004-0000-0000-0000E8000000}"/>
    <hyperlink ref="I118" r:id="rId234" xr:uid="{00000000-0004-0000-0000-0000E9000000}"/>
    <hyperlink ref="H119" r:id="rId235" xr:uid="{00000000-0004-0000-0000-0000EA000000}"/>
    <hyperlink ref="I119" r:id="rId236" xr:uid="{00000000-0004-0000-0000-0000EB000000}"/>
    <hyperlink ref="H120" r:id="rId237" xr:uid="{00000000-0004-0000-0000-0000EC000000}"/>
    <hyperlink ref="I120" r:id="rId238" xr:uid="{00000000-0004-0000-0000-0000ED000000}"/>
    <hyperlink ref="H121" r:id="rId239" xr:uid="{00000000-0004-0000-0000-0000EE000000}"/>
    <hyperlink ref="I121" r:id="rId240" xr:uid="{00000000-0004-0000-0000-0000EF000000}"/>
    <hyperlink ref="H122" r:id="rId241" xr:uid="{00000000-0004-0000-0000-0000F0000000}"/>
    <hyperlink ref="I122" r:id="rId242" xr:uid="{00000000-0004-0000-0000-0000F1000000}"/>
    <hyperlink ref="H123" r:id="rId243" xr:uid="{00000000-0004-0000-0000-0000F2000000}"/>
    <hyperlink ref="I123" r:id="rId244" xr:uid="{00000000-0004-0000-0000-0000F3000000}"/>
    <hyperlink ref="H124" r:id="rId245" xr:uid="{00000000-0004-0000-0000-0000F4000000}"/>
    <hyperlink ref="I124" r:id="rId246" xr:uid="{00000000-0004-0000-0000-0000F5000000}"/>
    <hyperlink ref="H125" r:id="rId247" xr:uid="{00000000-0004-0000-0000-0000F6000000}"/>
    <hyperlink ref="I125" r:id="rId248" xr:uid="{00000000-0004-0000-0000-0000F7000000}"/>
    <hyperlink ref="H126" r:id="rId249" xr:uid="{00000000-0004-0000-0000-0000F8000000}"/>
    <hyperlink ref="I126" r:id="rId250" xr:uid="{00000000-0004-0000-0000-0000F9000000}"/>
    <hyperlink ref="H127" r:id="rId251" xr:uid="{00000000-0004-0000-0000-0000FA000000}"/>
    <hyperlink ref="I127" r:id="rId252" xr:uid="{00000000-0004-0000-0000-0000FB000000}"/>
    <hyperlink ref="H128" r:id="rId253" xr:uid="{00000000-0004-0000-0000-0000FC000000}"/>
    <hyperlink ref="I128" r:id="rId254" xr:uid="{00000000-0004-0000-0000-0000FD000000}"/>
    <hyperlink ref="H129" r:id="rId255" xr:uid="{00000000-0004-0000-0000-0000FE000000}"/>
    <hyperlink ref="I129" r:id="rId256" xr:uid="{00000000-0004-0000-0000-0000FF000000}"/>
    <hyperlink ref="H130" r:id="rId257" xr:uid="{00000000-0004-0000-0000-000000010000}"/>
    <hyperlink ref="I130" r:id="rId258" xr:uid="{00000000-0004-0000-0000-000001010000}"/>
    <hyperlink ref="H131" r:id="rId259" xr:uid="{00000000-0004-0000-0000-000002010000}"/>
    <hyperlink ref="I131" r:id="rId260" xr:uid="{00000000-0004-0000-0000-000003010000}"/>
    <hyperlink ref="H132" r:id="rId261" xr:uid="{00000000-0004-0000-0000-000004010000}"/>
    <hyperlink ref="I132" r:id="rId262" xr:uid="{00000000-0004-0000-0000-000005010000}"/>
    <hyperlink ref="H133" r:id="rId263" xr:uid="{00000000-0004-0000-0000-000006010000}"/>
    <hyperlink ref="I133" r:id="rId264" xr:uid="{00000000-0004-0000-0000-000007010000}"/>
    <hyperlink ref="H134" r:id="rId265" xr:uid="{00000000-0004-0000-0000-000008010000}"/>
    <hyperlink ref="I134" r:id="rId266" xr:uid="{00000000-0004-0000-0000-000009010000}"/>
    <hyperlink ref="H135" r:id="rId267" xr:uid="{00000000-0004-0000-0000-00000A010000}"/>
    <hyperlink ref="I135" r:id="rId268" xr:uid="{00000000-0004-0000-0000-00000B010000}"/>
    <hyperlink ref="H136" r:id="rId269" xr:uid="{00000000-0004-0000-0000-00000C010000}"/>
    <hyperlink ref="I136" r:id="rId270" xr:uid="{00000000-0004-0000-0000-00000D010000}"/>
    <hyperlink ref="H137" r:id="rId271" xr:uid="{00000000-0004-0000-0000-00000E010000}"/>
    <hyperlink ref="I137" r:id="rId272" xr:uid="{00000000-0004-0000-0000-00000F010000}"/>
    <hyperlink ref="H138" r:id="rId273" xr:uid="{00000000-0004-0000-0000-000010010000}"/>
    <hyperlink ref="I138" r:id="rId274" xr:uid="{00000000-0004-0000-0000-000011010000}"/>
    <hyperlink ref="H139" r:id="rId275" xr:uid="{00000000-0004-0000-0000-000012010000}"/>
    <hyperlink ref="I139" r:id="rId276" xr:uid="{00000000-0004-0000-0000-000013010000}"/>
    <hyperlink ref="H140" r:id="rId277" xr:uid="{00000000-0004-0000-0000-000014010000}"/>
    <hyperlink ref="I140" r:id="rId278" xr:uid="{00000000-0004-0000-0000-000015010000}"/>
    <hyperlink ref="H141" r:id="rId279" xr:uid="{00000000-0004-0000-0000-000016010000}"/>
    <hyperlink ref="I141" r:id="rId280" xr:uid="{00000000-0004-0000-0000-000017010000}"/>
    <hyperlink ref="H142" r:id="rId281" xr:uid="{00000000-0004-0000-0000-000018010000}"/>
    <hyperlink ref="I142" r:id="rId282" xr:uid="{00000000-0004-0000-0000-000019010000}"/>
    <hyperlink ref="H143" r:id="rId283" xr:uid="{00000000-0004-0000-0000-00001A010000}"/>
    <hyperlink ref="I143" r:id="rId284" xr:uid="{00000000-0004-0000-0000-00001B010000}"/>
    <hyperlink ref="H144" r:id="rId285" xr:uid="{00000000-0004-0000-0000-00001C010000}"/>
    <hyperlink ref="I144" r:id="rId286" xr:uid="{00000000-0004-0000-0000-00001D010000}"/>
    <hyperlink ref="H145" r:id="rId287" xr:uid="{00000000-0004-0000-0000-00001E010000}"/>
    <hyperlink ref="I145" r:id="rId288" xr:uid="{00000000-0004-0000-0000-00001F010000}"/>
    <hyperlink ref="H146" r:id="rId289" xr:uid="{00000000-0004-0000-0000-000020010000}"/>
    <hyperlink ref="I146" r:id="rId290" xr:uid="{00000000-0004-0000-0000-000021010000}"/>
    <hyperlink ref="H147" r:id="rId291" xr:uid="{00000000-0004-0000-0000-000022010000}"/>
    <hyperlink ref="I147" r:id="rId292" xr:uid="{00000000-0004-0000-0000-000023010000}"/>
    <hyperlink ref="H148" r:id="rId293" xr:uid="{00000000-0004-0000-0000-000024010000}"/>
    <hyperlink ref="I148" r:id="rId294" xr:uid="{00000000-0004-0000-0000-000025010000}"/>
    <hyperlink ref="H149" r:id="rId295" xr:uid="{00000000-0004-0000-0000-000026010000}"/>
    <hyperlink ref="I149" r:id="rId296" xr:uid="{00000000-0004-0000-0000-000027010000}"/>
    <hyperlink ref="H150" r:id="rId297" xr:uid="{00000000-0004-0000-0000-000028010000}"/>
    <hyperlink ref="I150" r:id="rId298" xr:uid="{00000000-0004-0000-0000-000029010000}"/>
    <hyperlink ref="H151" r:id="rId299" xr:uid="{00000000-0004-0000-0000-00002A010000}"/>
    <hyperlink ref="I151" r:id="rId300" xr:uid="{00000000-0004-0000-0000-00002B010000}"/>
    <hyperlink ref="H152" r:id="rId301" xr:uid="{00000000-0004-0000-0000-00002C010000}"/>
    <hyperlink ref="I152" r:id="rId302" xr:uid="{00000000-0004-0000-0000-00002D010000}"/>
    <hyperlink ref="H153" r:id="rId303" xr:uid="{00000000-0004-0000-0000-00002E010000}"/>
    <hyperlink ref="I153" r:id="rId304" xr:uid="{00000000-0004-0000-0000-00002F010000}"/>
    <hyperlink ref="H154" r:id="rId305" xr:uid="{00000000-0004-0000-0000-000030010000}"/>
    <hyperlink ref="I154" r:id="rId306" xr:uid="{00000000-0004-0000-0000-000031010000}"/>
    <hyperlink ref="H155" r:id="rId307" xr:uid="{00000000-0004-0000-0000-000032010000}"/>
    <hyperlink ref="I155" r:id="rId308" xr:uid="{00000000-0004-0000-0000-000033010000}"/>
    <hyperlink ref="H156" r:id="rId309" xr:uid="{00000000-0004-0000-0000-000034010000}"/>
    <hyperlink ref="I156" r:id="rId310" xr:uid="{00000000-0004-0000-0000-000035010000}"/>
    <hyperlink ref="H157" r:id="rId311" xr:uid="{00000000-0004-0000-0000-000036010000}"/>
    <hyperlink ref="I157" r:id="rId312" xr:uid="{00000000-0004-0000-0000-000037010000}"/>
    <hyperlink ref="H158" r:id="rId313" xr:uid="{00000000-0004-0000-0000-000038010000}"/>
    <hyperlink ref="I158" r:id="rId314" xr:uid="{00000000-0004-0000-0000-000039010000}"/>
    <hyperlink ref="H159" r:id="rId315" xr:uid="{00000000-0004-0000-0000-00003A010000}"/>
    <hyperlink ref="I159" r:id="rId316" xr:uid="{00000000-0004-0000-0000-00003B010000}"/>
    <hyperlink ref="H160" r:id="rId317" xr:uid="{00000000-0004-0000-0000-00003C010000}"/>
    <hyperlink ref="I160" r:id="rId318" xr:uid="{00000000-0004-0000-0000-00003D010000}"/>
    <hyperlink ref="H161" r:id="rId319" xr:uid="{00000000-0004-0000-0000-00003E010000}"/>
    <hyperlink ref="I161" r:id="rId320" xr:uid="{00000000-0004-0000-0000-00003F010000}"/>
    <hyperlink ref="H162" r:id="rId321" xr:uid="{00000000-0004-0000-0000-000040010000}"/>
    <hyperlink ref="I162" r:id="rId322" xr:uid="{00000000-0004-0000-0000-000041010000}"/>
    <hyperlink ref="H163" r:id="rId323" xr:uid="{00000000-0004-0000-0000-000042010000}"/>
    <hyperlink ref="I163" r:id="rId324" xr:uid="{00000000-0004-0000-0000-000043010000}"/>
    <hyperlink ref="H164" r:id="rId325" xr:uid="{00000000-0004-0000-0000-000044010000}"/>
    <hyperlink ref="I164" r:id="rId326" xr:uid="{00000000-0004-0000-0000-000045010000}"/>
    <hyperlink ref="H165" r:id="rId327" xr:uid="{00000000-0004-0000-0000-000046010000}"/>
    <hyperlink ref="I165" r:id="rId328" xr:uid="{00000000-0004-0000-0000-000047010000}"/>
    <hyperlink ref="H166" r:id="rId329" xr:uid="{00000000-0004-0000-0000-000048010000}"/>
    <hyperlink ref="I166" r:id="rId330" xr:uid="{00000000-0004-0000-0000-000049010000}"/>
    <hyperlink ref="H167" r:id="rId331" xr:uid="{00000000-0004-0000-0000-00004A010000}"/>
    <hyperlink ref="I167" r:id="rId332" xr:uid="{00000000-0004-0000-0000-00004B010000}"/>
    <hyperlink ref="H168" r:id="rId333" xr:uid="{00000000-0004-0000-0000-00004C010000}"/>
    <hyperlink ref="I168" r:id="rId334" xr:uid="{00000000-0004-0000-0000-00004D010000}"/>
    <hyperlink ref="H169" r:id="rId335" xr:uid="{00000000-0004-0000-0000-00004E010000}"/>
    <hyperlink ref="I169" r:id="rId336" xr:uid="{00000000-0004-0000-0000-00004F010000}"/>
    <hyperlink ref="H170" r:id="rId337" xr:uid="{00000000-0004-0000-0000-000050010000}"/>
    <hyperlink ref="I170" r:id="rId338" xr:uid="{00000000-0004-0000-0000-000051010000}"/>
    <hyperlink ref="H171" r:id="rId339" xr:uid="{00000000-0004-0000-0000-000052010000}"/>
    <hyperlink ref="I171" r:id="rId340" xr:uid="{00000000-0004-0000-0000-000053010000}"/>
    <hyperlink ref="H172" r:id="rId341" xr:uid="{00000000-0004-0000-0000-000054010000}"/>
    <hyperlink ref="I172" r:id="rId342" xr:uid="{00000000-0004-0000-0000-000055010000}"/>
    <hyperlink ref="H173" r:id="rId343" xr:uid="{00000000-0004-0000-0000-000056010000}"/>
    <hyperlink ref="I173" r:id="rId344" xr:uid="{00000000-0004-0000-0000-000057010000}"/>
    <hyperlink ref="H174" r:id="rId345" xr:uid="{00000000-0004-0000-0000-000058010000}"/>
    <hyperlink ref="I174" r:id="rId346" xr:uid="{00000000-0004-0000-0000-000059010000}"/>
    <hyperlink ref="H175" r:id="rId347" xr:uid="{00000000-0004-0000-0000-00005A010000}"/>
    <hyperlink ref="I175" r:id="rId348" xr:uid="{00000000-0004-0000-0000-00005B010000}"/>
    <hyperlink ref="H176" r:id="rId349" xr:uid="{00000000-0004-0000-0000-00005C010000}"/>
    <hyperlink ref="I176" r:id="rId350" xr:uid="{00000000-0004-0000-0000-00005D010000}"/>
    <hyperlink ref="H177" r:id="rId351" xr:uid="{00000000-0004-0000-0000-00005E010000}"/>
    <hyperlink ref="I177" r:id="rId352" xr:uid="{00000000-0004-0000-0000-00005F010000}"/>
    <hyperlink ref="H178" r:id="rId353" xr:uid="{00000000-0004-0000-0000-000060010000}"/>
    <hyperlink ref="I178" r:id="rId354" xr:uid="{00000000-0004-0000-0000-000061010000}"/>
    <hyperlink ref="H179" r:id="rId355" xr:uid="{00000000-0004-0000-0000-000062010000}"/>
    <hyperlink ref="I179" r:id="rId356" xr:uid="{00000000-0004-0000-0000-000063010000}"/>
    <hyperlink ref="H180" r:id="rId357" xr:uid="{00000000-0004-0000-0000-000064010000}"/>
    <hyperlink ref="I180" r:id="rId358" xr:uid="{00000000-0004-0000-0000-000065010000}"/>
    <hyperlink ref="H181" r:id="rId359" xr:uid="{00000000-0004-0000-0000-000066010000}"/>
    <hyperlink ref="I181" r:id="rId360" xr:uid="{00000000-0004-0000-0000-000067010000}"/>
    <hyperlink ref="H182" r:id="rId361" xr:uid="{00000000-0004-0000-0000-000068010000}"/>
    <hyperlink ref="I182" r:id="rId362" xr:uid="{00000000-0004-0000-0000-000069010000}"/>
    <hyperlink ref="H183" r:id="rId363" xr:uid="{00000000-0004-0000-0000-00006A010000}"/>
    <hyperlink ref="I183" r:id="rId364" xr:uid="{00000000-0004-0000-0000-00006B010000}"/>
    <hyperlink ref="H184" r:id="rId365" xr:uid="{00000000-0004-0000-0000-00006C010000}"/>
    <hyperlink ref="I184" r:id="rId366" xr:uid="{00000000-0004-0000-0000-00006D010000}"/>
    <hyperlink ref="H185" r:id="rId367" xr:uid="{00000000-0004-0000-0000-00006E010000}"/>
    <hyperlink ref="I185" r:id="rId368" xr:uid="{00000000-0004-0000-0000-00006F010000}"/>
    <hyperlink ref="H186" r:id="rId369" xr:uid="{00000000-0004-0000-0000-000070010000}"/>
    <hyperlink ref="I186" r:id="rId370" xr:uid="{00000000-0004-0000-0000-000071010000}"/>
    <hyperlink ref="H187" r:id="rId371" xr:uid="{00000000-0004-0000-0000-000072010000}"/>
    <hyperlink ref="I187" r:id="rId372" xr:uid="{00000000-0004-0000-0000-000073010000}"/>
    <hyperlink ref="H188" r:id="rId373" xr:uid="{00000000-0004-0000-0000-000074010000}"/>
    <hyperlink ref="I188" r:id="rId374" xr:uid="{00000000-0004-0000-0000-000075010000}"/>
    <hyperlink ref="H189" r:id="rId375" xr:uid="{00000000-0004-0000-0000-000076010000}"/>
    <hyperlink ref="I189" r:id="rId376" xr:uid="{00000000-0004-0000-0000-000077010000}"/>
    <hyperlink ref="H190" r:id="rId377" xr:uid="{00000000-0004-0000-0000-000078010000}"/>
    <hyperlink ref="I190" r:id="rId378" xr:uid="{00000000-0004-0000-0000-000079010000}"/>
    <hyperlink ref="H191" r:id="rId379" xr:uid="{00000000-0004-0000-0000-00007A010000}"/>
    <hyperlink ref="I191" r:id="rId380" xr:uid="{00000000-0004-0000-0000-00007B010000}"/>
    <hyperlink ref="H192" r:id="rId381" xr:uid="{00000000-0004-0000-0000-00007C010000}"/>
    <hyperlink ref="I192" r:id="rId382" xr:uid="{00000000-0004-0000-0000-00007D010000}"/>
    <hyperlink ref="H193" r:id="rId383" xr:uid="{00000000-0004-0000-0000-00007E010000}"/>
    <hyperlink ref="I193" r:id="rId384" xr:uid="{00000000-0004-0000-0000-00007F010000}"/>
    <hyperlink ref="H194" r:id="rId385" xr:uid="{00000000-0004-0000-0000-000080010000}"/>
    <hyperlink ref="I194" r:id="rId386" xr:uid="{00000000-0004-0000-0000-000081010000}"/>
    <hyperlink ref="H195" r:id="rId387" xr:uid="{00000000-0004-0000-0000-000082010000}"/>
    <hyperlink ref="I195" r:id="rId388" xr:uid="{00000000-0004-0000-0000-000083010000}"/>
    <hyperlink ref="H196" r:id="rId389" xr:uid="{00000000-0004-0000-0000-000084010000}"/>
    <hyperlink ref="I196" r:id="rId390" xr:uid="{00000000-0004-0000-0000-000085010000}"/>
    <hyperlink ref="H197" r:id="rId391" xr:uid="{00000000-0004-0000-0000-000086010000}"/>
    <hyperlink ref="I197" r:id="rId392" xr:uid="{00000000-0004-0000-0000-000087010000}"/>
    <hyperlink ref="H198" r:id="rId393" xr:uid="{00000000-0004-0000-0000-000088010000}"/>
    <hyperlink ref="I198" r:id="rId394" xr:uid="{00000000-0004-0000-0000-000089010000}"/>
    <hyperlink ref="H199" r:id="rId395" xr:uid="{00000000-0004-0000-0000-00008A010000}"/>
    <hyperlink ref="I199" r:id="rId396" xr:uid="{00000000-0004-0000-0000-00008B010000}"/>
    <hyperlink ref="H200" r:id="rId397" xr:uid="{00000000-0004-0000-0000-00008C010000}"/>
    <hyperlink ref="I200" r:id="rId398" xr:uid="{00000000-0004-0000-0000-00008D010000}"/>
    <hyperlink ref="H201" r:id="rId399" xr:uid="{00000000-0004-0000-0000-00008E010000}"/>
    <hyperlink ref="I201" r:id="rId400" xr:uid="{00000000-0004-0000-0000-00008F010000}"/>
    <hyperlink ref="H202" r:id="rId401" xr:uid="{00000000-0004-0000-0000-000090010000}"/>
    <hyperlink ref="I202" r:id="rId402" xr:uid="{00000000-0004-0000-0000-000091010000}"/>
    <hyperlink ref="H203" r:id="rId403" xr:uid="{00000000-0004-0000-0000-000092010000}"/>
    <hyperlink ref="I203" r:id="rId404" xr:uid="{00000000-0004-0000-0000-000093010000}"/>
    <hyperlink ref="H204" r:id="rId405" xr:uid="{00000000-0004-0000-0000-000094010000}"/>
    <hyperlink ref="I204" r:id="rId406" xr:uid="{00000000-0004-0000-0000-000095010000}"/>
    <hyperlink ref="H205" r:id="rId407" xr:uid="{00000000-0004-0000-0000-000096010000}"/>
    <hyperlink ref="I205" r:id="rId408" xr:uid="{00000000-0004-0000-0000-000097010000}"/>
    <hyperlink ref="H206" r:id="rId409" xr:uid="{00000000-0004-0000-0000-000098010000}"/>
    <hyperlink ref="I206" r:id="rId410" xr:uid="{00000000-0004-0000-0000-000099010000}"/>
    <hyperlink ref="H207" r:id="rId411" xr:uid="{00000000-0004-0000-0000-00009A010000}"/>
    <hyperlink ref="I207" r:id="rId412" xr:uid="{00000000-0004-0000-0000-00009B010000}"/>
    <hyperlink ref="H208" r:id="rId413" xr:uid="{00000000-0004-0000-0000-00009C010000}"/>
    <hyperlink ref="I208" r:id="rId414" xr:uid="{00000000-0004-0000-0000-00009D010000}"/>
    <hyperlink ref="H209" r:id="rId415" xr:uid="{00000000-0004-0000-0000-00009E010000}"/>
    <hyperlink ref="I209" r:id="rId416" xr:uid="{00000000-0004-0000-0000-00009F010000}"/>
    <hyperlink ref="H210" r:id="rId417" xr:uid="{00000000-0004-0000-0000-0000A0010000}"/>
    <hyperlink ref="I210" r:id="rId418" xr:uid="{00000000-0004-0000-0000-0000A1010000}"/>
    <hyperlink ref="H211" r:id="rId419" xr:uid="{00000000-0004-0000-0000-0000A2010000}"/>
    <hyperlink ref="I211" r:id="rId420" xr:uid="{00000000-0004-0000-0000-0000A3010000}"/>
    <hyperlink ref="H212" r:id="rId421" xr:uid="{00000000-0004-0000-0000-0000A4010000}"/>
    <hyperlink ref="I212" r:id="rId422" xr:uid="{00000000-0004-0000-0000-0000A5010000}"/>
    <hyperlink ref="H213" r:id="rId423" xr:uid="{00000000-0004-0000-0000-0000A6010000}"/>
    <hyperlink ref="I213" r:id="rId424" xr:uid="{00000000-0004-0000-0000-0000A7010000}"/>
    <hyperlink ref="H214" r:id="rId425" xr:uid="{00000000-0004-0000-0000-0000A8010000}"/>
    <hyperlink ref="I214" r:id="rId426" xr:uid="{00000000-0004-0000-0000-0000A9010000}"/>
    <hyperlink ref="H215" r:id="rId427" xr:uid="{00000000-0004-0000-0000-0000AA010000}"/>
    <hyperlink ref="I215" r:id="rId428" xr:uid="{00000000-0004-0000-0000-0000AB010000}"/>
    <hyperlink ref="H216" r:id="rId429" xr:uid="{00000000-0004-0000-0000-0000AC010000}"/>
    <hyperlink ref="I216" r:id="rId430" xr:uid="{00000000-0004-0000-0000-0000AD010000}"/>
    <hyperlink ref="H217" r:id="rId431" xr:uid="{00000000-0004-0000-0000-0000AE010000}"/>
    <hyperlink ref="I217" r:id="rId432" xr:uid="{00000000-0004-0000-0000-0000AF010000}"/>
    <hyperlink ref="H218" r:id="rId433" xr:uid="{00000000-0004-0000-0000-0000B0010000}"/>
    <hyperlink ref="I218" r:id="rId434" xr:uid="{00000000-0004-0000-0000-0000B1010000}"/>
    <hyperlink ref="H219" r:id="rId435" xr:uid="{00000000-0004-0000-0000-0000B2010000}"/>
    <hyperlink ref="I219" r:id="rId436" xr:uid="{00000000-0004-0000-0000-0000B3010000}"/>
    <hyperlink ref="H220" r:id="rId437" xr:uid="{00000000-0004-0000-0000-0000B4010000}"/>
    <hyperlink ref="I220" r:id="rId438" xr:uid="{00000000-0004-0000-0000-0000B5010000}"/>
    <hyperlink ref="H221" r:id="rId439" xr:uid="{00000000-0004-0000-0000-0000B6010000}"/>
    <hyperlink ref="I221" r:id="rId440" xr:uid="{00000000-0004-0000-0000-0000B7010000}"/>
    <hyperlink ref="H222" r:id="rId441" xr:uid="{00000000-0004-0000-0000-0000B8010000}"/>
    <hyperlink ref="I222" r:id="rId442" xr:uid="{00000000-0004-0000-0000-0000B9010000}"/>
    <hyperlink ref="H223" r:id="rId443" xr:uid="{00000000-0004-0000-0000-0000BA010000}"/>
    <hyperlink ref="I223" r:id="rId444" xr:uid="{00000000-0004-0000-0000-0000BB010000}"/>
    <hyperlink ref="H224" r:id="rId445" xr:uid="{00000000-0004-0000-0000-0000BC010000}"/>
    <hyperlink ref="I224" r:id="rId446" xr:uid="{00000000-0004-0000-0000-0000BD010000}"/>
    <hyperlink ref="H225" r:id="rId447" xr:uid="{00000000-0004-0000-0000-0000BE010000}"/>
    <hyperlink ref="I225" r:id="rId448" xr:uid="{00000000-0004-0000-0000-0000BF010000}"/>
    <hyperlink ref="H226" r:id="rId449" xr:uid="{00000000-0004-0000-0000-0000C0010000}"/>
    <hyperlink ref="I226" r:id="rId450" xr:uid="{00000000-0004-0000-0000-0000C1010000}"/>
    <hyperlink ref="H227" r:id="rId451" xr:uid="{00000000-0004-0000-0000-0000C2010000}"/>
    <hyperlink ref="I227" r:id="rId452" xr:uid="{00000000-0004-0000-0000-0000C3010000}"/>
    <hyperlink ref="H228" r:id="rId453" xr:uid="{00000000-0004-0000-0000-0000C4010000}"/>
    <hyperlink ref="I228" r:id="rId454" xr:uid="{00000000-0004-0000-0000-0000C5010000}"/>
    <hyperlink ref="H229" r:id="rId455" xr:uid="{00000000-0004-0000-0000-0000C6010000}"/>
    <hyperlink ref="I229" r:id="rId456" xr:uid="{00000000-0004-0000-0000-0000C7010000}"/>
    <hyperlink ref="H230" r:id="rId457" xr:uid="{00000000-0004-0000-0000-0000C8010000}"/>
    <hyperlink ref="I230" r:id="rId458" xr:uid="{00000000-0004-0000-0000-0000C9010000}"/>
    <hyperlink ref="H231" r:id="rId459" xr:uid="{00000000-0004-0000-0000-0000CA010000}"/>
    <hyperlink ref="I231" r:id="rId460" xr:uid="{00000000-0004-0000-0000-0000CB010000}"/>
    <hyperlink ref="H232" r:id="rId461" xr:uid="{00000000-0004-0000-0000-0000CC010000}"/>
    <hyperlink ref="I232" r:id="rId462" xr:uid="{00000000-0004-0000-0000-0000CD010000}"/>
    <hyperlink ref="H233" r:id="rId463" xr:uid="{00000000-0004-0000-0000-0000CE010000}"/>
    <hyperlink ref="I233" r:id="rId464" xr:uid="{00000000-0004-0000-0000-0000CF010000}"/>
    <hyperlink ref="H234" r:id="rId465" xr:uid="{00000000-0004-0000-0000-0000D0010000}"/>
    <hyperlink ref="I234" r:id="rId466" xr:uid="{00000000-0004-0000-0000-0000D1010000}"/>
    <hyperlink ref="H235" r:id="rId467" xr:uid="{00000000-0004-0000-0000-0000D2010000}"/>
    <hyperlink ref="I235" r:id="rId468" xr:uid="{00000000-0004-0000-0000-0000D3010000}"/>
    <hyperlink ref="H236" r:id="rId469" xr:uid="{00000000-0004-0000-0000-0000D4010000}"/>
    <hyperlink ref="I236" r:id="rId470" xr:uid="{00000000-0004-0000-0000-0000D5010000}"/>
    <hyperlink ref="H237" r:id="rId471" xr:uid="{00000000-0004-0000-0000-0000D6010000}"/>
    <hyperlink ref="I237" r:id="rId472" xr:uid="{00000000-0004-0000-0000-0000D7010000}"/>
    <hyperlink ref="H238" r:id="rId473" xr:uid="{00000000-0004-0000-0000-0000D8010000}"/>
    <hyperlink ref="I238" r:id="rId474" xr:uid="{00000000-0004-0000-0000-0000D9010000}"/>
    <hyperlink ref="H239" r:id="rId475" xr:uid="{00000000-0004-0000-0000-0000DA010000}"/>
    <hyperlink ref="I239" r:id="rId476" xr:uid="{00000000-0004-0000-0000-0000DB010000}"/>
    <hyperlink ref="H240" r:id="rId477" xr:uid="{00000000-0004-0000-0000-0000DC010000}"/>
    <hyperlink ref="I240" r:id="rId478" xr:uid="{00000000-0004-0000-0000-0000DD010000}"/>
    <hyperlink ref="H241" r:id="rId479" xr:uid="{00000000-0004-0000-0000-0000DE010000}"/>
    <hyperlink ref="I241" r:id="rId480" xr:uid="{00000000-0004-0000-0000-0000DF010000}"/>
    <hyperlink ref="H242" r:id="rId481" xr:uid="{00000000-0004-0000-0000-0000E0010000}"/>
    <hyperlink ref="I242" r:id="rId482" xr:uid="{00000000-0004-0000-0000-0000E1010000}"/>
    <hyperlink ref="H243" r:id="rId483" xr:uid="{00000000-0004-0000-0000-0000E2010000}"/>
    <hyperlink ref="I243" r:id="rId484" xr:uid="{00000000-0004-0000-0000-0000E3010000}"/>
    <hyperlink ref="H244" r:id="rId485" xr:uid="{00000000-0004-0000-0000-0000E4010000}"/>
    <hyperlink ref="I244" r:id="rId486" xr:uid="{00000000-0004-0000-0000-0000E5010000}"/>
    <hyperlink ref="H245" r:id="rId487" xr:uid="{00000000-0004-0000-0000-0000E6010000}"/>
    <hyperlink ref="I245" r:id="rId488" xr:uid="{00000000-0004-0000-0000-0000E7010000}"/>
    <hyperlink ref="H246" r:id="rId489" xr:uid="{00000000-0004-0000-0000-0000E8010000}"/>
    <hyperlink ref="I246" r:id="rId490" xr:uid="{00000000-0004-0000-0000-0000E9010000}"/>
    <hyperlink ref="H247" r:id="rId491" xr:uid="{00000000-0004-0000-0000-0000EA010000}"/>
    <hyperlink ref="I247" r:id="rId492" xr:uid="{00000000-0004-0000-0000-0000EB010000}"/>
    <hyperlink ref="H248" r:id="rId493" xr:uid="{00000000-0004-0000-0000-0000EC010000}"/>
    <hyperlink ref="I248" r:id="rId494" xr:uid="{00000000-0004-0000-0000-0000ED010000}"/>
    <hyperlink ref="H249" r:id="rId495" xr:uid="{00000000-0004-0000-0000-0000EE010000}"/>
    <hyperlink ref="I249" r:id="rId496" xr:uid="{00000000-0004-0000-0000-0000EF010000}"/>
    <hyperlink ref="H250" r:id="rId497" xr:uid="{00000000-0004-0000-0000-0000F0010000}"/>
    <hyperlink ref="I250" r:id="rId498" xr:uid="{00000000-0004-0000-0000-0000F1010000}"/>
    <hyperlink ref="H251" r:id="rId499" xr:uid="{00000000-0004-0000-0000-0000F2010000}"/>
    <hyperlink ref="I251" r:id="rId500" xr:uid="{00000000-0004-0000-0000-0000F3010000}"/>
    <hyperlink ref="H252" r:id="rId501" xr:uid="{00000000-0004-0000-0000-0000F4010000}"/>
    <hyperlink ref="I252" r:id="rId502" xr:uid="{00000000-0004-0000-0000-0000F5010000}"/>
    <hyperlink ref="H253" r:id="rId503" xr:uid="{00000000-0004-0000-0000-0000F6010000}"/>
    <hyperlink ref="I253" r:id="rId504" xr:uid="{00000000-0004-0000-0000-0000F7010000}"/>
    <hyperlink ref="H254" r:id="rId505" xr:uid="{00000000-0004-0000-0000-0000F8010000}"/>
    <hyperlink ref="I254" r:id="rId506" xr:uid="{00000000-0004-0000-0000-0000F9010000}"/>
    <hyperlink ref="H255" r:id="rId507" xr:uid="{00000000-0004-0000-0000-0000FA010000}"/>
    <hyperlink ref="I255" r:id="rId508" xr:uid="{00000000-0004-0000-0000-0000FB010000}"/>
    <hyperlink ref="H256" r:id="rId509" xr:uid="{00000000-0004-0000-0000-0000FC010000}"/>
    <hyperlink ref="I256" r:id="rId510" xr:uid="{00000000-0004-0000-0000-0000FD010000}"/>
    <hyperlink ref="H257" r:id="rId511" xr:uid="{00000000-0004-0000-0000-0000FE010000}"/>
    <hyperlink ref="I257" r:id="rId512" xr:uid="{00000000-0004-0000-0000-0000FF010000}"/>
    <hyperlink ref="H258" r:id="rId513" xr:uid="{00000000-0004-0000-0000-000000020000}"/>
    <hyperlink ref="I258" r:id="rId514" xr:uid="{00000000-0004-0000-0000-000001020000}"/>
    <hyperlink ref="H259" r:id="rId515" xr:uid="{00000000-0004-0000-0000-000002020000}"/>
    <hyperlink ref="I259" r:id="rId516" xr:uid="{00000000-0004-0000-0000-000003020000}"/>
    <hyperlink ref="H260" r:id="rId517" xr:uid="{00000000-0004-0000-0000-000004020000}"/>
    <hyperlink ref="I260" r:id="rId518" xr:uid="{00000000-0004-0000-0000-000005020000}"/>
    <hyperlink ref="H261" r:id="rId519" xr:uid="{00000000-0004-0000-0000-000006020000}"/>
    <hyperlink ref="I261" r:id="rId520" xr:uid="{00000000-0004-0000-0000-000007020000}"/>
    <hyperlink ref="H262" r:id="rId521" xr:uid="{00000000-0004-0000-0000-000008020000}"/>
    <hyperlink ref="I262" r:id="rId522" xr:uid="{00000000-0004-0000-0000-000009020000}"/>
    <hyperlink ref="H263" r:id="rId523" xr:uid="{00000000-0004-0000-0000-00000A020000}"/>
    <hyperlink ref="I263" r:id="rId524" xr:uid="{00000000-0004-0000-0000-00000B020000}"/>
    <hyperlink ref="H264" r:id="rId525" xr:uid="{00000000-0004-0000-0000-00000C020000}"/>
    <hyperlink ref="I264" r:id="rId526" xr:uid="{00000000-0004-0000-0000-00000D020000}"/>
    <hyperlink ref="H265" r:id="rId527" xr:uid="{00000000-0004-0000-0000-00000E020000}"/>
    <hyperlink ref="I265" r:id="rId528" xr:uid="{00000000-0004-0000-0000-00000F020000}"/>
    <hyperlink ref="H266" r:id="rId529" xr:uid="{00000000-0004-0000-0000-000010020000}"/>
    <hyperlink ref="I266" r:id="rId530" xr:uid="{00000000-0004-0000-0000-000011020000}"/>
    <hyperlink ref="H267" r:id="rId531" xr:uid="{00000000-0004-0000-0000-000012020000}"/>
    <hyperlink ref="I267" r:id="rId532" xr:uid="{00000000-0004-0000-0000-000013020000}"/>
    <hyperlink ref="H268" r:id="rId533" xr:uid="{00000000-0004-0000-0000-000014020000}"/>
    <hyperlink ref="I268" r:id="rId534" xr:uid="{00000000-0004-0000-0000-000015020000}"/>
    <hyperlink ref="H269" r:id="rId535" xr:uid="{00000000-0004-0000-0000-000016020000}"/>
    <hyperlink ref="I269" r:id="rId536" xr:uid="{00000000-0004-0000-0000-000017020000}"/>
    <hyperlink ref="H270" r:id="rId537" xr:uid="{00000000-0004-0000-0000-000018020000}"/>
    <hyperlink ref="I270" r:id="rId538" xr:uid="{00000000-0004-0000-0000-000019020000}"/>
    <hyperlink ref="H271" r:id="rId539" xr:uid="{00000000-0004-0000-0000-00001A020000}"/>
    <hyperlink ref="I271" r:id="rId540" xr:uid="{00000000-0004-0000-0000-00001B020000}"/>
    <hyperlink ref="H272" r:id="rId541" xr:uid="{00000000-0004-0000-0000-00001C020000}"/>
    <hyperlink ref="I272" r:id="rId542" xr:uid="{00000000-0004-0000-0000-00001D020000}"/>
    <hyperlink ref="H273" r:id="rId543" xr:uid="{00000000-0004-0000-0000-00001E020000}"/>
    <hyperlink ref="I273" r:id="rId544" xr:uid="{00000000-0004-0000-0000-00001F020000}"/>
    <hyperlink ref="H274" r:id="rId545" xr:uid="{00000000-0004-0000-0000-000020020000}"/>
    <hyperlink ref="I274" r:id="rId546" xr:uid="{00000000-0004-0000-0000-000021020000}"/>
    <hyperlink ref="H275" r:id="rId547" xr:uid="{00000000-0004-0000-0000-000022020000}"/>
    <hyperlink ref="I275" r:id="rId548" xr:uid="{00000000-0004-0000-0000-000023020000}"/>
    <hyperlink ref="H276" r:id="rId549" xr:uid="{00000000-0004-0000-0000-000024020000}"/>
    <hyperlink ref="I276" r:id="rId550" xr:uid="{00000000-0004-0000-0000-000025020000}"/>
    <hyperlink ref="H277" r:id="rId551" xr:uid="{00000000-0004-0000-0000-000026020000}"/>
    <hyperlink ref="I277" r:id="rId552" xr:uid="{00000000-0004-0000-0000-000027020000}"/>
    <hyperlink ref="H278" r:id="rId553" xr:uid="{00000000-0004-0000-0000-000028020000}"/>
    <hyperlink ref="I278" r:id="rId554" xr:uid="{00000000-0004-0000-0000-000029020000}"/>
    <hyperlink ref="H279" r:id="rId555" xr:uid="{00000000-0004-0000-0000-00002A020000}"/>
    <hyperlink ref="I279" r:id="rId556" xr:uid="{00000000-0004-0000-0000-00002B020000}"/>
    <hyperlink ref="H280" r:id="rId557" xr:uid="{00000000-0004-0000-0000-00002C020000}"/>
    <hyperlink ref="I280" r:id="rId558" xr:uid="{00000000-0004-0000-0000-00002D020000}"/>
    <hyperlink ref="H281" r:id="rId559" xr:uid="{00000000-0004-0000-0000-00002E020000}"/>
    <hyperlink ref="I281" r:id="rId560" xr:uid="{00000000-0004-0000-0000-00002F020000}"/>
    <hyperlink ref="H282" r:id="rId561" xr:uid="{00000000-0004-0000-0000-000030020000}"/>
    <hyperlink ref="I282" r:id="rId562" xr:uid="{00000000-0004-0000-0000-000031020000}"/>
    <hyperlink ref="H283" r:id="rId563" xr:uid="{00000000-0004-0000-0000-000032020000}"/>
    <hyperlink ref="I283" r:id="rId564" xr:uid="{00000000-0004-0000-0000-000033020000}"/>
    <hyperlink ref="H284" r:id="rId565" xr:uid="{00000000-0004-0000-0000-000034020000}"/>
    <hyperlink ref="I284" r:id="rId566" xr:uid="{00000000-0004-0000-0000-000035020000}"/>
    <hyperlink ref="H285" r:id="rId567" xr:uid="{00000000-0004-0000-0000-000036020000}"/>
    <hyperlink ref="I285" r:id="rId568" xr:uid="{00000000-0004-0000-0000-000037020000}"/>
    <hyperlink ref="H286" r:id="rId569" xr:uid="{00000000-0004-0000-0000-000038020000}"/>
    <hyperlink ref="I286" r:id="rId570" xr:uid="{00000000-0004-0000-0000-000039020000}"/>
    <hyperlink ref="H287" r:id="rId571" xr:uid="{00000000-0004-0000-0000-00003A020000}"/>
    <hyperlink ref="I287" r:id="rId572" xr:uid="{00000000-0004-0000-0000-00003B020000}"/>
    <hyperlink ref="H288" r:id="rId573" xr:uid="{00000000-0004-0000-0000-00003C020000}"/>
    <hyperlink ref="I288" r:id="rId574" xr:uid="{00000000-0004-0000-0000-00003D020000}"/>
    <hyperlink ref="H289" r:id="rId575" xr:uid="{00000000-0004-0000-0000-00003E020000}"/>
    <hyperlink ref="I289" r:id="rId576" xr:uid="{00000000-0004-0000-0000-00003F020000}"/>
    <hyperlink ref="H290" r:id="rId577" xr:uid="{00000000-0004-0000-0000-000040020000}"/>
    <hyperlink ref="I290" r:id="rId578" xr:uid="{00000000-0004-0000-0000-000041020000}"/>
    <hyperlink ref="H291" r:id="rId579" xr:uid="{00000000-0004-0000-0000-000042020000}"/>
    <hyperlink ref="I291" r:id="rId580" xr:uid="{00000000-0004-0000-0000-000043020000}"/>
    <hyperlink ref="H292" r:id="rId581" xr:uid="{00000000-0004-0000-0000-000044020000}"/>
    <hyperlink ref="I292" r:id="rId582" xr:uid="{00000000-0004-0000-0000-000045020000}"/>
    <hyperlink ref="H293" r:id="rId583" xr:uid="{00000000-0004-0000-0000-000046020000}"/>
    <hyperlink ref="I293" r:id="rId584" xr:uid="{00000000-0004-0000-0000-000047020000}"/>
    <hyperlink ref="H294" r:id="rId585" xr:uid="{00000000-0004-0000-0000-000048020000}"/>
    <hyperlink ref="I294" r:id="rId586" xr:uid="{00000000-0004-0000-0000-000049020000}"/>
    <hyperlink ref="H295" r:id="rId587" xr:uid="{00000000-0004-0000-0000-00004A020000}"/>
    <hyperlink ref="I295" r:id="rId588" xr:uid="{00000000-0004-0000-0000-00004B020000}"/>
    <hyperlink ref="H296" r:id="rId589" xr:uid="{00000000-0004-0000-0000-00004C020000}"/>
    <hyperlink ref="I296" r:id="rId590" xr:uid="{00000000-0004-0000-0000-00004D020000}"/>
    <hyperlink ref="H297" r:id="rId591" xr:uid="{00000000-0004-0000-0000-00004E020000}"/>
    <hyperlink ref="I297" r:id="rId592" xr:uid="{00000000-0004-0000-0000-00004F020000}"/>
    <hyperlink ref="H298" r:id="rId593" xr:uid="{00000000-0004-0000-0000-000050020000}"/>
    <hyperlink ref="I298" r:id="rId594" xr:uid="{00000000-0004-0000-0000-000051020000}"/>
    <hyperlink ref="H299" r:id="rId595" xr:uid="{00000000-0004-0000-0000-000052020000}"/>
    <hyperlink ref="I299" r:id="rId596" xr:uid="{00000000-0004-0000-0000-000053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adekunle  adeniran</cp:lastModifiedBy>
  <dcterms:created xsi:type="dcterms:W3CDTF">2025-06-14T22:23:48Z</dcterms:created>
  <dcterms:modified xsi:type="dcterms:W3CDTF">2025-06-14T22:30:56Z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d8efdd91-bca4-4222-a394-7af8db25fda6</vt:lpwstr>
  </property>
</Properties>
</file>