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orcado\Downloads\"/>
    </mc:Choice>
  </mc:AlternateContent>
  <xr:revisionPtr revIDLastSave="0" documentId="13_ncr:1_{1204E366-5AE2-4819-89EA-C090A9E2A4A9}" xr6:coauthVersionLast="37" xr6:coauthVersionMax="37" xr10:uidLastSave="{00000000-0000-0000-0000-000000000000}"/>
  <bookViews>
    <workbookView xWindow="0" yWindow="0" windowWidth="20490" windowHeight="763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F37" i="1" l="1"/>
  <c r="A39" i="1"/>
  <c r="L11" i="1"/>
  <c r="L21" i="1" s="1"/>
  <c r="L32" i="1" s="1"/>
  <c r="L39" i="1" s="1"/>
  <c r="R2" i="1" s="1"/>
  <c r="R8" i="1" s="1"/>
  <c r="R15" i="1" s="1"/>
  <c r="R22" i="1" s="1"/>
  <c r="R30" i="1" s="1"/>
  <c r="R37" i="1" s="1"/>
  <c r="V2" i="1" s="1"/>
  <c r="V8" i="1" s="1"/>
  <c r="V15" i="1" s="1"/>
  <c r="V22" i="1" s="1"/>
  <c r="K8" i="1"/>
  <c r="A40" i="1" l="1"/>
  <c r="F38" i="1"/>
  <c r="A41" i="1" l="1"/>
  <c r="F39" i="1"/>
  <c r="A42" i="1" l="1"/>
  <c r="F40" i="1"/>
  <c r="A43" i="1" l="1"/>
  <c r="F42" i="1" s="1"/>
  <c r="F41" i="1"/>
</calcChain>
</file>

<file path=xl/sharedStrings.xml><?xml version="1.0" encoding="utf-8"?>
<sst xmlns="http://schemas.openxmlformats.org/spreadsheetml/2006/main" count="168" uniqueCount="77">
  <si>
    <t>Nombre</t>
  </si>
  <si>
    <t>Precio_Unidad</t>
  </si>
  <si>
    <t>Unidades</t>
  </si>
  <si>
    <t>Origen</t>
  </si>
  <si>
    <t>Tornillos</t>
  </si>
  <si>
    <t>Tuercas</t>
  </si>
  <si>
    <t>Pernos</t>
  </si>
  <si>
    <t>Arandelas</t>
  </si>
  <si>
    <t>Clavos</t>
  </si>
  <si>
    <t>Tenazas</t>
  </si>
  <si>
    <t>Destornilladores</t>
  </si>
  <si>
    <t>Limas</t>
  </si>
  <si>
    <t>Martillos</t>
  </si>
  <si>
    <t>Llaves Allen</t>
  </si>
  <si>
    <t>EEUU</t>
  </si>
  <si>
    <t>Alemania</t>
  </si>
  <si>
    <t>Francia</t>
  </si>
  <si>
    <t>Mexico</t>
  </si>
  <si>
    <t>Italia</t>
  </si>
  <si>
    <t>Gran Bretaña</t>
  </si>
  <si>
    <t>Taladro</t>
  </si>
  <si>
    <t>Compresora</t>
  </si>
  <si>
    <t>Taquete</t>
  </si>
  <si>
    <t>Pinzas</t>
  </si>
  <si>
    <t>Linterna</t>
  </si>
  <si>
    <t>Multicontacto</t>
  </si>
  <si>
    <t>String : 65</t>
  </si>
  <si>
    <t>String : 20</t>
  </si>
  <si>
    <t>Int : 4</t>
  </si>
  <si>
    <t>Instrucciones</t>
  </si>
  <si>
    <t>3. Generar archivo de índice (.idx)</t>
  </si>
  <si>
    <t>2. Generar archivo de Datos (.dat)</t>
  </si>
  <si>
    <t>1. Generar Diccionario de Datos Completo (.dd)</t>
  </si>
  <si>
    <t>C</t>
  </si>
  <si>
    <t>Índice : Primario</t>
  </si>
  <si>
    <t>Índice : Secundario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</si>
  <si>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</si>
  <si>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</si>
  <si>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</si>
  <si>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</si>
  <si>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</si>
  <si>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</si>
  <si>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</si>
  <si>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</si>
  <si>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</si>
  <si>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</si>
  <si>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</si>
  <si>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</si>
  <si>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</si>
  <si>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</si>
  <si>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</si>
  <si>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</si>
  <si>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</si>
  <si>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</si>
  <si>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</si>
  <si>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</si>
  <si>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</si>
  <si>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</si>
  <si>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</si>
  <si>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</si>
  <si>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</si>
  <si>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Diccionario de Datos (.dd)</t>
  </si>
  <si>
    <t>Archivo de datos (.dat)</t>
  </si>
  <si>
    <t>Diccionario de Datos (.idx)</t>
  </si>
  <si>
    <t>Material</t>
  </si>
  <si>
    <t>Tornillo</t>
  </si>
  <si>
    <t>tabla principal primarios</t>
  </si>
  <si>
    <t>9 o 26</t>
  </si>
  <si>
    <t>apuntadores primarios</t>
  </si>
  <si>
    <t>tabla principal secundario</t>
  </si>
  <si>
    <t>apuntadores secundarios</t>
  </si>
  <si>
    <t>tamaño</t>
  </si>
  <si>
    <t>índice</t>
  </si>
  <si>
    <t>…</t>
  </si>
  <si>
    <t>Pinzaz</t>
  </si>
  <si>
    <t>Itaila</t>
  </si>
  <si>
    <t>Llave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</si>
</sst>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3" xfId="0" applyBorder="1" applyAlignment="1">
      <alignment horizontal="right"/>
    </xf>
    <xf numFmtId="0" fontId="0" fillId="0" borderId="16" xfId="0" applyBorder="1"/>
    <xf numFmtId="0" fontId="0" fillId="0" borderId="0" xfId="0" applyBorder="1"/>
    <xf numFmtId="0" fontId="0" fillId="6" borderId="1" xfId="0" applyFill="1" applyBorder="1"/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" xfId="0" applyFill="1" applyBorder="1" applyAlignment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" fontId="0" fillId="7" borderId="1" xfId="0" applyNumberFormat="1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/>
    <xf numFmtId="0" fontId="0" fillId="9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/>
    <xf numFmtId="0" fontId="0" fillId="8" borderId="1" xfId="0" applyFill="1" applyBorder="1"/>
    <xf numFmtId="0" fontId="0" fillId="8" borderId="4" xfId="0" applyFill="1" applyBorder="1"/>
    <xf numFmtId="0" fontId="0" fillId="9" borderId="17" xfId="0" applyFill="1" applyBorder="1" applyAlignment="1">
      <alignment horizontal="center"/>
    </xf>
    <xf numFmtId="0" fontId="0" fillId="9" borderId="17" xfId="0" applyFill="1" applyBorder="1"/>
    <xf numFmtId="0" fontId="1" fillId="10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 textRotation="180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topLeftCell="A17" zoomScaleNormal="100" workbookViewId="0">
      <selection activeCell="S8" sqref="S8:S13"/>
    </sheetView>
  </sheetViews>
  <sheetFormatPr defaultColWidth="11.42578125" defaultRowHeight="15" x14ac:dyDescent="0.25"/>
  <cols>
    <col min="2" max="2" width="15.7109375" bestFit="1" customWidth="1"/>
    <col min="3" max="3" width="13.85546875" bestFit="1" customWidth="1"/>
    <col min="5" max="5" width="17.85546875" bestFit="1" customWidth="1"/>
    <col min="6" max="7" width="5.140625" customWidth="1"/>
    <col min="8" max="8" width="5.140625" style="43" customWidth="1"/>
    <col min="9" max="9" width="7.140625" customWidth="1"/>
    <col min="11" max="12" width="6.7109375" customWidth="1"/>
    <col min="13" max="13" width="9" customWidth="1"/>
    <col min="14" max="16" width="6.5703125" customWidth="1"/>
    <col min="17" max="17" width="3" customWidth="1"/>
    <col min="18" max="18" width="8.7109375" customWidth="1"/>
    <col min="19" max="19" width="15.28515625" customWidth="1"/>
    <col min="20" max="20" width="6.28515625" customWidth="1"/>
    <col min="23" max="23" width="16.28515625" customWidth="1"/>
    <col min="24" max="24" width="6.7109375" customWidth="1"/>
  </cols>
  <sheetData>
    <row r="1" spans="2:24" x14ac:dyDescent="0.25">
      <c r="S1" s="51" t="s">
        <v>63</v>
      </c>
      <c r="T1" s="51"/>
      <c r="U1" s="51"/>
      <c r="V1" s="51"/>
      <c r="W1" s="51"/>
    </row>
    <row r="2" spans="2:24" x14ac:dyDescent="0.25">
      <c r="B2" s="1" t="s">
        <v>0</v>
      </c>
      <c r="C2" s="1" t="s">
        <v>1</v>
      </c>
      <c r="D2" s="1" t="s">
        <v>2</v>
      </c>
      <c r="E2" s="1" t="s">
        <v>3</v>
      </c>
      <c r="I2" s="15" t="s">
        <v>61</v>
      </c>
      <c r="J2" s="15"/>
      <c r="K2" s="15"/>
      <c r="L2" s="15"/>
      <c r="M2" s="15"/>
      <c r="N2" s="15"/>
      <c r="O2" s="15"/>
      <c r="P2" s="15"/>
      <c r="R2">
        <f>(65+8)*100+L39</f>
        <v>16634</v>
      </c>
      <c r="S2" s="38">
        <v>218</v>
      </c>
      <c r="T2" s="3"/>
      <c r="V2">
        <f>(65+8)*100+R37</f>
        <v>39734</v>
      </c>
      <c r="W2" s="41">
        <v>654</v>
      </c>
    </row>
    <row r="3" spans="2:24" x14ac:dyDescent="0.25">
      <c r="B3" s="12" t="s">
        <v>4</v>
      </c>
      <c r="C3" s="13">
        <v>5</v>
      </c>
      <c r="D3" s="14">
        <v>456</v>
      </c>
      <c r="E3" s="12" t="s">
        <v>14</v>
      </c>
      <c r="H3" s="44" t="s">
        <v>42</v>
      </c>
      <c r="I3" s="5">
        <v>8</v>
      </c>
      <c r="S3" s="38">
        <v>1199</v>
      </c>
      <c r="T3" s="3"/>
      <c r="W3" s="41">
        <v>1308</v>
      </c>
    </row>
    <row r="4" spans="2:24" x14ac:dyDescent="0.25">
      <c r="B4" s="12" t="s">
        <v>5</v>
      </c>
      <c r="C4" s="13">
        <v>3</v>
      </c>
      <c r="D4" s="14">
        <v>5632</v>
      </c>
      <c r="E4" s="12" t="s">
        <v>14</v>
      </c>
      <c r="H4" s="44" t="s">
        <v>39</v>
      </c>
      <c r="I4" s="16" t="s">
        <v>64</v>
      </c>
      <c r="J4" s="17"/>
      <c r="K4" s="5">
        <v>8</v>
      </c>
      <c r="L4" s="5">
        <v>70</v>
      </c>
      <c r="M4" s="5">
        <v>0</v>
      </c>
      <c r="N4" s="5">
        <v>-1</v>
      </c>
      <c r="S4" s="38"/>
      <c r="T4" s="3"/>
      <c r="W4" s="41"/>
    </row>
    <row r="5" spans="2:24" x14ac:dyDescent="0.25">
      <c r="B5" s="12" t="s">
        <v>6</v>
      </c>
      <c r="C5" s="13">
        <v>15</v>
      </c>
      <c r="D5" s="14">
        <v>678</v>
      </c>
      <c r="E5" s="12" t="s">
        <v>15</v>
      </c>
      <c r="H5" s="44" t="s">
        <v>36</v>
      </c>
      <c r="I5" s="16" t="s">
        <v>0</v>
      </c>
      <c r="J5" s="17"/>
      <c r="K5" s="2">
        <v>70</v>
      </c>
      <c r="L5" s="2" t="s">
        <v>33</v>
      </c>
      <c r="M5" s="2">
        <v>65</v>
      </c>
      <c r="N5" s="2">
        <v>2</v>
      </c>
      <c r="O5" s="2">
        <v>0</v>
      </c>
      <c r="P5" s="2">
        <v>133</v>
      </c>
      <c r="S5" s="38"/>
      <c r="T5" s="3"/>
      <c r="W5" s="41"/>
    </row>
    <row r="6" spans="2:24" x14ac:dyDescent="0.25">
      <c r="B6" s="12" t="s">
        <v>7</v>
      </c>
      <c r="C6" s="13">
        <v>3</v>
      </c>
      <c r="D6" s="14">
        <v>1098</v>
      </c>
      <c r="E6" s="12" t="s">
        <v>16</v>
      </c>
      <c r="H6" s="44" t="s">
        <v>36</v>
      </c>
      <c r="I6" s="16" t="s">
        <v>1</v>
      </c>
      <c r="J6" s="17"/>
      <c r="K6" s="2">
        <v>133</v>
      </c>
      <c r="L6" s="2" t="s">
        <v>43</v>
      </c>
      <c r="M6" s="2">
        <v>4</v>
      </c>
      <c r="N6" s="2">
        <v>0</v>
      </c>
      <c r="O6" s="2">
        <v>-1</v>
      </c>
      <c r="P6" s="2">
        <v>196</v>
      </c>
      <c r="S6" s="38"/>
      <c r="T6" s="3"/>
      <c r="W6" s="41"/>
    </row>
    <row r="7" spans="2:24" x14ac:dyDescent="0.25">
      <c r="B7" s="12" t="s">
        <v>8</v>
      </c>
      <c r="C7" s="13">
        <v>2</v>
      </c>
      <c r="D7" s="14">
        <v>792</v>
      </c>
      <c r="E7" s="12" t="s">
        <v>17</v>
      </c>
      <c r="H7" s="44" t="s">
        <v>36</v>
      </c>
      <c r="I7" s="16" t="s">
        <v>2</v>
      </c>
      <c r="J7" s="17"/>
      <c r="K7" s="2">
        <v>196</v>
      </c>
      <c r="L7" s="2" t="s">
        <v>43</v>
      </c>
      <c r="M7" s="2">
        <v>4</v>
      </c>
      <c r="N7" s="2">
        <v>0</v>
      </c>
      <c r="O7" s="2">
        <v>-1</v>
      </c>
      <c r="P7" s="2">
        <v>259</v>
      </c>
      <c r="S7" s="53" t="s">
        <v>73</v>
      </c>
      <c r="T7" s="3"/>
      <c r="W7" s="41"/>
    </row>
    <row r="8" spans="2:24" x14ac:dyDescent="0.25">
      <c r="B8" s="12" t="s">
        <v>12</v>
      </c>
      <c r="C8" s="13">
        <v>125</v>
      </c>
      <c r="D8" s="14">
        <v>327</v>
      </c>
      <c r="E8" s="12" t="s">
        <v>14</v>
      </c>
      <c r="H8" s="44" t="s">
        <v>36</v>
      </c>
      <c r="I8" s="16" t="s">
        <v>3</v>
      </c>
      <c r="J8" s="17"/>
      <c r="K8" s="2">
        <f>K7+63</f>
        <v>259</v>
      </c>
      <c r="L8" s="2" t="s">
        <v>33</v>
      </c>
      <c r="M8" s="2">
        <v>20</v>
      </c>
      <c r="N8" s="2">
        <v>3</v>
      </c>
      <c r="O8" s="2">
        <v>234</v>
      </c>
      <c r="P8" s="2">
        <v>-1</v>
      </c>
      <c r="R8">
        <f>8*50+R2</f>
        <v>17034</v>
      </c>
      <c r="S8" s="54" t="s">
        <v>7</v>
      </c>
      <c r="T8" s="35">
        <v>327</v>
      </c>
      <c r="V8">
        <f>8*50+V2</f>
        <v>40134</v>
      </c>
      <c r="W8" s="47" t="s">
        <v>10</v>
      </c>
      <c r="X8" s="48">
        <v>872</v>
      </c>
    </row>
    <row r="9" spans="2:24" x14ac:dyDescent="0.25">
      <c r="B9" s="12" t="s">
        <v>23</v>
      </c>
      <c r="C9" s="13">
        <v>85</v>
      </c>
      <c r="D9" s="14">
        <v>459</v>
      </c>
      <c r="E9" s="12" t="s">
        <v>18</v>
      </c>
      <c r="S9" s="54"/>
      <c r="T9" s="35"/>
      <c r="W9" s="47"/>
      <c r="X9" s="47"/>
    </row>
    <row r="10" spans="2:24" x14ac:dyDescent="0.25">
      <c r="B10" s="12" t="s">
        <v>9</v>
      </c>
      <c r="C10" s="13">
        <v>118</v>
      </c>
      <c r="D10" s="14">
        <v>760</v>
      </c>
      <c r="E10" s="12" t="s">
        <v>14</v>
      </c>
      <c r="I10" s="15" t="s">
        <v>63</v>
      </c>
      <c r="J10" s="15"/>
      <c r="K10" s="15"/>
      <c r="L10" s="15"/>
      <c r="M10" s="15"/>
      <c r="N10" s="15"/>
      <c r="O10" s="15"/>
      <c r="P10" s="15"/>
      <c r="S10" s="54"/>
      <c r="T10" s="35"/>
      <c r="W10" s="47"/>
      <c r="X10" s="47"/>
    </row>
    <row r="11" spans="2:24" x14ac:dyDescent="0.25">
      <c r="B11" s="12" t="s">
        <v>10</v>
      </c>
      <c r="C11" s="13">
        <v>132</v>
      </c>
      <c r="D11" s="14">
        <v>1098</v>
      </c>
      <c r="E11" s="12" t="s">
        <v>19</v>
      </c>
      <c r="H11" s="43">
        <v>0</v>
      </c>
      <c r="I11" s="35" t="s">
        <v>36</v>
      </c>
      <c r="J11" s="35">
        <v>17034</v>
      </c>
      <c r="L11" s="3">
        <f>(1+8)*26</f>
        <v>234</v>
      </c>
      <c r="M11" s="37" t="s">
        <v>15</v>
      </c>
      <c r="N11" s="37"/>
      <c r="O11" s="38">
        <v>16634</v>
      </c>
      <c r="Q11" s="52">
        <v>50</v>
      </c>
      <c r="S11" s="54"/>
      <c r="T11" s="35"/>
      <c r="W11" s="47"/>
      <c r="X11" s="47"/>
    </row>
    <row r="12" spans="2:24" x14ac:dyDescent="0.25">
      <c r="B12" s="12" t="s">
        <v>13</v>
      </c>
      <c r="C12" s="13">
        <v>185</v>
      </c>
      <c r="D12" s="14">
        <v>218</v>
      </c>
      <c r="E12" s="12" t="s">
        <v>14</v>
      </c>
      <c r="H12" s="43">
        <v>9</v>
      </c>
      <c r="I12" s="35" t="s">
        <v>37</v>
      </c>
      <c r="J12" s="35"/>
      <c r="K12" s="3"/>
      <c r="L12" s="3"/>
      <c r="M12" s="39" t="s">
        <v>14</v>
      </c>
      <c r="N12" s="40"/>
      <c r="O12" s="38">
        <v>8934</v>
      </c>
      <c r="P12" s="3"/>
      <c r="Q12" s="52"/>
      <c r="S12" s="54"/>
      <c r="T12" s="35"/>
      <c r="W12" s="47"/>
      <c r="X12" s="47"/>
    </row>
    <row r="13" spans="2:24" x14ac:dyDescent="0.25">
      <c r="B13" s="12" t="s">
        <v>11</v>
      </c>
      <c r="C13" s="13">
        <v>65</v>
      </c>
      <c r="D13" s="14">
        <v>219</v>
      </c>
      <c r="E13" s="12" t="s">
        <v>19</v>
      </c>
      <c r="H13" s="43">
        <v>18</v>
      </c>
      <c r="I13" s="35" t="s">
        <v>33</v>
      </c>
      <c r="J13" s="35">
        <v>24734</v>
      </c>
      <c r="K13" s="3"/>
      <c r="L13" s="3"/>
      <c r="M13" s="39" t="s">
        <v>16</v>
      </c>
      <c r="N13" s="40"/>
      <c r="O13" s="38">
        <v>24334</v>
      </c>
      <c r="P13" s="3"/>
      <c r="Q13" s="52"/>
      <c r="S13" s="54"/>
      <c r="T13" s="35"/>
      <c r="W13" s="47"/>
      <c r="X13" s="47"/>
    </row>
    <row r="14" spans="2:24" x14ac:dyDescent="0.25">
      <c r="B14" s="12" t="s">
        <v>22</v>
      </c>
      <c r="C14" s="13">
        <v>3</v>
      </c>
      <c r="D14" s="14">
        <v>458</v>
      </c>
      <c r="E14" s="12" t="s">
        <v>15</v>
      </c>
      <c r="H14" s="43">
        <v>27</v>
      </c>
      <c r="I14" s="35" t="s">
        <v>38</v>
      </c>
      <c r="J14" s="35">
        <v>40134</v>
      </c>
      <c r="K14" s="3"/>
      <c r="L14" s="3"/>
      <c r="M14" s="37" t="s">
        <v>19</v>
      </c>
      <c r="N14" s="37"/>
      <c r="O14" s="41">
        <v>47434</v>
      </c>
      <c r="P14" s="3"/>
      <c r="Q14" s="52"/>
      <c r="S14" s="35" t="s">
        <v>73</v>
      </c>
      <c r="T14" s="35" t="s">
        <v>73</v>
      </c>
      <c r="W14" s="47"/>
      <c r="X14" s="47"/>
    </row>
    <row r="15" spans="2:24" x14ac:dyDescent="0.25">
      <c r="B15" s="12" t="s">
        <v>20</v>
      </c>
      <c r="C15" s="14">
        <v>1230</v>
      </c>
      <c r="D15" s="14">
        <v>32</v>
      </c>
      <c r="E15" s="12" t="s">
        <v>18</v>
      </c>
      <c r="H15" s="43">
        <v>36</v>
      </c>
      <c r="I15" s="35" t="s">
        <v>39</v>
      </c>
      <c r="J15" s="35"/>
      <c r="K15" s="3"/>
      <c r="L15" s="3"/>
      <c r="M15" s="37" t="s">
        <v>75</v>
      </c>
      <c r="N15" s="37"/>
      <c r="O15" s="41">
        <v>39734</v>
      </c>
      <c r="P15" s="3"/>
      <c r="Q15" s="52"/>
      <c r="R15">
        <f>(65+8)*100+R8</f>
        <v>24334</v>
      </c>
      <c r="S15" s="38">
        <v>327</v>
      </c>
      <c r="T15" s="3"/>
      <c r="V15">
        <f>(65+8)*100+V8</f>
        <v>47434</v>
      </c>
      <c r="W15" s="50">
        <v>872</v>
      </c>
    </row>
    <row r="16" spans="2:24" x14ac:dyDescent="0.25">
      <c r="B16" s="12" t="s">
        <v>21</v>
      </c>
      <c r="C16" s="14">
        <v>1860</v>
      </c>
      <c r="D16" s="14">
        <v>18</v>
      </c>
      <c r="E16" s="12" t="s">
        <v>17</v>
      </c>
      <c r="H16" s="43">
        <v>45</v>
      </c>
      <c r="I16" s="35" t="s">
        <v>40</v>
      </c>
      <c r="J16" s="35"/>
      <c r="K16" s="3"/>
      <c r="L16" s="3"/>
      <c r="M16" s="37" t="s">
        <v>17</v>
      </c>
      <c r="N16" s="37"/>
      <c r="O16" s="41">
        <v>32034</v>
      </c>
      <c r="P16" s="3"/>
      <c r="Q16" s="52"/>
      <c r="S16" s="38">
        <v>1645</v>
      </c>
      <c r="T16" s="3"/>
      <c r="W16" s="41">
        <v>1090</v>
      </c>
    </row>
    <row r="17" spans="1:24" x14ac:dyDescent="0.25">
      <c r="B17" s="12" t="s">
        <v>24</v>
      </c>
      <c r="C17" s="14">
        <v>185</v>
      </c>
      <c r="D17" s="14">
        <v>185</v>
      </c>
      <c r="E17" s="12" t="s">
        <v>17</v>
      </c>
      <c r="H17" s="43">
        <v>54</v>
      </c>
      <c r="I17" s="35" t="s">
        <v>41</v>
      </c>
      <c r="J17" s="35"/>
      <c r="K17" s="3"/>
      <c r="L17" s="3"/>
      <c r="M17" s="39"/>
      <c r="N17" s="40"/>
      <c r="O17" s="38"/>
      <c r="P17" s="3"/>
      <c r="Q17" s="52"/>
      <c r="S17" s="38"/>
      <c r="T17" s="3"/>
      <c r="W17" s="41"/>
    </row>
    <row r="18" spans="1:24" x14ac:dyDescent="0.25">
      <c r="B18" s="12" t="s">
        <v>25</v>
      </c>
      <c r="C18" s="14">
        <v>142</v>
      </c>
      <c r="D18" s="14">
        <v>58</v>
      </c>
      <c r="E18" s="12" t="s">
        <v>16</v>
      </c>
      <c r="H18" s="43">
        <v>63</v>
      </c>
      <c r="I18" s="35" t="s">
        <v>42</v>
      </c>
      <c r="J18" s="35"/>
      <c r="K18" s="3"/>
      <c r="L18" s="3"/>
      <c r="M18" s="37"/>
      <c r="N18" s="37"/>
      <c r="O18" s="38"/>
      <c r="P18" s="3"/>
      <c r="Q18" s="52"/>
      <c r="S18" s="38"/>
      <c r="T18" s="3"/>
      <c r="W18" s="41"/>
    </row>
    <row r="19" spans="1:24" x14ac:dyDescent="0.25">
      <c r="B19" s="4" t="s">
        <v>26</v>
      </c>
      <c r="C19" s="4" t="s">
        <v>28</v>
      </c>
      <c r="D19" s="4" t="s">
        <v>28</v>
      </c>
      <c r="E19" s="4" t="s">
        <v>27</v>
      </c>
      <c r="H19" s="43">
        <v>72</v>
      </c>
      <c r="I19" s="35" t="s">
        <v>43</v>
      </c>
      <c r="J19" s="35"/>
      <c r="K19" s="3"/>
      <c r="L19" s="3"/>
      <c r="M19" s="37"/>
      <c r="N19" s="37"/>
      <c r="O19" s="38"/>
      <c r="P19" s="3"/>
      <c r="Q19" s="52"/>
      <c r="S19" s="38"/>
      <c r="T19" s="3"/>
      <c r="W19" s="41"/>
    </row>
    <row r="20" spans="1:24" x14ac:dyDescent="0.25">
      <c r="B20" s="4" t="s">
        <v>34</v>
      </c>
      <c r="C20" s="4"/>
      <c r="D20" s="4"/>
      <c r="E20" s="4" t="s">
        <v>35</v>
      </c>
      <c r="H20" s="43">
        <v>81</v>
      </c>
      <c r="I20" s="35" t="s">
        <v>44</v>
      </c>
      <c r="J20" s="35"/>
      <c r="K20" s="3"/>
      <c r="L20" s="3"/>
      <c r="M20" s="42" t="s">
        <v>73</v>
      </c>
      <c r="N20" s="42"/>
      <c r="O20" s="38" t="s">
        <v>73</v>
      </c>
      <c r="P20" s="3"/>
      <c r="Q20" s="52"/>
      <c r="S20" s="38"/>
      <c r="T20" s="3"/>
      <c r="W20" s="41"/>
    </row>
    <row r="21" spans="1:24" x14ac:dyDescent="0.25">
      <c r="B21" s="6"/>
      <c r="C21" s="6"/>
      <c r="D21" s="6"/>
      <c r="E21" s="6"/>
      <c r="H21" s="43">
        <v>90</v>
      </c>
      <c r="I21" s="35" t="s">
        <v>45</v>
      </c>
      <c r="J21" s="35"/>
      <c r="K21" s="3"/>
      <c r="L21" s="3">
        <f>(20+8)*50 + L11</f>
        <v>1634</v>
      </c>
      <c r="M21" s="35" t="s">
        <v>65</v>
      </c>
      <c r="N21" s="35">
        <v>0</v>
      </c>
      <c r="O21" s="3"/>
      <c r="Q21" s="52">
        <v>100</v>
      </c>
      <c r="S21" s="38" t="s">
        <v>73</v>
      </c>
      <c r="T21" s="3"/>
      <c r="W21" s="41"/>
    </row>
    <row r="22" spans="1:24" x14ac:dyDescent="0.25">
      <c r="B22" s="15" t="s">
        <v>29</v>
      </c>
      <c r="C22" s="15"/>
      <c r="D22" s="15"/>
      <c r="E22" s="15"/>
      <c r="H22" s="43">
        <v>99</v>
      </c>
      <c r="I22" s="35" t="s">
        <v>46</v>
      </c>
      <c r="J22" s="35">
        <v>47834</v>
      </c>
      <c r="K22" s="3"/>
      <c r="L22" s="3"/>
      <c r="M22" s="35" t="s">
        <v>5</v>
      </c>
      <c r="N22" s="35">
        <v>109</v>
      </c>
      <c r="O22" s="3"/>
      <c r="P22" s="3"/>
      <c r="Q22" s="52"/>
      <c r="R22">
        <f>8*50+R15</f>
        <v>24734</v>
      </c>
      <c r="S22" s="54" t="s">
        <v>8</v>
      </c>
      <c r="T22" s="35">
        <v>436</v>
      </c>
      <c r="V22">
        <f>8*50+V15</f>
        <v>47834</v>
      </c>
      <c r="W22" s="47" t="s">
        <v>76</v>
      </c>
      <c r="X22" s="47">
        <v>981</v>
      </c>
    </row>
    <row r="23" spans="1:24" x14ac:dyDescent="0.25">
      <c r="B23" s="19" t="s">
        <v>32</v>
      </c>
      <c r="C23" s="19"/>
      <c r="D23" s="19"/>
      <c r="E23" s="19"/>
      <c r="H23" s="43">
        <v>108</v>
      </c>
      <c r="I23" s="35" t="s">
        <v>47</v>
      </c>
      <c r="J23" s="35">
        <v>32434</v>
      </c>
      <c r="K23" s="3"/>
      <c r="L23" s="3"/>
      <c r="M23" s="35" t="s">
        <v>9</v>
      </c>
      <c r="N23" s="35">
        <v>763</v>
      </c>
      <c r="O23" s="3"/>
      <c r="P23" s="3"/>
      <c r="Q23" s="52"/>
      <c r="S23" s="54" t="s">
        <v>21</v>
      </c>
      <c r="T23" s="35">
        <v>1417</v>
      </c>
      <c r="W23" s="47" t="s">
        <v>11</v>
      </c>
      <c r="X23" s="47">
        <v>1090</v>
      </c>
    </row>
    <row r="24" spans="1:24" x14ac:dyDescent="0.25">
      <c r="B24" s="19" t="s">
        <v>31</v>
      </c>
      <c r="C24" s="19"/>
      <c r="D24" s="19"/>
      <c r="E24" s="19"/>
      <c r="H24" s="43">
        <v>117</v>
      </c>
      <c r="I24" s="35" t="s">
        <v>48</v>
      </c>
      <c r="J24" s="35"/>
      <c r="K24" s="3"/>
      <c r="L24" s="3"/>
      <c r="M24" s="35" t="s">
        <v>22</v>
      </c>
      <c r="N24" s="35">
        <v>1199</v>
      </c>
      <c r="O24" s="3"/>
      <c r="P24" s="3"/>
      <c r="Q24" s="52"/>
      <c r="S24" s="35"/>
      <c r="T24" s="35"/>
      <c r="W24" s="47" t="s">
        <v>24</v>
      </c>
      <c r="X24" s="36">
        <v>1526</v>
      </c>
    </row>
    <row r="25" spans="1:24" x14ac:dyDescent="0.25">
      <c r="B25" s="19" t="s">
        <v>30</v>
      </c>
      <c r="C25" s="19"/>
      <c r="D25" s="19"/>
      <c r="E25" s="19"/>
      <c r="H25" s="43">
        <v>126</v>
      </c>
      <c r="I25" s="35" t="s">
        <v>49</v>
      </c>
      <c r="J25" s="35"/>
      <c r="K25" s="3"/>
      <c r="L25" s="3"/>
      <c r="M25" s="35" t="s">
        <v>20</v>
      </c>
      <c r="N25" s="35">
        <v>1308</v>
      </c>
      <c r="O25" s="3"/>
      <c r="P25" s="3"/>
      <c r="Q25" s="52"/>
      <c r="S25" s="35"/>
      <c r="T25" s="35"/>
      <c r="W25" s="47"/>
      <c r="X25" s="47"/>
    </row>
    <row r="26" spans="1:24" x14ac:dyDescent="0.25">
      <c r="A26">
        <v>8</v>
      </c>
      <c r="B26">
        <f>A26+65</f>
        <v>73</v>
      </c>
      <c r="C26">
        <f>B26+4</f>
        <v>77</v>
      </c>
      <c r="D26">
        <f>C26+4</f>
        <v>81</v>
      </c>
      <c r="E26">
        <f>D26+20</f>
        <v>101</v>
      </c>
      <c r="H26" s="43">
        <v>135</v>
      </c>
      <c r="I26" s="35" t="s">
        <v>50</v>
      </c>
      <c r="J26" s="35">
        <v>9334</v>
      </c>
      <c r="K26" s="3"/>
      <c r="L26" s="3"/>
      <c r="M26" s="35"/>
      <c r="N26" s="35"/>
      <c r="O26" s="3"/>
      <c r="P26" s="3"/>
      <c r="Q26" s="52"/>
      <c r="S26" s="35"/>
      <c r="T26" s="35"/>
      <c r="W26" s="47"/>
      <c r="X26" s="47"/>
    </row>
    <row r="27" spans="1:24" x14ac:dyDescent="0.25">
      <c r="A27" s="18" t="s">
        <v>62</v>
      </c>
      <c r="B27" s="18"/>
      <c r="C27" s="18"/>
      <c r="D27" s="18"/>
      <c r="E27" s="18"/>
      <c r="F27" s="18"/>
      <c r="G27" s="45"/>
      <c r="H27" s="43">
        <v>144</v>
      </c>
      <c r="I27" s="35" t="s">
        <v>51</v>
      </c>
      <c r="J27" s="35"/>
      <c r="K27" s="3"/>
      <c r="L27" s="3"/>
      <c r="M27" s="35"/>
      <c r="N27" s="35"/>
      <c r="O27" s="3"/>
      <c r="P27" s="3"/>
      <c r="Q27" s="52"/>
      <c r="S27" s="35"/>
      <c r="T27" s="35"/>
      <c r="W27" s="47"/>
      <c r="X27" s="47"/>
    </row>
    <row r="28" spans="1:24" x14ac:dyDescent="0.25">
      <c r="A28" s="30">
        <v>0</v>
      </c>
      <c r="B28" s="31" t="s">
        <v>4</v>
      </c>
      <c r="C28" s="30">
        <v>5</v>
      </c>
      <c r="D28" s="30">
        <v>456</v>
      </c>
      <c r="E28" s="31" t="s">
        <v>14</v>
      </c>
      <c r="F28" s="30">
        <v>109</v>
      </c>
      <c r="G28" s="46"/>
      <c r="H28" s="43">
        <v>153</v>
      </c>
      <c r="I28" s="35" t="s">
        <v>52</v>
      </c>
      <c r="J28" s="35"/>
      <c r="K28" s="3"/>
      <c r="L28" s="3"/>
      <c r="M28" s="35"/>
      <c r="N28" s="35"/>
      <c r="O28" s="3"/>
      <c r="P28" s="3"/>
      <c r="Q28" s="52"/>
      <c r="S28" s="35"/>
      <c r="T28" s="35"/>
      <c r="W28" s="47"/>
      <c r="X28" s="47"/>
    </row>
    <row r="29" spans="1:24" x14ac:dyDescent="0.25">
      <c r="A29" s="30">
        <f>8+65+4+4+20+8</f>
        <v>109</v>
      </c>
      <c r="B29" s="31" t="s">
        <v>5</v>
      </c>
      <c r="C29" s="30">
        <v>3</v>
      </c>
      <c r="D29" s="30">
        <v>5632</v>
      </c>
      <c r="E29" s="31" t="s">
        <v>14</v>
      </c>
      <c r="F29" s="30">
        <v>218</v>
      </c>
      <c r="G29" s="46"/>
      <c r="H29" s="43">
        <v>162</v>
      </c>
      <c r="I29" s="35" t="s">
        <v>53</v>
      </c>
      <c r="J29" s="35"/>
      <c r="K29" s="3"/>
      <c r="L29" s="3"/>
      <c r="M29" s="35"/>
      <c r="N29" s="35"/>
      <c r="O29" s="3"/>
      <c r="P29" s="3"/>
      <c r="Q29" s="52"/>
      <c r="S29" s="35" t="s">
        <v>73</v>
      </c>
      <c r="T29" s="35" t="s">
        <v>73</v>
      </c>
      <c r="W29" s="47"/>
      <c r="X29" s="47"/>
    </row>
    <row r="30" spans="1:24" x14ac:dyDescent="0.25">
      <c r="A30" s="30">
        <f t="shared" ref="A30:A43" si="0">A29+109</f>
        <v>218</v>
      </c>
      <c r="B30" s="31" t="s">
        <v>6</v>
      </c>
      <c r="C30" s="30">
        <v>15</v>
      </c>
      <c r="D30" s="30">
        <v>678</v>
      </c>
      <c r="E30" s="31" t="s">
        <v>15</v>
      </c>
      <c r="F30" s="30">
        <v>327</v>
      </c>
      <c r="G30" s="46"/>
      <c r="H30" s="43">
        <v>171</v>
      </c>
      <c r="I30" s="35" t="s">
        <v>54</v>
      </c>
      <c r="J30" s="35">
        <v>1634</v>
      </c>
      <c r="K30" s="3"/>
      <c r="L30" s="3"/>
      <c r="M30" s="35"/>
      <c r="N30" s="35"/>
      <c r="O30" s="3"/>
      <c r="P30" s="3"/>
      <c r="Q30" s="52"/>
      <c r="R30">
        <f>(65+8)*100+R22</f>
        <v>32034</v>
      </c>
      <c r="S30" s="38">
        <v>436</v>
      </c>
      <c r="T30" s="3"/>
    </row>
    <row r="31" spans="1:24" x14ac:dyDescent="0.25">
      <c r="A31" s="30">
        <f t="shared" si="0"/>
        <v>327</v>
      </c>
      <c r="B31" s="31" t="s">
        <v>7</v>
      </c>
      <c r="C31" s="30">
        <v>3</v>
      </c>
      <c r="D31" s="30">
        <v>1098</v>
      </c>
      <c r="E31" s="31" t="s">
        <v>16</v>
      </c>
      <c r="F31" s="30">
        <v>436</v>
      </c>
      <c r="G31" s="46"/>
      <c r="H31" s="43">
        <v>180</v>
      </c>
      <c r="I31" s="35" t="s">
        <v>55</v>
      </c>
      <c r="J31" s="35"/>
      <c r="K31" s="3"/>
      <c r="L31" s="3"/>
      <c r="M31" s="35" t="s">
        <v>73</v>
      </c>
      <c r="N31" s="35" t="s">
        <v>73</v>
      </c>
      <c r="O31" s="3"/>
      <c r="P31" s="3"/>
      <c r="Q31" s="52"/>
      <c r="S31" s="38">
        <v>1417</v>
      </c>
      <c r="T31" s="3"/>
    </row>
    <row r="32" spans="1:24" x14ac:dyDescent="0.25">
      <c r="A32" s="30">
        <f t="shared" si="0"/>
        <v>436</v>
      </c>
      <c r="B32" s="31" t="s">
        <v>8</v>
      </c>
      <c r="C32" s="30">
        <v>2</v>
      </c>
      <c r="D32" s="32">
        <v>792</v>
      </c>
      <c r="E32" s="31" t="s">
        <v>17</v>
      </c>
      <c r="F32" s="30">
        <v>545</v>
      </c>
      <c r="G32" s="46"/>
      <c r="H32" s="43">
        <v>189</v>
      </c>
      <c r="I32" s="35" t="s">
        <v>56</v>
      </c>
      <c r="J32" s="35"/>
      <c r="K32" s="3"/>
      <c r="L32" s="3">
        <f>(65+8)*100 +L21</f>
        <v>8934</v>
      </c>
      <c r="M32" s="49">
        <v>0</v>
      </c>
      <c r="N32" s="3"/>
      <c r="P32" s="3"/>
      <c r="Q32" s="52">
        <v>50</v>
      </c>
      <c r="S32" s="38">
        <v>1526</v>
      </c>
      <c r="T32" s="3"/>
    </row>
    <row r="33" spans="1:20" x14ac:dyDescent="0.25">
      <c r="A33" s="30">
        <f t="shared" si="0"/>
        <v>545</v>
      </c>
      <c r="B33" s="31" t="s">
        <v>12</v>
      </c>
      <c r="C33" s="32">
        <v>125</v>
      </c>
      <c r="D33" s="32">
        <v>327</v>
      </c>
      <c r="E33" s="31" t="s">
        <v>14</v>
      </c>
      <c r="F33" s="30">
        <v>654</v>
      </c>
      <c r="G33" s="46"/>
      <c r="H33" s="43">
        <v>198</v>
      </c>
      <c r="I33" s="35" t="s">
        <v>57</v>
      </c>
      <c r="J33" s="35"/>
      <c r="K33" s="3"/>
      <c r="L33" s="3"/>
      <c r="M33" s="38">
        <v>109</v>
      </c>
      <c r="N33" s="3"/>
      <c r="O33" s="3"/>
      <c r="P33" s="3"/>
      <c r="Q33" s="52"/>
      <c r="S33" s="38"/>
      <c r="T33" s="3"/>
    </row>
    <row r="34" spans="1:20" x14ac:dyDescent="0.25">
      <c r="A34" s="30">
        <f t="shared" si="0"/>
        <v>654</v>
      </c>
      <c r="B34" s="31" t="s">
        <v>23</v>
      </c>
      <c r="C34" s="32">
        <v>85</v>
      </c>
      <c r="D34" s="32">
        <v>459</v>
      </c>
      <c r="E34" s="31" t="s">
        <v>18</v>
      </c>
      <c r="F34" s="30">
        <v>763</v>
      </c>
      <c r="G34" s="46"/>
      <c r="H34" s="43">
        <v>207</v>
      </c>
      <c r="I34" s="35" t="s">
        <v>58</v>
      </c>
      <c r="J34" s="35"/>
      <c r="K34" s="3"/>
      <c r="L34" s="3"/>
      <c r="M34" s="38">
        <v>545</v>
      </c>
      <c r="N34" s="3"/>
      <c r="O34" s="3"/>
      <c r="P34" s="3"/>
      <c r="Q34" s="52"/>
      <c r="S34" s="38"/>
      <c r="T34" s="3"/>
    </row>
    <row r="35" spans="1:20" x14ac:dyDescent="0.25">
      <c r="A35" s="30">
        <f t="shared" si="0"/>
        <v>763</v>
      </c>
      <c r="B35" s="33" t="s">
        <v>9</v>
      </c>
      <c r="C35" s="34">
        <v>118</v>
      </c>
      <c r="D35" s="32">
        <v>760</v>
      </c>
      <c r="E35" s="33" t="s">
        <v>14</v>
      </c>
      <c r="F35" s="30">
        <v>872</v>
      </c>
      <c r="G35" s="46"/>
      <c r="H35" s="43">
        <v>216</v>
      </c>
      <c r="I35" s="35" t="s">
        <v>59</v>
      </c>
      <c r="J35" s="35"/>
      <c r="K35" s="3"/>
      <c r="L35" s="3"/>
      <c r="M35" s="38">
        <v>763</v>
      </c>
      <c r="N35" s="3"/>
      <c r="O35" s="3"/>
      <c r="P35" s="3"/>
      <c r="Q35" s="52"/>
      <c r="S35" s="38"/>
      <c r="T35" s="3"/>
    </row>
    <row r="36" spans="1:20" x14ac:dyDescent="0.25">
      <c r="A36" s="30">
        <f t="shared" si="0"/>
        <v>872</v>
      </c>
      <c r="B36" s="31" t="s">
        <v>10</v>
      </c>
      <c r="C36" s="32">
        <v>132</v>
      </c>
      <c r="D36" s="32">
        <v>1098</v>
      </c>
      <c r="E36" s="31" t="s">
        <v>19</v>
      </c>
      <c r="F36" s="30">
        <v>981</v>
      </c>
      <c r="G36" s="46"/>
      <c r="H36" s="43">
        <v>225</v>
      </c>
      <c r="I36" s="35" t="s">
        <v>60</v>
      </c>
      <c r="J36" s="35"/>
      <c r="K36" s="3"/>
      <c r="L36" s="3"/>
      <c r="M36" s="38">
        <v>981</v>
      </c>
      <c r="N36" s="3"/>
      <c r="O36" s="3"/>
      <c r="P36" s="3"/>
      <c r="Q36" s="52"/>
      <c r="S36" s="38" t="s">
        <v>73</v>
      </c>
      <c r="T36" s="3"/>
    </row>
    <row r="37" spans="1:20" x14ac:dyDescent="0.25">
      <c r="A37" s="30">
        <f t="shared" si="0"/>
        <v>981</v>
      </c>
      <c r="B37" s="31" t="s">
        <v>13</v>
      </c>
      <c r="C37" s="32">
        <v>185</v>
      </c>
      <c r="D37" s="32">
        <v>218</v>
      </c>
      <c r="E37" s="31" t="s">
        <v>14</v>
      </c>
      <c r="F37" s="30">
        <f>A38</f>
        <v>1090</v>
      </c>
      <c r="G37" s="46"/>
      <c r="M37" s="38"/>
      <c r="Q37" s="52"/>
      <c r="R37">
        <f>8*50+R30</f>
        <v>32434</v>
      </c>
      <c r="S37" s="54" t="s">
        <v>12</v>
      </c>
      <c r="T37" s="35">
        <v>545</v>
      </c>
    </row>
    <row r="38" spans="1:20" x14ac:dyDescent="0.25">
      <c r="A38" s="30">
        <f t="shared" si="0"/>
        <v>1090</v>
      </c>
      <c r="B38" s="31" t="s">
        <v>11</v>
      </c>
      <c r="C38" s="32">
        <v>65</v>
      </c>
      <c r="D38" s="32">
        <v>219</v>
      </c>
      <c r="E38" s="31" t="s">
        <v>19</v>
      </c>
      <c r="F38" s="30">
        <f t="shared" ref="F38:F41" si="1">A39</f>
        <v>1199</v>
      </c>
      <c r="G38" s="46"/>
      <c r="M38" s="38" t="s">
        <v>73</v>
      </c>
      <c r="Q38" s="52"/>
      <c r="S38" s="54" t="s">
        <v>25</v>
      </c>
      <c r="T38" s="35">
        <v>1645</v>
      </c>
    </row>
    <row r="39" spans="1:20" x14ac:dyDescent="0.25">
      <c r="A39" s="30">
        <f t="shared" si="0"/>
        <v>1199</v>
      </c>
      <c r="B39" s="33" t="s">
        <v>22</v>
      </c>
      <c r="C39" s="34">
        <v>3</v>
      </c>
      <c r="D39" s="32">
        <v>458</v>
      </c>
      <c r="E39" s="33" t="s">
        <v>15</v>
      </c>
      <c r="F39" s="30">
        <f t="shared" si="1"/>
        <v>1308</v>
      </c>
      <c r="G39" s="46"/>
      <c r="L39">
        <f>50*8+L32</f>
        <v>9334</v>
      </c>
      <c r="M39" s="47" t="s">
        <v>6</v>
      </c>
      <c r="N39" s="48">
        <v>218</v>
      </c>
      <c r="S39" s="54"/>
      <c r="T39" s="35"/>
    </row>
    <row r="40" spans="1:20" x14ac:dyDescent="0.25">
      <c r="A40" s="30">
        <f t="shared" si="0"/>
        <v>1308</v>
      </c>
      <c r="B40" s="31" t="s">
        <v>20</v>
      </c>
      <c r="C40" s="32">
        <v>1230</v>
      </c>
      <c r="D40" s="30">
        <v>32</v>
      </c>
      <c r="E40" s="31" t="s">
        <v>18</v>
      </c>
      <c r="F40" s="30">
        <f t="shared" si="1"/>
        <v>1417</v>
      </c>
      <c r="G40" s="46"/>
      <c r="M40" s="47" t="s">
        <v>74</v>
      </c>
      <c r="N40" s="47">
        <v>654</v>
      </c>
      <c r="S40" s="54"/>
      <c r="T40" s="35"/>
    </row>
    <row r="41" spans="1:20" x14ac:dyDescent="0.25">
      <c r="A41" s="30">
        <f t="shared" si="0"/>
        <v>1417</v>
      </c>
      <c r="B41" s="33" t="s">
        <v>21</v>
      </c>
      <c r="C41" s="32">
        <v>1860</v>
      </c>
      <c r="D41" s="32">
        <v>18</v>
      </c>
      <c r="E41" s="33" t="s">
        <v>17</v>
      </c>
      <c r="F41" s="30">
        <f t="shared" si="1"/>
        <v>1526</v>
      </c>
      <c r="G41" s="46"/>
      <c r="M41" s="47"/>
      <c r="N41" s="47"/>
      <c r="S41" s="54"/>
      <c r="T41" s="35"/>
    </row>
    <row r="42" spans="1:20" x14ac:dyDescent="0.25">
      <c r="A42" s="30">
        <f t="shared" si="0"/>
        <v>1526</v>
      </c>
      <c r="B42" s="33" t="s">
        <v>24</v>
      </c>
      <c r="C42" s="32">
        <v>185</v>
      </c>
      <c r="D42" s="32">
        <v>185</v>
      </c>
      <c r="E42" s="33" t="s">
        <v>17</v>
      </c>
      <c r="F42" s="30">
        <f>A43</f>
        <v>1635</v>
      </c>
      <c r="G42" s="46"/>
      <c r="M42" s="47"/>
      <c r="N42" s="47"/>
      <c r="S42" s="54"/>
      <c r="T42" s="35"/>
    </row>
    <row r="43" spans="1:20" x14ac:dyDescent="0.25">
      <c r="A43" s="30">
        <f t="shared" si="0"/>
        <v>1635</v>
      </c>
      <c r="B43" s="33" t="s">
        <v>25</v>
      </c>
      <c r="C43" s="32">
        <v>142</v>
      </c>
      <c r="D43" s="32">
        <v>58</v>
      </c>
      <c r="E43" s="33" t="s">
        <v>16</v>
      </c>
      <c r="F43" s="30"/>
      <c r="G43" s="46"/>
      <c r="M43" s="47"/>
      <c r="N43" s="47"/>
      <c r="S43" s="54"/>
      <c r="T43" s="35"/>
    </row>
    <row r="44" spans="1:20" x14ac:dyDescent="0.25">
      <c r="A44" s="30"/>
      <c r="B44" s="31"/>
      <c r="C44" s="30"/>
      <c r="D44" s="30"/>
      <c r="E44" s="31"/>
      <c r="F44" s="30"/>
      <c r="G44" s="46"/>
      <c r="M44" s="47" t="s">
        <v>73</v>
      </c>
      <c r="N44" s="47" t="s">
        <v>73</v>
      </c>
      <c r="S44" s="54" t="s">
        <v>73</v>
      </c>
      <c r="T44" s="35" t="s">
        <v>73</v>
      </c>
    </row>
    <row r="45" spans="1:20" ht="15.75" thickBot="1" x14ac:dyDescent="0.3">
      <c r="J45" s="11"/>
      <c r="K45" s="11"/>
      <c r="L45" s="11"/>
      <c r="M45" s="11"/>
      <c r="N45" s="11"/>
    </row>
    <row r="46" spans="1:20" ht="15.75" thickBot="1" x14ac:dyDescent="0.3">
      <c r="A46" s="28" t="s">
        <v>72</v>
      </c>
      <c r="B46" s="29"/>
      <c r="C46" s="10" t="s">
        <v>71</v>
      </c>
      <c r="J46" s="11"/>
      <c r="K46" s="11"/>
      <c r="L46" s="11"/>
      <c r="M46" s="11"/>
      <c r="N46" s="11"/>
    </row>
    <row r="47" spans="1:20" x14ac:dyDescent="0.25">
      <c r="A47" s="20" t="s">
        <v>66</v>
      </c>
      <c r="B47" s="21"/>
      <c r="C47" s="9" t="s">
        <v>67</v>
      </c>
      <c r="J47" s="11"/>
      <c r="K47" s="11"/>
      <c r="L47" s="11"/>
      <c r="M47" s="11"/>
      <c r="N47" s="11"/>
    </row>
    <row r="48" spans="1:20" ht="15.75" thickBot="1" x14ac:dyDescent="0.3">
      <c r="A48" s="22" t="s">
        <v>68</v>
      </c>
      <c r="B48" s="23"/>
      <c r="C48" s="8">
        <v>100</v>
      </c>
    </row>
    <row r="49" spans="1:3" x14ac:dyDescent="0.25">
      <c r="A49" s="24" t="s">
        <v>69</v>
      </c>
      <c r="B49" s="25"/>
      <c r="C49" s="7">
        <v>50</v>
      </c>
    </row>
    <row r="50" spans="1:3" ht="15.75" thickBot="1" x14ac:dyDescent="0.3">
      <c r="A50" s="26" t="s">
        <v>70</v>
      </c>
      <c r="B50" s="27"/>
      <c r="C50" s="8">
        <v>50</v>
      </c>
    </row>
  </sheetData>
  <mergeCells count="31">
    <mergeCell ref="S1:W1"/>
    <mergeCell ref="Q11:Q20"/>
    <mergeCell ref="Q32:Q38"/>
    <mergeCell ref="Q21:Q31"/>
    <mergeCell ref="A47:B47"/>
    <mergeCell ref="A48:B48"/>
    <mergeCell ref="A49:B49"/>
    <mergeCell ref="A50:B50"/>
    <mergeCell ref="A46:B46"/>
    <mergeCell ref="A27:F27"/>
    <mergeCell ref="I2:P2"/>
    <mergeCell ref="M11:N11"/>
    <mergeCell ref="B23:E23"/>
    <mergeCell ref="B24:E24"/>
    <mergeCell ref="B25:E25"/>
    <mergeCell ref="B22:E22"/>
    <mergeCell ref="I4:J4"/>
    <mergeCell ref="I5:J5"/>
    <mergeCell ref="I6:J6"/>
    <mergeCell ref="I7:J7"/>
    <mergeCell ref="I8:J8"/>
    <mergeCell ref="M13:N13"/>
    <mergeCell ref="M12:N12"/>
    <mergeCell ref="M16:N16"/>
    <mergeCell ref="M20:N20"/>
    <mergeCell ref="M19:N19"/>
    <mergeCell ref="M15:N15"/>
    <mergeCell ref="M14:N14"/>
    <mergeCell ref="I10:P10"/>
    <mergeCell ref="M17:N17"/>
    <mergeCell ref="M18:N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HCTC</dc:creator>
  <cp:lastModifiedBy>Oscar Patiño</cp:lastModifiedBy>
  <dcterms:created xsi:type="dcterms:W3CDTF">2018-10-18T05:07:07Z</dcterms:created>
  <dcterms:modified xsi:type="dcterms:W3CDTF">2018-10-22T19:08:33Z</dcterms:modified>
</cp:coreProperties>
</file>